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340" yWindow="2340" windowWidth="16970" windowHeight="13170"/>
  </bookViews>
  <sheets>
    <sheet name="所要額調書" sheetId="3" r:id="rId1"/>
    <sheet name="算定内訳①" sheetId="1" r:id="rId2"/>
    <sheet name="算定内訳 ②" sheetId="5" r:id="rId3"/>
    <sheet name="収支予算書" sheetId="2" r:id="rId4"/>
    <sheet name="算定内訳① (記載例)" sheetId="7" r:id="rId5"/>
    <sheet name="算定内訳 ② (記載例)" sheetId="8" r:id="rId6"/>
  </sheets>
  <definedNames>
    <definedName name="_xlnm.Print_Area" localSheetId="2">'算定内訳 ②'!$A$1:$F$76</definedName>
    <definedName name="_xlnm.Print_Area" localSheetId="5">'算定内訳 ② (記載例)'!$A$1:$F$76</definedName>
    <definedName name="_xlnm.Print_Area" localSheetId="3">収支予算書!$A$1:$C$32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8" l="1"/>
  <c r="E15" i="3"/>
  <c r="E14" i="3"/>
  <c r="E13" i="3"/>
  <c r="E12" i="3"/>
  <c r="E10" i="3"/>
  <c r="E9" i="3"/>
  <c r="F31" i="5"/>
  <c r="E18" i="3"/>
  <c r="E16" i="3"/>
  <c r="D16" i="3"/>
  <c r="E11" i="3"/>
  <c r="D11" i="3"/>
  <c r="F11" i="5" l="1"/>
  <c r="F12" i="5"/>
  <c r="F13" i="5"/>
  <c r="F14" i="5"/>
  <c r="F15" i="5"/>
  <c r="F16" i="5"/>
  <c r="F17" i="5"/>
  <c r="F18" i="5"/>
  <c r="F19" i="5"/>
  <c r="F20" i="5"/>
  <c r="F21" i="5"/>
  <c r="F10" i="5"/>
  <c r="F74" i="8" l="1"/>
  <c r="F49" i="8"/>
  <c r="C26" i="8"/>
  <c r="D22" i="8"/>
  <c r="C22" i="8"/>
  <c r="F21" i="8"/>
  <c r="E21" i="8" s="1"/>
  <c r="F20" i="8"/>
  <c r="E20" i="8" s="1"/>
  <c r="F19" i="8"/>
  <c r="E19" i="8" s="1"/>
  <c r="F18" i="8"/>
  <c r="E18" i="8" s="1"/>
  <c r="F17" i="8"/>
  <c r="E17" i="8" s="1"/>
  <c r="F16" i="8"/>
  <c r="E16" i="8" s="1"/>
  <c r="F15" i="8"/>
  <c r="E15" i="8" s="1"/>
  <c r="F14" i="8"/>
  <c r="E14" i="8" s="1"/>
  <c r="F13" i="8"/>
  <c r="E13" i="8" s="1"/>
  <c r="F12" i="8"/>
  <c r="E12" i="8" s="1"/>
  <c r="F11" i="8"/>
  <c r="E11" i="8" s="1"/>
  <c r="F10" i="8"/>
  <c r="E10" i="8" s="1"/>
  <c r="D21" i="7"/>
  <c r="C21" i="7"/>
  <c r="G20" i="7"/>
  <c r="F20" i="7" s="1"/>
  <c r="E20" i="7"/>
  <c r="G19" i="7"/>
  <c r="F19" i="7" s="1"/>
  <c r="E19" i="7"/>
  <c r="G18" i="7"/>
  <c r="F18" i="7" s="1"/>
  <c r="E18" i="7"/>
  <c r="G17" i="7"/>
  <c r="F17" i="7" s="1"/>
  <c r="E17" i="7"/>
  <c r="G16" i="7"/>
  <c r="F16" i="7"/>
  <c r="E16" i="7"/>
  <c r="G15" i="7"/>
  <c r="F15" i="7" s="1"/>
  <c r="E15" i="7"/>
  <c r="G14" i="7"/>
  <c r="F14" i="7"/>
  <c r="E14" i="7"/>
  <c r="G13" i="7"/>
  <c r="F13" i="7" s="1"/>
  <c r="E13" i="7"/>
  <c r="G12" i="7"/>
  <c r="F12" i="7" s="1"/>
  <c r="E12" i="7"/>
  <c r="G11" i="7"/>
  <c r="F11" i="7" s="1"/>
  <c r="E11" i="7"/>
  <c r="G10" i="7"/>
  <c r="F10" i="7" s="1"/>
  <c r="E10" i="7"/>
  <c r="G9" i="7"/>
  <c r="F9" i="7" s="1"/>
  <c r="E9" i="7"/>
  <c r="B26" i="8" l="1"/>
  <c r="B31" i="8"/>
  <c r="E21" i="7"/>
  <c r="B25" i="7" s="1"/>
  <c r="F76" i="8"/>
  <c r="E22" i="8"/>
  <c r="D26" i="8"/>
  <c r="E26" i="8"/>
  <c r="F22" i="8"/>
  <c r="F21" i="7"/>
  <c r="G21" i="7"/>
  <c r="F74" i="5"/>
  <c r="F49" i="5"/>
  <c r="F26" i="8" l="1"/>
  <c r="F76" i="5"/>
  <c r="C26" i="5" l="1"/>
  <c r="C22" i="5"/>
  <c r="B31" i="5" l="1"/>
  <c r="C31" i="5" s="1"/>
  <c r="B26" i="5"/>
  <c r="D22" i="5"/>
  <c r="E21" i="5"/>
  <c r="E20" i="5"/>
  <c r="E19" i="5"/>
  <c r="E18" i="5"/>
  <c r="E17" i="5"/>
  <c r="E16" i="5"/>
  <c r="E15" i="5"/>
  <c r="E14" i="5"/>
  <c r="E13" i="5"/>
  <c r="E12" i="5"/>
  <c r="E11" i="5"/>
  <c r="E10" i="5"/>
  <c r="E26" i="5" l="1"/>
  <c r="D26" i="5"/>
  <c r="F26" i="5" s="1"/>
  <c r="E22" i="5"/>
  <c r="F22" i="5"/>
  <c r="B23" i="2" l="1"/>
  <c r="G10" i="1" l="1"/>
  <c r="F10" i="1" s="1"/>
  <c r="G11" i="1"/>
  <c r="F11" i="1" s="1"/>
  <c r="G12" i="1"/>
  <c r="F12" i="1" s="1"/>
  <c r="G13" i="1"/>
  <c r="F13" i="1" s="1"/>
  <c r="G14" i="1"/>
  <c r="F14" i="1" s="1"/>
  <c r="G15" i="1"/>
  <c r="F15" i="1" s="1"/>
  <c r="G16" i="1"/>
  <c r="F16" i="1" s="1"/>
  <c r="G17" i="1"/>
  <c r="F17" i="1" s="1"/>
  <c r="G18" i="1"/>
  <c r="F18" i="1" s="1"/>
  <c r="G19" i="1"/>
  <c r="F19" i="1" s="1"/>
  <c r="G20" i="1"/>
  <c r="F20" i="1" s="1"/>
  <c r="G9" i="1"/>
  <c r="F9" i="1" s="1"/>
  <c r="E10" i="1"/>
  <c r="E11" i="1"/>
  <c r="E12" i="1"/>
  <c r="E13" i="1"/>
  <c r="E14" i="1"/>
  <c r="E15" i="1"/>
  <c r="E16" i="1"/>
  <c r="E17" i="1"/>
  <c r="E18" i="1"/>
  <c r="E19" i="1"/>
  <c r="E20" i="1"/>
  <c r="E9" i="1"/>
  <c r="G21" i="1" l="1"/>
  <c r="F21" i="1"/>
  <c r="D21" i="1"/>
  <c r="C21" i="1"/>
  <c r="E21" i="1" l="1"/>
  <c r="B25" i="1" l="1"/>
  <c r="B9" i="2" l="1"/>
  <c r="B11" i="2" s="1"/>
</calcChain>
</file>

<file path=xl/sharedStrings.xml><?xml version="1.0" encoding="utf-8"?>
<sst xmlns="http://schemas.openxmlformats.org/spreadsheetml/2006/main" count="201" uniqueCount="101">
  <si>
    <t>回数</t>
    <rPh sb="0" eb="2">
      <t>カイスウ</t>
    </rPh>
    <phoneticPr fontId="5"/>
  </si>
  <si>
    <t>補助事業経費</t>
    <rPh sb="0" eb="2">
      <t>ホジョ</t>
    </rPh>
    <rPh sb="2" eb="4">
      <t>ジギョウ</t>
    </rPh>
    <rPh sb="4" eb="6">
      <t>ケイヒ</t>
    </rPh>
    <phoneticPr fontId="5"/>
  </si>
  <si>
    <t>４月</t>
    <rPh sb="1" eb="2">
      <t>ガツ</t>
    </rPh>
    <phoneticPr fontId="5"/>
  </si>
  <si>
    <t>５月</t>
  </si>
  <si>
    <t>６月</t>
  </si>
  <si>
    <t>７月</t>
  </si>
  <si>
    <t>８月</t>
  </si>
  <si>
    <t>９月</t>
  </si>
  <si>
    <t>１０月</t>
  </si>
  <si>
    <t>１１月</t>
  </si>
  <si>
    <t>１２月</t>
  </si>
  <si>
    <t>１月</t>
  </si>
  <si>
    <t>２月</t>
  </si>
  <si>
    <t>３月</t>
  </si>
  <si>
    <t>合計</t>
    <rPh sb="0" eb="2">
      <t>ゴウケイ</t>
    </rPh>
    <phoneticPr fontId="5"/>
  </si>
  <si>
    <t>合計</t>
    <rPh sb="0" eb="2">
      <t>ゴウケイ</t>
    </rPh>
    <phoneticPr fontId="1"/>
  </si>
  <si>
    <t>（収入の部）</t>
    <rPh sb="1" eb="3">
      <t>シュウニュウ</t>
    </rPh>
    <rPh sb="4" eb="5">
      <t>ブ</t>
    </rPh>
    <phoneticPr fontId="5"/>
  </si>
  <si>
    <t>区分</t>
    <rPh sb="0" eb="2">
      <t>クブン</t>
    </rPh>
    <phoneticPr fontId="5"/>
  </si>
  <si>
    <t>金額</t>
    <rPh sb="0" eb="2">
      <t>キンガク</t>
    </rPh>
    <phoneticPr fontId="5"/>
  </si>
  <si>
    <t>適用</t>
    <rPh sb="0" eb="2">
      <t>テキヨウ</t>
    </rPh>
    <phoneticPr fontId="5"/>
  </si>
  <si>
    <t>その他収入</t>
    <rPh sb="2" eb="3">
      <t>ホカ</t>
    </rPh>
    <rPh sb="3" eb="5">
      <t>シュウニュウ</t>
    </rPh>
    <phoneticPr fontId="5"/>
  </si>
  <si>
    <t>収入の部　合計</t>
    <rPh sb="0" eb="2">
      <t>シュウニュウ</t>
    </rPh>
    <rPh sb="3" eb="4">
      <t>ブ</t>
    </rPh>
    <rPh sb="5" eb="7">
      <t>ゴウケイ</t>
    </rPh>
    <phoneticPr fontId="5"/>
  </si>
  <si>
    <t>※「支出の部」合計と同額</t>
    <rPh sb="2" eb="4">
      <t>シシュツ</t>
    </rPh>
    <rPh sb="5" eb="6">
      <t>ブ</t>
    </rPh>
    <rPh sb="7" eb="9">
      <t>ゴウケイ</t>
    </rPh>
    <rPh sb="10" eb="12">
      <t>ドウガク</t>
    </rPh>
    <phoneticPr fontId="5"/>
  </si>
  <si>
    <t>（支出の部）</t>
    <rPh sb="1" eb="3">
      <t>シシュツ</t>
    </rPh>
    <rPh sb="4" eb="5">
      <t>ブ</t>
    </rPh>
    <phoneticPr fontId="5"/>
  </si>
  <si>
    <t>※「収入の部」合計と同額</t>
    <rPh sb="2" eb="4">
      <t>シュウニュウ</t>
    </rPh>
    <rPh sb="5" eb="6">
      <t>ブ</t>
    </rPh>
    <rPh sb="7" eb="9">
      <t>ゴウケイ</t>
    </rPh>
    <rPh sb="10" eb="12">
      <t>ドウガク</t>
    </rPh>
    <phoneticPr fontId="5"/>
  </si>
  <si>
    <t>令和　　　年　　月　　日</t>
    <rPh sb="0" eb="2">
      <t>レイワ</t>
    </rPh>
    <rPh sb="5" eb="6">
      <t>ネン</t>
    </rPh>
    <rPh sb="8" eb="9">
      <t>ガツ</t>
    </rPh>
    <rPh sb="11" eb="12">
      <t>ニチ</t>
    </rPh>
    <phoneticPr fontId="5"/>
  </si>
  <si>
    <t>設置者住所</t>
    <rPh sb="0" eb="3">
      <t>セッチシャ</t>
    </rPh>
    <rPh sb="3" eb="5">
      <t>ジュウショ</t>
    </rPh>
    <phoneticPr fontId="5"/>
  </si>
  <si>
    <t>設置者名</t>
    <rPh sb="0" eb="3">
      <t>セッチシャ</t>
    </rPh>
    <rPh sb="3" eb="4">
      <t>メイ</t>
    </rPh>
    <phoneticPr fontId="5"/>
  </si>
  <si>
    <t>代表者名</t>
    <rPh sb="0" eb="3">
      <t>ダイヒョウシャ</t>
    </rPh>
    <rPh sb="3" eb="4">
      <t>メイ</t>
    </rPh>
    <phoneticPr fontId="5"/>
  </si>
  <si>
    <t>一時預かり事業運営費補助金収入</t>
    <rPh sb="0" eb="2">
      <t>イチジ</t>
    </rPh>
    <rPh sb="2" eb="3">
      <t>アズ</t>
    </rPh>
    <rPh sb="5" eb="7">
      <t>ジギョウ</t>
    </rPh>
    <rPh sb="7" eb="10">
      <t>ウンエイヒ</t>
    </rPh>
    <rPh sb="10" eb="12">
      <t>ホジョ</t>
    </rPh>
    <rPh sb="12" eb="13">
      <t>キン</t>
    </rPh>
    <rPh sb="13" eb="15">
      <t>シュウニュウ</t>
    </rPh>
    <phoneticPr fontId="5"/>
  </si>
  <si>
    <t>世田谷区認証保育所一時預かり事業運営費補助金</t>
    <rPh sb="0" eb="4">
      <t>セタガヤク</t>
    </rPh>
    <rPh sb="4" eb="6">
      <t>ニンショウ</t>
    </rPh>
    <rPh sb="6" eb="8">
      <t>ホイク</t>
    </rPh>
    <rPh sb="8" eb="9">
      <t>ジョ</t>
    </rPh>
    <rPh sb="9" eb="11">
      <t>イチジ</t>
    </rPh>
    <rPh sb="11" eb="12">
      <t>アズ</t>
    </rPh>
    <rPh sb="14" eb="16">
      <t>ジギョウ</t>
    </rPh>
    <rPh sb="16" eb="18">
      <t>ウンエイ</t>
    </rPh>
    <rPh sb="18" eb="19">
      <t>ヒ</t>
    </rPh>
    <rPh sb="19" eb="22">
      <t>ホジョキン</t>
    </rPh>
    <phoneticPr fontId="5"/>
  </si>
  <si>
    <t>支出の部　合計</t>
    <rPh sb="0" eb="2">
      <t>シシュツ</t>
    </rPh>
    <rPh sb="3" eb="4">
      <t>ブ</t>
    </rPh>
    <rPh sb="5" eb="7">
      <t>ゴウケイ</t>
    </rPh>
    <phoneticPr fontId="5"/>
  </si>
  <si>
    <t>　世田谷区認証保育所一時預かり事業運営費補助金に関する予算書は上記のとおり相違ないことを証明する。</t>
    <rPh sb="1" eb="5">
      <t>セタガヤク</t>
    </rPh>
    <rPh sb="5" eb="7">
      <t>ニンショウ</t>
    </rPh>
    <rPh sb="7" eb="9">
      <t>ホイク</t>
    </rPh>
    <rPh sb="9" eb="10">
      <t>ジョ</t>
    </rPh>
    <rPh sb="10" eb="12">
      <t>イチジ</t>
    </rPh>
    <rPh sb="12" eb="13">
      <t>アズ</t>
    </rPh>
    <rPh sb="15" eb="17">
      <t>ジギョウ</t>
    </rPh>
    <rPh sb="17" eb="19">
      <t>ウンエイ</t>
    </rPh>
    <rPh sb="19" eb="20">
      <t>ヒ</t>
    </rPh>
    <rPh sb="20" eb="23">
      <t>ホジョキン</t>
    </rPh>
    <rPh sb="24" eb="25">
      <t>カン</t>
    </rPh>
    <rPh sb="27" eb="30">
      <t>ヨサンショ</t>
    </rPh>
    <rPh sb="31" eb="33">
      <t>ジョウキ</t>
    </rPh>
    <rPh sb="37" eb="39">
      <t>ソウイ</t>
    </rPh>
    <rPh sb="44" eb="46">
      <t>ショウメイ</t>
    </rPh>
    <phoneticPr fontId="5"/>
  </si>
  <si>
    <t>世田谷区認証保育所一時預かり事業運営費補助金　収支予算書（     　年度）</t>
    <rPh sb="0" eb="4">
      <t>セタガヤク</t>
    </rPh>
    <rPh sb="4" eb="6">
      <t>ニンショウ</t>
    </rPh>
    <rPh sb="6" eb="8">
      <t>ホイク</t>
    </rPh>
    <rPh sb="8" eb="9">
      <t>ジョ</t>
    </rPh>
    <rPh sb="9" eb="11">
      <t>イチジ</t>
    </rPh>
    <rPh sb="11" eb="12">
      <t>アズ</t>
    </rPh>
    <rPh sb="14" eb="16">
      <t>ジギョウ</t>
    </rPh>
    <rPh sb="16" eb="18">
      <t>ウンエイ</t>
    </rPh>
    <rPh sb="18" eb="19">
      <t>ヒ</t>
    </rPh>
    <rPh sb="19" eb="22">
      <t>ホジョキン</t>
    </rPh>
    <rPh sb="23" eb="25">
      <t>シュウシ</t>
    </rPh>
    <rPh sb="25" eb="27">
      <t>ヨサン</t>
    </rPh>
    <rPh sb="27" eb="28">
      <t>ショ</t>
    </rPh>
    <rPh sb="35" eb="37">
      <t>ネンド</t>
    </rPh>
    <phoneticPr fontId="5"/>
  </si>
  <si>
    <t>世田谷区認証保育所一時預かり事業運営費補助金　所要額調書（　　　　年度）</t>
    <rPh sb="23" eb="25">
      <t>ショヨウ</t>
    </rPh>
    <rPh sb="25" eb="26">
      <t>ガク</t>
    </rPh>
    <rPh sb="26" eb="28">
      <t>チョウショ</t>
    </rPh>
    <rPh sb="33" eb="35">
      <t>ネンド</t>
    </rPh>
    <phoneticPr fontId="1"/>
  </si>
  <si>
    <t>補助事業</t>
    <rPh sb="0" eb="2">
      <t>ホジョ</t>
    </rPh>
    <rPh sb="2" eb="4">
      <t>ジギョウ</t>
    </rPh>
    <phoneticPr fontId="1"/>
  </si>
  <si>
    <t>項目</t>
    <rPh sb="0" eb="2">
      <t>コウモク</t>
    </rPh>
    <phoneticPr fontId="1"/>
  </si>
  <si>
    <t>一時預かり事業（余裕活用型）</t>
    <phoneticPr fontId="1"/>
  </si>
  <si>
    <t>運営費</t>
    <rPh sb="0" eb="3">
      <t>ウンエイヒ</t>
    </rPh>
    <phoneticPr fontId="1"/>
  </si>
  <si>
    <t>利用者負担軽減</t>
    <rPh sb="0" eb="3">
      <t>リヨウシャ</t>
    </rPh>
    <rPh sb="3" eb="5">
      <t>フタン</t>
    </rPh>
    <rPh sb="5" eb="7">
      <t>ケイゲン</t>
    </rPh>
    <phoneticPr fontId="1"/>
  </si>
  <si>
    <t>未就園児の定期的な預かり事業</t>
    <phoneticPr fontId="1"/>
  </si>
  <si>
    <t>実績加算</t>
    <rPh sb="0" eb="2">
      <t>ジッセキ</t>
    </rPh>
    <rPh sb="2" eb="4">
      <t>カサン</t>
    </rPh>
    <phoneticPr fontId="1"/>
  </si>
  <si>
    <t>開設準備経費</t>
    <rPh sb="0" eb="2">
      <t>カイセツ</t>
    </rPh>
    <rPh sb="2" eb="4">
      <t>ジュンビ</t>
    </rPh>
    <rPh sb="4" eb="6">
      <t>ケイヒ</t>
    </rPh>
    <phoneticPr fontId="1"/>
  </si>
  <si>
    <t>1　一時預かり事業（余裕活用型）</t>
    <rPh sb="2" eb="4">
      <t>イチジ</t>
    </rPh>
    <rPh sb="4" eb="5">
      <t>アズ</t>
    </rPh>
    <rPh sb="7" eb="9">
      <t>ジギョウ</t>
    </rPh>
    <rPh sb="10" eb="12">
      <t>ヨユウ</t>
    </rPh>
    <rPh sb="12" eb="15">
      <t>カツヨウガタ</t>
    </rPh>
    <phoneticPr fontId="1"/>
  </si>
  <si>
    <t>世田谷区認証保育所一時預かり事業運営費補助金　補助額算定内訳</t>
    <phoneticPr fontId="1"/>
  </si>
  <si>
    <t>施設名</t>
    <rPh sb="0" eb="2">
      <t>シセツ</t>
    </rPh>
    <rPh sb="2" eb="3">
      <t>メイ</t>
    </rPh>
    <phoneticPr fontId="1"/>
  </si>
  <si>
    <t>計（Ａ）</t>
    <rPh sb="0" eb="1">
      <t>ケイ</t>
    </rPh>
    <phoneticPr fontId="1"/>
  </si>
  <si>
    <t>計（Ｂ）</t>
    <rPh sb="0" eb="1">
      <t>ケイ</t>
    </rPh>
    <phoneticPr fontId="1"/>
  </si>
  <si>
    <t>実施月数</t>
    <rPh sb="0" eb="2">
      <t>ジッシ</t>
    </rPh>
    <rPh sb="2" eb="3">
      <t>ツキ</t>
    </rPh>
    <rPh sb="3" eb="4">
      <t>スウ</t>
    </rPh>
    <phoneticPr fontId="1"/>
  </si>
  <si>
    <t>２　未就園児の定期的な預かり事業</t>
    <phoneticPr fontId="1"/>
  </si>
  <si>
    <t>（１）運営費</t>
    <rPh sb="3" eb="6">
      <t>ウンエイヒ</t>
    </rPh>
    <phoneticPr fontId="1"/>
  </si>
  <si>
    <t>（２）利用者負担軽減</t>
    <rPh sb="3" eb="6">
      <t>リヨウシャ</t>
    </rPh>
    <rPh sb="6" eb="8">
      <t>フタン</t>
    </rPh>
    <rPh sb="8" eb="10">
      <t>ケイゲン</t>
    </rPh>
    <phoneticPr fontId="1"/>
  </si>
  <si>
    <t>事業実施回数</t>
    <rPh sb="0" eb="2">
      <t>ジギョウ</t>
    </rPh>
    <rPh sb="2" eb="4">
      <t>ジッシ</t>
    </rPh>
    <rPh sb="4" eb="6">
      <t>カイスウ</t>
    </rPh>
    <phoneticPr fontId="1"/>
  </si>
  <si>
    <t>減免回数</t>
    <rPh sb="0" eb="2">
      <t>ゲンメン</t>
    </rPh>
    <rPh sb="2" eb="4">
      <t>カイスウ</t>
    </rPh>
    <phoneticPr fontId="1"/>
  </si>
  <si>
    <t>定員</t>
    <rPh sb="0" eb="2">
      <t>テイイン</t>
    </rPh>
    <phoneticPr fontId="1"/>
  </si>
  <si>
    <t>（２）実績加算</t>
    <rPh sb="3" eb="5">
      <t>ジッセキ</t>
    </rPh>
    <rPh sb="5" eb="7">
      <t>カサン</t>
    </rPh>
    <phoneticPr fontId="1"/>
  </si>
  <si>
    <t>（３）利用者負担軽減</t>
    <rPh sb="3" eb="6">
      <t>リヨウシャ</t>
    </rPh>
    <rPh sb="6" eb="8">
      <t>フタン</t>
    </rPh>
    <rPh sb="8" eb="10">
      <t>ケイゲン</t>
    </rPh>
    <phoneticPr fontId="1"/>
  </si>
  <si>
    <t>（４）開設準備経費</t>
    <rPh sb="3" eb="5">
      <t>カイセツ</t>
    </rPh>
    <rPh sb="5" eb="7">
      <t>ジュンビ</t>
    </rPh>
    <rPh sb="7" eb="9">
      <t>ケイヒ</t>
    </rPh>
    <phoneticPr fontId="1"/>
  </si>
  <si>
    <t>加算１</t>
    <rPh sb="0" eb="2">
      <t>カサン</t>
    </rPh>
    <phoneticPr fontId="1"/>
  </si>
  <si>
    <t>加算２</t>
    <rPh sb="0" eb="2">
      <t>カサン</t>
    </rPh>
    <phoneticPr fontId="1"/>
  </si>
  <si>
    <t>実施回数</t>
    <rPh sb="0" eb="2">
      <t>ジッシ</t>
    </rPh>
    <rPh sb="2" eb="4">
      <t>カイスウ</t>
    </rPh>
    <phoneticPr fontId="1"/>
  </si>
  <si>
    <t>①改修費</t>
    <rPh sb="1" eb="4">
      <t>カイシュウヒ</t>
    </rPh>
    <phoneticPr fontId="1"/>
  </si>
  <si>
    <t>②備品購入費</t>
    <rPh sb="1" eb="3">
      <t>ビヒン</t>
    </rPh>
    <rPh sb="3" eb="5">
      <t>コウニュウ</t>
    </rPh>
    <rPh sb="5" eb="6">
      <t>ヒ</t>
    </rPh>
    <phoneticPr fontId="1"/>
  </si>
  <si>
    <t>購入店名</t>
    <rPh sb="0" eb="2">
      <t>コウニュウ</t>
    </rPh>
    <rPh sb="2" eb="4">
      <t>テンメイ</t>
    </rPh>
    <phoneticPr fontId="5"/>
  </si>
  <si>
    <t>支払日</t>
    <rPh sb="0" eb="3">
      <t>シハライビ</t>
    </rPh>
    <phoneticPr fontId="5"/>
  </si>
  <si>
    <t>工事内容</t>
    <rPh sb="0" eb="2">
      <t>コウジ</t>
    </rPh>
    <rPh sb="2" eb="4">
      <t>ナイヨウ</t>
    </rPh>
    <phoneticPr fontId="5"/>
  </si>
  <si>
    <t>施工事業者</t>
    <rPh sb="0" eb="2">
      <t>セコウ</t>
    </rPh>
    <rPh sb="2" eb="5">
      <t>ジギョウシャ</t>
    </rPh>
    <phoneticPr fontId="5"/>
  </si>
  <si>
    <t>品目名（数量）</t>
    <rPh sb="0" eb="2">
      <t>ヒンモク</t>
    </rPh>
    <rPh sb="2" eb="3">
      <t>メイ</t>
    </rPh>
    <rPh sb="4" eb="6">
      <t>スウリョウ</t>
    </rPh>
    <phoneticPr fontId="5"/>
  </si>
  <si>
    <t>補助対象経費</t>
    <rPh sb="0" eb="2">
      <t>ホジョ</t>
    </rPh>
    <rPh sb="2" eb="4">
      <t>タイショウ</t>
    </rPh>
    <rPh sb="4" eb="6">
      <t>ケイヒ</t>
    </rPh>
    <phoneticPr fontId="5"/>
  </si>
  <si>
    <t>合計（Ａ）</t>
    <rPh sb="0" eb="2">
      <t>ゴウケイ</t>
    </rPh>
    <phoneticPr fontId="1"/>
  </si>
  <si>
    <t>合計（Ｂ）</t>
    <rPh sb="0" eb="2">
      <t>ゴウケイ</t>
    </rPh>
    <phoneticPr fontId="1"/>
  </si>
  <si>
    <r>
      <t xml:space="preserve">4時間未満
</t>
    </r>
    <r>
      <rPr>
        <sz val="10"/>
        <rFont val="Meiryo UI"/>
        <family val="3"/>
        <charset val="128"/>
      </rPr>
      <t>（3,860円）</t>
    </r>
    <rPh sb="1" eb="3">
      <t>ジカン</t>
    </rPh>
    <rPh sb="3" eb="5">
      <t>ミマン</t>
    </rPh>
    <rPh sb="12" eb="13">
      <t>エン</t>
    </rPh>
    <phoneticPr fontId="5"/>
  </si>
  <si>
    <r>
      <t xml:space="preserve">4時間以上
</t>
    </r>
    <r>
      <rPr>
        <sz val="10"/>
        <rFont val="Meiryo UI"/>
        <family val="3"/>
        <charset val="128"/>
      </rPr>
      <t>（5,320円）</t>
    </r>
    <rPh sb="1" eb="3">
      <t>ジカン</t>
    </rPh>
    <rPh sb="3" eb="5">
      <t>イジョウ</t>
    </rPh>
    <rPh sb="12" eb="13">
      <t>エン</t>
    </rPh>
    <phoneticPr fontId="5"/>
  </si>
  <si>
    <t>事業実施日数</t>
    <rPh sb="0" eb="2">
      <t>ジギョウ</t>
    </rPh>
    <rPh sb="2" eb="4">
      <t>ジッシ</t>
    </rPh>
    <rPh sb="4" eb="6">
      <t>ニッスウ</t>
    </rPh>
    <phoneticPr fontId="5"/>
  </si>
  <si>
    <t>実施日数</t>
    <rPh sb="0" eb="2">
      <t>ジッシ</t>
    </rPh>
    <rPh sb="2" eb="4">
      <t>ニッスウ</t>
    </rPh>
    <phoneticPr fontId="1"/>
  </si>
  <si>
    <t>保育室改修工事（パーテーションの設置）</t>
    <rPh sb="0" eb="3">
      <t>ホイクシツ</t>
    </rPh>
    <rPh sb="3" eb="5">
      <t>カイシュウ</t>
    </rPh>
    <rPh sb="5" eb="7">
      <t>コウジ</t>
    </rPh>
    <rPh sb="16" eb="18">
      <t>セッチ</t>
    </rPh>
    <phoneticPr fontId="1"/>
  </si>
  <si>
    <t>Ａ会社</t>
    <rPh sb="1" eb="3">
      <t>カイシャ</t>
    </rPh>
    <phoneticPr fontId="1"/>
  </si>
  <si>
    <t>Ｂ会社</t>
    <rPh sb="1" eb="3">
      <t>カイシャ</t>
    </rPh>
    <phoneticPr fontId="1"/>
  </si>
  <si>
    <t>Ｃ会社</t>
    <rPh sb="1" eb="3">
      <t>カイシャ</t>
    </rPh>
    <phoneticPr fontId="1"/>
  </si>
  <si>
    <t>Ｄ会社</t>
    <rPh sb="1" eb="3">
      <t>カイシャ</t>
    </rPh>
    <phoneticPr fontId="1"/>
  </si>
  <si>
    <t>絵本（10冊）</t>
    <rPh sb="0" eb="2">
      <t>エホン</t>
    </rPh>
    <rPh sb="5" eb="6">
      <t>サツ</t>
    </rPh>
    <phoneticPr fontId="1"/>
  </si>
  <si>
    <t>机（2台）</t>
    <rPh sb="0" eb="1">
      <t>ツクエ</t>
    </rPh>
    <rPh sb="3" eb="4">
      <t>ダイ</t>
    </rPh>
    <phoneticPr fontId="1"/>
  </si>
  <si>
    <t>積み木（2セット）</t>
    <rPh sb="0" eb="1">
      <t>ツ</t>
    </rPh>
    <rPh sb="2" eb="3">
      <t>キ</t>
    </rPh>
    <phoneticPr fontId="1"/>
  </si>
  <si>
    <t>ベビーセンサー（2台）</t>
    <rPh sb="9" eb="10">
      <t>ダイ</t>
    </rPh>
    <phoneticPr fontId="1"/>
  </si>
  <si>
    <t>椅子（2脚）</t>
    <rPh sb="0" eb="2">
      <t>イス</t>
    </rPh>
    <rPh sb="4" eb="5">
      <t>キャク</t>
    </rPh>
    <phoneticPr fontId="1"/>
  </si>
  <si>
    <t>Ｅ会社</t>
    <rPh sb="1" eb="3">
      <t>カイシャ</t>
    </rPh>
    <phoneticPr fontId="1"/>
  </si>
  <si>
    <t>補助金額</t>
    <rPh sb="0" eb="2">
      <t>ホジョ</t>
    </rPh>
    <rPh sb="2" eb="3">
      <t>キン</t>
    </rPh>
    <rPh sb="3" eb="4">
      <t>ガク</t>
    </rPh>
    <phoneticPr fontId="1"/>
  </si>
  <si>
    <t>補助金額</t>
    <rPh sb="0" eb="2">
      <t>ホジョ</t>
    </rPh>
    <rPh sb="2" eb="4">
      <t>キンガク</t>
    </rPh>
    <phoneticPr fontId="5"/>
  </si>
  <si>
    <t>補助金額</t>
    <rPh sb="0" eb="2">
      <t>ホジョ</t>
    </rPh>
    <rPh sb="2" eb="4">
      <t>キンガク</t>
    </rPh>
    <phoneticPr fontId="1"/>
  </si>
  <si>
    <r>
      <t xml:space="preserve">補助金額 </t>
    </r>
    <r>
      <rPr>
        <sz val="9"/>
        <color theme="1"/>
        <rFont val="Meiryo UI"/>
        <family val="3"/>
        <charset val="128"/>
      </rPr>
      <t>※上限4百万</t>
    </r>
    <r>
      <rPr>
        <sz val="11"/>
        <color theme="1"/>
        <rFont val="Meiryo UI"/>
        <family val="3"/>
        <charset val="128"/>
      </rPr>
      <t xml:space="preserve">
</t>
    </r>
    <r>
      <rPr>
        <sz val="10"/>
        <color theme="1"/>
        <rFont val="Meiryo UI"/>
        <family val="3"/>
        <charset val="128"/>
      </rPr>
      <t>（Ｃ＝Ａ+Ｂ）</t>
    </r>
    <rPh sb="0" eb="2">
      <t>ホジョ</t>
    </rPh>
    <rPh sb="2" eb="3">
      <t>キン</t>
    </rPh>
    <rPh sb="3" eb="4">
      <t>ガク</t>
    </rPh>
    <phoneticPr fontId="1"/>
  </si>
  <si>
    <r>
      <t xml:space="preserve">補助金額 </t>
    </r>
    <r>
      <rPr>
        <sz val="9"/>
        <color theme="1"/>
        <rFont val="Meiryo UI"/>
        <family val="3"/>
        <charset val="128"/>
      </rPr>
      <t>※上限4百万</t>
    </r>
    <r>
      <rPr>
        <sz val="11"/>
        <color theme="1"/>
        <rFont val="Meiryo UI"/>
        <family val="3"/>
        <charset val="128"/>
      </rPr>
      <t xml:space="preserve">
</t>
    </r>
    <r>
      <rPr>
        <sz val="10"/>
        <color theme="1"/>
        <rFont val="Meiryo UI"/>
        <family val="3"/>
        <charset val="128"/>
      </rPr>
      <t>（Ｃ＝Ａ+Ｂ）</t>
    </r>
    <rPh sb="0" eb="2">
      <t>ホジョ</t>
    </rPh>
    <rPh sb="2" eb="4">
      <t>キンガク</t>
    </rPh>
    <phoneticPr fontId="1"/>
  </si>
  <si>
    <t>変更前</t>
    <rPh sb="0" eb="2">
      <t>ヘンコウ</t>
    </rPh>
    <rPh sb="2" eb="3">
      <t>マエ</t>
    </rPh>
    <phoneticPr fontId="1"/>
  </si>
  <si>
    <t>変更後</t>
    <rPh sb="0" eb="2">
      <t>ヘンコウ</t>
    </rPh>
    <rPh sb="2" eb="3">
      <t>ゴ</t>
    </rPh>
    <phoneticPr fontId="1"/>
  </si>
  <si>
    <r>
      <t xml:space="preserve">変更後補助所要額
</t>
    </r>
    <r>
      <rPr>
        <sz val="8"/>
        <color theme="1"/>
        <rFont val="Meiryo UI"/>
        <family val="3"/>
        <charset val="128"/>
      </rPr>
      <t>(C＝A+B)※千円未満切捨て</t>
    </r>
    <rPh sb="0" eb="2">
      <t>ヘンコウ</t>
    </rPh>
    <rPh sb="2" eb="3">
      <t>ゴ</t>
    </rPh>
    <rPh sb="3" eb="5">
      <t>ホジョ</t>
    </rPh>
    <rPh sb="5" eb="7">
      <t>ショヨウ</t>
    </rPh>
    <rPh sb="7" eb="8">
      <t>ガク</t>
    </rPh>
    <rPh sb="17" eb="19">
      <t>センエン</t>
    </rPh>
    <rPh sb="19" eb="21">
      <t>ミマン</t>
    </rPh>
    <rPh sb="21" eb="22">
      <t>キ</t>
    </rPh>
    <rPh sb="22" eb="23">
      <t>ス</t>
    </rPh>
    <phoneticPr fontId="1"/>
  </si>
  <si>
    <t>負担軽減</t>
    <rPh sb="0" eb="2">
      <t>フタン</t>
    </rPh>
    <rPh sb="2" eb="4">
      <t>ケイゲン</t>
    </rPh>
    <phoneticPr fontId="1"/>
  </si>
  <si>
    <t>第２子無償化</t>
    <rPh sb="0" eb="1">
      <t>ダイ</t>
    </rPh>
    <rPh sb="2" eb="3">
      <t>シ</t>
    </rPh>
    <rPh sb="3" eb="6">
      <t>ムショウカ</t>
    </rPh>
    <phoneticPr fontId="1"/>
  </si>
  <si>
    <t>補助金額</t>
    <rPh sb="0" eb="2">
      <t>ホジョ</t>
    </rPh>
    <rPh sb="2" eb="4">
      <t>キンガク</t>
    </rPh>
    <phoneticPr fontId="1"/>
  </si>
  <si>
    <t>第７号様式の別紙２</t>
    <phoneticPr fontId="1"/>
  </si>
  <si>
    <t>第７号様式の別紙１の３</t>
    <rPh sb="0" eb="1">
      <t>ダイ</t>
    </rPh>
    <rPh sb="2" eb="3">
      <t>ゴウ</t>
    </rPh>
    <rPh sb="3" eb="5">
      <t>ヨウシキ</t>
    </rPh>
    <rPh sb="6" eb="8">
      <t>ベッシ</t>
    </rPh>
    <phoneticPr fontId="2"/>
  </si>
  <si>
    <t>第７号様式の別紙１の２</t>
    <rPh sb="0" eb="1">
      <t>ダイ</t>
    </rPh>
    <rPh sb="2" eb="3">
      <t>ゴウ</t>
    </rPh>
    <rPh sb="3" eb="5">
      <t>ヨウシキ</t>
    </rPh>
    <rPh sb="6" eb="8">
      <t>ベッシ</t>
    </rPh>
    <phoneticPr fontId="2"/>
  </si>
  <si>
    <t>第７号様式の別紙１</t>
    <rPh sb="0" eb="1">
      <t>ダイ</t>
    </rPh>
    <rPh sb="2" eb="3">
      <t>ゴウ</t>
    </rPh>
    <rPh sb="3" eb="5">
      <t>ヨウシキ</t>
    </rPh>
    <rPh sb="6" eb="8">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</si>
</sst>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0&quot;回&quot;"/>
    <numFmt numFmtId="177" formatCode="#,##0&quot;円&quot;"/>
    <numFmt numFmtId="178" formatCode="#,##0_);[Red]\(#,##0\)"/>
    <numFmt numFmtId="179" formatCode="##,##0&quot;円&quot;"/>
    <numFmt numFmtId="180" formatCode="##,##0&quot;回&quot;"/>
    <numFmt numFmtId="181" formatCode="#,##0&quot;人&quot;"/>
    <numFmt numFmtId="182" formatCode="#,##0&quot;箇月&quot;"/>
    <numFmt numFmtId="183" formatCode="m&quot;月&quot;d&quot;日&quot;;@"/>
    <numFmt numFmtId="184" formatCode="[$¥-411]#,##0.00;[$¥-411]#,##0.00"/>
    <numFmt numFmtId="185" formatCode="#,##0&quot;日&quot;"/>
  </numFmts>
  <fonts count="20" x14ac:knownFonts="1">
    <font>
      <sz val="11"/>
      <color theme="1"/>
      <name val="游ゴシック"/>
      <family val="2"/>
      <scheme val="minor"/>
    </font>
    <font>
      <sz val="6"/>
      <name val="游ゴシック"/>
      <family val="3"/>
      <charset val="128"/>
      <scheme val="minor"/>
    </font>
    <font>
      <sz val="6"/>
      <name val="游ゴシック"/>
      <family val="3"/>
      <charset val="128"/>
    </font>
    <font>
      <sz val="14"/>
      <color theme="1"/>
      <name val="Meiryo UI"/>
      <family val="3"/>
      <charset val="128"/>
    </font>
    <font>
      <sz val="14"/>
      <name val="Meiryo UI"/>
      <family val="3"/>
      <charset val="128"/>
    </font>
    <font>
      <sz val="6"/>
      <name val="ＭＳ Ｐゴシック"/>
      <family val="3"/>
      <charset val="128"/>
    </font>
    <font>
      <sz val="11"/>
      <color theme="1"/>
      <name val="游ゴシック"/>
      <family val="2"/>
      <scheme val="minor"/>
    </font>
    <font>
      <sz val="11"/>
      <color theme="1"/>
      <name val="游ゴシック"/>
      <family val="3"/>
      <charset val="128"/>
      <scheme val="minor"/>
    </font>
    <font>
      <sz val="12"/>
      <color theme="1"/>
      <name val="ＭＳ Ｐ明朝"/>
      <family val="1"/>
      <charset val="128"/>
    </font>
    <font>
      <sz val="11"/>
      <color theme="1"/>
      <name val="ＭＳ Ｐ明朝"/>
      <family val="1"/>
      <charset val="128"/>
    </font>
    <font>
      <sz val="9"/>
      <color theme="1"/>
      <name val="ＭＳ Ｐ明朝"/>
      <family val="1"/>
      <charset val="128"/>
    </font>
    <font>
      <sz val="11"/>
      <color rgb="FFFF0000"/>
      <name val="ＭＳ Ｐ明朝"/>
      <family val="1"/>
      <charset val="128"/>
    </font>
    <font>
      <sz val="12"/>
      <name val="Meiryo UI"/>
      <family val="3"/>
      <charset val="128"/>
    </font>
    <font>
      <sz val="12"/>
      <color theme="1"/>
      <name val="Meiryo UI"/>
      <family val="3"/>
      <charset val="128"/>
    </font>
    <font>
      <sz val="11"/>
      <color theme="1"/>
      <name val="Meiryo UI"/>
      <family val="3"/>
      <charset val="128"/>
    </font>
    <font>
      <sz val="11"/>
      <name val="ＭＳ Ｐゴシック"/>
      <family val="3"/>
      <charset val="128"/>
    </font>
    <font>
      <sz val="9"/>
      <color theme="1"/>
      <name val="Meiryo UI"/>
      <family val="3"/>
      <charset val="128"/>
    </font>
    <font>
      <sz val="10"/>
      <color theme="1"/>
      <name val="Meiryo UI"/>
      <family val="3"/>
      <charset val="128"/>
    </font>
    <font>
      <sz val="10"/>
      <name val="Meiryo UI"/>
      <family val="3"/>
      <charset val="128"/>
    </font>
    <font>
      <sz val="8"/>
      <color theme="1"/>
      <name val="Meiryo UI"/>
      <family val="3"/>
      <charset val="128"/>
    </font>
  </fonts>
  <fills count="7">
    <fill>
      <patternFill patternType="none"/>
    </fill>
    <fill>
      <patternFill patternType="gray125"/>
    </fill>
    <fill>
      <patternFill patternType="solid">
        <fgColor rgb="FFFFFFFF"/>
        <bgColor rgb="FF000000"/>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s>
  <cellStyleXfs count="5">
    <xf numFmtId="0" fontId="0" fillId="0" borderId="0"/>
    <xf numFmtId="38" fontId="6" fillId="0" borderId="0" applyFont="0" applyFill="0" applyBorder="0" applyAlignment="0" applyProtection="0">
      <alignment vertical="center"/>
    </xf>
    <xf numFmtId="0" fontId="7" fillId="0" borderId="0"/>
    <xf numFmtId="6" fontId="6" fillId="0" borderId="0" applyFont="0" applyFill="0" applyBorder="0" applyAlignment="0" applyProtection="0">
      <alignment vertical="center"/>
    </xf>
    <xf numFmtId="38" fontId="15" fillId="0" borderId="0" applyFont="0" applyFill="0" applyBorder="0" applyAlignment="0" applyProtection="0">
      <alignment vertical="center"/>
    </xf>
  </cellStyleXfs>
  <cellXfs count="122">
    <xf numFmtId="0" fontId="0" fillId="0" borderId="0" xfId="0"/>
    <xf numFmtId="0" fontId="8" fillId="0" borderId="0" xfId="2" applyFont="1" applyAlignment="1">
      <alignment vertical="center"/>
    </xf>
    <xf numFmtId="0" fontId="9" fillId="0" borderId="0" xfId="2" applyFont="1" applyAlignment="1">
      <alignment vertical="center"/>
    </xf>
    <xf numFmtId="0" fontId="9" fillId="0" borderId="2" xfId="2" applyFont="1" applyBorder="1" applyAlignment="1">
      <alignment horizontal="center" vertical="center"/>
    </xf>
    <xf numFmtId="0" fontId="9" fillId="0" borderId="2" xfId="2" applyFont="1" applyBorder="1" applyAlignment="1">
      <alignment horizontal="center" vertical="center" shrinkToFit="1"/>
    </xf>
    <xf numFmtId="0" fontId="10" fillId="0" borderId="2" xfId="2" applyFont="1" applyBorder="1" applyAlignment="1">
      <alignment horizontal="left" vertical="center" shrinkToFit="1"/>
    </xf>
    <xf numFmtId="0" fontId="9" fillId="0" borderId="1" xfId="2" applyFont="1" applyBorder="1" applyAlignment="1">
      <alignment horizontal="center" vertical="center"/>
    </xf>
    <xf numFmtId="0" fontId="10" fillId="0" borderId="2" xfId="2" applyFont="1" applyBorder="1" applyAlignment="1">
      <alignment horizontal="left" vertical="center"/>
    </xf>
    <xf numFmtId="0" fontId="11" fillId="0" borderId="0" xfId="2" applyFont="1" applyAlignment="1">
      <alignment vertical="center"/>
    </xf>
    <xf numFmtId="0" fontId="9" fillId="0" borderId="8" xfId="2" applyFont="1" applyBorder="1" applyAlignment="1">
      <alignment horizontal="center" vertical="center"/>
    </xf>
    <xf numFmtId="0" fontId="9" fillId="0" borderId="0" xfId="2" applyFont="1" applyBorder="1" applyAlignment="1">
      <alignment horizontal="left" vertical="center"/>
    </xf>
    <xf numFmtId="0" fontId="9" fillId="0" borderId="2" xfId="2" applyFont="1" applyBorder="1" applyAlignment="1">
      <alignment horizontal="left" vertical="center"/>
    </xf>
    <xf numFmtId="0" fontId="12" fillId="4" borderId="2" xfId="0" applyFont="1" applyFill="1" applyBorder="1" applyAlignment="1">
      <alignment horizontal="center" vertical="center"/>
    </xf>
    <xf numFmtId="176" fontId="12" fillId="3" borderId="2" xfId="0" applyNumberFormat="1" applyFont="1" applyFill="1" applyBorder="1" applyAlignment="1" applyProtection="1">
      <alignment horizontal="right" vertical="center"/>
      <protection locked="0"/>
    </xf>
    <xf numFmtId="176" fontId="12" fillId="0" borderId="2" xfId="0" applyNumberFormat="1" applyFont="1" applyBorder="1" applyAlignment="1">
      <alignment horizontal="right" vertical="center"/>
    </xf>
    <xf numFmtId="177" fontId="12" fillId="0" borderId="2" xfId="0" applyNumberFormat="1" applyFont="1" applyBorder="1" applyAlignment="1">
      <alignment horizontal="right" vertical="center"/>
    </xf>
    <xf numFmtId="0" fontId="12" fillId="4" borderId="1" xfId="0" applyFont="1" applyFill="1" applyBorder="1" applyAlignment="1">
      <alignment horizontal="center" vertical="center"/>
    </xf>
    <xf numFmtId="176" fontId="12" fillId="0" borderId="1" xfId="0" applyNumberFormat="1" applyFont="1" applyBorder="1" applyAlignment="1">
      <alignment horizontal="right" vertical="center"/>
    </xf>
    <xf numFmtId="0" fontId="12" fillId="4" borderId="4" xfId="0" applyFont="1" applyFill="1" applyBorder="1" applyAlignment="1">
      <alignment horizontal="center" vertical="center"/>
    </xf>
    <xf numFmtId="176" fontId="12" fillId="0" borderId="4" xfId="0" applyNumberFormat="1" applyFont="1" applyBorder="1" applyAlignment="1">
      <alignment horizontal="right" vertical="center"/>
    </xf>
    <xf numFmtId="177" fontId="12" fillId="0" borderId="4" xfId="0" applyNumberFormat="1" applyFont="1" applyBorder="1" applyAlignment="1">
      <alignment horizontal="right" vertical="center"/>
    </xf>
    <xf numFmtId="178" fontId="9" fillId="0" borderId="2" xfId="1" applyNumberFormat="1" applyFont="1" applyBorder="1" applyAlignment="1">
      <alignment horizontal="right" vertical="center"/>
    </xf>
    <xf numFmtId="178" fontId="9" fillId="0" borderId="1" xfId="2" applyNumberFormat="1" applyFont="1" applyBorder="1" applyAlignment="1">
      <alignment horizontal="right" vertical="center"/>
    </xf>
    <xf numFmtId="178" fontId="9" fillId="0" borderId="9" xfId="1" applyNumberFormat="1" applyFont="1" applyBorder="1" applyAlignment="1">
      <alignment horizontal="right" vertical="center"/>
    </xf>
    <xf numFmtId="178" fontId="9" fillId="0" borderId="1" xfId="1" applyNumberFormat="1"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14" fillId="0" borderId="0" xfId="0" applyFont="1"/>
    <xf numFmtId="0" fontId="14" fillId="0" borderId="0" xfId="0" applyFont="1" applyAlignment="1">
      <alignment vertical="center"/>
    </xf>
    <xf numFmtId="0" fontId="14" fillId="0" borderId="2" xfId="0" applyFont="1" applyBorder="1" applyAlignment="1">
      <alignment vertical="center"/>
    </xf>
    <xf numFmtId="0" fontId="14" fillId="5" borderId="2" xfId="0" applyFont="1" applyFill="1" applyBorder="1" applyAlignment="1">
      <alignment horizontal="center" vertical="center"/>
    </xf>
    <xf numFmtId="0" fontId="14" fillId="0" borderId="1" xfId="0" applyFont="1" applyBorder="1" applyAlignment="1">
      <alignment vertical="center"/>
    </xf>
    <xf numFmtId="179" fontId="14" fillId="0" borderId="2" xfId="0" applyNumberFormat="1" applyFont="1" applyBorder="1" applyAlignment="1">
      <alignment vertical="center"/>
    </xf>
    <xf numFmtId="179" fontId="14" fillId="0" borderId="1" xfId="0" applyNumberFormat="1" applyFont="1" applyBorder="1" applyAlignment="1">
      <alignment vertical="center"/>
    </xf>
    <xf numFmtId="0" fontId="3" fillId="0" borderId="11" xfId="0" applyFont="1" applyBorder="1" applyAlignment="1">
      <alignment vertical="center"/>
    </xf>
    <xf numFmtId="0" fontId="14" fillId="0" borderId="2" xfId="0" applyFont="1" applyBorder="1" applyAlignment="1">
      <alignment horizontal="right" vertical="center"/>
    </xf>
    <xf numFmtId="0" fontId="14" fillId="5" borderId="8" xfId="0" applyFont="1" applyFill="1" applyBorder="1" applyAlignment="1">
      <alignment horizontal="center" vertical="center" wrapText="1"/>
    </xf>
    <xf numFmtId="0" fontId="4" fillId="0" borderId="0" xfId="0" applyFont="1"/>
    <xf numFmtId="179" fontId="14" fillId="0" borderId="9" xfId="0" applyNumberFormat="1" applyFont="1" applyBorder="1" applyAlignment="1">
      <alignment vertical="center"/>
    </xf>
    <xf numFmtId="0" fontId="12" fillId="5" borderId="2" xfId="0" applyFont="1" applyFill="1" applyBorder="1" applyAlignment="1">
      <alignment horizontal="center" vertical="center" wrapText="1"/>
    </xf>
    <xf numFmtId="181" fontId="12" fillId="3" borderId="2" xfId="0" applyNumberFormat="1" applyFont="1" applyFill="1" applyBorder="1" applyAlignment="1" applyProtection="1">
      <alignment horizontal="right" vertical="center"/>
      <protection locked="0"/>
    </xf>
    <xf numFmtId="0" fontId="13" fillId="0" borderId="0" xfId="0" applyFont="1" applyAlignment="1">
      <alignment horizontal="left" vertical="top"/>
    </xf>
    <xf numFmtId="0" fontId="12" fillId="5" borderId="1" xfId="0" applyFont="1" applyFill="1" applyBorder="1" applyAlignment="1">
      <alignment horizontal="center"/>
    </xf>
    <xf numFmtId="0" fontId="12" fillId="5" borderId="1" xfId="0" applyFont="1" applyFill="1" applyBorder="1" applyAlignment="1">
      <alignment horizontal="center" vertical="center" shrinkToFit="1"/>
    </xf>
    <xf numFmtId="0" fontId="12" fillId="5" borderId="2" xfId="0" applyFont="1" applyFill="1" applyBorder="1" applyAlignment="1">
      <alignment horizontal="center" vertical="center"/>
    </xf>
    <xf numFmtId="0" fontId="12" fillId="5" borderId="7" xfId="0" applyFont="1" applyFill="1" applyBorder="1" applyAlignment="1">
      <alignment horizontal="center" vertical="center"/>
    </xf>
    <xf numFmtId="0" fontId="13" fillId="0" borderId="11" xfId="0" applyFont="1" applyBorder="1" applyAlignment="1">
      <alignment vertical="center"/>
    </xf>
    <xf numFmtId="0" fontId="13" fillId="0" borderId="0" xfId="0" applyFont="1" applyAlignment="1">
      <alignment horizontal="center" vertical="center"/>
    </xf>
    <xf numFmtId="0" fontId="12" fillId="0" borderId="0" xfId="0" applyFont="1"/>
    <xf numFmtId="0" fontId="12" fillId="2" borderId="0" xfId="0" applyFont="1" applyFill="1" applyBorder="1" applyAlignment="1">
      <alignment horizontal="left" vertical="center"/>
    </xf>
    <xf numFmtId="176" fontId="12" fillId="0" borderId="2" xfId="0" applyNumberFormat="1" applyFont="1" applyBorder="1" applyAlignment="1"/>
    <xf numFmtId="182" fontId="12" fillId="0" borderId="2" xfId="0" applyNumberFormat="1" applyFont="1" applyBorder="1" applyAlignment="1"/>
    <xf numFmtId="179" fontId="12" fillId="0" borderId="2" xfId="0" applyNumberFormat="1" applyFont="1" applyBorder="1" applyAlignment="1">
      <alignment horizontal="right"/>
    </xf>
    <xf numFmtId="179" fontId="12" fillId="0" borderId="2" xfId="0" applyNumberFormat="1" applyFont="1" applyBorder="1"/>
    <xf numFmtId="176" fontId="12" fillId="0" borderId="0" xfId="0" applyNumberFormat="1" applyFont="1" applyBorder="1" applyAlignment="1">
      <alignment horizontal="right"/>
    </xf>
    <xf numFmtId="0" fontId="12" fillId="0" borderId="0" xfId="0" applyFont="1" applyBorder="1" applyAlignment="1">
      <alignment horizontal="right"/>
    </xf>
    <xf numFmtId="180" fontId="12" fillId="0" borderId="0" xfId="0" applyNumberFormat="1" applyFont="1" applyBorder="1" applyAlignment="1">
      <alignment horizontal="right"/>
    </xf>
    <xf numFmtId="179" fontId="12" fillId="0" borderId="0" xfId="0" applyNumberFormat="1" applyFont="1" applyBorder="1"/>
    <xf numFmtId="180" fontId="12" fillId="0" borderId="2" xfId="0" applyNumberFormat="1" applyFont="1" applyBorder="1" applyAlignment="1">
      <alignment horizontal="right"/>
    </xf>
    <xf numFmtId="0" fontId="13" fillId="5" borderId="2" xfId="0" applyFont="1" applyFill="1" applyBorder="1" applyAlignment="1">
      <alignment horizontal="center" vertical="center"/>
    </xf>
    <xf numFmtId="184" fontId="13" fillId="5" borderId="2" xfId="3" applyNumberFormat="1" applyFont="1" applyFill="1" applyBorder="1" applyAlignment="1">
      <alignment horizontal="center" vertical="center"/>
    </xf>
    <xf numFmtId="0" fontId="13" fillId="0" borderId="0" xfId="0" applyFont="1" applyAlignment="1">
      <alignment horizontal="left" vertical="top"/>
    </xf>
    <xf numFmtId="0" fontId="13" fillId="0" borderId="0" xfId="0" applyFont="1" applyAlignment="1">
      <alignment horizontal="center" vertical="center"/>
    </xf>
    <xf numFmtId="0" fontId="12" fillId="5" borderId="1" xfId="0" applyFont="1" applyFill="1" applyBorder="1" applyAlignment="1">
      <alignment horizontal="center"/>
    </xf>
    <xf numFmtId="0" fontId="12" fillId="5" borderId="1" xfId="0" applyFont="1" applyFill="1" applyBorder="1" applyAlignment="1">
      <alignment horizontal="center" vertical="center" shrinkToFit="1"/>
    </xf>
    <xf numFmtId="0" fontId="12" fillId="5" borderId="2" xfId="0" applyFont="1" applyFill="1" applyBorder="1" applyAlignment="1">
      <alignment horizontal="center" vertical="center"/>
    </xf>
    <xf numFmtId="0" fontId="12" fillId="5" borderId="7" xfId="0" applyFont="1" applyFill="1" applyBorder="1" applyAlignment="1">
      <alignment horizontal="center" vertical="center"/>
    </xf>
    <xf numFmtId="179" fontId="13" fillId="6" borderId="4" xfId="4" applyNumberFormat="1" applyFont="1" applyFill="1" applyBorder="1" applyAlignment="1">
      <alignment horizontal="right" vertical="center" shrinkToFit="1"/>
    </xf>
    <xf numFmtId="183" fontId="13" fillId="3" borderId="2" xfId="0" applyNumberFormat="1" applyFont="1" applyFill="1" applyBorder="1" applyAlignment="1">
      <alignment horizontal="right" vertical="center" shrinkToFit="1"/>
    </xf>
    <xf numFmtId="0" fontId="13" fillId="3" borderId="2" xfId="0" applyFont="1" applyFill="1" applyBorder="1" applyAlignment="1">
      <alignment horizontal="left" vertical="center" shrinkToFit="1"/>
    </xf>
    <xf numFmtId="179" fontId="13" fillId="3" borderId="2" xfId="4" applyNumberFormat="1" applyFont="1" applyFill="1" applyBorder="1" applyAlignment="1">
      <alignment horizontal="right" vertical="center" shrinkToFit="1"/>
    </xf>
    <xf numFmtId="183" fontId="13" fillId="3" borderId="1" xfId="0" applyNumberFormat="1" applyFont="1" applyFill="1" applyBorder="1" applyAlignment="1">
      <alignment horizontal="right" vertical="center" shrinkToFit="1"/>
    </xf>
    <xf numFmtId="0" fontId="13" fillId="3" borderId="1" xfId="0" applyFont="1" applyFill="1" applyBorder="1" applyAlignment="1">
      <alignment horizontal="left" vertical="center" shrinkToFit="1"/>
    </xf>
    <xf numFmtId="179" fontId="13" fillId="3" borderId="1" xfId="4" applyNumberFormat="1" applyFont="1" applyFill="1" applyBorder="1" applyAlignment="1">
      <alignment horizontal="right" vertical="center" shrinkToFit="1"/>
    </xf>
    <xf numFmtId="176" fontId="12" fillId="6" borderId="4" xfId="0" applyNumberFormat="1" applyFont="1" applyFill="1" applyBorder="1" applyAlignment="1" applyProtection="1">
      <alignment horizontal="right" vertical="center"/>
      <protection locked="0"/>
    </xf>
    <xf numFmtId="181" fontId="12" fillId="6" borderId="4" xfId="0" applyNumberFormat="1" applyFont="1" applyFill="1" applyBorder="1" applyAlignment="1" applyProtection="1">
      <alignment horizontal="right" vertical="center"/>
      <protection locked="0"/>
    </xf>
    <xf numFmtId="185" fontId="12" fillId="0" borderId="2" xfId="0" applyNumberFormat="1" applyFont="1" applyBorder="1" applyAlignment="1"/>
    <xf numFmtId="185" fontId="12" fillId="3" borderId="2" xfId="0" applyNumberFormat="1" applyFont="1" applyFill="1" applyBorder="1" applyAlignment="1" applyProtection="1">
      <alignment horizontal="right" vertical="center"/>
      <protection locked="0"/>
    </xf>
    <xf numFmtId="185" fontId="12" fillId="6" borderId="4" xfId="0" applyNumberFormat="1" applyFont="1" applyFill="1" applyBorder="1" applyAlignment="1" applyProtection="1">
      <alignment horizontal="right" vertical="center"/>
      <protection locked="0"/>
    </xf>
    <xf numFmtId="0" fontId="12" fillId="5" borderId="2" xfId="0" applyFont="1" applyFill="1" applyBorder="1" applyAlignment="1">
      <alignment horizontal="center" vertical="center"/>
    </xf>
    <xf numFmtId="179" fontId="12" fillId="3" borderId="2" xfId="0" applyNumberFormat="1" applyFont="1" applyFill="1" applyBorder="1"/>
    <xf numFmtId="0" fontId="13" fillId="0" borderId="0" xfId="0" applyFont="1" applyAlignment="1">
      <alignment vertical="center"/>
    </xf>
    <xf numFmtId="179" fontId="14" fillId="3" borderId="2" xfId="0" applyNumberFormat="1" applyFont="1" applyFill="1" applyBorder="1" applyAlignment="1">
      <alignment vertical="center"/>
    </xf>
    <xf numFmtId="179" fontId="14" fillId="3" borderId="1" xfId="0" applyNumberFormat="1" applyFont="1" applyFill="1" applyBorder="1" applyAlignment="1">
      <alignment vertical="center"/>
    </xf>
    <xf numFmtId="180" fontId="12" fillId="3" borderId="2" xfId="0" applyNumberFormat="1" applyFont="1" applyFill="1" applyBorder="1" applyAlignment="1">
      <alignment horizontal="right"/>
    </xf>
    <xf numFmtId="0" fontId="13" fillId="0" borderId="0" xfId="0" applyFont="1" applyAlignment="1">
      <alignment horizontal="left" vertical="top"/>
    </xf>
    <xf numFmtId="0" fontId="13" fillId="0" borderId="0" xfId="0" applyFont="1" applyAlignment="1">
      <alignment horizontal="center" vertical="center"/>
    </xf>
    <xf numFmtId="0" fontId="14" fillId="5" borderId="1"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12" xfId="0" applyFont="1" applyFill="1" applyBorder="1" applyAlignment="1">
      <alignment horizontal="center" vertical="center"/>
    </xf>
    <xf numFmtId="0" fontId="14" fillId="5" borderId="13" xfId="0" applyFont="1" applyFill="1" applyBorder="1" applyAlignment="1">
      <alignment horizontal="center" vertical="center"/>
    </xf>
    <xf numFmtId="0" fontId="14" fillId="0" borderId="1" xfId="0" applyFont="1" applyBorder="1" applyAlignment="1">
      <alignment horizontal="left" vertical="center"/>
    </xf>
    <xf numFmtId="0" fontId="14" fillId="0" borderId="10" xfId="0" applyFont="1" applyBorder="1" applyAlignment="1">
      <alignment horizontal="left" vertical="center"/>
    </xf>
    <xf numFmtId="0" fontId="14" fillId="0" borderId="3" xfId="0" applyFont="1" applyBorder="1" applyAlignment="1">
      <alignment horizontal="left" vertical="center"/>
    </xf>
    <xf numFmtId="176" fontId="12" fillId="0" borderId="2" xfId="0" applyNumberFormat="1" applyFont="1" applyBorder="1" applyAlignment="1">
      <alignment horizontal="right"/>
    </xf>
    <xf numFmtId="0" fontId="12" fillId="0" borderId="2" xfId="0" applyFont="1" applyBorder="1" applyAlignment="1">
      <alignment horizontal="right"/>
    </xf>
    <xf numFmtId="180" fontId="12" fillId="3" borderId="2" xfId="0" applyNumberFormat="1" applyFont="1" applyFill="1" applyBorder="1" applyAlignment="1">
      <alignment horizontal="right"/>
    </xf>
    <xf numFmtId="0" fontId="12" fillId="5" borderId="1" xfId="0" applyFont="1" applyFill="1" applyBorder="1" applyAlignment="1">
      <alignment horizontal="center"/>
    </xf>
    <xf numFmtId="0" fontId="12" fillId="5" borderId="3" xfId="0" applyFont="1" applyFill="1" applyBorder="1" applyAlignment="1">
      <alignment horizontal="center"/>
    </xf>
    <xf numFmtId="0" fontId="12" fillId="5" borderId="1" xfId="0" applyFont="1" applyFill="1" applyBorder="1" applyAlignment="1">
      <alignment horizontal="center" vertical="center" shrinkToFit="1"/>
    </xf>
    <xf numFmtId="0" fontId="12" fillId="5" borderId="3" xfId="0" applyFont="1" applyFill="1" applyBorder="1" applyAlignment="1">
      <alignment horizontal="center" vertical="center" shrinkToFit="1"/>
    </xf>
    <xf numFmtId="0" fontId="12" fillId="5" borderId="2" xfId="0" applyFont="1" applyFill="1" applyBorder="1" applyAlignment="1">
      <alignment horizontal="center" vertical="center"/>
    </xf>
    <xf numFmtId="179" fontId="12" fillId="3" borderId="2" xfId="0" applyNumberFormat="1" applyFont="1" applyFill="1" applyBorder="1" applyAlignment="1">
      <alignment horizontal="center"/>
    </xf>
    <xf numFmtId="0" fontId="12" fillId="5" borderId="6"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5" xfId="0" applyFont="1" applyFill="1" applyBorder="1" applyAlignment="1">
      <alignment horizontal="center" vertical="center"/>
    </xf>
    <xf numFmtId="183" fontId="13" fillId="6" borderId="14" xfId="0" applyNumberFormat="1" applyFont="1" applyFill="1" applyBorder="1" applyAlignment="1">
      <alignment horizontal="right" vertical="center" shrinkToFit="1"/>
    </xf>
    <xf numFmtId="183" fontId="13" fillId="6" borderId="16" xfId="0" applyNumberFormat="1" applyFont="1" applyFill="1" applyBorder="1" applyAlignment="1">
      <alignment horizontal="right" vertical="center" shrinkToFit="1"/>
    </xf>
    <xf numFmtId="183" fontId="13" fillId="6" borderId="15" xfId="0" applyNumberFormat="1" applyFont="1" applyFill="1" applyBorder="1" applyAlignment="1">
      <alignment horizontal="right" vertical="center" shrinkToFit="1"/>
    </xf>
    <xf numFmtId="0" fontId="13" fillId="3" borderId="12" xfId="0" applyFont="1" applyFill="1" applyBorder="1" applyAlignment="1">
      <alignment horizontal="left" vertical="center" shrinkToFit="1"/>
    </xf>
    <xf numFmtId="0" fontId="13" fillId="3" borderId="13" xfId="0" applyFont="1" applyFill="1" applyBorder="1" applyAlignment="1">
      <alignment horizontal="left" vertical="center" shrinkToFit="1"/>
    </xf>
    <xf numFmtId="0" fontId="13" fillId="3" borderId="6" xfId="0" applyFont="1" applyFill="1" applyBorder="1" applyAlignment="1">
      <alignment horizontal="left" vertical="center" shrinkToFit="1"/>
    </xf>
    <xf numFmtId="0" fontId="13" fillId="3" borderId="5" xfId="0" applyFont="1" applyFill="1" applyBorder="1" applyAlignment="1">
      <alignment horizontal="left" vertical="center" shrinkToFit="1"/>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0" fontId="12" fillId="5" borderId="2" xfId="0" applyFont="1" applyFill="1" applyBorder="1" applyAlignment="1">
      <alignment horizontal="center"/>
    </xf>
    <xf numFmtId="0" fontId="8" fillId="0" borderId="0" xfId="2" applyFont="1" applyAlignment="1">
      <alignment horizontal="center" vertical="center" shrinkToFit="1"/>
    </xf>
    <xf numFmtId="0" fontId="9" fillId="0" borderId="0" xfId="2" applyFont="1" applyAlignment="1">
      <alignment horizontal="left" vertical="center" wrapText="1"/>
    </xf>
    <xf numFmtId="0" fontId="12" fillId="5" borderId="12" xfId="0" applyFont="1" applyFill="1" applyBorder="1" applyAlignment="1">
      <alignment horizontal="center" vertical="center"/>
    </xf>
    <xf numFmtId="0" fontId="12" fillId="5" borderId="13" xfId="0" applyFont="1" applyFill="1" applyBorder="1" applyAlignment="1">
      <alignment horizontal="center" vertical="center"/>
    </xf>
    <xf numFmtId="179" fontId="12" fillId="3" borderId="12" xfId="0" applyNumberFormat="1" applyFont="1" applyFill="1" applyBorder="1" applyAlignment="1">
      <alignment horizontal="center"/>
    </xf>
    <xf numFmtId="179" fontId="12" fillId="3" borderId="13" xfId="0" applyNumberFormat="1" applyFont="1" applyFill="1" applyBorder="1" applyAlignment="1">
      <alignment horizontal="center"/>
    </xf>
  </cellXfs>
  <cellStyles count="5">
    <cellStyle name="桁区切り" xfId="1" builtinId="6"/>
    <cellStyle name="桁区切り 4" xfId="4"/>
    <cellStyle name="通貨" xfId="3" builtinId="7"/>
    <cellStyle name="標準" xfId="0" builtinId="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1</xdr:col>
      <xdr:colOff>676275</xdr:colOff>
      <xdr:row>7</xdr:row>
      <xdr:rowOff>533400</xdr:rowOff>
    </xdr:to>
    <xdr:cxnSp macro="">
      <xdr:nvCxnSpPr>
        <xdr:cNvPr id="3" name="直線コネクタ 1">
          <a:extLst>
            <a:ext uri="{FF2B5EF4-FFF2-40B4-BE49-F238E27FC236}">
              <a16:creationId xmlns:a16="http://schemas.microsoft.com/office/drawing/2014/main" id="{00000000-0008-0000-0000-000003000000}"/>
            </a:ext>
          </a:extLst>
        </xdr:cNvPr>
        <xdr:cNvCxnSpPr>
          <a:cxnSpLocks noChangeShapeType="1"/>
        </xdr:cNvCxnSpPr>
      </xdr:nvCxnSpPr>
      <xdr:spPr bwMode="auto">
        <a:xfrm>
          <a:off x="308429" y="1152071"/>
          <a:ext cx="676275" cy="11049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xdr:row>
      <xdr:rowOff>0</xdr:rowOff>
    </xdr:from>
    <xdr:to>
      <xdr:col>1</xdr:col>
      <xdr:colOff>676275</xdr:colOff>
      <xdr:row>9</xdr:row>
      <xdr:rowOff>0</xdr:rowOff>
    </xdr:to>
    <xdr:cxnSp macro="">
      <xdr:nvCxnSpPr>
        <xdr:cNvPr id="2" name="直線コネクタ 1">
          <a:extLst>
            <a:ext uri="{FF2B5EF4-FFF2-40B4-BE49-F238E27FC236}">
              <a16:creationId xmlns:a16="http://schemas.microsoft.com/office/drawing/2014/main" id="{00000000-0008-0000-0000-000003000000}"/>
            </a:ext>
          </a:extLst>
        </xdr:cNvPr>
        <xdr:cNvCxnSpPr>
          <a:cxnSpLocks noChangeShapeType="1"/>
        </xdr:cNvCxnSpPr>
      </xdr:nvCxnSpPr>
      <xdr:spPr bwMode="auto">
        <a:xfrm>
          <a:off x="304800" y="1409700"/>
          <a:ext cx="676275" cy="11049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xdr:row>
      <xdr:rowOff>0</xdr:rowOff>
    </xdr:from>
    <xdr:to>
      <xdr:col>1</xdr:col>
      <xdr:colOff>676275</xdr:colOff>
      <xdr:row>7</xdr:row>
      <xdr:rowOff>533400</xdr:rowOff>
    </xdr:to>
    <xdr:cxnSp macro="">
      <xdr:nvCxnSpPr>
        <xdr:cNvPr id="2" name="直線コネクタ 1">
          <a:extLst>
            <a:ext uri="{FF2B5EF4-FFF2-40B4-BE49-F238E27FC236}">
              <a16:creationId xmlns:a16="http://schemas.microsoft.com/office/drawing/2014/main" id="{00000000-0008-0000-0000-000003000000}"/>
            </a:ext>
          </a:extLst>
        </xdr:cNvPr>
        <xdr:cNvCxnSpPr>
          <a:cxnSpLocks noChangeShapeType="1"/>
        </xdr:cNvCxnSpPr>
      </xdr:nvCxnSpPr>
      <xdr:spPr bwMode="auto">
        <a:xfrm>
          <a:off x="304800" y="1219200"/>
          <a:ext cx="676275" cy="11049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323272</xdr:colOff>
      <xdr:row>0</xdr:row>
      <xdr:rowOff>46182</xdr:rowOff>
    </xdr:from>
    <xdr:to>
      <xdr:col>6</xdr:col>
      <xdr:colOff>1304635</xdr:colOff>
      <xdr:row>1</xdr:row>
      <xdr:rowOff>184728</xdr:rowOff>
    </xdr:to>
    <xdr:sp macro="" textlink="">
      <xdr:nvSpPr>
        <xdr:cNvPr id="3" name="正方形/長方形 2"/>
        <xdr:cNvSpPr/>
      </xdr:nvSpPr>
      <xdr:spPr>
        <a:xfrm>
          <a:off x="5437908" y="46182"/>
          <a:ext cx="981363" cy="34636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latin typeface="HGS創英角ﾎﾟｯﾌﾟ体" panose="040B0A00000000000000" pitchFamily="50" charset="-128"/>
              <a:ea typeface="HGS創英角ﾎﾟｯﾌﾟ体" panose="040B0A00000000000000" pitchFamily="50" charset="-128"/>
            </a:rPr>
            <a:t>記載例</a:t>
          </a:r>
        </a:p>
      </xdr:txBody>
    </xdr:sp>
    <xdr:clientData/>
  </xdr:twoCellAnchor>
  <xdr:twoCellAnchor>
    <xdr:from>
      <xdr:col>5</xdr:col>
      <xdr:colOff>265546</xdr:colOff>
      <xdr:row>3</xdr:row>
      <xdr:rowOff>80817</xdr:rowOff>
    </xdr:from>
    <xdr:to>
      <xdr:col>6</xdr:col>
      <xdr:colOff>727365</xdr:colOff>
      <xdr:row>6</xdr:row>
      <xdr:rowOff>150090</xdr:rowOff>
    </xdr:to>
    <xdr:sp macro="" textlink="">
      <xdr:nvSpPr>
        <xdr:cNvPr id="4" name="四角形吹き出し 3"/>
        <xdr:cNvSpPr/>
      </xdr:nvSpPr>
      <xdr:spPr>
        <a:xfrm>
          <a:off x="3983182" y="704272"/>
          <a:ext cx="1858819" cy="692727"/>
        </a:xfrm>
        <a:prstGeom prst="wedgeRectCallout">
          <a:avLst>
            <a:gd name="adj1" fmla="val -112137"/>
            <a:gd name="adj2" fmla="val 17230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HGS創英角ﾎﾟｯﾌﾟ体" panose="040B0A00000000000000" pitchFamily="50" charset="-128"/>
              <a:ea typeface="HGS創英角ﾎﾟｯﾌﾟ体" panose="040B0A00000000000000" pitchFamily="50" charset="-128"/>
            </a:rPr>
            <a:t>実績を入力してください。</a:t>
          </a:r>
        </a:p>
      </xdr:txBody>
    </xdr:sp>
    <xdr:clientData/>
  </xdr:twoCellAnchor>
  <xdr:twoCellAnchor>
    <xdr:from>
      <xdr:col>5</xdr:col>
      <xdr:colOff>635001</xdr:colOff>
      <xdr:row>25</xdr:row>
      <xdr:rowOff>196273</xdr:rowOff>
    </xdr:from>
    <xdr:to>
      <xdr:col>6</xdr:col>
      <xdr:colOff>1096820</xdr:colOff>
      <xdr:row>29</xdr:row>
      <xdr:rowOff>57727</xdr:rowOff>
    </xdr:to>
    <xdr:sp macro="" textlink="">
      <xdr:nvSpPr>
        <xdr:cNvPr id="6" name="四角形吹き出し 5"/>
        <xdr:cNvSpPr/>
      </xdr:nvSpPr>
      <xdr:spPr>
        <a:xfrm>
          <a:off x="4352637" y="8151091"/>
          <a:ext cx="1858819" cy="692727"/>
        </a:xfrm>
        <a:prstGeom prst="wedgeRectCallout">
          <a:avLst>
            <a:gd name="adj1" fmla="val -87913"/>
            <a:gd name="adj2" fmla="val -710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HGS創英角ﾎﾟｯﾌﾟ体" panose="040B0A00000000000000" pitchFamily="50" charset="-128"/>
              <a:ea typeface="HGS創英角ﾎﾟｯﾌﾟ体" panose="040B0A00000000000000" pitchFamily="50" charset="-128"/>
            </a:rPr>
            <a:t>実績を入力してください。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8</xdr:row>
      <xdr:rowOff>0</xdr:rowOff>
    </xdr:from>
    <xdr:to>
      <xdr:col>1</xdr:col>
      <xdr:colOff>676275</xdr:colOff>
      <xdr:row>9</xdr:row>
      <xdr:rowOff>0</xdr:rowOff>
    </xdr:to>
    <xdr:cxnSp macro="">
      <xdr:nvCxnSpPr>
        <xdr:cNvPr id="2" name="直線コネクタ 1">
          <a:extLst>
            <a:ext uri="{FF2B5EF4-FFF2-40B4-BE49-F238E27FC236}">
              <a16:creationId xmlns:a16="http://schemas.microsoft.com/office/drawing/2014/main" id="{00000000-0008-0000-0000-000003000000}"/>
            </a:ext>
          </a:extLst>
        </xdr:cNvPr>
        <xdr:cNvCxnSpPr>
          <a:cxnSpLocks noChangeShapeType="1"/>
        </xdr:cNvCxnSpPr>
      </xdr:nvCxnSpPr>
      <xdr:spPr bwMode="auto">
        <a:xfrm>
          <a:off x="304800" y="1733550"/>
          <a:ext cx="676275" cy="5715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415637</xdr:colOff>
      <xdr:row>0</xdr:row>
      <xdr:rowOff>57727</xdr:rowOff>
    </xdr:from>
    <xdr:to>
      <xdr:col>5</xdr:col>
      <xdr:colOff>1397000</xdr:colOff>
      <xdr:row>1</xdr:row>
      <xdr:rowOff>196273</xdr:rowOff>
    </xdr:to>
    <xdr:sp macro="" textlink="">
      <xdr:nvSpPr>
        <xdr:cNvPr id="3" name="正方形/長方形 2"/>
        <xdr:cNvSpPr/>
      </xdr:nvSpPr>
      <xdr:spPr>
        <a:xfrm>
          <a:off x="5414819" y="57727"/>
          <a:ext cx="981363" cy="34636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latin typeface="HGS創英角ﾎﾟｯﾌﾟ体" panose="040B0A00000000000000" pitchFamily="50" charset="-128"/>
              <a:ea typeface="HGS創英角ﾎﾟｯﾌﾟ体" panose="040B0A00000000000000" pitchFamily="50" charset="-128"/>
            </a:rPr>
            <a:t>記載例</a:t>
          </a:r>
        </a:p>
      </xdr:txBody>
    </xdr:sp>
    <xdr:clientData/>
  </xdr:twoCellAnchor>
  <xdr:twoCellAnchor>
    <xdr:from>
      <xdr:col>3</xdr:col>
      <xdr:colOff>207817</xdr:colOff>
      <xdr:row>4</xdr:row>
      <xdr:rowOff>23089</xdr:rowOff>
    </xdr:from>
    <xdr:to>
      <xdr:col>5</xdr:col>
      <xdr:colOff>542635</xdr:colOff>
      <xdr:row>7</xdr:row>
      <xdr:rowOff>92362</xdr:rowOff>
    </xdr:to>
    <xdr:sp macro="" textlink="">
      <xdr:nvSpPr>
        <xdr:cNvPr id="4" name="四角形吹き出し 3"/>
        <xdr:cNvSpPr/>
      </xdr:nvSpPr>
      <xdr:spPr>
        <a:xfrm>
          <a:off x="2632362" y="958271"/>
          <a:ext cx="2909455" cy="692727"/>
        </a:xfrm>
        <a:prstGeom prst="wedgeRectCallout">
          <a:avLst>
            <a:gd name="adj1" fmla="val -71350"/>
            <a:gd name="adj2" fmla="val 1456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HGS創英角ﾎﾟｯﾌﾟ体" panose="040B0A00000000000000" pitchFamily="50" charset="-128"/>
              <a:ea typeface="HGS創英角ﾎﾟｯﾌﾟ体" panose="040B0A00000000000000" pitchFamily="50" charset="-128"/>
            </a:rPr>
            <a:t>実績を入力してください。</a:t>
          </a:r>
        </a:p>
      </xdr:txBody>
    </xdr:sp>
    <xdr:clientData/>
  </xdr:twoCellAnchor>
  <xdr:twoCellAnchor>
    <xdr:from>
      <xdr:col>5</xdr:col>
      <xdr:colOff>1362365</xdr:colOff>
      <xdr:row>31</xdr:row>
      <xdr:rowOff>103908</xdr:rowOff>
    </xdr:from>
    <xdr:to>
      <xdr:col>9</xdr:col>
      <xdr:colOff>219365</xdr:colOff>
      <xdr:row>35</xdr:row>
      <xdr:rowOff>103908</xdr:rowOff>
    </xdr:to>
    <xdr:sp macro="" textlink="">
      <xdr:nvSpPr>
        <xdr:cNvPr id="6" name="四角形吹き出し 5"/>
        <xdr:cNvSpPr/>
      </xdr:nvSpPr>
      <xdr:spPr>
        <a:xfrm>
          <a:off x="6361547" y="9167090"/>
          <a:ext cx="2274454" cy="831273"/>
        </a:xfrm>
        <a:prstGeom prst="wedgeRectCallout">
          <a:avLst>
            <a:gd name="adj1" fmla="val -132858"/>
            <a:gd name="adj2" fmla="val -5724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HGS創英角ﾎﾟｯﾌﾟ体" panose="040B0A00000000000000" pitchFamily="50" charset="-128"/>
              <a:ea typeface="HGS創英角ﾎﾟｯﾌﾟ体" panose="040B0A00000000000000" pitchFamily="50" charset="-128"/>
            </a:rPr>
            <a:t>実績を入力してください。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zoomScale="55" zoomScaleNormal="55" workbookViewId="0">
      <selection activeCell="I10" sqref="I10"/>
    </sheetView>
  </sheetViews>
  <sheetFormatPr defaultRowHeight="15" x14ac:dyDescent="0.35"/>
  <cols>
    <col min="1" max="1" width="3.33203125" style="27" customWidth="1"/>
    <col min="2" max="2" width="25.75" style="27" customWidth="1"/>
    <col min="3" max="5" width="18.6640625" style="27" customWidth="1"/>
    <col min="6" max="6" width="8.6640625" style="27" customWidth="1"/>
    <col min="7" max="16384" width="8.6640625" style="27"/>
  </cols>
  <sheetData>
    <row r="1" spans="1:6" ht="19.5" x14ac:dyDescent="0.45">
      <c r="A1" s="85" t="s">
        <v>100</v>
      </c>
      <c r="B1" s="85"/>
      <c r="C1" s="37"/>
      <c r="D1" s="37"/>
      <c r="E1" s="37"/>
      <c r="F1" s="37"/>
    </row>
    <row r="2" spans="1:6" ht="19.5" x14ac:dyDescent="0.45">
      <c r="A2" s="85"/>
      <c r="B2" s="85"/>
      <c r="C2" s="37"/>
      <c r="D2" s="37"/>
      <c r="E2" s="37"/>
      <c r="F2" s="37"/>
    </row>
    <row r="3" spans="1:6" ht="16" x14ac:dyDescent="0.35">
      <c r="A3" s="86" t="s">
        <v>34</v>
      </c>
      <c r="B3" s="86"/>
      <c r="C3" s="86"/>
      <c r="D3" s="86"/>
      <c r="E3" s="86"/>
      <c r="F3" s="81"/>
    </row>
    <row r="4" spans="1:6" ht="39.5" customHeight="1" x14ac:dyDescent="0.35">
      <c r="A4" s="25"/>
      <c r="B4" s="26"/>
      <c r="C4" s="26"/>
      <c r="D4" s="26"/>
      <c r="E4" s="26"/>
      <c r="F4" s="26"/>
    </row>
    <row r="5" spans="1:6" ht="19.5" x14ac:dyDescent="0.35">
      <c r="A5" s="25"/>
      <c r="B5" s="26"/>
      <c r="D5" s="46" t="s">
        <v>45</v>
      </c>
      <c r="E5" s="34"/>
      <c r="F5" s="26"/>
    </row>
    <row r="6" spans="1:6" ht="27" customHeight="1" x14ac:dyDescent="0.35"/>
    <row r="7" spans="1:6" s="28" customFormat="1" ht="44.5" customHeight="1" x14ac:dyDescent="0.55000000000000004">
      <c r="B7" s="87" t="s">
        <v>35</v>
      </c>
      <c r="C7" s="87" t="s">
        <v>36</v>
      </c>
      <c r="D7" s="89" t="s">
        <v>86</v>
      </c>
      <c r="E7" s="90"/>
    </row>
    <row r="8" spans="1:6" s="28" customFormat="1" ht="44.5" customHeight="1" x14ac:dyDescent="0.55000000000000004">
      <c r="B8" s="88"/>
      <c r="C8" s="88"/>
      <c r="D8" s="30" t="s">
        <v>91</v>
      </c>
      <c r="E8" s="30" t="s">
        <v>92</v>
      </c>
    </row>
    <row r="9" spans="1:6" s="28" customFormat="1" ht="44.5" customHeight="1" x14ac:dyDescent="0.55000000000000004">
      <c r="B9" s="91" t="s">
        <v>37</v>
      </c>
      <c r="C9" s="29" t="s">
        <v>38</v>
      </c>
      <c r="D9" s="82"/>
      <c r="E9" s="32">
        <f>算定内訳①!G21</f>
        <v>0</v>
      </c>
    </row>
    <row r="10" spans="1:6" s="28" customFormat="1" ht="44.5" customHeight="1" x14ac:dyDescent="0.55000000000000004">
      <c r="B10" s="92"/>
      <c r="C10" s="31" t="s">
        <v>39</v>
      </c>
      <c r="D10" s="83"/>
      <c r="E10" s="33">
        <f>算定内訳①!F25</f>
        <v>0</v>
      </c>
    </row>
    <row r="11" spans="1:6" s="28" customFormat="1" ht="44.5" customHeight="1" x14ac:dyDescent="0.55000000000000004">
      <c r="B11" s="93"/>
      <c r="C11" s="35" t="s">
        <v>46</v>
      </c>
      <c r="D11" s="32">
        <f>SUM(D9:D10)</f>
        <v>0</v>
      </c>
      <c r="E11" s="32">
        <f>SUM(E9:E10)</f>
        <v>0</v>
      </c>
    </row>
    <row r="12" spans="1:6" s="28" customFormat="1" ht="44.5" customHeight="1" x14ac:dyDescent="0.55000000000000004">
      <c r="B12" s="91" t="s">
        <v>40</v>
      </c>
      <c r="C12" s="29" t="s">
        <v>38</v>
      </c>
      <c r="D12" s="82"/>
      <c r="E12" s="32">
        <f>'算定内訳 ②'!F22</f>
        <v>0</v>
      </c>
    </row>
    <row r="13" spans="1:6" s="28" customFormat="1" ht="44.5" customHeight="1" x14ac:dyDescent="0.55000000000000004">
      <c r="B13" s="92"/>
      <c r="C13" s="29" t="s">
        <v>41</v>
      </c>
      <c r="D13" s="82"/>
      <c r="E13" s="32">
        <f>'算定内訳 ②'!F26</f>
        <v>0</v>
      </c>
    </row>
    <row r="14" spans="1:6" s="28" customFormat="1" ht="44.5" customHeight="1" x14ac:dyDescent="0.55000000000000004">
      <c r="B14" s="92"/>
      <c r="C14" s="31" t="s">
        <v>39</v>
      </c>
      <c r="D14" s="82"/>
      <c r="E14" s="32">
        <f>'算定内訳 ②'!F31</f>
        <v>0</v>
      </c>
    </row>
    <row r="15" spans="1:6" s="28" customFormat="1" ht="44.5" customHeight="1" x14ac:dyDescent="0.55000000000000004">
      <c r="B15" s="92"/>
      <c r="C15" s="29" t="s">
        <v>42</v>
      </c>
      <c r="D15" s="83"/>
      <c r="E15" s="33">
        <f>'算定内訳 ②'!F76</f>
        <v>0</v>
      </c>
    </row>
    <row r="16" spans="1:6" s="28" customFormat="1" ht="44.5" customHeight="1" x14ac:dyDescent="0.55000000000000004">
      <c r="B16" s="93"/>
      <c r="C16" s="35" t="s">
        <v>47</v>
      </c>
      <c r="D16" s="32">
        <f>SUM(D12:D15)</f>
        <v>0</v>
      </c>
      <c r="E16" s="32">
        <f>SUM(E12:E15)</f>
        <v>0</v>
      </c>
    </row>
    <row r="17" spans="4:5" ht="44.5" customHeight="1" thickBot="1" x14ac:dyDescent="0.4"/>
    <row r="18" spans="4:5" ht="26.5" thickBot="1" x14ac:dyDescent="0.4">
      <c r="D18" s="36" t="s">
        <v>93</v>
      </c>
      <c r="E18" s="38">
        <f>ROUNDDOWN(E12+E17,-3)</f>
        <v>0</v>
      </c>
    </row>
  </sheetData>
  <mergeCells count="7">
    <mergeCell ref="B9:B11"/>
    <mergeCell ref="B12:B16"/>
    <mergeCell ref="A1:B2"/>
    <mergeCell ref="A3:E3"/>
    <mergeCell ref="B7:B8"/>
    <mergeCell ref="C7:C8"/>
    <mergeCell ref="D7:E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55" zoomScaleNormal="55" workbookViewId="0">
      <selection activeCell="A3" sqref="A3"/>
    </sheetView>
  </sheetViews>
  <sheetFormatPr defaultRowHeight="16" x14ac:dyDescent="0.35"/>
  <cols>
    <col min="1" max="1" width="4" style="48" customWidth="1"/>
    <col min="2" max="5" width="11.1640625" style="48" customWidth="1"/>
    <col min="6" max="7" width="18.33203125" style="48" customWidth="1"/>
    <col min="8" max="245" width="9" style="48"/>
    <col min="246" max="246" width="4" style="48" customWidth="1"/>
    <col min="247" max="247" width="9" style="48"/>
    <col min="248" max="251" width="18.33203125" style="48" customWidth="1"/>
    <col min="252" max="501" width="9" style="48"/>
    <col min="502" max="502" width="4" style="48" customWidth="1"/>
    <col min="503" max="503" width="9" style="48"/>
    <col min="504" max="507" width="18.33203125" style="48" customWidth="1"/>
    <col min="508" max="757" width="9" style="48"/>
    <col min="758" max="758" width="4" style="48" customWidth="1"/>
    <col min="759" max="759" width="9" style="48"/>
    <col min="760" max="763" width="18.33203125" style="48" customWidth="1"/>
    <col min="764" max="1013" width="9" style="48"/>
    <col min="1014" max="1014" width="4" style="48" customWidth="1"/>
    <col min="1015" max="1015" width="9" style="48"/>
    <col min="1016" max="1019" width="18.33203125" style="48" customWidth="1"/>
    <col min="1020" max="1269" width="9" style="48"/>
    <col min="1270" max="1270" width="4" style="48" customWidth="1"/>
    <col min="1271" max="1271" width="9" style="48"/>
    <col min="1272" max="1275" width="18.33203125" style="48" customWidth="1"/>
    <col min="1276" max="1525" width="9" style="48"/>
    <col min="1526" max="1526" width="4" style="48" customWidth="1"/>
    <col min="1527" max="1527" width="9" style="48"/>
    <col min="1528" max="1531" width="18.33203125" style="48" customWidth="1"/>
    <col min="1532" max="1781" width="9" style="48"/>
    <col min="1782" max="1782" width="4" style="48" customWidth="1"/>
    <col min="1783" max="1783" width="9" style="48"/>
    <col min="1784" max="1787" width="18.33203125" style="48" customWidth="1"/>
    <col min="1788" max="2037" width="9" style="48"/>
    <col min="2038" max="2038" width="4" style="48" customWidth="1"/>
    <col min="2039" max="2039" width="9" style="48"/>
    <col min="2040" max="2043" width="18.33203125" style="48" customWidth="1"/>
    <col min="2044" max="2293" width="9" style="48"/>
    <col min="2294" max="2294" width="4" style="48" customWidth="1"/>
    <col min="2295" max="2295" width="9" style="48"/>
    <col min="2296" max="2299" width="18.33203125" style="48" customWidth="1"/>
    <col min="2300" max="2549" width="9" style="48"/>
    <col min="2550" max="2550" width="4" style="48" customWidth="1"/>
    <col min="2551" max="2551" width="9" style="48"/>
    <col min="2552" max="2555" width="18.33203125" style="48" customWidth="1"/>
    <col min="2556" max="2805" width="9" style="48"/>
    <col min="2806" max="2806" width="4" style="48" customWidth="1"/>
    <col min="2807" max="2807" width="9" style="48"/>
    <col min="2808" max="2811" width="18.33203125" style="48" customWidth="1"/>
    <col min="2812" max="3061" width="9" style="48"/>
    <col min="3062" max="3062" width="4" style="48" customWidth="1"/>
    <col min="3063" max="3063" width="9" style="48"/>
    <col min="3064" max="3067" width="18.33203125" style="48" customWidth="1"/>
    <col min="3068" max="3317" width="9" style="48"/>
    <col min="3318" max="3318" width="4" style="48" customWidth="1"/>
    <col min="3319" max="3319" width="9" style="48"/>
    <col min="3320" max="3323" width="18.33203125" style="48" customWidth="1"/>
    <col min="3324" max="3573" width="9" style="48"/>
    <col min="3574" max="3574" width="4" style="48" customWidth="1"/>
    <col min="3575" max="3575" width="9" style="48"/>
    <col min="3576" max="3579" width="18.33203125" style="48" customWidth="1"/>
    <col min="3580" max="3829" width="9" style="48"/>
    <col min="3830" max="3830" width="4" style="48" customWidth="1"/>
    <col min="3831" max="3831" width="9" style="48"/>
    <col min="3832" max="3835" width="18.33203125" style="48" customWidth="1"/>
    <col min="3836" max="4085" width="9" style="48"/>
    <col min="4086" max="4086" width="4" style="48" customWidth="1"/>
    <col min="4087" max="4087" width="9" style="48"/>
    <col min="4088" max="4091" width="18.33203125" style="48" customWidth="1"/>
    <col min="4092" max="4341" width="9" style="48"/>
    <col min="4342" max="4342" width="4" style="48" customWidth="1"/>
    <col min="4343" max="4343" width="9" style="48"/>
    <col min="4344" max="4347" width="18.33203125" style="48" customWidth="1"/>
    <col min="4348" max="4597" width="9" style="48"/>
    <col min="4598" max="4598" width="4" style="48" customWidth="1"/>
    <col min="4599" max="4599" width="9" style="48"/>
    <col min="4600" max="4603" width="18.33203125" style="48" customWidth="1"/>
    <col min="4604" max="4853" width="9" style="48"/>
    <col min="4854" max="4854" width="4" style="48" customWidth="1"/>
    <col min="4855" max="4855" width="9" style="48"/>
    <col min="4856" max="4859" width="18.33203125" style="48" customWidth="1"/>
    <col min="4860" max="5109" width="9" style="48"/>
    <col min="5110" max="5110" width="4" style="48" customWidth="1"/>
    <col min="5111" max="5111" width="9" style="48"/>
    <col min="5112" max="5115" width="18.33203125" style="48" customWidth="1"/>
    <col min="5116" max="5365" width="9" style="48"/>
    <col min="5366" max="5366" width="4" style="48" customWidth="1"/>
    <col min="5367" max="5367" width="9" style="48"/>
    <col min="5368" max="5371" width="18.33203125" style="48" customWidth="1"/>
    <col min="5372" max="5621" width="9" style="48"/>
    <col min="5622" max="5622" width="4" style="48" customWidth="1"/>
    <col min="5623" max="5623" width="9" style="48"/>
    <col min="5624" max="5627" width="18.33203125" style="48" customWidth="1"/>
    <col min="5628" max="5877" width="9" style="48"/>
    <col min="5878" max="5878" width="4" style="48" customWidth="1"/>
    <col min="5879" max="5879" width="9" style="48"/>
    <col min="5880" max="5883" width="18.33203125" style="48" customWidth="1"/>
    <col min="5884" max="6133" width="9" style="48"/>
    <col min="6134" max="6134" width="4" style="48" customWidth="1"/>
    <col min="6135" max="6135" width="9" style="48"/>
    <col min="6136" max="6139" width="18.33203125" style="48" customWidth="1"/>
    <col min="6140" max="6389" width="9" style="48"/>
    <col min="6390" max="6390" width="4" style="48" customWidth="1"/>
    <col min="6391" max="6391" width="9" style="48"/>
    <col min="6392" max="6395" width="18.33203125" style="48" customWidth="1"/>
    <col min="6396" max="6645" width="9" style="48"/>
    <col min="6646" max="6646" width="4" style="48" customWidth="1"/>
    <col min="6647" max="6647" width="9" style="48"/>
    <col min="6648" max="6651" width="18.33203125" style="48" customWidth="1"/>
    <col min="6652" max="6901" width="9" style="48"/>
    <col min="6902" max="6902" width="4" style="48" customWidth="1"/>
    <col min="6903" max="6903" width="9" style="48"/>
    <col min="6904" max="6907" width="18.33203125" style="48" customWidth="1"/>
    <col min="6908" max="7157" width="9" style="48"/>
    <col min="7158" max="7158" width="4" style="48" customWidth="1"/>
    <col min="7159" max="7159" width="9" style="48"/>
    <col min="7160" max="7163" width="18.33203125" style="48" customWidth="1"/>
    <col min="7164" max="7413" width="9" style="48"/>
    <col min="7414" max="7414" width="4" style="48" customWidth="1"/>
    <col min="7415" max="7415" width="9" style="48"/>
    <col min="7416" max="7419" width="18.33203125" style="48" customWidth="1"/>
    <col min="7420" max="7669" width="9" style="48"/>
    <col min="7670" max="7670" width="4" style="48" customWidth="1"/>
    <col min="7671" max="7671" width="9" style="48"/>
    <col min="7672" max="7675" width="18.33203125" style="48" customWidth="1"/>
    <col min="7676" max="7925" width="9" style="48"/>
    <col min="7926" max="7926" width="4" style="48" customWidth="1"/>
    <col min="7927" max="7927" width="9" style="48"/>
    <col min="7928" max="7931" width="18.33203125" style="48" customWidth="1"/>
    <col min="7932" max="8181" width="9" style="48"/>
    <col min="8182" max="8182" width="4" style="48" customWidth="1"/>
    <col min="8183" max="8183" width="9" style="48"/>
    <col min="8184" max="8187" width="18.33203125" style="48" customWidth="1"/>
    <col min="8188" max="8437" width="9" style="48"/>
    <col min="8438" max="8438" width="4" style="48" customWidth="1"/>
    <col min="8439" max="8439" width="9" style="48"/>
    <col min="8440" max="8443" width="18.33203125" style="48" customWidth="1"/>
    <col min="8444" max="8693" width="9" style="48"/>
    <col min="8694" max="8694" width="4" style="48" customWidth="1"/>
    <col min="8695" max="8695" width="9" style="48"/>
    <col min="8696" max="8699" width="18.33203125" style="48" customWidth="1"/>
    <col min="8700" max="8949" width="9" style="48"/>
    <col min="8950" max="8950" width="4" style="48" customWidth="1"/>
    <col min="8951" max="8951" width="9" style="48"/>
    <col min="8952" max="8955" width="18.33203125" style="48" customWidth="1"/>
    <col min="8956" max="9205" width="9" style="48"/>
    <col min="9206" max="9206" width="4" style="48" customWidth="1"/>
    <col min="9207" max="9207" width="9" style="48"/>
    <col min="9208" max="9211" width="18.33203125" style="48" customWidth="1"/>
    <col min="9212" max="9461" width="9" style="48"/>
    <col min="9462" max="9462" width="4" style="48" customWidth="1"/>
    <col min="9463" max="9463" width="9" style="48"/>
    <col min="9464" max="9467" width="18.33203125" style="48" customWidth="1"/>
    <col min="9468" max="9717" width="9" style="48"/>
    <col min="9718" max="9718" width="4" style="48" customWidth="1"/>
    <col min="9719" max="9719" width="9" style="48"/>
    <col min="9720" max="9723" width="18.33203125" style="48" customWidth="1"/>
    <col min="9724" max="9973" width="9" style="48"/>
    <col min="9974" max="9974" width="4" style="48" customWidth="1"/>
    <col min="9975" max="9975" width="9" style="48"/>
    <col min="9976" max="9979" width="18.33203125" style="48" customWidth="1"/>
    <col min="9980" max="10229" width="9" style="48"/>
    <col min="10230" max="10230" width="4" style="48" customWidth="1"/>
    <col min="10231" max="10231" width="9" style="48"/>
    <col min="10232" max="10235" width="18.33203125" style="48" customWidth="1"/>
    <col min="10236" max="10485" width="9" style="48"/>
    <col min="10486" max="10486" width="4" style="48" customWidth="1"/>
    <col min="10487" max="10487" width="9" style="48"/>
    <col min="10488" max="10491" width="18.33203125" style="48" customWidth="1"/>
    <col min="10492" max="10741" width="9" style="48"/>
    <col min="10742" max="10742" width="4" style="48" customWidth="1"/>
    <col min="10743" max="10743" width="9" style="48"/>
    <col min="10744" max="10747" width="18.33203125" style="48" customWidth="1"/>
    <col min="10748" max="10997" width="9" style="48"/>
    <col min="10998" max="10998" width="4" style="48" customWidth="1"/>
    <col min="10999" max="10999" width="9" style="48"/>
    <col min="11000" max="11003" width="18.33203125" style="48" customWidth="1"/>
    <col min="11004" max="11253" width="9" style="48"/>
    <col min="11254" max="11254" width="4" style="48" customWidth="1"/>
    <col min="11255" max="11255" width="9" style="48"/>
    <col min="11256" max="11259" width="18.33203125" style="48" customWidth="1"/>
    <col min="11260" max="11509" width="9" style="48"/>
    <col min="11510" max="11510" width="4" style="48" customWidth="1"/>
    <col min="11511" max="11511" width="9" style="48"/>
    <col min="11512" max="11515" width="18.33203125" style="48" customWidth="1"/>
    <col min="11516" max="11765" width="9" style="48"/>
    <col min="11766" max="11766" width="4" style="48" customWidth="1"/>
    <col min="11767" max="11767" width="9" style="48"/>
    <col min="11768" max="11771" width="18.33203125" style="48" customWidth="1"/>
    <col min="11772" max="12021" width="9" style="48"/>
    <col min="12022" max="12022" width="4" style="48" customWidth="1"/>
    <col min="12023" max="12023" width="9" style="48"/>
    <col min="12024" max="12027" width="18.33203125" style="48" customWidth="1"/>
    <col min="12028" max="12277" width="9" style="48"/>
    <col min="12278" max="12278" width="4" style="48" customWidth="1"/>
    <col min="12279" max="12279" width="9" style="48"/>
    <col min="12280" max="12283" width="18.33203125" style="48" customWidth="1"/>
    <col min="12284" max="12533" width="9" style="48"/>
    <col min="12534" max="12534" width="4" style="48" customWidth="1"/>
    <col min="12535" max="12535" width="9" style="48"/>
    <col min="12536" max="12539" width="18.33203125" style="48" customWidth="1"/>
    <col min="12540" max="12789" width="9" style="48"/>
    <col min="12790" max="12790" width="4" style="48" customWidth="1"/>
    <col min="12791" max="12791" width="9" style="48"/>
    <col min="12792" max="12795" width="18.33203125" style="48" customWidth="1"/>
    <col min="12796" max="13045" width="9" style="48"/>
    <col min="13046" max="13046" width="4" style="48" customWidth="1"/>
    <col min="13047" max="13047" width="9" style="48"/>
    <col min="13048" max="13051" width="18.33203125" style="48" customWidth="1"/>
    <col min="13052" max="13301" width="9" style="48"/>
    <col min="13302" max="13302" width="4" style="48" customWidth="1"/>
    <col min="13303" max="13303" width="9" style="48"/>
    <col min="13304" max="13307" width="18.33203125" style="48" customWidth="1"/>
    <col min="13308" max="13557" width="9" style="48"/>
    <col min="13558" max="13558" width="4" style="48" customWidth="1"/>
    <col min="13559" max="13559" width="9" style="48"/>
    <col min="13560" max="13563" width="18.33203125" style="48" customWidth="1"/>
    <col min="13564" max="13813" width="9" style="48"/>
    <col min="13814" max="13814" width="4" style="48" customWidth="1"/>
    <col min="13815" max="13815" width="9" style="48"/>
    <col min="13816" max="13819" width="18.33203125" style="48" customWidth="1"/>
    <col min="13820" max="14069" width="9" style="48"/>
    <col min="14070" max="14070" width="4" style="48" customWidth="1"/>
    <col min="14071" max="14071" width="9" style="48"/>
    <col min="14072" max="14075" width="18.33203125" style="48" customWidth="1"/>
    <col min="14076" max="14325" width="9" style="48"/>
    <col min="14326" max="14326" width="4" style="48" customWidth="1"/>
    <col min="14327" max="14327" width="9" style="48"/>
    <col min="14328" max="14331" width="18.33203125" style="48" customWidth="1"/>
    <col min="14332" max="14581" width="9" style="48"/>
    <col min="14582" max="14582" width="4" style="48" customWidth="1"/>
    <col min="14583" max="14583" width="9" style="48"/>
    <col min="14584" max="14587" width="18.33203125" style="48" customWidth="1"/>
    <col min="14588" max="14837" width="9" style="48"/>
    <col min="14838" max="14838" width="4" style="48" customWidth="1"/>
    <col min="14839" max="14839" width="9" style="48"/>
    <col min="14840" max="14843" width="18.33203125" style="48" customWidth="1"/>
    <col min="14844" max="15093" width="9" style="48"/>
    <col min="15094" max="15094" width="4" style="48" customWidth="1"/>
    <col min="15095" max="15095" width="9" style="48"/>
    <col min="15096" max="15099" width="18.33203125" style="48" customWidth="1"/>
    <col min="15100" max="15349" width="9" style="48"/>
    <col min="15350" max="15350" width="4" style="48" customWidth="1"/>
    <col min="15351" max="15351" width="9" style="48"/>
    <col min="15352" max="15355" width="18.33203125" style="48" customWidth="1"/>
    <col min="15356" max="15605" width="9" style="48"/>
    <col min="15606" max="15606" width="4" style="48" customWidth="1"/>
    <col min="15607" max="15607" width="9" style="48"/>
    <col min="15608" max="15611" width="18.33203125" style="48" customWidth="1"/>
    <col min="15612" max="15861" width="9" style="48"/>
    <col min="15862" max="15862" width="4" style="48" customWidth="1"/>
    <col min="15863" max="15863" width="9" style="48"/>
    <col min="15864" max="15867" width="18.33203125" style="48" customWidth="1"/>
    <col min="15868" max="16117" width="9" style="48"/>
    <col min="16118" max="16118" width="4" style="48" customWidth="1"/>
    <col min="16119" max="16119" width="9" style="48"/>
    <col min="16120" max="16123" width="18.33203125" style="48" customWidth="1"/>
    <col min="16124" max="16372" width="9" style="48"/>
    <col min="16373" max="16384" width="9" style="48" customWidth="1"/>
  </cols>
  <sheetData>
    <row r="1" spans="1:7" x14ac:dyDescent="0.35">
      <c r="A1" s="85" t="s">
        <v>99</v>
      </c>
      <c r="B1" s="85"/>
      <c r="C1" s="85"/>
    </row>
    <row r="2" spans="1:7" x14ac:dyDescent="0.35">
      <c r="A2" s="85"/>
      <c r="B2" s="85"/>
      <c r="C2" s="85"/>
    </row>
    <row r="3" spans="1:7" x14ac:dyDescent="0.35">
      <c r="A3" s="47"/>
      <c r="B3" s="86" t="s">
        <v>44</v>
      </c>
      <c r="C3" s="86"/>
      <c r="D3" s="86"/>
      <c r="E3" s="86"/>
      <c r="F3" s="86"/>
      <c r="G3" s="86"/>
    </row>
    <row r="4" spans="1:7" x14ac:dyDescent="0.35">
      <c r="A4" s="47"/>
      <c r="B4" s="47"/>
      <c r="C4" s="47"/>
    </row>
    <row r="5" spans="1:7" x14ac:dyDescent="0.35">
      <c r="A5" s="47"/>
      <c r="B5" s="49" t="s">
        <v>43</v>
      </c>
      <c r="C5" s="47"/>
    </row>
    <row r="6" spans="1:7" x14ac:dyDescent="0.35">
      <c r="A6" s="47"/>
      <c r="B6" s="49" t="s">
        <v>50</v>
      </c>
      <c r="C6" s="47"/>
    </row>
    <row r="7" spans="1:7" ht="45" customHeight="1" x14ac:dyDescent="0.35">
      <c r="B7" s="97"/>
      <c r="C7" s="103" t="s">
        <v>0</v>
      </c>
      <c r="D7" s="104"/>
      <c r="E7" s="105"/>
      <c r="F7" s="99" t="s">
        <v>1</v>
      </c>
      <c r="G7" s="101" t="s">
        <v>87</v>
      </c>
    </row>
    <row r="8" spans="1:7" ht="45" customHeight="1" x14ac:dyDescent="0.35">
      <c r="B8" s="98"/>
      <c r="C8" s="39" t="s">
        <v>71</v>
      </c>
      <c r="D8" s="39" t="s">
        <v>72</v>
      </c>
      <c r="E8" s="44" t="s">
        <v>15</v>
      </c>
      <c r="F8" s="100"/>
      <c r="G8" s="101"/>
    </row>
    <row r="9" spans="1:7" ht="28.5" customHeight="1" x14ac:dyDescent="0.35">
      <c r="B9" s="12" t="s">
        <v>2</v>
      </c>
      <c r="C9" s="13"/>
      <c r="D9" s="13"/>
      <c r="E9" s="14">
        <f>SUM(C9:D9)</f>
        <v>0</v>
      </c>
      <c r="F9" s="15">
        <f>G9</f>
        <v>0</v>
      </c>
      <c r="G9" s="15">
        <f>C9*3860+D9*5320</f>
        <v>0</v>
      </c>
    </row>
    <row r="10" spans="1:7" ht="28.5" customHeight="1" x14ac:dyDescent="0.35">
      <c r="B10" s="12" t="s">
        <v>3</v>
      </c>
      <c r="C10" s="13"/>
      <c r="D10" s="13"/>
      <c r="E10" s="14">
        <f t="shared" ref="E10:E20" si="0">SUM(C10:D10)</f>
        <v>0</v>
      </c>
      <c r="F10" s="15">
        <f t="shared" ref="F10:F20" si="1">G10</f>
        <v>0</v>
      </c>
      <c r="G10" s="15">
        <f t="shared" ref="G10:G20" si="2">C10*3860+D10*5320</f>
        <v>0</v>
      </c>
    </row>
    <row r="11" spans="1:7" ht="28.5" customHeight="1" x14ac:dyDescent="0.35">
      <c r="B11" s="12" t="s">
        <v>4</v>
      </c>
      <c r="C11" s="13"/>
      <c r="D11" s="13"/>
      <c r="E11" s="14">
        <f t="shared" si="0"/>
        <v>0</v>
      </c>
      <c r="F11" s="15">
        <f t="shared" si="1"/>
        <v>0</v>
      </c>
      <c r="G11" s="15">
        <f t="shared" si="2"/>
        <v>0</v>
      </c>
    </row>
    <row r="12" spans="1:7" ht="28.5" customHeight="1" x14ac:dyDescent="0.35">
      <c r="B12" s="12" t="s">
        <v>5</v>
      </c>
      <c r="C12" s="13"/>
      <c r="D12" s="13"/>
      <c r="E12" s="14">
        <f t="shared" si="0"/>
        <v>0</v>
      </c>
      <c r="F12" s="15">
        <f t="shared" si="1"/>
        <v>0</v>
      </c>
      <c r="G12" s="15">
        <f t="shared" si="2"/>
        <v>0</v>
      </c>
    </row>
    <row r="13" spans="1:7" ht="28.5" customHeight="1" x14ac:dyDescent="0.35">
      <c r="B13" s="12" t="s">
        <v>6</v>
      </c>
      <c r="C13" s="13"/>
      <c r="D13" s="13"/>
      <c r="E13" s="14">
        <f t="shared" si="0"/>
        <v>0</v>
      </c>
      <c r="F13" s="15">
        <f t="shared" si="1"/>
        <v>0</v>
      </c>
      <c r="G13" s="15">
        <f t="shared" si="2"/>
        <v>0</v>
      </c>
    </row>
    <row r="14" spans="1:7" ht="28.5" customHeight="1" x14ac:dyDescent="0.35">
      <c r="B14" s="12" t="s">
        <v>7</v>
      </c>
      <c r="C14" s="13"/>
      <c r="D14" s="13"/>
      <c r="E14" s="14">
        <f t="shared" si="0"/>
        <v>0</v>
      </c>
      <c r="F14" s="15">
        <f t="shared" si="1"/>
        <v>0</v>
      </c>
      <c r="G14" s="15">
        <f t="shared" si="2"/>
        <v>0</v>
      </c>
    </row>
    <row r="15" spans="1:7" ht="28.5" customHeight="1" x14ac:dyDescent="0.35">
      <c r="B15" s="12" t="s">
        <v>8</v>
      </c>
      <c r="C15" s="13"/>
      <c r="D15" s="13"/>
      <c r="E15" s="14">
        <f t="shared" si="0"/>
        <v>0</v>
      </c>
      <c r="F15" s="15">
        <f t="shared" si="1"/>
        <v>0</v>
      </c>
      <c r="G15" s="15">
        <f t="shared" si="2"/>
        <v>0</v>
      </c>
    </row>
    <row r="16" spans="1:7" ht="28.5" customHeight="1" x14ac:dyDescent="0.35">
      <c r="B16" s="12" t="s">
        <v>9</v>
      </c>
      <c r="C16" s="13"/>
      <c r="D16" s="13"/>
      <c r="E16" s="14">
        <f t="shared" si="0"/>
        <v>0</v>
      </c>
      <c r="F16" s="15">
        <f t="shared" si="1"/>
        <v>0</v>
      </c>
      <c r="G16" s="15">
        <f t="shared" si="2"/>
        <v>0</v>
      </c>
    </row>
    <row r="17" spans="2:7" ht="28.5" customHeight="1" x14ac:dyDescent="0.35">
      <c r="B17" s="12" t="s">
        <v>10</v>
      </c>
      <c r="C17" s="13"/>
      <c r="D17" s="13"/>
      <c r="E17" s="14">
        <f t="shared" si="0"/>
        <v>0</v>
      </c>
      <c r="F17" s="15">
        <f t="shared" si="1"/>
        <v>0</v>
      </c>
      <c r="G17" s="15">
        <f t="shared" si="2"/>
        <v>0</v>
      </c>
    </row>
    <row r="18" spans="2:7" ht="28.5" customHeight="1" x14ac:dyDescent="0.35">
      <c r="B18" s="12" t="s">
        <v>11</v>
      </c>
      <c r="C18" s="13"/>
      <c r="D18" s="13"/>
      <c r="E18" s="14">
        <f t="shared" si="0"/>
        <v>0</v>
      </c>
      <c r="F18" s="15">
        <f t="shared" si="1"/>
        <v>0</v>
      </c>
      <c r="G18" s="15">
        <f t="shared" si="2"/>
        <v>0</v>
      </c>
    </row>
    <row r="19" spans="2:7" ht="28.5" customHeight="1" x14ac:dyDescent="0.35">
      <c r="B19" s="12" t="s">
        <v>12</v>
      </c>
      <c r="C19" s="13"/>
      <c r="D19" s="13"/>
      <c r="E19" s="14">
        <f t="shared" si="0"/>
        <v>0</v>
      </c>
      <c r="F19" s="15">
        <f t="shared" si="1"/>
        <v>0</v>
      </c>
      <c r="G19" s="15">
        <f t="shared" si="2"/>
        <v>0</v>
      </c>
    </row>
    <row r="20" spans="2:7" ht="28.5" customHeight="1" thickBot="1" x14ac:dyDescent="0.4">
      <c r="B20" s="16" t="s">
        <v>13</v>
      </c>
      <c r="C20" s="13"/>
      <c r="D20" s="13"/>
      <c r="E20" s="17">
        <f t="shared" si="0"/>
        <v>0</v>
      </c>
      <c r="F20" s="15">
        <f t="shared" si="1"/>
        <v>0</v>
      </c>
      <c r="G20" s="15">
        <f t="shared" si="2"/>
        <v>0</v>
      </c>
    </row>
    <row r="21" spans="2:7" ht="28.5" customHeight="1" thickTop="1" x14ac:dyDescent="0.35">
      <c r="B21" s="18" t="s">
        <v>14</v>
      </c>
      <c r="C21" s="74">
        <f>SUM(C9:C20)</f>
        <v>0</v>
      </c>
      <c r="D21" s="74">
        <f>SUM(D9:D20)</f>
        <v>0</v>
      </c>
      <c r="E21" s="19">
        <f>SUM(C21:D21)</f>
        <v>0</v>
      </c>
      <c r="F21" s="20">
        <f>SUM(F9:F20)</f>
        <v>0</v>
      </c>
      <c r="G21" s="20">
        <f>SUM(G9:G20)</f>
        <v>0</v>
      </c>
    </row>
    <row r="23" spans="2:7" x14ac:dyDescent="0.35">
      <c r="B23" s="48" t="s">
        <v>51</v>
      </c>
    </row>
    <row r="24" spans="2:7" ht="19" customHeight="1" x14ac:dyDescent="0.35">
      <c r="B24" s="101" t="s">
        <v>52</v>
      </c>
      <c r="C24" s="101"/>
      <c r="D24" s="101" t="s">
        <v>53</v>
      </c>
      <c r="E24" s="101"/>
      <c r="F24" s="101" t="s">
        <v>88</v>
      </c>
      <c r="G24" s="101"/>
    </row>
    <row r="25" spans="2:7" ht="19" customHeight="1" x14ac:dyDescent="0.35">
      <c r="B25" s="94">
        <f>E21</f>
        <v>0</v>
      </c>
      <c r="C25" s="95"/>
      <c r="D25" s="96"/>
      <c r="E25" s="96"/>
      <c r="F25" s="102"/>
      <c r="G25" s="102"/>
    </row>
  </sheetData>
  <mergeCells count="12">
    <mergeCell ref="B25:C25"/>
    <mergeCell ref="D25:E25"/>
    <mergeCell ref="A1:C2"/>
    <mergeCell ref="B7:B8"/>
    <mergeCell ref="F7:F8"/>
    <mergeCell ref="F24:G24"/>
    <mergeCell ref="F25:G25"/>
    <mergeCell ref="G7:G8"/>
    <mergeCell ref="B3:G3"/>
    <mergeCell ref="C7:E7"/>
    <mergeCell ref="B24:C24"/>
    <mergeCell ref="D24:E24"/>
  </mergeCells>
  <phoneticPr fontId="1"/>
  <pageMargins left="0.7" right="0.7" top="0.75" bottom="0.75" header="0.3" footer="0.3"/>
  <pageSetup paperSize="9" scale="9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
  <sheetViews>
    <sheetView view="pageBreakPreview" zoomScale="55" zoomScaleNormal="70" zoomScaleSheetLayoutView="55" workbookViewId="0">
      <selection activeCell="A3" sqref="A3"/>
    </sheetView>
  </sheetViews>
  <sheetFormatPr defaultRowHeight="16" x14ac:dyDescent="0.35"/>
  <cols>
    <col min="1" max="1" width="4" style="48" customWidth="1"/>
    <col min="2" max="2" width="13.08203125" style="48" customWidth="1"/>
    <col min="3" max="6" width="18.08203125" style="48" customWidth="1"/>
    <col min="7" max="251" width="8.6640625" style="48"/>
    <col min="252" max="252" width="4" style="48" customWidth="1"/>
    <col min="253" max="253" width="8.6640625" style="48"/>
    <col min="254" max="257" width="18.33203125" style="48" customWidth="1"/>
    <col min="258" max="507" width="8.6640625" style="48"/>
    <col min="508" max="508" width="4" style="48" customWidth="1"/>
    <col min="509" max="509" width="8.6640625" style="48"/>
    <col min="510" max="513" width="18.33203125" style="48" customWidth="1"/>
    <col min="514" max="763" width="8.6640625" style="48"/>
    <col min="764" max="764" width="4" style="48" customWidth="1"/>
    <col min="765" max="765" width="8.6640625" style="48"/>
    <col min="766" max="769" width="18.33203125" style="48" customWidth="1"/>
    <col min="770" max="1019" width="8.6640625" style="48"/>
    <col min="1020" max="1020" width="4" style="48" customWidth="1"/>
    <col min="1021" max="1021" width="8.6640625" style="48"/>
    <col min="1022" max="1025" width="18.33203125" style="48" customWidth="1"/>
    <col min="1026" max="1275" width="8.6640625" style="48"/>
    <col min="1276" max="1276" width="4" style="48" customWidth="1"/>
    <col min="1277" max="1277" width="8.6640625" style="48"/>
    <col min="1278" max="1281" width="18.33203125" style="48" customWidth="1"/>
    <col min="1282" max="1531" width="8.6640625" style="48"/>
    <col min="1532" max="1532" width="4" style="48" customWidth="1"/>
    <col min="1533" max="1533" width="8.6640625" style="48"/>
    <col min="1534" max="1537" width="18.33203125" style="48" customWidth="1"/>
    <col min="1538" max="1787" width="8.6640625" style="48"/>
    <col min="1788" max="1788" width="4" style="48" customWidth="1"/>
    <col min="1789" max="1789" width="8.6640625" style="48"/>
    <col min="1790" max="1793" width="18.33203125" style="48" customWidth="1"/>
    <col min="1794" max="2043" width="8.6640625" style="48"/>
    <col min="2044" max="2044" width="4" style="48" customWidth="1"/>
    <col min="2045" max="2045" width="8.6640625" style="48"/>
    <col min="2046" max="2049" width="18.33203125" style="48" customWidth="1"/>
    <col min="2050" max="2299" width="8.6640625" style="48"/>
    <col min="2300" max="2300" width="4" style="48" customWidth="1"/>
    <col min="2301" max="2301" width="8.6640625" style="48"/>
    <col min="2302" max="2305" width="18.33203125" style="48" customWidth="1"/>
    <col min="2306" max="2555" width="8.6640625" style="48"/>
    <col min="2556" max="2556" width="4" style="48" customWidth="1"/>
    <col min="2557" max="2557" width="8.6640625" style="48"/>
    <col min="2558" max="2561" width="18.33203125" style="48" customWidth="1"/>
    <col min="2562" max="2811" width="8.6640625" style="48"/>
    <col min="2812" max="2812" width="4" style="48" customWidth="1"/>
    <col min="2813" max="2813" width="8.6640625" style="48"/>
    <col min="2814" max="2817" width="18.33203125" style="48" customWidth="1"/>
    <col min="2818" max="3067" width="8.6640625" style="48"/>
    <col min="3068" max="3068" width="4" style="48" customWidth="1"/>
    <col min="3069" max="3069" width="8.6640625" style="48"/>
    <col min="3070" max="3073" width="18.33203125" style="48" customWidth="1"/>
    <col min="3074" max="3323" width="8.6640625" style="48"/>
    <col min="3324" max="3324" width="4" style="48" customWidth="1"/>
    <col min="3325" max="3325" width="8.6640625" style="48"/>
    <col min="3326" max="3329" width="18.33203125" style="48" customWidth="1"/>
    <col min="3330" max="3579" width="8.6640625" style="48"/>
    <col min="3580" max="3580" width="4" style="48" customWidth="1"/>
    <col min="3581" max="3581" width="8.6640625" style="48"/>
    <col min="3582" max="3585" width="18.33203125" style="48" customWidth="1"/>
    <col min="3586" max="3835" width="8.6640625" style="48"/>
    <col min="3836" max="3836" width="4" style="48" customWidth="1"/>
    <col min="3837" max="3837" width="8.6640625" style="48"/>
    <col min="3838" max="3841" width="18.33203125" style="48" customWidth="1"/>
    <col min="3842" max="4091" width="8.6640625" style="48"/>
    <col min="4092" max="4092" width="4" style="48" customWidth="1"/>
    <col min="4093" max="4093" width="8.6640625" style="48"/>
    <col min="4094" max="4097" width="18.33203125" style="48" customWidth="1"/>
    <col min="4098" max="4347" width="8.6640625" style="48"/>
    <col min="4348" max="4348" width="4" style="48" customWidth="1"/>
    <col min="4349" max="4349" width="8.6640625" style="48"/>
    <col min="4350" max="4353" width="18.33203125" style="48" customWidth="1"/>
    <col min="4354" max="4603" width="8.6640625" style="48"/>
    <col min="4604" max="4604" width="4" style="48" customWidth="1"/>
    <col min="4605" max="4605" width="8.6640625" style="48"/>
    <col min="4606" max="4609" width="18.33203125" style="48" customWidth="1"/>
    <col min="4610" max="4859" width="8.6640625" style="48"/>
    <col min="4860" max="4860" width="4" style="48" customWidth="1"/>
    <col min="4861" max="4861" width="8.6640625" style="48"/>
    <col min="4862" max="4865" width="18.33203125" style="48" customWidth="1"/>
    <col min="4866" max="5115" width="8.6640625" style="48"/>
    <col min="5116" max="5116" width="4" style="48" customWidth="1"/>
    <col min="5117" max="5117" width="8.6640625" style="48"/>
    <col min="5118" max="5121" width="18.33203125" style="48" customWidth="1"/>
    <col min="5122" max="5371" width="8.6640625" style="48"/>
    <col min="5372" max="5372" width="4" style="48" customWidth="1"/>
    <col min="5373" max="5373" width="8.6640625" style="48"/>
    <col min="5374" max="5377" width="18.33203125" style="48" customWidth="1"/>
    <col min="5378" max="5627" width="8.6640625" style="48"/>
    <col min="5628" max="5628" width="4" style="48" customWidth="1"/>
    <col min="5629" max="5629" width="8.6640625" style="48"/>
    <col min="5630" max="5633" width="18.33203125" style="48" customWidth="1"/>
    <col min="5634" max="5883" width="8.6640625" style="48"/>
    <col min="5884" max="5884" width="4" style="48" customWidth="1"/>
    <col min="5885" max="5885" width="8.6640625" style="48"/>
    <col min="5886" max="5889" width="18.33203125" style="48" customWidth="1"/>
    <col min="5890" max="6139" width="8.6640625" style="48"/>
    <col min="6140" max="6140" width="4" style="48" customWidth="1"/>
    <col min="6141" max="6141" width="8.6640625" style="48"/>
    <col min="6142" max="6145" width="18.33203125" style="48" customWidth="1"/>
    <col min="6146" max="6395" width="8.6640625" style="48"/>
    <col min="6396" max="6396" width="4" style="48" customWidth="1"/>
    <col min="6397" max="6397" width="8.6640625" style="48"/>
    <col min="6398" max="6401" width="18.33203125" style="48" customWidth="1"/>
    <col min="6402" max="6651" width="8.6640625" style="48"/>
    <col min="6652" max="6652" width="4" style="48" customWidth="1"/>
    <col min="6653" max="6653" width="8.6640625" style="48"/>
    <col min="6654" max="6657" width="18.33203125" style="48" customWidth="1"/>
    <col min="6658" max="6907" width="8.6640625" style="48"/>
    <col min="6908" max="6908" width="4" style="48" customWidth="1"/>
    <col min="6909" max="6909" width="8.6640625" style="48"/>
    <col min="6910" max="6913" width="18.33203125" style="48" customWidth="1"/>
    <col min="6914" max="7163" width="8.6640625" style="48"/>
    <col min="7164" max="7164" width="4" style="48" customWidth="1"/>
    <col min="7165" max="7165" width="8.6640625" style="48"/>
    <col min="7166" max="7169" width="18.33203125" style="48" customWidth="1"/>
    <col min="7170" max="7419" width="8.6640625" style="48"/>
    <col min="7420" max="7420" width="4" style="48" customWidth="1"/>
    <col min="7421" max="7421" width="8.6640625" style="48"/>
    <col min="7422" max="7425" width="18.33203125" style="48" customWidth="1"/>
    <col min="7426" max="7675" width="8.6640625" style="48"/>
    <col min="7676" max="7676" width="4" style="48" customWidth="1"/>
    <col min="7677" max="7677" width="8.6640625" style="48"/>
    <col min="7678" max="7681" width="18.33203125" style="48" customWidth="1"/>
    <col min="7682" max="7931" width="8.6640625" style="48"/>
    <col min="7932" max="7932" width="4" style="48" customWidth="1"/>
    <col min="7933" max="7933" width="8.6640625" style="48"/>
    <col min="7934" max="7937" width="18.33203125" style="48" customWidth="1"/>
    <col min="7938" max="8187" width="8.6640625" style="48"/>
    <col min="8188" max="8188" width="4" style="48" customWidth="1"/>
    <col min="8189" max="8189" width="8.6640625" style="48"/>
    <col min="8190" max="8193" width="18.33203125" style="48" customWidth="1"/>
    <col min="8194" max="8443" width="8.6640625" style="48"/>
    <col min="8444" max="8444" width="4" style="48" customWidth="1"/>
    <col min="8445" max="8445" width="8.6640625" style="48"/>
    <col min="8446" max="8449" width="18.33203125" style="48" customWidth="1"/>
    <col min="8450" max="8699" width="8.6640625" style="48"/>
    <col min="8700" max="8700" width="4" style="48" customWidth="1"/>
    <col min="8701" max="8701" width="8.6640625" style="48"/>
    <col min="8702" max="8705" width="18.33203125" style="48" customWidth="1"/>
    <col min="8706" max="8955" width="8.6640625" style="48"/>
    <col min="8956" max="8956" width="4" style="48" customWidth="1"/>
    <col min="8957" max="8957" width="8.6640625" style="48"/>
    <col min="8958" max="8961" width="18.33203125" style="48" customWidth="1"/>
    <col min="8962" max="9211" width="8.6640625" style="48"/>
    <col min="9212" max="9212" width="4" style="48" customWidth="1"/>
    <col min="9213" max="9213" width="8.6640625" style="48"/>
    <col min="9214" max="9217" width="18.33203125" style="48" customWidth="1"/>
    <col min="9218" max="9467" width="8.6640625" style="48"/>
    <col min="9468" max="9468" width="4" style="48" customWidth="1"/>
    <col min="9469" max="9469" width="8.6640625" style="48"/>
    <col min="9470" max="9473" width="18.33203125" style="48" customWidth="1"/>
    <col min="9474" max="9723" width="8.6640625" style="48"/>
    <col min="9724" max="9724" width="4" style="48" customWidth="1"/>
    <col min="9725" max="9725" width="8.6640625" style="48"/>
    <col min="9726" max="9729" width="18.33203125" style="48" customWidth="1"/>
    <col min="9730" max="9979" width="8.6640625" style="48"/>
    <col min="9980" max="9980" width="4" style="48" customWidth="1"/>
    <col min="9981" max="9981" width="8.6640625" style="48"/>
    <col min="9982" max="9985" width="18.33203125" style="48" customWidth="1"/>
    <col min="9986" max="10235" width="8.6640625" style="48"/>
    <col min="10236" max="10236" width="4" style="48" customWidth="1"/>
    <col min="10237" max="10237" width="8.6640625" style="48"/>
    <col min="10238" max="10241" width="18.33203125" style="48" customWidth="1"/>
    <col min="10242" max="10491" width="8.6640625" style="48"/>
    <col min="10492" max="10492" width="4" style="48" customWidth="1"/>
    <col min="10493" max="10493" width="8.6640625" style="48"/>
    <col min="10494" max="10497" width="18.33203125" style="48" customWidth="1"/>
    <col min="10498" max="10747" width="8.6640625" style="48"/>
    <col min="10748" max="10748" width="4" style="48" customWidth="1"/>
    <col min="10749" max="10749" width="8.6640625" style="48"/>
    <col min="10750" max="10753" width="18.33203125" style="48" customWidth="1"/>
    <col min="10754" max="11003" width="8.6640625" style="48"/>
    <col min="11004" max="11004" width="4" style="48" customWidth="1"/>
    <col min="11005" max="11005" width="8.6640625" style="48"/>
    <col min="11006" max="11009" width="18.33203125" style="48" customWidth="1"/>
    <col min="11010" max="11259" width="8.6640625" style="48"/>
    <col min="11260" max="11260" width="4" style="48" customWidth="1"/>
    <col min="11261" max="11261" width="8.6640625" style="48"/>
    <col min="11262" max="11265" width="18.33203125" style="48" customWidth="1"/>
    <col min="11266" max="11515" width="8.6640625" style="48"/>
    <col min="11516" max="11516" width="4" style="48" customWidth="1"/>
    <col min="11517" max="11517" width="8.6640625" style="48"/>
    <col min="11518" max="11521" width="18.33203125" style="48" customWidth="1"/>
    <col min="11522" max="11771" width="8.6640625" style="48"/>
    <col min="11772" max="11772" width="4" style="48" customWidth="1"/>
    <col min="11773" max="11773" width="8.6640625" style="48"/>
    <col min="11774" max="11777" width="18.33203125" style="48" customWidth="1"/>
    <col min="11778" max="12027" width="8.6640625" style="48"/>
    <col min="12028" max="12028" width="4" style="48" customWidth="1"/>
    <col min="12029" max="12029" width="8.6640625" style="48"/>
    <col min="12030" max="12033" width="18.33203125" style="48" customWidth="1"/>
    <col min="12034" max="12283" width="8.6640625" style="48"/>
    <col min="12284" max="12284" width="4" style="48" customWidth="1"/>
    <col min="12285" max="12285" width="8.6640625" style="48"/>
    <col min="12286" max="12289" width="18.33203125" style="48" customWidth="1"/>
    <col min="12290" max="12539" width="8.6640625" style="48"/>
    <col min="12540" max="12540" width="4" style="48" customWidth="1"/>
    <col min="12541" max="12541" width="8.6640625" style="48"/>
    <col min="12542" max="12545" width="18.33203125" style="48" customWidth="1"/>
    <col min="12546" max="12795" width="8.6640625" style="48"/>
    <col min="12796" max="12796" width="4" style="48" customWidth="1"/>
    <col min="12797" max="12797" width="8.6640625" style="48"/>
    <col min="12798" max="12801" width="18.33203125" style="48" customWidth="1"/>
    <col min="12802" max="13051" width="8.6640625" style="48"/>
    <col min="13052" max="13052" width="4" style="48" customWidth="1"/>
    <col min="13053" max="13053" width="8.6640625" style="48"/>
    <col min="13054" max="13057" width="18.33203125" style="48" customWidth="1"/>
    <col min="13058" max="13307" width="8.6640625" style="48"/>
    <col min="13308" max="13308" width="4" style="48" customWidth="1"/>
    <col min="13309" max="13309" width="8.6640625" style="48"/>
    <col min="13310" max="13313" width="18.33203125" style="48" customWidth="1"/>
    <col min="13314" max="13563" width="8.6640625" style="48"/>
    <col min="13564" max="13564" width="4" style="48" customWidth="1"/>
    <col min="13565" max="13565" width="8.6640625" style="48"/>
    <col min="13566" max="13569" width="18.33203125" style="48" customWidth="1"/>
    <col min="13570" max="13819" width="8.6640625" style="48"/>
    <col min="13820" max="13820" width="4" style="48" customWidth="1"/>
    <col min="13821" max="13821" width="8.6640625" style="48"/>
    <col min="13822" max="13825" width="18.33203125" style="48" customWidth="1"/>
    <col min="13826" max="14075" width="8.6640625" style="48"/>
    <col min="14076" max="14076" width="4" style="48" customWidth="1"/>
    <col min="14077" max="14077" width="8.6640625" style="48"/>
    <col min="14078" max="14081" width="18.33203125" style="48" customWidth="1"/>
    <col min="14082" max="14331" width="8.6640625" style="48"/>
    <col min="14332" max="14332" width="4" style="48" customWidth="1"/>
    <col min="14333" max="14333" width="8.6640625" style="48"/>
    <col min="14334" max="14337" width="18.33203125" style="48" customWidth="1"/>
    <col min="14338" max="14587" width="8.6640625" style="48"/>
    <col min="14588" max="14588" width="4" style="48" customWidth="1"/>
    <col min="14589" max="14589" width="8.6640625" style="48"/>
    <col min="14590" max="14593" width="18.33203125" style="48" customWidth="1"/>
    <col min="14594" max="14843" width="8.6640625" style="48"/>
    <col min="14844" max="14844" width="4" style="48" customWidth="1"/>
    <col min="14845" max="14845" width="8.6640625" style="48"/>
    <col min="14846" max="14849" width="18.33203125" style="48" customWidth="1"/>
    <col min="14850" max="15099" width="8.6640625" style="48"/>
    <col min="15100" max="15100" width="4" style="48" customWidth="1"/>
    <col min="15101" max="15101" width="8.6640625" style="48"/>
    <col min="15102" max="15105" width="18.33203125" style="48" customWidth="1"/>
    <col min="15106" max="15355" width="8.6640625" style="48"/>
    <col min="15356" max="15356" width="4" style="48" customWidth="1"/>
    <col min="15357" max="15357" width="8.6640625" style="48"/>
    <col min="15358" max="15361" width="18.33203125" style="48" customWidth="1"/>
    <col min="15362" max="15611" width="8.6640625" style="48"/>
    <col min="15612" max="15612" width="4" style="48" customWidth="1"/>
    <col min="15613" max="15613" width="8.6640625" style="48"/>
    <col min="15614" max="15617" width="18.33203125" style="48" customWidth="1"/>
    <col min="15618" max="15867" width="8.6640625" style="48"/>
    <col min="15868" max="15868" width="4" style="48" customWidth="1"/>
    <col min="15869" max="15869" width="8.6640625" style="48"/>
    <col min="15870" max="15873" width="18.33203125" style="48" customWidth="1"/>
    <col min="15874" max="16123" width="8.6640625" style="48"/>
    <col min="16124" max="16124" width="4" style="48" customWidth="1"/>
    <col min="16125" max="16125" width="8.6640625" style="48"/>
    <col min="16126" max="16129" width="18.33203125" style="48" customWidth="1"/>
    <col min="16130" max="16384" width="8.6640625" style="48"/>
  </cols>
  <sheetData>
    <row r="1" spans="1:6" x14ac:dyDescent="0.35">
      <c r="A1" s="85" t="s">
        <v>98</v>
      </c>
      <c r="B1" s="85"/>
      <c r="C1" s="85"/>
    </row>
    <row r="2" spans="1:6" x14ac:dyDescent="0.35">
      <c r="A2" s="85"/>
      <c r="B2" s="85"/>
      <c r="C2" s="85"/>
    </row>
    <row r="3" spans="1:6" ht="24.5" customHeight="1" x14ac:dyDescent="0.35">
      <c r="A3" s="41"/>
      <c r="B3" s="41"/>
      <c r="C3" s="41"/>
    </row>
    <row r="4" spans="1:6" x14ac:dyDescent="0.35">
      <c r="A4" s="86" t="s">
        <v>44</v>
      </c>
      <c r="B4" s="86"/>
      <c r="C4" s="86"/>
      <c r="D4" s="86"/>
      <c r="E4" s="86"/>
      <c r="F4" s="86"/>
    </row>
    <row r="5" spans="1:6" x14ac:dyDescent="0.35">
      <c r="A5" s="47"/>
      <c r="B5" s="47"/>
      <c r="C5" s="47"/>
    </row>
    <row r="6" spans="1:6" x14ac:dyDescent="0.35">
      <c r="A6" s="47"/>
      <c r="B6" s="47"/>
      <c r="C6" s="47"/>
    </row>
    <row r="7" spans="1:6" x14ac:dyDescent="0.35">
      <c r="A7" s="47"/>
      <c r="B7" s="49" t="s">
        <v>49</v>
      </c>
      <c r="C7" s="47"/>
    </row>
    <row r="8" spans="1:6" x14ac:dyDescent="0.35">
      <c r="A8" s="47"/>
      <c r="B8" s="49" t="s">
        <v>50</v>
      </c>
      <c r="C8" s="47"/>
    </row>
    <row r="9" spans="1:6" ht="45" customHeight="1" x14ac:dyDescent="0.35">
      <c r="B9" s="42"/>
      <c r="C9" s="39" t="s">
        <v>73</v>
      </c>
      <c r="D9" s="45" t="s">
        <v>54</v>
      </c>
      <c r="E9" s="43" t="s">
        <v>1</v>
      </c>
      <c r="F9" s="44" t="s">
        <v>87</v>
      </c>
    </row>
    <row r="10" spans="1:6" ht="28.5" customHeight="1" x14ac:dyDescent="0.35">
      <c r="B10" s="12" t="s">
        <v>2</v>
      </c>
      <c r="C10" s="77"/>
      <c r="D10" s="40"/>
      <c r="E10" s="15">
        <f>F10</f>
        <v>0</v>
      </c>
      <c r="F10" s="15">
        <f>IF(C10&gt;0,IF(D10&gt;1,664000,0),0)</f>
        <v>0</v>
      </c>
    </row>
    <row r="11" spans="1:6" ht="28.5" customHeight="1" x14ac:dyDescent="0.35">
      <c r="B11" s="12" t="s">
        <v>3</v>
      </c>
      <c r="C11" s="77"/>
      <c r="D11" s="40"/>
      <c r="E11" s="15">
        <f t="shared" ref="E11:E21" si="0">F11</f>
        <v>0</v>
      </c>
      <c r="F11" s="15">
        <f t="shared" ref="F11:F21" si="1">IF(C11&gt;0,IF(D11&gt;1,664000,0),0)</f>
        <v>0</v>
      </c>
    </row>
    <row r="12" spans="1:6" ht="28.5" customHeight="1" x14ac:dyDescent="0.35">
      <c r="B12" s="12" t="s">
        <v>4</v>
      </c>
      <c r="C12" s="77"/>
      <c r="D12" s="40"/>
      <c r="E12" s="15">
        <f t="shared" si="0"/>
        <v>0</v>
      </c>
      <c r="F12" s="15">
        <f t="shared" si="1"/>
        <v>0</v>
      </c>
    </row>
    <row r="13" spans="1:6" ht="28.5" customHeight="1" x14ac:dyDescent="0.35">
      <c r="B13" s="12" t="s">
        <v>5</v>
      </c>
      <c r="C13" s="77"/>
      <c r="D13" s="40"/>
      <c r="E13" s="15">
        <f t="shared" si="0"/>
        <v>0</v>
      </c>
      <c r="F13" s="15">
        <f t="shared" si="1"/>
        <v>0</v>
      </c>
    </row>
    <row r="14" spans="1:6" ht="28.5" customHeight="1" x14ac:dyDescent="0.35">
      <c r="B14" s="12" t="s">
        <v>6</v>
      </c>
      <c r="C14" s="77"/>
      <c r="D14" s="40"/>
      <c r="E14" s="15">
        <f t="shared" si="0"/>
        <v>0</v>
      </c>
      <c r="F14" s="15">
        <f t="shared" si="1"/>
        <v>0</v>
      </c>
    </row>
    <row r="15" spans="1:6" ht="28.5" customHeight="1" x14ac:dyDescent="0.35">
      <c r="B15" s="12" t="s">
        <v>7</v>
      </c>
      <c r="C15" s="77"/>
      <c r="D15" s="40"/>
      <c r="E15" s="15">
        <f t="shared" si="0"/>
        <v>0</v>
      </c>
      <c r="F15" s="15">
        <f t="shared" si="1"/>
        <v>0</v>
      </c>
    </row>
    <row r="16" spans="1:6" ht="28.5" customHeight="1" x14ac:dyDescent="0.35">
      <c r="B16" s="12" t="s">
        <v>8</v>
      </c>
      <c r="C16" s="77"/>
      <c r="D16" s="40"/>
      <c r="E16" s="15">
        <f t="shared" si="0"/>
        <v>0</v>
      </c>
      <c r="F16" s="15">
        <f t="shared" si="1"/>
        <v>0</v>
      </c>
    </row>
    <row r="17" spans="2:6" ht="28.5" customHeight="1" x14ac:dyDescent="0.35">
      <c r="B17" s="12" t="s">
        <v>9</v>
      </c>
      <c r="C17" s="77"/>
      <c r="D17" s="40"/>
      <c r="E17" s="15">
        <f t="shared" si="0"/>
        <v>0</v>
      </c>
      <c r="F17" s="15">
        <f t="shared" si="1"/>
        <v>0</v>
      </c>
    </row>
    <row r="18" spans="2:6" ht="28.5" customHeight="1" x14ac:dyDescent="0.35">
      <c r="B18" s="12" t="s">
        <v>10</v>
      </c>
      <c r="C18" s="77"/>
      <c r="D18" s="40"/>
      <c r="E18" s="15">
        <f t="shared" si="0"/>
        <v>0</v>
      </c>
      <c r="F18" s="15">
        <f t="shared" si="1"/>
        <v>0</v>
      </c>
    </row>
    <row r="19" spans="2:6" ht="28.5" customHeight="1" x14ac:dyDescent="0.35">
      <c r="B19" s="12" t="s">
        <v>11</v>
      </c>
      <c r="C19" s="77"/>
      <c r="D19" s="40"/>
      <c r="E19" s="15">
        <f t="shared" si="0"/>
        <v>0</v>
      </c>
      <c r="F19" s="15">
        <f t="shared" si="1"/>
        <v>0</v>
      </c>
    </row>
    <row r="20" spans="2:6" ht="28.5" customHeight="1" x14ac:dyDescent="0.35">
      <c r="B20" s="12" t="s">
        <v>12</v>
      </c>
      <c r="C20" s="77"/>
      <c r="D20" s="40"/>
      <c r="E20" s="15">
        <f t="shared" si="0"/>
        <v>0</v>
      </c>
      <c r="F20" s="15">
        <f t="shared" si="1"/>
        <v>0</v>
      </c>
    </row>
    <row r="21" spans="2:6" ht="28.5" customHeight="1" thickBot="1" x14ac:dyDescent="0.4">
      <c r="B21" s="16" t="s">
        <v>13</v>
      </c>
      <c r="C21" s="77"/>
      <c r="D21" s="40"/>
      <c r="E21" s="15">
        <f t="shared" si="0"/>
        <v>0</v>
      </c>
      <c r="F21" s="15">
        <f t="shared" si="1"/>
        <v>0</v>
      </c>
    </row>
    <row r="22" spans="2:6" ht="28.5" customHeight="1" thickTop="1" x14ac:dyDescent="0.35">
      <c r="B22" s="18" t="s">
        <v>14</v>
      </c>
      <c r="C22" s="78">
        <f>SUM(C10:C21)</f>
        <v>0</v>
      </c>
      <c r="D22" s="75">
        <f>SUM(D10:D21)</f>
        <v>0</v>
      </c>
      <c r="E22" s="20">
        <f>SUM(E10:E21)</f>
        <v>0</v>
      </c>
      <c r="F22" s="20">
        <f>SUM(F10:F21)</f>
        <v>0</v>
      </c>
    </row>
    <row r="24" spans="2:6" x14ac:dyDescent="0.35">
      <c r="B24" s="48" t="s">
        <v>55</v>
      </c>
    </row>
    <row r="25" spans="2:6" ht="19" customHeight="1" x14ac:dyDescent="0.35">
      <c r="B25" s="44" t="s">
        <v>74</v>
      </c>
      <c r="C25" s="44" t="s">
        <v>48</v>
      </c>
      <c r="D25" s="44" t="s">
        <v>58</v>
      </c>
      <c r="E25" s="44" t="s">
        <v>59</v>
      </c>
      <c r="F25" s="44" t="s">
        <v>88</v>
      </c>
    </row>
    <row r="26" spans="2:6" ht="19" customHeight="1" x14ac:dyDescent="0.35">
      <c r="B26" s="76">
        <f>C22</f>
        <v>0</v>
      </c>
      <c r="C26" s="51">
        <f>COUNTIF(C10:C21,"&gt;=1")</f>
        <v>0</v>
      </c>
      <c r="D26" s="52">
        <f>IF(105&lt;=B26,IF(B26&lt;209,369000*C26,0),0)</f>
        <v>0</v>
      </c>
      <c r="E26" s="52">
        <f>IF(209&lt;=B26,552000*C26,0)</f>
        <v>0</v>
      </c>
      <c r="F26" s="53">
        <f>D26+E26</f>
        <v>0</v>
      </c>
    </row>
    <row r="27" spans="2:6" ht="19" customHeight="1" x14ac:dyDescent="0.35">
      <c r="B27" s="54"/>
      <c r="C27" s="55"/>
      <c r="D27" s="56"/>
      <c r="E27" s="57"/>
      <c r="F27" s="57"/>
    </row>
    <row r="28" spans="2:6" x14ac:dyDescent="0.35">
      <c r="B28" s="48" t="s">
        <v>56</v>
      </c>
    </row>
    <row r="29" spans="2:6" ht="18" customHeight="1" x14ac:dyDescent="0.35">
      <c r="B29" s="101" t="s">
        <v>60</v>
      </c>
      <c r="C29" s="101" t="s">
        <v>53</v>
      </c>
      <c r="D29" s="115" t="s">
        <v>96</v>
      </c>
      <c r="E29" s="115"/>
      <c r="F29" s="115"/>
    </row>
    <row r="30" spans="2:6" ht="19" customHeight="1" x14ac:dyDescent="0.35">
      <c r="B30" s="101"/>
      <c r="C30" s="101"/>
      <c r="D30" s="79" t="s">
        <v>94</v>
      </c>
      <c r="E30" s="79" t="s">
        <v>95</v>
      </c>
      <c r="F30" s="79" t="s">
        <v>15</v>
      </c>
    </row>
    <row r="31" spans="2:6" ht="19" customHeight="1" x14ac:dyDescent="0.35">
      <c r="B31" s="50">
        <f>C22</f>
        <v>0</v>
      </c>
      <c r="C31" s="58">
        <f>B31*0.4</f>
        <v>0</v>
      </c>
      <c r="D31" s="80"/>
      <c r="E31" s="80"/>
      <c r="F31" s="53">
        <f>SUM(D31:E31)</f>
        <v>0</v>
      </c>
    </row>
    <row r="33" spans="2:6" x14ac:dyDescent="0.35">
      <c r="B33" s="49" t="s">
        <v>57</v>
      </c>
    </row>
    <row r="34" spans="2:6" x14ac:dyDescent="0.35">
      <c r="B34" s="49" t="s">
        <v>61</v>
      </c>
    </row>
    <row r="35" spans="2:6" x14ac:dyDescent="0.35">
      <c r="B35" s="59" t="s">
        <v>64</v>
      </c>
      <c r="C35" s="113" t="s">
        <v>65</v>
      </c>
      <c r="D35" s="114"/>
      <c r="E35" s="59" t="s">
        <v>66</v>
      </c>
      <c r="F35" s="60" t="s">
        <v>68</v>
      </c>
    </row>
    <row r="36" spans="2:6" x14ac:dyDescent="0.35">
      <c r="B36" s="68"/>
      <c r="C36" s="109"/>
      <c r="D36" s="110"/>
      <c r="E36" s="69"/>
      <c r="F36" s="70"/>
    </row>
    <row r="37" spans="2:6" x14ac:dyDescent="0.35">
      <c r="B37" s="68"/>
      <c r="C37" s="109"/>
      <c r="D37" s="110"/>
      <c r="E37" s="69"/>
      <c r="F37" s="70"/>
    </row>
    <row r="38" spans="2:6" x14ac:dyDescent="0.35">
      <c r="B38" s="68"/>
      <c r="C38" s="109"/>
      <c r="D38" s="110"/>
      <c r="E38" s="69"/>
      <c r="F38" s="70"/>
    </row>
    <row r="39" spans="2:6" x14ac:dyDescent="0.35">
      <c r="B39" s="68"/>
      <c r="C39" s="109"/>
      <c r="D39" s="110"/>
      <c r="E39" s="69"/>
      <c r="F39" s="70"/>
    </row>
    <row r="40" spans="2:6" x14ac:dyDescent="0.35">
      <c r="B40" s="68"/>
      <c r="C40" s="109"/>
      <c r="D40" s="110"/>
      <c r="E40" s="69"/>
      <c r="F40" s="70"/>
    </row>
    <row r="41" spans="2:6" x14ac:dyDescent="0.35">
      <c r="B41" s="68"/>
      <c r="C41" s="109"/>
      <c r="D41" s="110"/>
      <c r="E41" s="69"/>
      <c r="F41" s="70"/>
    </row>
    <row r="42" spans="2:6" x14ac:dyDescent="0.35">
      <c r="B42" s="68"/>
      <c r="C42" s="109"/>
      <c r="D42" s="110"/>
      <c r="E42" s="69"/>
      <c r="F42" s="70"/>
    </row>
    <row r="43" spans="2:6" x14ac:dyDescent="0.35">
      <c r="B43" s="68"/>
      <c r="C43" s="109"/>
      <c r="D43" s="110"/>
      <c r="E43" s="69"/>
      <c r="F43" s="70"/>
    </row>
    <row r="44" spans="2:6" x14ac:dyDescent="0.35">
      <c r="B44" s="68"/>
      <c r="C44" s="109"/>
      <c r="D44" s="110"/>
      <c r="E44" s="69"/>
      <c r="F44" s="70"/>
    </row>
    <row r="45" spans="2:6" x14ac:dyDescent="0.35">
      <c r="B45" s="68"/>
      <c r="C45" s="109"/>
      <c r="D45" s="110"/>
      <c r="E45" s="69"/>
      <c r="F45" s="70"/>
    </row>
    <row r="46" spans="2:6" x14ac:dyDescent="0.35">
      <c r="B46" s="68"/>
      <c r="C46" s="109"/>
      <c r="D46" s="110"/>
      <c r="E46" s="69"/>
      <c r="F46" s="70"/>
    </row>
    <row r="47" spans="2:6" x14ac:dyDescent="0.35">
      <c r="B47" s="68"/>
      <c r="C47" s="109"/>
      <c r="D47" s="110"/>
      <c r="E47" s="69"/>
      <c r="F47" s="70"/>
    </row>
    <row r="48" spans="2:6" ht="16.5" thickBot="1" x14ac:dyDescent="0.4">
      <c r="B48" s="71"/>
      <c r="C48" s="111"/>
      <c r="D48" s="112"/>
      <c r="E48" s="72"/>
      <c r="F48" s="73"/>
    </row>
    <row r="49" spans="2:6" ht="18.5" customHeight="1" thickTop="1" x14ac:dyDescent="0.35">
      <c r="B49" s="106" t="s">
        <v>69</v>
      </c>
      <c r="C49" s="107"/>
      <c r="D49" s="107"/>
      <c r="E49" s="108"/>
      <c r="F49" s="67">
        <f>SUM(F36:F48)</f>
        <v>0</v>
      </c>
    </row>
    <row r="51" spans="2:6" x14ac:dyDescent="0.35">
      <c r="B51" s="48" t="s">
        <v>62</v>
      </c>
    </row>
    <row r="52" spans="2:6" x14ac:dyDescent="0.35">
      <c r="B52" s="59" t="s">
        <v>64</v>
      </c>
      <c r="C52" s="113" t="s">
        <v>67</v>
      </c>
      <c r="D52" s="114"/>
      <c r="E52" s="59" t="s">
        <v>63</v>
      </c>
      <c r="F52" s="60" t="s">
        <v>68</v>
      </c>
    </row>
    <row r="53" spans="2:6" x14ac:dyDescent="0.35">
      <c r="B53" s="68"/>
      <c r="C53" s="109"/>
      <c r="D53" s="110"/>
      <c r="E53" s="69"/>
      <c r="F53" s="70"/>
    </row>
    <row r="54" spans="2:6" x14ac:dyDescent="0.35">
      <c r="B54" s="68"/>
      <c r="C54" s="109"/>
      <c r="D54" s="110"/>
      <c r="E54" s="69"/>
      <c r="F54" s="70"/>
    </row>
    <row r="55" spans="2:6" x14ac:dyDescent="0.35">
      <c r="B55" s="68"/>
      <c r="C55" s="109"/>
      <c r="D55" s="110"/>
      <c r="E55" s="69"/>
      <c r="F55" s="70"/>
    </row>
    <row r="56" spans="2:6" x14ac:dyDescent="0.35">
      <c r="B56" s="68"/>
      <c r="C56" s="109"/>
      <c r="D56" s="110"/>
      <c r="E56" s="69"/>
      <c r="F56" s="70"/>
    </row>
    <row r="57" spans="2:6" x14ac:dyDescent="0.35">
      <c r="B57" s="68"/>
      <c r="C57" s="109"/>
      <c r="D57" s="110"/>
      <c r="E57" s="69"/>
      <c r="F57" s="70"/>
    </row>
    <row r="58" spans="2:6" x14ac:dyDescent="0.35">
      <c r="B58" s="68"/>
      <c r="C58" s="109"/>
      <c r="D58" s="110"/>
      <c r="E58" s="69"/>
      <c r="F58" s="70"/>
    </row>
    <row r="59" spans="2:6" x14ac:dyDescent="0.35">
      <c r="B59" s="68"/>
      <c r="C59" s="109"/>
      <c r="D59" s="110"/>
      <c r="E59" s="69"/>
      <c r="F59" s="70"/>
    </row>
    <row r="60" spans="2:6" x14ac:dyDescent="0.35">
      <c r="B60" s="68"/>
      <c r="C60" s="109"/>
      <c r="D60" s="110"/>
      <c r="E60" s="69"/>
      <c r="F60" s="70"/>
    </row>
    <row r="61" spans="2:6" x14ac:dyDescent="0.35">
      <c r="B61" s="68"/>
      <c r="C61" s="109"/>
      <c r="D61" s="110"/>
      <c r="E61" s="69"/>
      <c r="F61" s="70"/>
    </row>
    <row r="62" spans="2:6" x14ac:dyDescent="0.35">
      <c r="B62" s="68"/>
      <c r="C62" s="109"/>
      <c r="D62" s="110"/>
      <c r="E62" s="69"/>
      <c r="F62" s="70"/>
    </row>
    <row r="63" spans="2:6" x14ac:dyDescent="0.35">
      <c r="B63" s="68"/>
      <c r="C63" s="109"/>
      <c r="D63" s="110"/>
      <c r="E63" s="69"/>
      <c r="F63" s="70"/>
    </row>
    <row r="64" spans="2:6" x14ac:dyDescent="0.35">
      <c r="B64" s="68"/>
      <c r="C64" s="109"/>
      <c r="D64" s="110"/>
      <c r="E64" s="69"/>
      <c r="F64" s="70"/>
    </row>
    <row r="65" spans="2:6" x14ac:dyDescent="0.35">
      <c r="B65" s="68"/>
      <c r="C65" s="109"/>
      <c r="D65" s="110"/>
      <c r="E65" s="69"/>
      <c r="F65" s="70"/>
    </row>
    <row r="66" spans="2:6" x14ac:dyDescent="0.35">
      <c r="B66" s="68"/>
      <c r="C66" s="109"/>
      <c r="D66" s="110"/>
      <c r="E66" s="69"/>
      <c r="F66" s="70"/>
    </row>
    <row r="67" spans="2:6" x14ac:dyDescent="0.35">
      <c r="B67" s="68"/>
      <c r="C67" s="109"/>
      <c r="D67" s="110"/>
      <c r="E67" s="69"/>
      <c r="F67" s="70"/>
    </row>
    <row r="68" spans="2:6" x14ac:dyDescent="0.35">
      <c r="B68" s="68"/>
      <c r="C68" s="109"/>
      <c r="D68" s="110"/>
      <c r="E68" s="69"/>
      <c r="F68" s="70"/>
    </row>
    <row r="69" spans="2:6" x14ac:dyDescent="0.35">
      <c r="B69" s="68"/>
      <c r="C69" s="109"/>
      <c r="D69" s="110"/>
      <c r="E69" s="69"/>
      <c r="F69" s="70"/>
    </row>
    <row r="70" spans="2:6" x14ac:dyDescent="0.35">
      <c r="B70" s="68"/>
      <c r="C70" s="109"/>
      <c r="D70" s="110"/>
      <c r="E70" s="69"/>
      <c r="F70" s="70"/>
    </row>
    <row r="71" spans="2:6" x14ac:dyDescent="0.35">
      <c r="B71" s="68"/>
      <c r="C71" s="109"/>
      <c r="D71" s="110"/>
      <c r="E71" s="69"/>
      <c r="F71" s="70"/>
    </row>
    <row r="72" spans="2:6" x14ac:dyDescent="0.35">
      <c r="B72" s="68"/>
      <c r="C72" s="109"/>
      <c r="D72" s="110"/>
      <c r="E72" s="69"/>
      <c r="F72" s="70"/>
    </row>
    <row r="73" spans="2:6" ht="16.5" thickBot="1" x14ac:dyDescent="0.4">
      <c r="B73" s="68"/>
      <c r="C73" s="109"/>
      <c r="D73" s="110"/>
      <c r="E73" s="69"/>
      <c r="F73" s="70"/>
    </row>
    <row r="74" spans="2:6" ht="16.5" thickTop="1" x14ac:dyDescent="0.35">
      <c r="B74" s="106" t="s">
        <v>70</v>
      </c>
      <c r="C74" s="107"/>
      <c r="D74" s="107"/>
      <c r="E74" s="108"/>
      <c r="F74" s="67">
        <f>SUM(F53:F73)</f>
        <v>0</v>
      </c>
    </row>
    <row r="75" spans="2:6" ht="16.5" thickBot="1" x14ac:dyDescent="0.4"/>
    <row r="76" spans="2:6" ht="29" thickBot="1" x14ac:dyDescent="0.4">
      <c r="E76" s="36" t="s">
        <v>89</v>
      </c>
      <c r="F76" s="38">
        <f>IF(F49+F74&gt;4000000,4000000,F49+F74)</f>
        <v>0</v>
      </c>
    </row>
  </sheetData>
  <mergeCells count="43">
    <mergeCell ref="A1:C2"/>
    <mergeCell ref="A4:F4"/>
    <mergeCell ref="C35:D35"/>
    <mergeCell ref="C36:D36"/>
    <mergeCell ref="C37:D37"/>
    <mergeCell ref="D29:F29"/>
    <mergeCell ref="C29:C30"/>
    <mergeCell ref="B29:B30"/>
    <mergeCell ref="C38:D38"/>
    <mergeCell ref="C39:D39"/>
    <mergeCell ref="C40:D40"/>
    <mergeCell ref="C41:D41"/>
    <mergeCell ref="C42:D42"/>
    <mergeCell ref="C43:D43"/>
    <mergeCell ref="C44:D44"/>
    <mergeCell ref="C45:D45"/>
    <mergeCell ref="C46:D46"/>
    <mergeCell ref="C47:D47"/>
    <mergeCell ref="C48:D48"/>
    <mergeCell ref="C60:D60"/>
    <mergeCell ref="C61:D61"/>
    <mergeCell ref="C62:D62"/>
    <mergeCell ref="C63:D63"/>
    <mergeCell ref="C52:D52"/>
    <mergeCell ref="C57:D57"/>
    <mergeCell ref="C58:D58"/>
    <mergeCell ref="C59:D59"/>
    <mergeCell ref="B49:E49"/>
    <mergeCell ref="C53:D53"/>
    <mergeCell ref="C54:D54"/>
    <mergeCell ref="C55:D55"/>
    <mergeCell ref="C56:D56"/>
    <mergeCell ref="C64:D64"/>
    <mergeCell ref="C65:D65"/>
    <mergeCell ref="C66:D66"/>
    <mergeCell ref="C67:D67"/>
    <mergeCell ref="C68:D68"/>
    <mergeCell ref="B74:E74"/>
    <mergeCell ref="C69:D69"/>
    <mergeCell ref="C70:D70"/>
    <mergeCell ref="C71:D71"/>
    <mergeCell ref="C72:D72"/>
    <mergeCell ref="C73:D73"/>
  </mergeCells>
  <phoneticPr fontId="1"/>
  <pageMargins left="0.7" right="0.7" top="0.75" bottom="0.75" header="0.3" footer="0.3"/>
  <pageSetup paperSize="9" scale="90" fitToHeight="0" orientation="portrait" r:id="rId1"/>
  <rowBreaks count="1" manualBreakCount="1">
    <brk id="3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BreakPreview" zoomScale="55" zoomScaleNormal="100" zoomScaleSheetLayoutView="55" workbookViewId="0">
      <selection activeCell="C43" sqref="C43"/>
    </sheetView>
  </sheetViews>
  <sheetFormatPr defaultRowHeight="13" x14ac:dyDescent="0.55000000000000004"/>
  <cols>
    <col min="1" max="1" width="20.08203125" style="2" customWidth="1"/>
    <col min="2" max="2" width="22.58203125" style="2" customWidth="1"/>
    <col min="3" max="3" width="34.58203125" style="2" customWidth="1"/>
    <col min="4" max="255" width="9" style="2"/>
    <col min="256" max="256" width="3.75" style="2" customWidth="1"/>
    <col min="257" max="257" width="20.08203125" style="2" customWidth="1"/>
    <col min="258" max="258" width="22.58203125" style="2" customWidth="1"/>
    <col min="259" max="259" width="34.58203125" style="2" customWidth="1"/>
    <col min="260" max="511" width="9" style="2"/>
    <col min="512" max="512" width="3.75" style="2" customWidth="1"/>
    <col min="513" max="513" width="20.08203125" style="2" customWidth="1"/>
    <col min="514" max="514" width="22.58203125" style="2" customWidth="1"/>
    <col min="515" max="515" width="34.58203125" style="2" customWidth="1"/>
    <col min="516" max="767" width="9" style="2"/>
    <col min="768" max="768" width="3.75" style="2" customWidth="1"/>
    <col min="769" max="769" width="20.08203125" style="2" customWidth="1"/>
    <col min="770" max="770" width="22.58203125" style="2" customWidth="1"/>
    <col min="771" max="771" width="34.58203125" style="2" customWidth="1"/>
    <col min="772" max="1023" width="9" style="2"/>
    <col min="1024" max="1024" width="3.75" style="2" customWidth="1"/>
    <col min="1025" max="1025" width="20.08203125" style="2" customWidth="1"/>
    <col min="1026" max="1026" width="22.58203125" style="2" customWidth="1"/>
    <col min="1027" max="1027" width="34.58203125" style="2" customWidth="1"/>
    <col min="1028" max="1279" width="9" style="2"/>
    <col min="1280" max="1280" width="3.75" style="2" customWidth="1"/>
    <col min="1281" max="1281" width="20.08203125" style="2" customWidth="1"/>
    <col min="1282" max="1282" width="22.58203125" style="2" customWidth="1"/>
    <col min="1283" max="1283" width="34.58203125" style="2" customWidth="1"/>
    <col min="1284" max="1535" width="9" style="2"/>
    <col min="1536" max="1536" width="3.75" style="2" customWidth="1"/>
    <col min="1537" max="1537" width="20.08203125" style="2" customWidth="1"/>
    <col min="1538" max="1538" width="22.58203125" style="2" customWidth="1"/>
    <col min="1539" max="1539" width="34.58203125" style="2" customWidth="1"/>
    <col min="1540" max="1791" width="9" style="2"/>
    <col min="1792" max="1792" width="3.75" style="2" customWidth="1"/>
    <col min="1793" max="1793" width="20.08203125" style="2" customWidth="1"/>
    <col min="1794" max="1794" width="22.58203125" style="2" customWidth="1"/>
    <col min="1795" max="1795" width="34.58203125" style="2" customWidth="1"/>
    <col min="1796" max="2047" width="9" style="2"/>
    <col min="2048" max="2048" width="3.75" style="2" customWidth="1"/>
    <col min="2049" max="2049" width="20.08203125" style="2" customWidth="1"/>
    <col min="2050" max="2050" width="22.58203125" style="2" customWidth="1"/>
    <col min="2051" max="2051" width="34.58203125" style="2" customWidth="1"/>
    <col min="2052" max="2303" width="9" style="2"/>
    <col min="2304" max="2304" width="3.75" style="2" customWidth="1"/>
    <col min="2305" max="2305" width="20.08203125" style="2" customWidth="1"/>
    <col min="2306" max="2306" width="22.58203125" style="2" customWidth="1"/>
    <col min="2307" max="2307" width="34.58203125" style="2" customWidth="1"/>
    <col min="2308" max="2559" width="9" style="2"/>
    <col min="2560" max="2560" width="3.75" style="2" customWidth="1"/>
    <col min="2561" max="2561" width="20.08203125" style="2" customWidth="1"/>
    <col min="2562" max="2562" width="22.58203125" style="2" customWidth="1"/>
    <col min="2563" max="2563" width="34.58203125" style="2" customWidth="1"/>
    <col min="2564" max="2815" width="9" style="2"/>
    <col min="2816" max="2816" width="3.75" style="2" customWidth="1"/>
    <col min="2817" max="2817" width="20.08203125" style="2" customWidth="1"/>
    <col min="2818" max="2818" width="22.58203125" style="2" customWidth="1"/>
    <col min="2819" max="2819" width="34.58203125" style="2" customWidth="1"/>
    <col min="2820" max="3071" width="9" style="2"/>
    <col min="3072" max="3072" width="3.75" style="2" customWidth="1"/>
    <col min="3073" max="3073" width="20.08203125" style="2" customWidth="1"/>
    <col min="3074" max="3074" width="22.58203125" style="2" customWidth="1"/>
    <col min="3075" max="3075" width="34.58203125" style="2" customWidth="1"/>
    <col min="3076" max="3327" width="9" style="2"/>
    <col min="3328" max="3328" width="3.75" style="2" customWidth="1"/>
    <col min="3329" max="3329" width="20.08203125" style="2" customWidth="1"/>
    <col min="3330" max="3330" width="22.58203125" style="2" customWidth="1"/>
    <col min="3331" max="3331" width="34.58203125" style="2" customWidth="1"/>
    <col min="3332" max="3583" width="9" style="2"/>
    <col min="3584" max="3584" width="3.75" style="2" customWidth="1"/>
    <col min="3585" max="3585" width="20.08203125" style="2" customWidth="1"/>
    <col min="3586" max="3586" width="22.58203125" style="2" customWidth="1"/>
    <col min="3587" max="3587" width="34.58203125" style="2" customWidth="1"/>
    <col min="3588" max="3839" width="9" style="2"/>
    <col min="3840" max="3840" width="3.75" style="2" customWidth="1"/>
    <col min="3841" max="3841" width="20.08203125" style="2" customWidth="1"/>
    <col min="3842" max="3842" width="22.58203125" style="2" customWidth="1"/>
    <col min="3843" max="3843" width="34.58203125" style="2" customWidth="1"/>
    <col min="3844" max="4095" width="9" style="2"/>
    <col min="4096" max="4096" width="3.75" style="2" customWidth="1"/>
    <col min="4097" max="4097" width="20.08203125" style="2" customWidth="1"/>
    <col min="4098" max="4098" width="22.58203125" style="2" customWidth="1"/>
    <col min="4099" max="4099" width="34.58203125" style="2" customWidth="1"/>
    <col min="4100" max="4351" width="9" style="2"/>
    <col min="4352" max="4352" width="3.75" style="2" customWidth="1"/>
    <col min="4353" max="4353" width="20.08203125" style="2" customWidth="1"/>
    <col min="4354" max="4354" width="22.58203125" style="2" customWidth="1"/>
    <col min="4355" max="4355" width="34.58203125" style="2" customWidth="1"/>
    <col min="4356" max="4607" width="9" style="2"/>
    <col min="4608" max="4608" width="3.75" style="2" customWidth="1"/>
    <col min="4609" max="4609" width="20.08203125" style="2" customWidth="1"/>
    <col min="4610" max="4610" width="22.58203125" style="2" customWidth="1"/>
    <col min="4611" max="4611" width="34.58203125" style="2" customWidth="1"/>
    <col min="4612" max="4863" width="9" style="2"/>
    <col min="4864" max="4864" width="3.75" style="2" customWidth="1"/>
    <col min="4865" max="4865" width="20.08203125" style="2" customWidth="1"/>
    <col min="4866" max="4866" width="22.58203125" style="2" customWidth="1"/>
    <col min="4867" max="4867" width="34.58203125" style="2" customWidth="1"/>
    <col min="4868" max="5119" width="9" style="2"/>
    <col min="5120" max="5120" width="3.75" style="2" customWidth="1"/>
    <col min="5121" max="5121" width="20.08203125" style="2" customWidth="1"/>
    <col min="5122" max="5122" width="22.58203125" style="2" customWidth="1"/>
    <col min="5123" max="5123" width="34.58203125" style="2" customWidth="1"/>
    <col min="5124" max="5375" width="9" style="2"/>
    <col min="5376" max="5376" width="3.75" style="2" customWidth="1"/>
    <col min="5377" max="5377" width="20.08203125" style="2" customWidth="1"/>
    <col min="5378" max="5378" width="22.58203125" style="2" customWidth="1"/>
    <col min="5379" max="5379" width="34.58203125" style="2" customWidth="1"/>
    <col min="5380" max="5631" width="9" style="2"/>
    <col min="5632" max="5632" width="3.75" style="2" customWidth="1"/>
    <col min="5633" max="5633" width="20.08203125" style="2" customWidth="1"/>
    <col min="5634" max="5634" width="22.58203125" style="2" customWidth="1"/>
    <col min="5635" max="5635" width="34.58203125" style="2" customWidth="1"/>
    <col min="5636" max="5887" width="9" style="2"/>
    <col min="5888" max="5888" width="3.75" style="2" customWidth="1"/>
    <col min="5889" max="5889" width="20.08203125" style="2" customWidth="1"/>
    <col min="5890" max="5890" width="22.58203125" style="2" customWidth="1"/>
    <col min="5891" max="5891" width="34.58203125" style="2" customWidth="1"/>
    <col min="5892" max="6143" width="9" style="2"/>
    <col min="6144" max="6144" width="3.75" style="2" customWidth="1"/>
    <col min="6145" max="6145" width="20.08203125" style="2" customWidth="1"/>
    <col min="6146" max="6146" width="22.58203125" style="2" customWidth="1"/>
    <col min="6147" max="6147" width="34.58203125" style="2" customWidth="1"/>
    <col min="6148" max="6399" width="9" style="2"/>
    <col min="6400" max="6400" width="3.75" style="2" customWidth="1"/>
    <col min="6401" max="6401" width="20.08203125" style="2" customWidth="1"/>
    <col min="6402" max="6402" width="22.58203125" style="2" customWidth="1"/>
    <col min="6403" max="6403" width="34.58203125" style="2" customWidth="1"/>
    <col min="6404" max="6655" width="9" style="2"/>
    <col min="6656" max="6656" width="3.75" style="2" customWidth="1"/>
    <col min="6657" max="6657" width="20.08203125" style="2" customWidth="1"/>
    <col min="6658" max="6658" width="22.58203125" style="2" customWidth="1"/>
    <col min="6659" max="6659" width="34.58203125" style="2" customWidth="1"/>
    <col min="6660" max="6911" width="9" style="2"/>
    <col min="6912" max="6912" width="3.75" style="2" customWidth="1"/>
    <col min="6913" max="6913" width="20.08203125" style="2" customWidth="1"/>
    <col min="6914" max="6914" width="22.58203125" style="2" customWidth="1"/>
    <col min="6915" max="6915" width="34.58203125" style="2" customWidth="1"/>
    <col min="6916" max="7167" width="9" style="2"/>
    <col min="7168" max="7168" width="3.75" style="2" customWidth="1"/>
    <col min="7169" max="7169" width="20.08203125" style="2" customWidth="1"/>
    <col min="7170" max="7170" width="22.58203125" style="2" customWidth="1"/>
    <col min="7171" max="7171" width="34.58203125" style="2" customWidth="1"/>
    <col min="7172" max="7423" width="9" style="2"/>
    <col min="7424" max="7424" width="3.75" style="2" customWidth="1"/>
    <col min="7425" max="7425" width="20.08203125" style="2" customWidth="1"/>
    <col min="7426" max="7426" width="22.58203125" style="2" customWidth="1"/>
    <col min="7427" max="7427" width="34.58203125" style="2" customWidth="1"/>
    <col min="7428" max="7679" width="9" style="2"/>
    <col min="7680" max="7680" width="3.75" style="2" customWidth="1"/>
    <col min="7681" max="7681" width="20.08203125" style="2" customWidth="1"/>
    <col min="7682" max="7682" width="22.58203125" style="2" customWidth="1"/>
    <col min="7683" max="7683" width="34.58203125" style="2" customWidth="1"/>
    <col min="7684" max="7935" width="9" style="2"/>
    <col min="7936" max="7936" width="3.75" style="2" customWidth="1"/>
    <col min="7937" max="7937" width="20.08203125" style="2" customWidth="1"/>
    <col min="7938" max="7938" width="22.58203125" style="2" customWidth="1"/>
    <col min="7939" max="7939" width="34.58203125" style="2" customWidth="1"/>
    <col min="7940" max="8191" width="9" style="2"/>
    <col min="8192" max="8192" width="3.75" style="2" customWidth="1"/>
    <col min="8193" max="8193" width="20.08203125" style="2" customWidth="1"/>
    <col min="8194" max="8194" width="22.58203125" style="2" customWidth="1"/>
    <col min="8195" max="8195" width="34.58203125" style="2" customWidth="1"/>
    <col min="8196" max="8447" width="9" style="2"/>
    <col min="8448" max="8448" width="3.75" style="2" customWidth="1"/>
    <col min="8449" max="8449" width="20.08203125" style="2" customWidth="1"/>
    <col min="8450" max="8450" width="22.58203125" style="2" customWidth="1"/>
    <col min="8451" max="8451" width="34.58203125" style="2" customWidth="1"/>
    <col min="8452" max="8703" width="9" style="2"/>
    <col min="8704" max="8704" width="3.75" style="2" customWidth="1"/>
    <col min="8705" max="8705" width="20.08203125" style="2" customWidth="1"/>
    <col min="8706" max="8706" width="22.58203125" style="2" customWidth="1"/>
    <col min="8707" max="8707" width="34.58203125" style="2" customWidth="1"/>
    <col min="8708" max="8959" width="9" style="2"/>
    <col min="8960" max="8960" width="3.75" style="2" customWidth="1"/>
    <col min="8961" max="8961" width="20.08203125" style="2" customWidth="1"/>
    <col min="8962" max="8962" width="22.58203125" style="2" customWidth="1"/>
    <col min="8963" max="8963" width="34.58203125" style="2" customWidth="1"/>
    <col min="8964" max="9215" width="9" style="2"/>
    <col min="9216" max="9216" width="3.75" style="2" customWidth="1"/>
    <col min="9217" max="9217" width="20.08203125" style="2" customWidth="1"/>
    <col min="9218" max="9218" width="22.58203125" style="2" customWidth="1"/>
    <col min="9219" max="9219" width="34.58203125" style="2" customWidth="1"/>
    <col min="9220" max="9471" width="9" style="2"/>
    <col min="9472" max="9472" width="3.75" style="2" customWidth="1"/>
    <col min="9473" max="9473" width="20.08203125" style="2" customWidth="1"/>
    <col min="9474" max="9474" width="22.58203125" style="2" customWidth="1"/>
    <col min="9475" max="9475" width="34.58203125" style="2" customWidth="1"/>
    <col min="9476" max="9727" width="9" style="2"/>
    <col min="9728" max="9728" width="3.75" style="2" customWidth="1"/>
    <col min="9729" max="9729" width="20.08203125" style="2" customWidth="1"/>
    <col min="9730" max="9730" width="22.58203125" style="2" customWidth="1"/>
    <col min="9731" max="9731" width="34.58203125" style="2" customWidth="1"/>
    <col min="9732" max="9983" width="9" style="2"/>
    <col min="9984" max="9984" width="3.75" style="2" customWidth="1"/>
    <col min="9985" max="9985" width="20.08203125" style="2" customWidth="1"/>
    <col min="9986" max="9986" width="22.58203125" style="2" customWidth="1"/>
    <col min="9987" max="9987" width="34.58203125" style="2" customWidth="1"/>
    <col min="9988" max="10239" width="9" style="2"/>
    <col min="10240" max="10240" width="3.75" style="2" customWidth="1"/>
    <col min="10241" max="10241" width="20.08203125" style="2" customWidth="1"/>
    <col min="10242" max="10242" width="22.58203125" style="2" customWidth="1"/>
    <col min="10243" max="10243" width="34.58203125" style="2" customWidth="1"/>
    <col min="10244" max="10495" width="9" style="2"/>
    <col min="10496" max="10496" width="3.75" style="2" customWidth="1"/>
    <col min="10497" max="10497" width="20.08203125" style="2" customWidth="1"/>
    <col min="10498" max="10498" width="22.58203125" style="2" customWidth="1"/>
    <col min="10499" max="10499" width="34.58203125" style="2" customWidth="1"/>
    <col min="10500" max="10751" width="9" style="2"/>
    <col min="10752" max="10752" width="3.75" style="2" customWidth="1"/>
    <col min="10753" max="10753" width="20.08203125" style="2" customWidth="1"/>
    <col min="10754" max="10754" width="22.58203125" style="2" customWidth="1"/>
    <col min="10755" max="10755" width="34.58203125" style="2" customWidth="1"/>
    <col min="10756" max="11007" width="9" style="2"/>
    <col min="11008" max="11008" width="3.75" style="2" customWidth="1"/>
    <col min="11009" max="11009" width="20.08203125" style="2" customWidth="1"/>
    <col min="11010" max="11010" width="22.58203125" style="2" customWidth="1"/>
    <col min="11011" max="11011" width="34.58203125" style="2" customWidth="1"/>
    <col min="11012" max="11263" width="9" style="2"/>
    <col min="11264" max="11264" width="3.75" style="2" customWidth="1"/>
    <col min="11265" max="11265" width="20.08203125" style="2" customWidth="1"/>
    <col min="11266" max="11266" width="22.58203125" style="2" customWidth="1"/>
    <col min="11267" max="11267" width="34.58203125" style="2" customWidth="1"/>
    <col min="11268" max="11519" width="9" style="2"/>
    <col min="11520" max="11520" width="3.75" style="2" customWidth="1"/>
    <col min="11521" max="11521" width="20.08203125" style="2" customWidth="1"/>
    <col min="11522" max="11522" width="22.58203125" style="2" customWidth="1"/>
    <col min="11523" max="11523" width="34.58203125" style="2" customWidth="1"/>
    <col min="11524" max="11775" width="9" style="2"/>
    <col min="11776" max="11776" width="3.75" style="2" customWidth="1"/>
    <col min="11777" max="11777" width="20.08203125" style="2" customWidth="1"/>
    <col min="11778" max="11778" width="22.58203125" style="2" customWidth="1"/>
    <col min="11779" max="11779" width="34.58203125" style="2" customWidth="1"/>
    <col min="11780" max="12031" width="9" style="2"/>
    <col min="12032" max="12032" width="3.75" style="2" customWidth="1"/>
    <col min="12033" max="12033" width="20.08203125" style="2" customWidth="1"/>
    <col min="12034" max="12034" width="22.58203125" style="2" customWidth="1"/>
    <col min="12035" max="12035" width="34.58203125" style="2" customWidth="1"/>
    <col min="12036" max="12287" width="9" style="2"/>
    <col min="12288" max="12288" width="3.75" style="2" customWidth="1"/>
    <col min="12289" max="12289" width="20.08203125" style="2" customWidth="1"/>
    <col min="12290" max="12290" width="22.58203125" style="2" customWidth="1"/>
    <col min="12291" max="12291" width="34.58203125" style="2" customWidth="1"/>
    <col min="12292" max="12543" width="9" style="2"/>
    <col min="12544" max="12544" width="3.75" style="2" customWidth="1"/>
    <col min="12545" max="12545" width="20.08203125" style="2" customWidth="1"/>
    <col min="12546" max="12546" width="22.58203125" style="2" customWidth="1"/>
    <col min="12547" max="12547" width="34.58203125" style="2" customWidth="1"/>
    <col min="12548" max="12799" width="9" style="2"/>
    <col min="12800" max="12800" width="3.75" style="2" customWidth="1"/>
    <col min="12801" max="12801" width="20.08203125" style="2" customWidth="1"/>
    <col min="12802" max="12802" width="22.58203125" style="2" customWidth="1"/>
    <col min="12803" max="12803" width="34.58203125" style="2" customWidth="1"/>
    <col min="12804" max="13055" width="9" style="2"/>
    <col min="13056" max="13056" width="3.75" style="2" customWidth="1"/>
    <col min="13057" max="13057" width="20.08203125" style="2" customWidth="1"/>
    <col min="13058" max="13058" width="22.58203125" style="2" customWidth="1"/>
    <col min="13059" max="13059" width="34.58203125" style="2" customWidth="1"/>
    <col min="13060" max="13311" width="9" style="2"/>
    <col min="13312" max="13312" width="3.75" style="2" customWidth="1"/>
    <col min="13313" max="13313" width="20.08203125" style="2" customWidth="1"/>
    <col min="13314" max="13314" width="22.58203125" style="2" customWidth="1"/>
    <col min="13315" max="13315" width="34.58203125" style="2" customWidth="1"/>
    <col min="13316" max="13567" width="9" style="2"/>
    <col min="13568" max="13568" width="3.75" style="2" customWidth="1"/>
    <col min="13569" max="13569" width="20.08203125" style="2" customWidth="1"/>
    <col min="13570" max="13570" width="22.58203125" style="2" customWidth="1"/>
    <col min="13571" max="13571" width="34.58203125" style="2" customWidth="1"/>
    <col min="13572" max="13823" width="9" style="2"/>
    <col min="13824" max="13824" width="3.75" style="2" customWidth="1"/>
    <col min="13825" max="13825" width="20.08203125" style="2" customWidth="1"/>
    <col min="13826" max="13826" width="22.58203125" style="2" customWidth="1"/>
    <col min="13827" max="13827" width="34.58203125" style="2" customWidth="1"/>
    <col min="13828" max="14079" width="9" style="2"/>
    <col min="14080" max="14080" width="3.75" style="2" customWidth="1"/>
    <col min="14081" max="14081" width="20.08203125" style="2" customWidth="1"/>
    <col min="14082" max="14082" width="22.58203125" style="2" customWidth="1"/>
    <col min="14083" max="14083" width="34.58203125" style="2" customWidth="1"/>
    <col min="14084" max="14335" width="9" style="2"/>
    <col min="14336" max="14336" width="3.75" style="2" customWidth="1"/>
    <col min="14337" max="14337" width="20.08203125" style="2" customWidth="1"/>
    <col min="14338" max="14338" width="22.58203125" style="2" customWidth="1"/>
    <col min="14339" max="14339" width="34.58203125" style="2" customWidth="1"/>
    <col min="14340" max="14591" width="9" style="2"/>
    <col min="14592" max="14592" width="3.75" style="2" customWidth="1"/>
    <col min="14593" max="14593" width="20.08203125" style="2" customWidth="1"/>
    <col min="14594" max="14594" width="22.58203125" style="2" customWidth="1"/>
    <col min="14595" max="14595" width="34.58203125" style="2" customWidth="1"/>
    <col min="14596" max="14847" width="9" style="2"/>
    <col min="14848" max="14848" width="3.75" style="2" customWidth="1"/>
    <col min="14849" max="14849" width="20.08203125" style="2" customWidth="1"/>
    <col min="14850" max="14850" width="22.58203125" style="2" customWidth="1"/>
    <col min="14851" max="14851" width="34.58203125" style="2" customWidth="1"/>
    <col min="14852" max="15103" width="9" style="2"/>
    <col min="15104" max="15104" width="3.75" style="2" customWidth="1"/>
    <col min="15105" max="15105" width="20.08203125" style="2" customWidth="1"/>
    <col min="15106" max="15106" width="22.58203125" style="2" customWidth="1"/>
    <col min="15107" max="15107" width="34.58203125" style="2" customWidth="1"/>
    <col min="15108" max="15359" width="9" style="2"/>
    <col min="15360" max="15360" width="3.75" style="2" customWidth="1"/>
    <col min="15361" max="15361" width="20.08203125" style="2" customWidth="1"/>
    <col min="15362" max="15362" width="22.58203125" style="2" customWidth="1"/>
    <col min="15363" max="15363" width="34.58203125" style="2" customWidth="1"/>
    <col min="15364" max="15615" width="9" style="2"/>
    <col min="15616" max="15616" width="3.75" style="2" customWidth="1"/>
    <col min="15617" max="15617" width="20.08203125" style="2" customWidth="1"/>
    <col min="15618" max="15618" width="22.58203125" style="2" customWidth="1"/>
    <col min="15619" max="15619" width="34.58203125" style="2" customWidth="1"/>
    <col min="15620" max="15871" width="9" style="2"/>
    <col min="15872" max="15872" width="3.75" style="2" customWidth="1"/>
    <col min="15873" max="15873" width="20.08203125" style="2" customWidth="1"/>
    <col min="15874" max="15874" width="22.58203125" style="2" customWidth="1"/>
    <col min="15875" max="15875" width="34.58203125" style="2" customWidth="1"/>
    <col min="15876" max="16127" width="9" style="2"/>
    <col min="16128" max="16128" width="3.75" style="2" customWidth="1"/>
    <col min="16129" max="16129" width="20.08203125" style="2" customWidth="1"/>
    <col min="16130" max="16130" width="22.58203125" style="2" customWidth="1"/>
    <col min="16131" max="16131" width="34.58203125" style="2" customWidth="1"/>
    <col min="16132" max="16384" width="9" style="2"/>
  </cols>
  <sheetData>
    <row r="1" spans="1:4" x14ac:dyDescent="0.55000000000000004">
      <c r="A1" s="2" t="s">
        <v>97</v>
      </c>
    </row>
    <row r="4" spans="1:4" s="1" customFormat="1" ht="14" x14ac:dyDescent="0.55000000000000004">
      <c r="A4" s="116" t="s">
        <v>33</v>
      </c>
      <c r="B4" s="116"/>
      <c r="C4" s="116"/>
    </row>
    <row r="7" spans="1:4" x14ac:dyDescent="0.55000000000000004">
      <c r="A7" s="2" t="s">
        <v>16</v>
      </c>
    </row>
    <row r="8" spans="1:4" ht="32.25" customHeight="1" x14ac:dyDescent="0.55000000000000004">
      <c r="A8" s="3" t="s">
        <v>17</v>
      </c>
      <c r="B8" s="3" t="s">
        <v>18</v>
      </c>
      <c r="C8" s="3" t="s">
        <v>19</v>
      </c>
    </row>
    <row r="9" spans="1:4" ht="32.25" customHeight="1" x14ac:dyDescent="0.55000000000000004">
      <c r="A9" s="4" t="s">
        <v>29</v>
      </c>
      <c r="B9" s="21">
        <f>所要額調書!D17</f>
        <v>0</v>
      </c>
      <c r="C9" s="5" t="s">
        <v>30</v>
      </c>
    </row>
    <row r="10" spans="1:4" ht="32.25" customHeight="1" thickBot="1" x14ac:dyDescent="0.6">
      <c r="A10" s="6" t="s">
        <v>20</v>
      </c>
      <c r="B10" s="22">
        <v>0</v>
      </c>
      <c r="C10" s="7"/>
      <c r="D10" s="8"/>
    </row>
    <row r="11" spans="1:4" ht="32.25" customHeight="1" thickBot="1" x14ac:dyDescent="0.6">
      <c r="A11" s="9" t="s">
        <v>21</v>
      </c>
      <c r="B11" s="23">
        <f>SUM(B9:B10)</f>
        <v>0</v>
      </c>
      <c r="C11" s="10" t="s">
        <v>22</v>
      </c>
    </row>
    <row r="12" spans="1:4" ht="32.25" customHeight="1" x14ac:dyDescent="0.55000000000000004"/>
    <row r="13" spans="1:4" ht="32.25" customHeight="1" x14ac:dyDescent="0.55000000000000004">
      <c r="A13" s="2" t="s">
        <v>23</v>
      </c>
    </row>
    <row r="14" spans="1:4" ht="32.25" customHeight="1" x14ac:dyDescent="0.55000000000000004">
      <c r="A14" s="3" t="s">
        <v>17</v>
      </c>
      <c r="B14" s="3" t="s">
        <v>18</v>
      </c>
      <c r="C14" s="3" t="s">
        <v>19</v>
      </c>
    </row>
    <row r="15" spans="1:4" ht="32.25" customHeight="1" x14ac:dyDescent="0.55000000000000004">
      <c r="A15" s="3"/>
      <c r="B15" s="21"/>
      <c r="C15" s="11"/>
    </row>
    <row r="16" spans="1:4" ht="32.25" customHeight="1" x14ac:dyDescent="0.55000000000000004">
      <c r="A16" s="6"/>
      <c r="B16" s="24"/>
      <c r="C16" s="11"/>
    </row>
    <row r="17" spans="1:3" ht="32.25" customHeight="1" x14ac:dyDescent="0.55000000000000004">
      <c r="A17" s="6"/>
      <c r="B17" s="24"/>
      <c r="C17" s="11"/>
    </row>
    <row r="18" spans="1:3" ht="32.25" customHeight="1" x14ac:dyDescent="0.55000000000000004">
      <c r="A18" s="6"/>
      <c r="B18" s="24"/>
      <c r="C18" s="11"/>
    </row>
    <row r="19" spans="1:3" ht="32.25" customHeight="1" x14ac:dyDescent="0.55000000000000004">
      <c r="A19" s="6"/>
      <c r="B19" s="24"/>
      <c r="C19" s="11"/>
    </row>
    <row r="20" spans="1:3" ht="32.25" customHeight="1" x14ac:dyDescent="0.55000000000000004">
      <c r="A20" s="6"/>
      <c r="B20" s="24"/>
      <c r="C20" s="11"/>
    </row>
    <row r="21" spans="1:3" ht="32.25" customHeight="1" x14ac:dyDescent="0.55000000000000004">
      <c r="A21" s="6"/>
      <c r="B21" s="24"/>
      <c r="C21" s="11"/>
    </row>
    <row r="22" spans="1:3" ht="32.25" customHeight="1" thickBot="1" x14ac:dyDescent="0.6">
      <c r="A22" s="6"/>
      <c r="B22" s="24"/>
      <c r="C22" s="11"/>
    </row>
    <row r="23" spans="1:3" ht="32.25" customHeight="1" thickBot="1" x14ac:dyDescent="0.6">
      <c r="A23" s="9" t="s">
        <v>31</v>
      </c>
      <c r="B23" s="23">
        <f>SUM(B15:B22)</f>
        <v>0</v>
      </c>
      <c r="C23" s="10" t="s">
        <v>24</v>
      </c>
    </row>
    <row r="25" spans="1:3" ht="18.75" customHeight="1" x14ac:dyDescent="0.55000000000000004">
      <c r="A25" s="117" t="s">
        <v>32</v>
      </c>
      <c r="B25" s="117"/>
      <c r="C25" s="117"/>
    </row>
    <row r="26" spans="1:3" x14ac:dyDescent="0.55000000000000004">
      <c r="A26" s="117"/>
      <c r="B26" s="117"/>
      <c r="C26" s="117"/>
    </row>
    <row r="27" spans="1:3" x14ac:dyDescent="0.55000000000000004">
      <c r="A27" s="2" t="s">
        <v>25</v>
      </c>
    </row>
    <row r="29" spans="1:3" x14ac:dyDescent="0.55000000000000004">
      <c r="B29" s="2" t="s">
        <v>26</v>
      </c>
    </row>
    <row r="30" spans="1:3" x14ac:dyDescent="0.55000000000000004">
      <c r="B30" s="2" t="s">
        <v>27</v>
      </c>
    </row>
    <row r="31" spans="1:3" x14ac:dyDescent="0.55000000000000004">
      <c r="B31" s="2" t="s">
        <v>28</v>
      </c>
    </row>
  </sheetData>
  <mergeCells count="2">
    <mergeCell ref="A4:C4"/>
    <mergeCell ref="A25:C26"/>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55" zoomScaleNormal="55" workbookViewId="0">
      <selection sqref="A1:C2"/>
    </sheetView>
  </sheetViews>
  <sheetFormatPr defaultRowHeight="16" x14ac:dyDescent="0.35"/>
  <cols>
    <col min="1" max="1" width="4" style="48" customWidth="1"/>
    <col min="2" max="5" width="11.1640625" style="48" customWidth="1"/>
    <col min="6" max="7" width="18.33203125" style="48" customWidth="1"/>
    <col min="8" max="245" width="8.6640625" style="48"/>
    <col min="246" max="246" width="4" style="48" customWidth="1"/>
    <col min="247" max="247" width="8.6640625" style="48"/>
    <col min="248" max="251" width="18.33203125" style="48" customWidth="1"/>
    <col min="252" max="501" width="8.6640625" style="48"/>
    <col min="502" max="502" width="4" style="48" customWidth="1"/>
    <col min="503" max="503" width="8.6640625" style="48"/>
    <col min="504" max="507" width="18.33203125" style="48" customWidth="1"/>
    <col min="508" max="757" width="8.6640625" style="48"/>
    <col min="758" max="758" width="4" style="48" customWidth="1"/>
    <col min="759" max="759" width="8.6640625" style="48"/>
    <col min="760" max="763" width="18.33203125" style="48" customWidth="1"/>
    <col min="764" max="1013" width="8.6640625" style="48"/>
    <col min="1014" max="1014" width="4" style="48" customWidth="1"/>
    <col min="1015" max="1015" width="8.6640625" style="48"/>
    <col min="1016" max="1019" width="18.33203125" style="48" customWidth="1"/>
    <col min="1020" max="1269" width="8.6640625" style="48"/>
    <col min="1270" max="1270" width="4" style="48" customWidth="1"/>
    <col min="1271" max="1271" width="8.6640625" style="48"/>
    <col min="1272" max="1275" width="18.33203125" style="48" customWidth="1"/>
    <col min="1276" max="1525" width="8.6640625" style="48"/>
    <col min="1526" max="1526" width="4" style="48" customWidth="1"/>
    <col min="1527" max="1527" width="8.6640625" style="48"/>
    <col min="1528" max="1531" width="18.33203125" style="48" customWidth="1"/>
    <col min="1532" max="1781" width="8.6640625" style="48"/>
    <col min="1782" max="1782" width="4" style="48" customWidth="1"/>
    <col min="1783" max="1783" width="8.6640625" style="48"/>
    <col min="1784" max="1787" width="18.33203125" style="48" customWidth="1"/>
    <col min="1788" max="2037" width="8.6640625" style="48"/>
    <col min="2038" max="2038" width="4" style="48" customWidth="1"/>
    <col min="2039" max="2039" width="8.6640625" style="48"/>
    <col min="2040" max="2043" width="18.33203125" style="48" customWidth="1"/>
    <col min="2044" max="2293" width="8.6640625" style="48"/>
    <col min="2294" max="2294" width="4" style="48" customWidth="1"/>
    <col min="2295" max="2295" width="8.6640625" style="48"/>
    <col min="2296" max="2299" width="18.33203125" style="48" customWidth="1"/>
    <col min="2300" max="2549" width="8.6640625" style="48"/>
    <col min="2550" max="2550" width="4" style="48" customWidth="1"/>
    <col min="2551" max="2551" width="8.6640625" style="48"/>
    <col min="2552" max="2555" width="18.33203125" style="48" customWidth="1"/>
    <col min="2556" max="2805" width="8.6640625" style="48"/>
    <col min="2806" max="2806" width="4" style="48" customWidth="1"/>
    <col min="2807" max="2807" width="8.6640625" style="48"/>
    <col min="2808" max="2811" width="18.33203125" style="48" customWidth="1"/>
    <col min="2812" max="3061" width="8.6640625" style="48"/>
    <col min="3062" max="3062" width="4" style="48" customWidth="1"/>
    <col min="3063" max="3063" width="8.6640625" style="48"/>
    <col min="3064" max="3067" width="18.33203125" style="48" customWidth="1"/>
    <col min="3068" max="3317" width="8.6640625" style="48"/>
    <col min="3318" max="3318" width="4" style="48" customWidth="1"/>
    <col min="3319" max="3319" width="8.6640625" style="48"/>
    <col min="3320" max="3323" width="18.33203125" style="48" customWidth="1"/>
    <col min="3324" max="3573" width="8.6640625" style="48"/>
    <col min="3574" max="3574" width="4" style="48" customWidth="1"/>
    <col min="3575" max="3575" width="8.6640625" style="48"/>
    <col min="3576" max="3579" width="18.33203125" style="48" customWidth="1"/>
    <col min="3580" max="3829" width="8.6640625" style="48"/>
    <col min="3830" max="3830" width="4" style="48" customWidth="1"/>
    <col min="3831" max="3831" width="8.6640625" style="48"/>
    <col min="3832" max="3835" width="18.33203125" style="48" customWidth="1"/>
    <col min="3836" max="4085" width="8.6640625" style="48"/>
    <col min="4086" max="4086" width="4" style="48" customWidth="1"/>
    <col min="4087" max="4087" width="8.6640625" style="48"/>
    <col min="4088" max="4091" width="18.33203125" style="48" customWidth="1"/>
    <col min="4092" max="4341" width="8.6640625" style="48"/>
    <col min="4342" max="4342" width="4" style="48" customWidth="1"/>
    <col min="4343" max="4343" width="8.6640625" style="48"/>
    <col min="4344" max="4347" width="18.33203125" style="48" customWidth="1"/>
    <col min="4348" max="4597" width="8.6640625" style="48"/>
    <col min="4598" max="4598" width="4" style="48" customWidth="1"/>
    <col min="4599" max="4599" width="8.6640625" style="48"/>
    <col min="4600" max="4603" width="18.33203125" style="48" customWidth="1"/>
    <col min="4604" max="4853" width="8.6640625" style="48"/>
    <col min="4854" max="4854" width="4" style="48" customWidth="1"/>
    <col min="4855" max="4855" width="8.6640625" style="48"/>
    <col min="4856" max="4859" width="18.33203125" style="48" customWidth="1"/>
    <col min="4860" max="5109" width="8.6640625" style="48"/>
    <col min="5110" max="5110" width="4" style="48" customWidth="1"/>
    <col min="5111" max="5111" width="8.6640625" style="48"/>
    <col min="5112" max="5115" width="18.33203125" style="48" customWidth="1"/>
    <col min="5116" max="5365" width="8.6640625" style="48"/>
    <col min="5366" max="5366" width="4" style="48" customWidth="1"/>
    <col min="5367" max="5367" width="8.6640625" style="48"/>
    <col min="5368" max="5371" width="18.33203125" style="48" customWidth="1"/>
    <col min="5372" max="5621" width="8.6640625" style="48"/>
    <col min="5622" max="5622" width="4" style="48" customWidth="1"/>
    <col min="5623" max="5623" width="8.6640625" style="48"/>
    <col min="5624" max="5627" width="18.33203125" style="48" customWidth="1"/>
    <col min="5628" max="5877" width="8.6640625" style="48"/>
    <col min="5878" max="5878" width="4" style="48" customWidth="1"/>
    <col min="5879" max="5879" width="8.6640625" style="48"/>
    <col min="5880" max="5883" width="18.33203125" style="48" customWidth="1"/>
    <col min="5884" max="6133" width="8.6640625" style="48"/>
    <col min="6134" max="6134" width="4" style="48" customWidth="1"/>
    <col min="6135" max="6135" width="8.6640625" style="48"/>
    <col min="6136" max="6139" width="18.33203125" style="48" customWidth="1"/>
    <col min="6140" max="6389" width="8.6640625" style="48"/>
    <col min="6390" max="6390" width="4" style="48" customWidth="1"/>
    <col min="6391" max="6391" width="8.6640625" style="48"/>
    <col min="6392" max="6395" width="18.33203125" style="48" customWidth="1"/>
    <col min="6396" max="6645" width="8.6640625" style="48"/>
    <col min="6646" max="6646" width="4" style="48" customWidth="1"/>
    <col min="6647" max="6647" width="8.6640625" style="48"/>
    <col min="6648" max="6651" width="18.33203125" style="48" customWidth="1"/>
    <col min="6652" max="6901" width="8.6640625" style="48"/>
    <col min="6902" max="6902" width="4" style="48" customWidth="1"/>
    <col min="6903" max="6903" width="8.6640625" style="48"/>
    <col min="6904" max="6907" width="18.33203125" style="48" customWidth="1"/>
    <col min="6908" max="7157" width="8.6640625" style="48"/>
    <col min="7158" max="7158" width="4" style="48" customWidth="1"/>
    <col min="7159" max="7159" width="8.6640625" style="48"/>
    <col min="7160" max="7163" width="18.33203125" style="48" customWidth="1"/>
    <col min="7164" max="7413" width="8.6640625" style="48"/>
    <col min="7414" max="7414" width="4" style="48" customWidth="1"/>
    <col min="7415" max="7415" width="8.6640625" style="48"/>
    <col min="7416" max="7419" width="18.33203125" style="48" customWidth="1"/>
    <col min="7420" max="7669" width="8.6640625" style="48"/>
    <col min="7670" max="7670" width="4" style="48" customWidth="1"/>
    <col min="7671" max="7671" width="8.6640625" style="48"/>
    <col min="7672" max="7675" width="18.33203125" style="48" customWidth="1"/>
    <col min="7676" max="7925" width="8.6640625" style="48"/>
    <col min="7926" max="7926" width="4" style="48" customWidth="1"/>
    <col min="7927" max="7927" width="8.6640625" style="48"/>
    <col min="7928" max="7931" width="18.33203125" style="48" customWidth="1"/>
    <col min="7932" max="8181" width="8.6640625" style="48"/>
    <col min="8182" max="8182" width="4" style="48" customWidth="1"/>
    <col min="8183" max="8183" width="8.6640625" style="48"/>
    <col min="8184" max="8187" width="18.33203125" style="48" customWidth="1"/>
    <col min="8188" max="8437" width="8.6640625" style="48"/>
    <col min="8438" max="8438" width="4" style="48" customWidth="1"/>
    <col min="8439" max="8439" width="8.6640625" style="48"/>
    <col min="8440" max="8443" width="18.33203125" style="48" customWidth="1"/>
    <col min="8444" max="8693" width="8.6640625" style="48"/>
    <col min="8694" max="8694" width="4" style="48" customWidth="1"/>
    <col min="8695" max="8695" width="8.6640625" style="48"/>
    <col min="8696" max="8699" width="18.33203125" style="48" customWidth="1"/>
    <col min="8700" max="8949" width="8.6640625" style="48"/>
    <col min="8950" max="8950" width="4" style="48" customWidth="1"/>
    <col min="8951" max="8951" width="8.6640625" style="48"/>
    <col min="8952" max="8955" width="18.33203125" style="48" customWidth="1"/>
    <col min="8956" max="9205" width="8.6640625" style="48"/>
    <col min="9206" max="9206" width="4" style="48" customWidth="1"/>
    <col min="9207" max="9207" width="8.6640625" style="48"/>
    <col min="9208" max="9211" width="18.33203125" style="48" customWidth="1"/>
    <col min="9212" max="9461" width="8.6640625" style="48"/>
    <col min="9462" max="9462" width="4" style="48" customWidth="1"/>
    <col min="9463" max="9463" width="8.6640625" style="48"/>
    <col min="9464" max="9467" width="18.33203125" style="48" customWidth="1"/>
    <col min="9468" max="9717" width="8.6640625" style="48"/>
    <col min="9718" max="9718" width="4" style="48" customWidth="1"/>
    <col min="9719" max="9719" width="8.6640625" style="48"/>
    <col min="9720" max="9723" width="18.33203125" style="48" customWidth="1"/>
    <col min="9724" max="9973" width="8.6640625" style="48"/>
    <col min="9974" max="9974" width="4" style="48" customWidth="1"/>
    <col min="9975" max="9975" width="8.6640625" style="48"/>
    <col min="9976" max="9979" width="18.33203125" style="48" customWidth="1"/>
    <col min="9980" max="10229" width="8.6640625" style="48"/>
    <col min="10230" max="10230" width="4" style="48" customWidth="1"/>
    <col min="10231" max="10231" width="8.6640625" style="48"/>
    <col min="10232" max="10235" width="18.33203125" style="48" customWidth="1"/>
    <col min="10236" max="10485" width="8.6640625" style="48"/>
    <col min="10486" max="10486" width="4" style="48" customWidth="1"/>
    <col min="10487" max="10487" width="8.6640625" style="48"/>
    <col min="10488" max="10491" width="18.33203125" style="48" customWidth="1"/>
    <col min="10492" max="10741" width="8.6640625" style="48"/>
    <col min="10742" max="10742" width="4" style="48" customWidth="1"/>
    <col min="10743" max="10743" width="8.6640625" style="48"/>
    <col min="10744" max="10747" width="18.33203125" style="48" customWidth="1"/>
    <col min="10748" max="10997" width="8.6640625" style="48"/>
    <col min="10998" max="10998" width="4" style="48" customWidth="1"/>
    <col min="10999" max="10999" width="8.6640625" style="48"/>
    <col min="11000" max="11003" width="18.33203125" style="48" customWidth="1"/>
    <col min="11004" max="11253" width="8.6640625" style="48"/>
    <col min="11254" max="11254" width="4" style="48" customWidth="1"/>
    <col min="11255" max="11255" width="8.6640625" style="48"/>
    <col min="11256" max="11259" width="18.33203125" style="48" customWidth="1"/>
    <col min="11260" max="11509" width="8.6640625" style="48"/>
    <col min="11510" max="11510" width="4" style="48" customWidth="1"/>
    <col min="11511" max="11511" width="8.6640625" style="48"/>
    <col min="11512" max="11515" width="18.33203125" style="48" customWidth="1"/>
    <col min="11516" max="11765" width="8.6640625" style="48"/>
    <col min="11766" max="11766" width="4" style="48" customWidth="1"/>
    <col min="11767" max="11767" width="8.6640625" style="48"/>
    <col min="11768" max="11771" width="18.33203125" style="48" customWidth="1"/>
    <col min="11772" max="12021" width="8.6640625" style="48"/>
    <col min="12022" max="12022" width="4" style="48" customWidth="1"/>
    <col min="12023" max="12023" width="8.6640625" style="48"/>
    <col min="12024" max="12027" width="18.33203125" style="48" customWidth="1"/>
    <col min="12028" max="12277" width="8.6640625" style="48"/>
    <col min="12278" max="12278" width="4" style="48" customWidth="1"/>
    <col min="12279" max="12279" width="8.6640625" style="48"/>
    <col min="12280" max="12283" width="18.33203125" style="48" customWidth="1"/>
    <col min="12284" max="12533" width="8.6640625" style="48"/>
    <col min="12534" max="12534" width="4" style="48" customWidth="1"/>
    <col min="12535" max="12535" width="8.6640625" style="48"/>
    <col min="12536" max="12539" width="18.33203125" style="48" customWidth="1"/>
    <col min="12540" max="12789" width="8.6640625" style="48"/>
    <col min="12790" max="12790" width="4" style="48" customWidth="1"/>
    <col min="12791" max="12791" width="8.6640625" style="48"/>
    <col min="12792" max="12795" width="18.33203125" style="48" customWidth="1"/>
    <col min="12796" max="13045" width="8.6640625" style="48"/>
    <col min="13046" max="13046" width="4" style="48" customWidth="1"/>
    <col min="13047" max="13047" width="8.6640625" style="48"/>
    <col min="13048" max="13051" width="18.33203125" style="48" customWidth="1"/>
    <col min="13052" max="13301" width="8.6640625" style="48"/>
    <col min="13302" max="13302" width="4" style="48" customWidth="1"/>
    <col min="13303" max="13303" width="8.6640625" style="48"/>
    <col min="13304" max="13307" width="18.33203125" style="48" customWidth="1"/>
    <col min="13308" max="13557" width="8.6640625" style="48"/>
    <col min="13558" max="13558" width="4" style="48" customWidth="1"/>
    <col min="13559" max="13559" width="8.6640625" style="48"/>
    <col min="13560" max="13563" width="18.33203125" style="48" customWidth="1"/>
    <col min="13564" max="13813" width="8.6640625" style="48"/>
    <col min="13814" max="13814" width="4" style="48" customWidth="1"/>
    <col min="13815" max="13815" width="8.6640625" style="48"/>
    <col min="13816" max="13819" width="18.33203125" style="48" customWidth="1"/>
    <col min="13820" max="14069" width="8.6640625" style="48"/>
    <col min="14070" max="14070" width="4" style="48" customWidth="1"/>
    <col min="14071" max="14071" width="8.6640625" style="48"/>
    <col min="14072" max="14075" width="18.33203125" style="48" customWidth="1"/>
    <col min="14076" max="14325" width="8.6640625" style="48"/>
    <col min="14326" max="14326" width="4" style="48" customWidth="1"/>
    <col min="14327" max="14327" width="8.6640625" style="48"/>
    <col min="14328" max="14331" width="18.33203125" style="48" customWidth="1"/>
    <col min="14332" max="14581" width="8.6640625" style="48"/>
    <col min="14582" max="14582" width="4" style="48" customWidth="1"/>
    <col min="14583" max="14583" width="8.6640625" style="48"/>
    <col min="14584" max="14587" width="18.33203125" style="48" customWidth="1"/>
    <col min="14588" max="14837" width="8.6640625" style="48"/>
    <col min="14838" max="14838" width="4" style="48" customWidth="1"/>
    <col min="14839" max="14839" width="8.6640625" style="48"/>
    <col min="14840" max="14843" width="18.33203125" style="48" customWidth="1"/>
    <col min="14844" max="15093" width="8.6640625" style="48"/>
    <col min="15094" max="15094" width="4" style="48" customWidth="1"/>
    <col min="15095" max="15095" width="8.6640625" style="48"/>
    <col min="15096" max="15099" width="18.33203125" style="48" customWidth="1"/>
    <col min="15100" max="15349" width="8.6640625" style="48"/>
    <col min="15350" max="15350" width="4" style="48" customWidth="1"/>
    <col min="15351" max="15351" width="8.6640625" style="48"/>
    <col min="15352" max="15355" width="18.33203125" style="48" customWidth="1"/>
    <col min="15356" max="15605" width="8.6640625" style="48"/>
    <col min="15606" max="15606" width="4" style="48" customWidth="1"/>
    <col min="15607" max="15607" width="8.6640625" style="48"/>
    <col min="15608" max="15611" width="18.33203125" style="48" customWidth="1"/>
    <col min="15612" max="15861" width="8.6640625" style="48"/>
    <col min="15862" max="15862" width="4" style="48" customWidth="1"/>
    <col min="15863" max="15863" width="8.6640625" style="48"/>
    <col min="15864" max="15867" width="18.33203125" style="48" customWidth="1"/>
    <col min="15868" max="16117" width="8.6640625" style="48"/>
    <col min="16118" max="16118" width="4" style="48" customWidth="1"/>
    <col min="16119" max="16119" width="8.6640625" style="48"/>
    <col min="16120" max="16123" width="18.33203125" style="48" customWidth="1"/>
    <col min="16124" max="16372" width="8.6640625" style="48"/>
    <col min="16373" max="16384" width="9" style="48" customWidth="1"/>
  </cols>
  <sheetData>
    <row r="1" spans="1:7" x14ac:dyDescent="0.35">
      <c r="A1" s="85"/>
      <c r="B1" s="85"/>
      <c r="C1" s="85"/>
    </row>
    <row r="2" spans="1:7" x14ac:dyDescent="0.35">
      <c r="A2" s="85"/>
      <c r="B2" s="85"/>
      <c r="C2" s="85"/>
    </row>
    <row r="3" spans="1:7" x14ac:dyDescent="0.35">
      <c r="A3" s="62"/>
      <c r="B3" s="86" t="s">
        <v>44</v>
      </c>
      <c r="C3" s="86"/>
      <c r="D3" s="86"/>
      <c r="E3" s="86"/>
      <c r="F3" s="86"/>
      <c r="G3" s="86"/>
    </row>
    <row r="4" spans="1:7" x14ac:dyDescent="0.35">
      <c r="A4" s="62"/>
      <c r="B4" s="62"/>
      <c r="C4" s="62"/>
    </row>
    <row r="5" spans="1:7" x14ac:dyDescent="0.35">
      <c r="A5" s="62"/>
      <c r="B5" s="49" t="s">
        <v>43</v>
      </c>
      <c r="C5" s="62"/>
    </row>
    <row r="6" spans="1:7" x14ac:dyDescent="0.35">
      <c r="A6" s="62"/>
      <c r="B6" s="49" t="s">
        <v>50</v>
      </c>
      <c r="C6" s="62"/>
    </row>
    <row r="7" spans="1:7" ht="45" customHeight="1" x14ac:dyDescent="0.35">
      <c r="B7" s="97"/>
      <c r="C7" s="103" t="s">
        <v>0</v>
      </c>
      <c r="D7" s="104"/>
      <c r="E7" s="105"/>
      <c r="F7" s="99" t="s">
        <v>1</v>
      </c>
      <c r="G7" s="101" t="s">
        <v>87</v>
      </c>
    </row>
    <row r="8" spans="1:7" ht="45" customHeight="1" x14ac:dyDescent="0.35">
      <c r="B8" s="98"/>
      <c r="C8" s="39" t="s">
        <v>71</v>
      </c>
      <c r="D8" s="39" t="s">
        <v>72</v>
      </c>
      <c r="E8" s="65" t="s">
        <v>15</v>
      </c>
      <c r="F8" s="100"/>
      <c r="G8" s="101"/>
    </row>
    <row r="9" spans="1:7" ht="28.5" customHeight="1" x14ac:dyDescent="0.35">
      <c r="B9" s="12" t="s">
        <v>2</v>
      </c>
      <c r="C9" s="13">
        <v>7</v>
      </c>
      <c r="D9" s="13">
        <v>5</v>
      </c>
      <c r="E9" s="14">
        <f>SUM(C9:D9)</f>
        <v>12</v>
      </c>
      <c r="F9" s="15">
        <f>G9</f>
        <v>53620</v>
      </c>
      <c r="G9" s="15">
        <f>C9*3860+D9*5320</f>
        <v>53620</v>
      </c>
    </row>
    <row r="10" spans="1:7" ht="28.5" customHeight="1" x14ac:dyDescent="0.35">
      <c r="B10" s="12" t="s">
        <v>3</v>
      </c>
      <c r="C10" s="13">
        <v>5</v>
      </c>
      <c r="D10" s="13">
        <v>3</v>
      </c>
      <c r="E10" s="14">
        <f t="shared" ref="E10:E20" si="0">SUM(C10:D10)</f>
        <v>8</v>
      </c>
      <c r="F10" s="15">
        <f t="shared" ref="F10:F20" si="1">G10</f>
        <v>35260</v>
      </c>
      <c r="G10" s="15">
        <f t="shared" ref="G10:G20" si="2">C10*3860+D10*5320</f>
        <v>35260</v>
      </c>
    </row>
    <row r="11" spans="1:7" ht="28.5" customHeight="1" x14ac:dyDescent="0.35">
      <c r="B11" s="12" t="s">
        <v>4</v>
      </c>
      <c r="C11" s="13">
        <v>3</v>
      </c>
      <c r="D11" s="13">
        <v>5</v>
      </c>
      <c r="E11" s="14">
        <f t="shared" si="0"/>
        <v>8</v>
      </c>
      <c r="F11" s="15">
        <f t="shared" si="1"/>
        <v>38180</v>
      </c>
      <c r="G11" s="15">
        <f t="shared" si="2"/>
        <v>38180</v>
      </c>
    </row>
    <row r="12" spans="1:7" ht="28.5" customHeight="1" x14ac:dyDescent="0.35">
      <c r="B12" s="12" t="s">
        <v>5</v>
      </c>
      <c r="C12" s="13">
        <v>5</v>
      </c>
      <c r="D12" s="13">
        <v>4</v>
      </c>
      <c r="E12" s="14">
        <f t="shared" si="0"/>
        <v>9</v>
      </c>
      <c r="F12" s="15">
        <f t="shared" si="1"/>
        <v>40580</v>
      </c>
      <c r="G12" s="15">
        <f t="shared" si="2"/>
        <v>40580</v>
      </c>
    </row>
    <row r="13" spans="1:7" ht="28.5" customHeight="1" x14ac:dyDescent="0.35">
      <c r="B13" s="12" t="s">
        <v>6</v>
      </c>
      <c r="C13" s="13">
        <v>2</v>
      </c>
      <c r="D13" s="13">
        <v>8</v>
      </c>
      <c r="E13" s="14">
        <f t="shared" si="0"/>
        <v>10</v>
      </c>
      <c r="F13" s="15">
        <f t="shared" si="1"/>
        <v>50280</v>
      </c>
      <c r="G13" s="15">
        <f t="shared" si="2"/>
        <v>50280</v>
      </c>
    </row>
    <row r="14" spans="1:7" ht="28.5" customHeight="1" x14ac:dyDescent="0.35">
      <c r="B14" s="12" t="s">
        <v>7</v>
      </c>
      <c r="C14" s="13">
        <v>5</v>
      </c>
      <c r="D14" s="13">
        <v>10</v>
      </c>
      <c r="E14" s="14">
        <f t="shared" si="0"/>
        <v>15</v>
      </c>
      <c r="F14" s="15">
        <f t="shared" si="1"/>
        <v>72500</v>
      </c>
      <c r="G14" s="15">
        <f t="shared" si="2"/>
        <v>72500</v>
      </c>
    </row>
    <row r="15" spans="1:7" ht="28.5" customHeight="1" x14ac:dyDescent="0.35">
      <c r="B15" s="12" t="s">
        <v>8</v>
      </c>
      <c r="C15" s="13">
        <v>8</v>
      </c>
      <c r="D15" s="13">
        <v>5</v>
      </c>
      <c r="E15" s="14">
        <f t="shared" si="0"/>
        <v>13</v>
      </c>
      <c r="F15" s="15">
        <f t="shared" si="1"/>
        <v>57480</v>
      </c>
      <c r="G15" s="15">
        <f t="shared" si="2"/>
        <v>57480</v>
      </c>
    </row>
    <row r="16" spans="1:7" ht="28.5" customHeight="1" x14ac:dyDescent="0.35">
      <c r="B16" s="12" t="s">
        <v>9</v>
      </c>
      <c r="C16" s="13">
        <v>5</v>
      </c>
      <c r="D16" s="13">
        <v>2</v>
      </c>
      <c r="E16" s="14">
        <f t="shared" si="0"/>
        <v>7</v>
      </c>
      <c r="F16" s="15">
        <f t="shared" si="1"/>
        <v>29940</v>
      </c>
      <c r="G16" s="15">
        <f t="shared" si="2"/>
        <v>29940</v>
      </c>
    </row>
    <row r="17" spans="2:7" ht="28.5" customHeight="1" x14ac:dyDescent="0.35">
      <c r="B17" s="12" t="s">
        <v>10</v>
      </c>
      <c r="C17" s="13">
        <v>5</v>
      </c>
      <c r="D17" s="13">
        <v>4</v>
      </c>
      <c r="E17" s="14">
        <f t="shared" si="0"/>
        <v>9</v>
      </c>
      <c r="F17" s="15">
        <f t="shared" si="1"/>
        <v>40580</v>
      </c>
      <c r="G17" s="15">
        <f t="shared" si="2"/>
        <v>40580</v>
      </c>
    </row>
    <row r="18" spans="2:7" ht="28.5" customHeight="1" x14ac:dyDescent="0.35">
      <c r="B18" s="12" t="s">
        <v>11</v>
      </c>
      <c r="C18" s="13">
        <v>3</v>
      </c>
      <c r="D18" s="13">
        <v>7</v>
      </c>
      <c r="E18" s="14">
        <f t="shared" si="0"/>
        <v>10</v>
      </c>
      <c r="F18" s="15">
        <f t="shared" si="1"/>
        <v>48820</v>
      </c>
      <c r="G18" s="15">
        <f t="shared" si="2"/>
        <v>48820</v>
      </c>
    </row>
    <row r="19" spans="2:7" ht="28.5" customHeight="1" x14ac:dyDescent="0.35">
      <c r="B19" s="12" t="s">
        <v>12</v>
      </c>
      <c r="C19" s="13">
        <v>9</v>
      </c>
      <c r="D19" s="13">
        <v>7</v>
      </c>
      <c r="E19" s="14">
        <f t="shared" si="0"/>
        <v>16</v>
      </c>
      <c r="F19" s="15">
        <f t="shared" si="1"/>
        <v>71980</v>
      </c>
      <c r="G19" s="15">
        <f t="shared" si="2"/>
        <v>71980</v>
      </c>
    </row>
    <row r="20" spans="2:7" ht="28.5" customHeight="1" thickBot="1" x14ac:dyDescent="0.4">
      <c r="B20" s="16" t="s">
        <v>13</v>
      </c>
      <c r="C20" s="13">
        <v>3</v>
      </c>
      <c r="D20" s="13">
        <v>3</v>
      </c>
      <c r="E20" s="17">
        <f t="shared" si="0"/>
        <v>6</v>
      </c>
      <c r="F20" s="15">
        <f t="shared" si="1"/>
        <v>27540</v>
      </c>
      <c r="G20" s="15">
        <f t="shared" si="2"/>
        <v>27540</v>
      </c>
    </row>
    <row r="21" spans="2:7" ht="28.5" customHeight="1" thickTop="1" x14ac:dyDescent="0.35">
      <c r="B21" s="18" t="s">
        <v>14</v>
      </c>
      <c r="C21" s="74">
        <f>SUM(C9:C20)</f>
        <v>60</v>
      </c>
      <c r="D21" s="74">
        <f>SUM(D9:D20)</f>
        <v>63</v>
      </c>
      <c r="E21" s="19">
        <f>SUM(C21:D21)</f>
        <v>123</v>
      </c>
      <c r="F21" s="20">
        <f>SUM(F9:F20)</f>
        <v>566760</v>
      </c>
      <c r="G21" s="20">
        <f>SUM(G9:G20)</f>
        <v>566760</v>
      </c>
    </row>
    <row r="23" spans="2:7" x14ac:dyDescent="0.35">
      <c r="B23" s="48" t="s">
        <v>51</v>
      </c>
    </row>
    <row r="24" spans="2:7" ht="19" customHeight="1" x14ac:dyDescent="0.35">
      <c r="B24" s="101" t="s">
        <v>52</v>
      </c>
      <c r="C24" s="101"/>
      <c r="D24" s="101" t="s">
        <v>53</v>
      </c>
      <c r="E24" s="101"/>
      <c r="F24" s="118" t="s">
        <v>88</v>
      </c>
      <c r="G24" s="119"/>
    </row>
    <row r="25" spans="2:7" ht="19" customHeight="1" x14ac:dyDescent="0.35">
      <c r="B25" s="94">
        <f>E21</f>
        <v>123</v>
      </c>
      <c r="C25" s="95"/>
      <c r="D25" s="96">
        <v>9</v>
      </c>
      <c r="E25" s="96"/>
      <c r="F25" s="120">
        <v>27000</v>
      </c>
      <c r="G25" s="121"/>
    </row>
  </sheetData>
  <mergeCells count="12">
    <mergeCell ref="B24:C24"/>
    <mergeCell ref="D24:E24"/>
    <mergeCell ref="B25:C25"/>
    <mergeCell ref="D25:E25"/>
    <mergeCell ref="A1:C2"/>
    <mergeCell ref="B3:G3"/>
    <mergeCell ref="B7:B8"/>
    <mergeCell ref="C7:E7"/>
    <mergeCell ref="F7:F8"/>
    <mergeCell ref="G7:G8"/>
    <mergeCell ref="F24:G24"/>
    <mergeCell ref="F25:G25"/>
  </mergeCells>
  <phoneticPr fontId="1"/>
  <pageMargins left="0.7" right="0.7" top="0.75" bottom="0.75" header="0.3" footer="0.3"/>
  <pageSetup paperSize="9" scale="94"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
  <sheetViews>
    <sheetView zoomScale="55" zoomScaleNormal="55" zoomScaleSheetLayoutView="55" workbookViewId="0">
      <selection sqref="A1:C2"/>
    </sheetView>
  </sheetViews>
  <sheetFormatPr defaultRowHeight="16" x14ac:dyDescent="0.35"/>
  <cols>
    <col min="1" max="1" width="4" style="48" customWidth="1"/>
    <col min="2" max="2" width="13.08203125" style="48" customWidth="1"/>
    <col min="3" max="4" width="14.83203125" style="48" customWidth="1"/>
    <col min="5" max="6" width="19" style="48" customWidth="1"/>
    <col min="7" max="251" width="8.6640625" style="48"/>
    <col min="252" max="252" width="4" style="48" customWidth="1"/>
    <col min="253" max="253" width="8.6640625" style="48"/>
    <col min="254" max="257" width="18.33203125" style="48" customWidth="1"/>
    <col min="258" max="507" width="8.6640625" style="48"/>
    <col min="508" max="508" width="4" style="48" customWidth="1"/>
    <col min="509" max="509" width="8.6640625" style="48"/>
    <col min="510" max="513" width="18.33203125" style="48" customWidth="1"/>
    <col min="514" max="763" width="8.6640625" style="48"/>
    <col min="764" max="764" width="4" style="48" customWidth="1"/>
    <col min="765" max="765" width="8.6640625" style="48"/>
    <col min="766" max="769" width="18.33203125" style="48" customWidth="1"/>
    <col min="770" max="1019" width="8.6640625" style="48"/>
    <col min="1020" max="1020" width="4" style="48" customWidth="1"/>
    <col min="1021" max="1021" width="8.6640625" style="48"/>
    <col min="1022" max="1025" width="18.33203125" style="48" customWidth="1"/>
    <col min="1026" max="1275" width="8.6640625" style="48"/>
    <col min="1276" max="1276" width="4" style="48" customWidth="1"/>
    <col min="1277" max="1277" width="8.6640625" style="48"/>
    <col min="1278" max="1281" width="18.33203125" style="48" customWidth="1"/>
    <col min="1282" max="1531" width="8.6640625" style="48"/>
    <col min="1532" max="1532" width="4" style="48" customWidth="1"/>
    <col min="1533" max="1533" width="8.6640625" style="48"/>
    <col min="1534" max="1537" width="18.33203125" style="48" customWidth="1"/>
    <col min="1538" max="1787" width="8.6640625" style="48"/>
    <col min="1788" max="1788" width="4" style="48" customWidth="1"/>
    <col min="1789" max="1789" width="8.6640625" style="48"/>
    <col min="1790" max="1793" width="18.33203125" style="48" customWidth="1"/>
    <col min="1794" max="2043" width="8.6640625" style="48"/>
    <col min="2044" max="2044" width="4" style="48" customWidth="1"/>
    <col min="2045" max="2045" width="8.6640625" style="48"/>
    <col min="2046" max="2049" width="18.33203125" style="48" customWidth="1"/>
    <col min="2050" max="2299" width="8.6640625" style="48"/>
    <col min="2300" max="2300" width="4" style="48" customWidth="1"/>
    <col min="2301" max="2301" width="8.6640625" style="48"/>
    <col min="2302" max="2305" width="18.33203125" style="48" customWidth="1"/>
    <col min="2306" max="2555" width="8.6640625" style="48"/>
    <col min="2556" max="2556" width="4" style="48" customWidth="1"/>
    <col min="2557" max="2557" width="8.6640625" style="48"/>
    <col min="2558" max="2561" width="18.33203125" style="48" customWidth="1"/>
    <col min="2562" max="2811" width="8.6640625" style="48"/>
    <col min="2812" max="2812" width="4" style="48" customWidth="1"/>
    <col min="2813" max="2813" width="8.6640625" style="48"/>
    <col min="2814" max="2817" width="18.33203125" style="48" customWidth="1"/>
    <col min="2818" max="3067" width="8.6640625" style="48"/>
    <col min="3068" max="3068" width="4" style="48" customWidth="1"/>
    <col min="3069" max="3069" width="8.6640625" style="48"/>
    <col min="3070" max="3073" width="18.33203125" style="48" customWidth="1"/>
    <col min="3074" max="3323" width="8.6640625" style="48"/>
    <col min="3324" max="3324" width="4" style="48" customWidth="1"/>
    <col min="3325" max="3325" width="8.6640625" style="48"/>
    <col min="3326" max="3329" width="18.33203125" style="48" customWidth="1"/>
    <col min="3330" max="3579" width="8.6640625" style="48"/>
    <col min="3580" max="3580" width="4" style="48" customWidth="1"/>
    <col min="3581" max="3581" width="8.6640625" style="48"/>
    <col min="3582" max="3585" width="18.33203125" style="48" customWidth="1"/>
    <col min="3586" max="3835" width="8.6640625" style="48"/>
    <col min="3836" max="3836" width="4" style="48" customWidth="1"/>
    <col min="3837" max="3837" width="8.6640625" style="48"/>
    <col min="3838" max="3841" width="18.33203125" style="48" customWidth="1"/>
    <col min="3842" max="4091" width="8.6640625" style="48"/>
    <col min="4092" max="4092" width="4" style="48" customWidth="1"/>
    <col min="4093" max="4093" width="8.6640625" style="48"/>
    <col min="4094" max="4097" width="18.33203125" style="48" customWidth="1"/>
    <col min="4098" max="4347" width="8.6640625" style="48"/>
    <col min="4348" max="4348" width="4" style="48" customWidth="1"/>
    <col min="4349" max="4349" width="8.6640625" style="48"/>
    <col min="4350" max="4353" width="18.33203125" style="48" customWidth="1"/>
    <col min="4354" max="4603" width="8.6640625" style="48"/>
    <col min="4604" max="4604" width="4" style="48" customWidth="1"/>
    <col min="4605" max="4605" width="8.6640625" style="48"/>
    <col min="4606" max="4609" width="18.33203125" style="48" customWidth="1"/>
    <col min="4610" max="4859" width="8.6640625" style="48"/>
    <col min="4860" max="4860" width="4" style="48" customWidth="1"/>
    <col min="4861" max="4861" width="8.6640625" style="48"/>
    <col min="4862" max="4865" width="18.33203125" style="48" customWidth="1"/>
    <col min="4866" max="5115" width="8.6640625" style="48"/>
    <col min="5116" max="5116" width="4" style="48" customWidth="1"/>
    <col min="5117" max="5117" width="8.6640625" style="48"/>
    <col min="5118" max="5121" width="18.33203125" style="48" customWidth="1"/>
    <col min="5122" max="5371" width="8.6640625" style="48"/>
    <col min="5372" max="5372" width="4" style="48" customWidth="1"/>
    <col min="5373" max="5373" width="8.6640625" style="48"/>
    <col min="5374" max="5377" width="18.33203125" style="48" customWidth="1"/>
    <col min="5378" max="5627" width="8.6640625" style="48"/>
    <col min="5628" max="5628" width="4" style="48" customWidth="1"/>
    <col min="5629" max="5629" width="8.6640625" style="48"/>
    <col min="5630" max="5633" width="18.33203125" style="48" customWidth="1"/>
    <col min="5634" max="5883" width="8.6640625" style="48"/>
    <col min="5884" max="5884" width="4" style="48" customWidth="1"/>
    <col min="5885" max="5885" width="8.6640625" style="48"/>
    <col min="5886" max="5889" width="18.33203125" style="48" customWidth="1"/>
    <col min="5890" max="6139" width="8.6640625" style="48"/>
    <col min="6140" max="6140" width="4" style="48" customWidth="1"/>
    <col min="6141" max="6141" width="8.6640625" style="48"/>
    <col min="6142" max="6145" width="18.33203125" style="48" customWidth="1"/>
    <col min="6146" max="6395" width="8.6640625" style="48"/>
    <col min="6396" max="6396" width="4" style="48" customWidth="1"/>
    <col min="6397" max="6397" width="8.6640625" style="48"/>
    <col min="6398" max="6401" width="18.33203125" style="48" customWidth="1"/>
    <col min="6402" max="6651" width="8.6640625" style="48"/>
    <col min="6652" max="6652" width="4" style="48" customWidth="1"/>
    <col min="6653" max="6653" width="8.6640625" style="48"/>
    <col min="6654" max="6657" width="18.33203125" style="48" customWidth="1"/>
    <col min="6658" max="6907" width="8.6640625" style="48"/>
    <col min="6908" max="6908" width="4" style="48" customWidth="1"/>
    <col min="6909" max="6909" width="8.6640625" style="48"/>
    <col min="6910" max="6913" width="18.33203125" style="48" customWidth="1"/>
    <col min="6914" max="7163" width="8.6640625" style="48"/>
    <col min="7164" max="7164" width="4" style="48" customWidth="1"/>
    <col min="7165" max="7165" width="8.6640625" style="48"/>
    <col min="7166" max="7169" width="18.33203125" style="48" customWidth="1"/>
    <col min="7170" max="7419" width="8.6640625" style="48"/>
    <col min="7420" max="7420" width="4" style="48" customWidth="1"/>
    <col min="7421" max="7421" width="8.6640625" style="48"/>
    <col min="7422" max="7425" width="18.33203125" style="48" customWidth="1"/>
    <col min="7426" max="7675" width="8.6640625" style="48"/>
    <col min="7676" max="7676" width="4" style="48" customWidth="1"/>
    <col min="7677" max="7677" width="8.6640625" style="48"/>
    <col min="7678" max="7681" width="18.33203125" style="48" customWidth="1"/>
    <col min="7682" max="7931" width="8.6640625" style="48"/>
    <col min="7932" max="7932" width="4" style="48" customWidth="1"/>
    <col min="7933" max="7933" width="8.6640625" style="48"/>
    <col min="7934" max="7937" width="18.33203125" style="48" customWidth="1"/>
    <col min="7938" max="8187" width="8.6640625" style="48"/>
    <col min="8188" max="8188" width="4" style="48" customWidth="1"/>
    <col min="8189" max="8189" width="8.6640625" style="48"/>
    <col min="8190" max="8193" width="18.33203125" style="48" customWidth="1"/>
    <col min="8194" max="8443" width="8.6640625" style="48"/>
    <col min="8444" max="8444" width="4" style="48" customWidth="1"/>
    <col min="8445" max="8445" width="8.6640625" style="48"/>
    <col min="8446" max="8449" width="18.33203125" style="48" customWidth="1"/>
    <col min="8450" max="8699" width="8.6640625" style="48"/>
    <col min="8700" max="8700" width="4" style="48" customWidth="1"/>
    <col min="8701" max="8701" width="8.6640625" style="48"/>
    <col min="8702" max="8705" width="18.33203125" style="48" customWidth="1"/>
    <col min="8706" max="8955" width="8.6640625" style="48"/>
    <col min="8956" max="8956" width="4" style="48" customWidth="1"/>
    <col min="8957" max="8957" width="8.6640625" style="48"/>
    <col min="8958" max="8961" width="18.33203125" style="48" customWidth="1"/>
    <col min="8962" max="9211" width="8.6640625" style="48"/>
    <col min="9212" max="9212" width="4" style="48" customWidth="1"/>
    <col min="9213" max="9213" width="8.6640625" style="48"/>
    <col min="9214" max="9217" width="18.33203125" style="48" customWidth="1"/>
    <col min="9218" max="9467" width="8.6640625" style="48"/>
    <col min="9468" max="9468" width="4" style="48" customWidth="1"/>
    <col min="9469" max="9469" width="8.6640625" style="48"/>
    <col min="9470" max="9473" width="18.33203125" style="48" customWidth="1"/>
    <col min="9474" max="9723" width="8.6640625" style="48"/>
    <col min="9724" max="9724" width="4" style="48" customWidth="1"/>
    <col min="9725" max="9725" width="8.6640625" style="48"/>
    <col min="9726" max="9729" width="18.33203125" style="48" customWidth="1"/>
    <col min="9730" max="9979" width="8.6640625" style="48"/>
    <col min="9980" max="9980" width="4" style="48" customWidth="1"/>
    <col min="9981" max="9981" width="8.6640625" style="48"/>
    <col min="9982" max="9985" width="18.33203125" style="48" customWidth="1"/>
    <col min="9986" max="10235" width="8.6640625" style="48"/>
    <col min="10236" max="10236" width="4" style="48" customWidth="1"/>
    <col min="10237" max="10237" width="8.6640625" style="48"/>
    <col min="10238" max="10241" width="18.33203125" style="48" customWidth="1"/>
    <col min="10242" max="10491" width="8.6640625" style="48"/>
    <col min="10492" max="10492" width="4" style="48" customWidth="1"/>
    <col min="10493" max="10493" width="8.6640625" style="48"/>
    <col min="10494" max="10497" width="18.33203125" style="48" customWidth="1"/>
    <col min="10498" max="10747" width="8.6640625" style="48"/>
    <col min="10748" max="10748" width="4" style="48" customWidth="1"/>
    <col min="10749" max="10749" width="8.6640625" style="48"/>
    <col min="10750" max="10753" width="18.33203125" style="48" customWidth="1"/>
    <col min="10754" max="11003" width="8.6640625" style="48"/>
    <col min="11004" max="11004" width="4" style="48" customWidth="1"/>
    <col min="11005" max="11005" width="8.6640625" style="48"/>
    <col min="11006" max="11009" width="18.33203125" style="48" customWidth="1"/>
    <col min="11010" max="11259" width="8.6640625" style="48"/>
    <col min="11260" max="11260" width="4" style="48" customWidth="1"/>
    <col min="11261" max="11261" width="8.6640625" style="48"/>
    <col min="11262" max="11265" width="18.33203125" style="48" customWidth="1"/>
    <col min="11266" max="11515" width="8.6640625" style="48"/>
    <col min="11516" max="11516" width="4" style="48" customWidth="1"/>
    <col min="11517" max="11517" width="8.6640625" style="48"/>
    <col min="11518" max="11521" width="18.33203125" style="48" customWidth="1"/>
    <col min="11522" max="11771" width="8.6640625" style="48"/>
    <col min="11772" max="11772" width="4" style="48" customWidth="1"/>
    <col min="11773" max="11773" width="8.6640625" style="48"/>
    <col min="11774" max="11777" width="18.33203125" style="48" customWidth="1"/>
    <col min="11778" max="12027" width="8.6640625" style="48"/>
    <col min="12028" max="12028" width="4" style="48" customWidth="1"/>
    <col min="12029" max="12029" width="8.6640625" style="48"/>
    <col min="12030" max="12033" width="18.33203125" style="48" customWidth="1"/>
    <col min="12034" max="12283" width="8.6640625" style="48"/>
    <col min="12284" max="12284" width="4" style="48" customWidth="1"/>
    <col min="12285" max="12285" width="8.6640625" style="48"/>
    <col min="12286" max="12289" width="18.33203125" style="48" customWidth="1"/>
    <col min="12290" max="12539" width="8.6640625" style="48"/>
    <col min="12540" max="12540" width="4" style="48" customWidth="1"/>
    <col min="12541" max="12541" width="8.6640625" style="48"/>
    <col min="12542" max="12545" width="18.33203125" style="48" customWidth="1"/>
    <col min="12546" max="12795" width="8.6640625" style="48"/>
    <col min="12796" max="12796" width="4" style="48" customWidth="1"/>
    <col min="12797" max="12797" width="8.6640625" style="48"/>
    <col min="12798" max="12801" width="18.33203125" style="48" customWidth="1"/>
    <col min="12802" max="13051" width="8.6640625" style="48"/>
    <col min="13052" max="13052" width="4" style="48" customWidth="1"/>
    <col min="13053" max="13053" width="8.6640625" style="48"/>
    <col min="13054" max="13057" width="18.33203125" style="48" customWidth="1"/>
    <col min="13058" max="13307" width="8.6640625" style="48"/>
    <col min="13308" max="13308" width="4" style="48" customWidth="1"/>
    <col min="13309" max="13309" width="8.6640625" style="48"/>
    <col min="13310" max="13313" width="18.33203125" style="48" customWidth="1"/>
    <col min="13314" max="13563" width="8.6640625" style="48"/>
    <col min="13564" max="13564" width="4" style="48" customWidth="1"/>
    <col min="13565" max="13565" width="8.6640625" style="48"/>
    <col min="13566" max="13569" width="18.33203125" style="48" customWidth="1"/>
    <col min="13570" max="13819" width="8.6640625" style="48"/>
    <col min="13820" max="13820" width="4" style="48" customWidth="1"/>
    <col min="13821" max="13821" width="8.6640625" style="48"/>
    <col min="13822" max="13825" width="18.33203125" style="48" customWidth="1"/>
    <col min="13826" max="14075" width="8.6640625" style="48"/>
    <col min="14076" max="14076" width="4" style="48" customWidth="1"/>
    <col min="14077" max="14077" width="8.6640625" style="48"/>
    <col min="14078" max="14081" width="18.33203125" style="48" customWidth="1"/>
    <col min="14082" max="14331" width="8.6640625" style="48"/>
    <col min="14332" max="14332" width="4" style="48" customWidth="1"/>
    <col min="14333" max="14333" width="8.6640625" style="48"/>
    <col min="14334" max="14337" width="18.33203125" style="48" customWidth="1"/>
    <col min="14338" max="14587" width="8.6640625" style="48"/>
    <col min="14588" max="14588" width="4" style="48" customWidth="1"/>
    <col min="14589" max="14589" width="8.6640625" style="48"/>
    <col min="14590" max="14593" width="18.33203125" style="48" customWidth="1"/>
    <col min="14594" max="14843" width="8.6640625" style="48"/>
    <col min="14844" max="14844" width="4" style="48" customWidth="1"/>
    <col min="14845" max="14845" width="8.6640625" style="48"/>
    <col min="14846" max="14849" width="18.33203125" style="48" customWidth="1"/>
    <col min="14850" max="15099" width="8.6640625" style="48"/>
    <col min="15100" max="15100" width="4" style="48" customWidth="1"/>
    <col min="15101" max="15101" width="8.6640625" style="48"/>
    <col min="15102" max="15105" width="18.33203125" style="48" customWidth="1"/>
    <col min="15106" max="15355" width="8.6640625" style="48"/>
    <col min="15356" max="15356" width="4" style="48" customWidth="1"/>
    <col min="15357" max="15357" width="8.6640625" style="48"/>
    <col min="15358" max="15361" width="18.33203125" style="48" customWidth="1"/>
    <col min="15362" max="15611" width="8.6640625" style="48"/>
    <col min="15612" max="15612" width="4" style="48" customWidth="1"/>
    <col min="15613" max="15613" width="8.6640625" style="48"/>
    <col min="15614" max="15617" width="18.33203125" style="48" customWidth="1"/>
    <col min="15618" max="15867" width="8.6640625" style="48"/>
    <col min="15868" max="15868" width="4" style="48" customWidth="1"/>
    <col min="15869" max="15869" width="8.6640625" style="48"/>
    <col min="15870" max="15873" width="18.33203125" style="48" customWidth="1"/>
    <col min="15874" max="16123" width="8.6640625" style="48"/>
    <col min="16124" max="16124" width="4" style="48" customWidth="1"/>
    <col min="16125" max="16125" width="8.6640625" style="48"/>
    <col min="16126" max="16129" width="18.33203125" style="48" customWidth="1"/>
    <col min="16130" max="16384" width="8.6640625" style="48"/>
  </cols>
  <sheetData>
    <row r="1" spans="1:6" x14ac:dyDescent="0.35">
      <c r="A1" s="85"/>
      <c r="B1" s="85"/>
      <c r="C1" s="85"/>
    </row>
    <row r="2" spans="1:6" x14ac:dyDescent="0.35">
      <c r="A2" s="85"/>
      <c r="B2" s="85"/>
      <c r="C2" s="85"/>
    </row>
    <row r="3" spans="1:6" ht="24.5" customHeight="1" x14ac:dyDescent="0.35">
      <c r="A3" s="61"/>
      <c r="B3" s="61"/>
      <c r="C3" s="61"/>
    </row>
    <row r="4" spans="1:6" x14ac:dyDescent="0.35">
      <c r="A4" s="86" t="s">
        <v>44</v>
      </c>
      <c r="B4" s="86"/>
      <c r="C4" s="86"/>
      <c r="D4" s="86"/>
      <c r="E4" s="86"/>
      <c r="F4" s="86"/>
    </row>
    <row r="5" spans="1:6" x14ac:dyDescent="0.35">
      <c r="A5" s="62"/>
      <c r="B5" s="62"/>
      <c r="C5" s="62"/>
    </row>
    <row r="6" spans="1:6" x14ac:dyDescent="0.35">
      <c r="A6" s="62"/>
      <c r="B6" s="62"/>
      <c r="C6" s="62"/>
    </row>
    <row r="7" spans="1:6" x14ac:dyDescent="0.35">
      <c r="A7" s="62"/>
      <c r="B7" s="49" t="s">
        <v>49</v>
      </c>
      <c r="C7" s="62"/>
    </row>
    <row r="8" spans="1:6" x14ac:dyDescent="0.35">
      <c r="A8" s="62"/>
      <c r="B8" s="49" t="s">
        <v>50</v>
      </c>
      <c r="C8" s="62"/>
    </row>
    <row r="9" spans="1:6" ht="45" customHeight="1" x14ac:dyDescent="0.35">
      <c r="B9" s="63"/>
      <c r="C9" s="39" t="s">
        <v>73</v>
      </c>
      <c r="D9" s="66" t="s">
        <v>54</v>
      </c>
      <c r="E9" s="64" t="s">
        <v>1</v>
      </c>
      <c r="F9" s="65" t="s">
        <v>87</v>
      </c>
    </row>
    <row r="10" spans="1:6" ht="28.5" customHeight="1" x14ac:dyDescent="0.35">
      <c r="B10" s="12" t="s">
        <v>2</v>
      </c>
      <c r="C10" s="77">
        <v>10</v>
      </c>
      <c r="D10" s="40">
        <v>2</v>
      </c>
      <c r="E10" s="15">
        <f>F10</f>
        <v>664000</v>
      </c>
      <c r="F10" s="15">
        <f>IF(C10&gt;0,IF(D10&gt;1,664000,0))</f>
        <v>664000</v>
      </c>
    </row>
    <row r="11" spans="1:6" ht="28.5" customHeight="1" x14ac:dyDescent="0.35">
      <c r="B11" s="12" t="s">
        <v>3</v>
      </c>
      <c r="C11" s="77">
        <v>10</v>
      </c>
      <c r="D11" s="40">
        <v>2</v>
      </c>
      <c r="E11" s="15">
        <f t="shared" ref="E11:E21" si="0">F11</f>
        <v>664000</v>
      </c>
      <c r="F11" s="15">
        <f t="shared" ref="F11:F21" si="1">IF(C11&gt;0,664000,0)</f>
        <v>664000</v>
      </c>
    </row>
    <row r="12" spans="1:6" ht="28.5" customHeight="1" x14ac:dyDescent="0.35">
      <c r="B12" s="12" t="s">
        <v>4</v>
      </c>
      <c r="C12" s="77">
        <v>11</v>
      </c>
      <c r="D12" s="40">
        <v>2</v>
      </c>
      <c r="E12" s="15">
        <f t="shared" si="0"/>
        <v>664000</v>
      </c>
      <c r="F12" s="15">
        <f t="shared" si="1"/>
        <v>664000</v>
      </c>
    </row>
    <row r="13" spans="1:6" ht="28.5" customHeight="1" x14ac:dyDescent="0.35">
      <c r="B13" s="12" t="s">
        <v>5</v>
      </c>
      <c r="C13" s="77">
        <v>15</v>
      </c>
      <c r="D13" s="40">
        <v>2</v>
      </c>
      <c r="E13" s="15">
        <f t="shared" si="0"/>
        <v>664000</v>
      </c>
      <c r="F13" s="15">
        <f t="shared" si="1"/>
        <v>664000</v>
      </c>
    </row>
    <row r="14" spans="1:6" ht="28.5" customHeight="1" x14ac:dyDescent="0.35">
      <c r="B14" s="12" t="s">
        <v>6</v>
      </c>
      <c r="C14" s="77">
        <v>14</v>
      </c>
      <c r="D14" s="40">
        <v>2</v>
      </c>
      <c r="E14" s="15">
        <f t="shared" si="0"/>
        <v>664000</v>
      </c>
      <c r="F14" s="15">
        <f t="shared" si="1"/>
        <v>664000</v>
      </c>
    </row>
    <row r="15" spans="1:6" ht="28.5" customHeight="1" x14ac:dyDescent="0.35">
      <c r="B15" s="12" t="s">
        <v>7</v>
      </c>
      <c r="C15" s="77">
        <v>9</v>
      </c>
      <c r="D15" s="40">
        <v>2</v>
      </c>
      <c r="E15" s="15">
        <f t="shared" si="0"/>
        <v>664000</v>
      </c>
      <c r="F15" s="15">
        <f t="shared" si="1"/>
        <v>664000</v>
      </c>
    </row>
    <row r="16" spans="1:6" ht="28.5" customHeight="1" x14ac:dyDescent="0.35">
      <c r="B16" s="12" t="s">
        <v>8</v>
      </c>
      <c r="C16" s="77">
        <v>10</v>
      </c>
      <c r="D16" s="40">
        <v>2</v>
      </c>
      <c r="E16" s="15">
        <f t="shared" si="0"/>
        <v>664000</v>
      </c>
      <c r="F16" s="15">
        <f t="shared" si="1"/>
        <v>664000</v>
      </c>
    </row>
    <row r="17" spans="2:6" ht="28.5" customHeight="1" x14ac:dyDescent="0.35">
      <c r="B17" s="12" t="s">
        <v>9</v>
      </c>
      <c r="C17" s="77">
        <v>9</v>
      </c>
      <c r="D17" s="40">
        <v>2</v>
      </c>
      <c r="E17" s="15">
        <f t="shared" si="0"/>
        <v>664000</v>
      </c>
      <c r="F17" s="15">
        <f t="shared" si="1"/>
        <v>664000</v>
      </c>
    </row>
    <row r="18" spans="2:6" ht="28.5" customHeight="1" x14ac:dyDescent="0.35">
      <c r="B18" s="12" t="s">
        <v>10</v>
      </c>
      <c r="C18" s="77">
        <v>13</v>
      </c>
      <c r="D18" s="40">
        <v>2</v>
      </c>
      <c r="E18" s="15">
        <f t="shared" si="0"/>
        <v>664000</v>
      </c>
      <c r="F18" s="15">
        <f t="shared" si="1"/>
        <v>664000</v>
      </c>
    </row>
    <row r="19" spans="2:6" ht="28.5" customHeight="1" x14ac:dyDescent="0.35">
      <c r="B19" s="12" t="s">
        <v>11</v>
      </c>
      <c r="C19" s="77">
        <v>10</v>
      </c>
      <c r="D19" s="40">
        <v>2</v>
      </c>
      <c r="E19" s="15">
        <f t="shared" si="0"/>
        <v>664000</v>
      </c>
      <c r="F19" s="15">
        <f t="shared" si="1"/>
        <v>664000</v>
      </c>
    </row>
    <row r="20" spans="2:6" ht="28.5" customHeight="1" x14ac:dyDescent="0.35">
      <c r="B20" s="12" t="s">
        <v>12</v>
      </c>
      <c r="C20" s="77">
        <v>11</v>
      </c>
      <c r="D20" s="40">
        <v>2</v>
      </c>
      <c r="E20" s="15">
        <f t="shared" si="0"/>
        <v>664000</v>
      </c>
      <c r="F20" s="15">
        <f t="shared" si="1"/>
        <v>664000</v>
      </c>
    </row>
    <row r="21" spans="2:6" ht="28.5" customHeight="1" thickBot="1" x14ac:dyDescent="0.4">
      <c r="B21" s="16" t="s">
        <v>13</v>
      </c>
      <c r="C21" s="77">
        <v>11</v>
      </c>
      <c r="D21" s="40">
        <v>2</v>
      </c>
      <c r="E21" s="15">
        <f t="shared" si="0"/>
        <v>664000</v>
      </c>
      <c r="F21" s="15">
        <f t="shared" si="1"/>
        <v>664000</v>
      </c>
    </row>
    <row r="22" spans="2:6" ht="28.5" customHeight="1" thickTop="1" x14ac:dyDescent="0.35">
      <c r="B22" s="18" t="s">
        <v>14</v>
      </c>
      <c r="C22" s="78">
        <f>SUM(C10:C21)</f>
        <v>133</v>
      </c>
      <c r="D22" s="75">
        <f>SUM(D10:D21)</f>
        <v>24</v>
      </c>
      <c r="E22" s="20">
        <f>SUM(E10:E21)</f>
        <v>7968000</v>
      </c>
      <c r="F22" s="20">
        <f>SUM(F10:F21)</f>
        <v>7968000</v>
      </c>
    </row>
    <row r="24" spans="2:6" x14ac:dyDescent="0.35">
      <c r="B24" s="48" t="s">
        <v>55</v>
      </c>
    </row>
    <row r="25" spans="2:6" ht="19" customHeight="1" x14ac:dyDescent="0.35">
      <c r="B25" s="65" t="s">
        <v>74</v>
      </c>
      <c r="C25" s="65" t="s">
        <v>48</v>
      </c>
      <c r="D25" s="65" t="s">
        <v>58</v>
      </c>
      <c r="E25" s="65" t="s">
        <v>59</v>
      </c>
      <c r="F25" s="65" t="s">
        <v>88</v>
      </c>
    </row>
    <row r="26" spans="2:6" ht="19" customHeight="1" x14ac:dyDescent="0.35">
      <c r="B26" s="76">
        <f>C22</f>
        <v>133</v>
      </c>
      <c r="C26" s="51">
        <f>COUNTIF(C10:C21,"&gt;=1")</f>
        <v>12</v>
      </c>
      <c r="D26" s="52">
        <f>IF(105&lt;=B26,IF(B26&lt;209,369000*C26,0))</f>
        <v>4428000</v>
      </c>
      <c r="E26" s="52">
        <f>IF(209&lt;=B26,552000*C26,0)</f>
        <v>0</v>
      </c>
      <c r="F26" s="53">
        <f>D26+E26</f>
        <v>4428000</v>
      </c>
    </row>
    <row r="27" spans="2:6" ht="19" customHeight="1" x14ac:dyDescent="0.35">
      <c r="B27" s="54"/>
      <c r="C27" s="55"/>
      <c r="D27" s="56"/>
      <c r="E27" s="57"/>
      <c r="F27" s="57"/>
    </row>
    <row r="28" spans="2:6" x14ac:dyDescent="0.35">
      <c r="B28" s="48" t="s">
        <v>56</v>
      </c>
    </row>
    <row r="29" spans="2:6" ht="18" customHeight="1" x14ac:dyDescent="0.35">
      <c r="B29" s="101" t="s">
        <v>60</v>
      </c>
      <c r="C29" s="101" t="s">
        <v>53</v>
      </c>
      <c r="D29" s="115" t="s">
        <v>96</v>
      </c>
      <c r="E29" s="115"/>
      <c r="F29" s="115"/>
    </row>
    <row r="30" spans="2:6" ht="19" customHeight="1" x14ac:dyDescent="0.35">
      <c r="B30" s="101"/>
      <c r="C30" s="101"/>
      <c r="D30" s="79" t="s">
        <v>94</v>
      </c>
      <c r="E30" s="79" t="s">
        <v>95</v>
      </c>
      <c r="F30" s="79" t="s">
        <v>15</v>
      </c>
    </row>
    <row r="31" spans="2:6" ht="19" customHeight="1" x14ac:dyDescent="0.35">
      <c r="B31" s="50">
        <f>C22</f>
        <v>133</v>
      </c>
      <c r="C31" s="84">
        <v>47</v>
      </c>
      <c r="D31" s="80">
        <v>21000</v>
      </c>
      <c r="E31" s="80">
        <v>88000</v>
      </c>
      <c r="F31" s="53">
        <f>SUM(D31:E31)</f>
        <v>109000</v>
      </c>
    </row>
    <row r="33" spans="2:6" x14ac:dyDescent="0.35">
      <c r="B33" s="49" t="s">
        <v>57</v>
      </c>
    </row>
    <row r="34" spans="2:6" x14ac:dyDescent="0.35">
      <c r="B34" s="49" t="s">
        <v>61</v>
      </c>
    </row>
    <row r="35" spans="2:6" x14ac:dyDescent="0.35">
      <c r="B35" s="59" t="s">
        <v>64</v>
      </c>
      <c r="C35" s="113" t="s">
        <v>65</v>
      </c>
      <c r="D35" s="114"/>
      <c r="E35" s="59" t="s">
        <v>66</v>
      </c>
      <c r="F35" s="60" t="s">
        <v>68</v>
      </c>
    </row>
    <row r="36" spans="2:6" x14ac:dyDescent="0.35">
      <c r="B36" s="68">
        <v>45387</v>
      </c>
      <c r="C36" s="109" t="s">
        <v>75</v>
      </c>
      <c r="D36" s="110"/>
      <c r="E36" s="69" t="s">
        <v>76</v>
      </c>
      <c r="F36" s="70">
        <v>1500000</v>
      </c>
    </row>
    <row r="37" spans="2:6" x14ac:dyDescent="0.35">
      <c r="B37" s="68"/>
      <c r="C37" s="109"/>
      <c r="D37" s="110"/>
      <c r="E37" s="69"/>
      <c r="F37" s="70"/>
    </row>
    <row r="38" spans="2:6" x14ac:dyDescent="0.35">
      <c r="B38" s="68"/>
      <c r="C38" s="109"/>
      <c r="D38" s="110"/>
      <c r="E38" s="69"/>
      <c r="F38" s="70"/>
    </row>
    <row r="39" spans="2:6" x14ac:dyDescent="0.35">
      <c r="B39" s="68"/>
      <c r="C39" s="109"/>
      <c r="D39" s="110"/>
      <c r="E39" s="69"/>
      <c r="F39" s="70"/>
    </row>
    <row r="40" spans="2:6" x14ac:dyDescent="0.35">
      <c r="B40" s="68"/>
      <c r="C40" s="109"/>
      <c r="D40" s="110"/>
      <c r="E40" s="69"/>
      <c r="F40" s="70"/>
    </row>
    <row r="41" spans="2:6" x14ac:dyDescent="0.35">
      <c r="B41" s="68"/>
      <c r="C41" s="109"/>
      <c r="D41" s="110"/>
      <c r="E41" s="69"/>
      <c r="F41" s="70"/>
    </row>
    <row r="42" spans="2:6" x14ac:dyDescent="0.35">
      <c r="B42" s="68"/>
      <c r="C42" s="109"/>
      <c r="D42" s="110"/>
      <c r="E42" s="69"/>
      <c r="F42" s="70"/>
    </row>
    <row r="43" spans="2:6" x14ac:dyDescent="0.35">
      <c r="B43" s="68"/>
      <c r="C43" s="109"/>
      <c r="D43" s="110"/>
      <c r="E43" s="69"/>
      <c r="F43" s="70"/>
    </row>
    <row r="44" spans="2:6" x14ac:dyDescent="0.35">
      <c r="B44" s="68"/>
      <c r="C44" s="109"/>
      <c r="D44" s="110"/>
      <c r="E44" s="69"/>
      <c r="F44" s="70"/>
    </row>
    <row r="45" spans="2:6" x14ac:dyDescent="0.35">
      <c r="B45" s="68"/>
      <c r="C45" s="109"/>
      <c r="D45" s="110"/>
      <c r="E45" s="69"/>
      <c r="F45" s="70"/>
    </row>
    <row r="46" spans="2:6" x14ac:dyDescent="0.35">
      <c r="B46" s="68"/>
      <c r="C46" s="109"/>
      <c r="D46" s="110"/>
      <c r="E46" s="69"/>
      <c r="F46" s="70"/>
    </row>
    <row r="47" spans="2:6" x14ac:dyDescent="0.35">
      <c r="B47" s="68"/>
      <c r="C47" s="109"/>
      <c r="D47" s="110"/>
      <c r="E47" s="69"/>
      <c r="F47" s="70"/>
    </row>
    <row r="48" spans="2:6" ht="16.5" thickBot="1" x14ac:dyDescent="0.4">
      <c r="B48" s="71"/>
      <c r="C48" s="111"/>
      <c r="D48" s="112"/>
      <c r="E48" s="72"/>
      <c r="F48" s="73"/>
    </row>
    <row r="49" spans="2:6" ht="18.5" customHeight="1" thickTop="1" x14ac:dyDescent="0.35">
      <c r="B49" s="106" t="s">
        <v>69</v>
      </c>
      <c r="C49" s="107"/>
      <c r="D49" s="107"/>
      <c r="E49" s="108"/>
      <c r="F49" s="67">
        <f>SUM(F36:F48)</f>
        <v>1500000</v>
      </c>
    </row>
    <row r="51" spans="2:6" x14ac:dyDescent="0.35">
      <c r="B51" s="48" t="s">
        <v>62</v>
      </c>
    </row>
    <row r="52" spans="2:6" x14ac:dyDescent="0.35">
      <c r="B52" s="59" t="s">
        <v>64</v>
      </c>
      <c r="C52" s="113" t="s">
        <v>67</v>
      </c>
      <c r="D52" s="114"/>
      <c r="E52" s="59" t="s">
        <v>63</v>
      </c>
      <c r="F52" s="60" t="s">
        <v>68</v>
      </c>
    </row>
    <row r="53" spans="2:6" x14ac:dyDescent="0.35">
      <c r="B53" s="68">
        <v>45383</v>
      </c>
      <c r="C53" s="109" t="s">
        <v>82</v>
      </c>
      <c r="D53" s="110"/>
      <c r="E53" s="69" t="s">
        <v>77</v>
      </c>
      <c r="F53" s="70">
        <v>50000</v>
      </c>
    </row>
    <row r="54" spans="2:6" x14ac:dyDescent="0.35">
      <c r="B54" s="68">
        <v>45388</v>
      </c>
      <c r="C54" s="109" t="s">
        <v>80</v>
      </c>
      <c r="D54" s="110"/>
      <c r="E54" s="69" t="s">
        <v>78</v>
      </c>
      <c r="F54" s="70">
        <v>20000</v>
      </c>
    </row>
    <row r="55" spans="2:6" x14ac:dyDescent="0.35">
      <c r="B55" s="68">
        <v>45392</v>
      </c>
      <c r="C55" s="109" t="s">
        <v>81</v>
      </c>
      <c r="D55" s="110"/>
      <c r="E55" s="69" t="s">
        <v>79</v>
      </c>
      <c r="F55" s="70">
        <v>100000</v>
      </c>
    </row>
    <row r="56" spans="2:6" x14ac:dyDescent="0.35">
      <c r="B56" s="68">
        <v>45393</v>
      </c>
      <c r="C56" s="109" t="s">
        <v>84</v>
      </c>
      <c r="D56" s="110"/>
      <c r="E56" s="69" t="s">
        <v>79</v>
      </c>
      <c r="F56" s="70">
        <v>50000</v>
      </c>
    </row>
    <row r="57" spans="2:6" x14ac:dyDescent="0.35">
      <c r="B57" s="68">
        <v>45393</v>
      </c>
      <c r="C57" s="109" t="s">
        <v>83</v>
      </c>
      <c r="D57" s="110"/>
      <c r="E57" s="69" t="s">
        <v>85</v>
      </c>
      <c r="F57" s="70">
        <v>100000</v>
      </c>
    </row>
    <row r="58" spans="2:6" x14ac:dyDescent="0.35">
      <c r="B58" s="68"/>
      <c r="C58" s="109"/>
      <c r="D58" s="110"/>
      <c r="E58" s="69"/>
      <c r="F58" s="70"/>
    </row>
    <row r="59" spans="2:6" x14ac:dyDescent="0.35">
      <c r="B59" s="68"/>
      <c r="C59" s="109"/>
      <c r="D59" s="110"/>
      <c r="E59" s="69"/>
      <c r="F59" s="70"/>
    </row>
    <row r="60" spans="2:6" x14ac:dyDescent="0.35">
      <c r="B60" s="68"/>
      <c r="C60" s="109"/>
      <c r="D60" s="110"/>
      <c r="E60" s="69"/>
      <c r="F60" s="70"/>
    </row>
    <row r="61" spans="2:6" x14ac:dyDescent="0.35">
      <c r="B61" s="68"/>
      <c r="C61" s="109"/>
      <c r="D61" s="110"/>
      <c r="E61" s="69"/>
      <c r="F61" s="70"/>
    </row>
    <row r="62" spans="2:6" x14ac:dyDescent="0.35">
      <c r="B62" s="68"/>
      <c r="C62" s="109"/>
      <c r="D62" s="110"/>
      <c r="E62" s="69"/>
      <c r="F62" s="70"/>
    </row>
    <row r="63" spans="2:6" x14ac:dyDescent="0.35">
      <c r="B63" s="68"/>
      <c r="C63" s="109"/>
      <c r="D63" s="110"/>
      <c r="E63" s="69"/>
      <c r="F63" s="70"/>
    </row>
    <row r="64" spans="2:6" x14ac:dyDescent="0.35">
      <c r="B64" s="68"/>
      <c r="C64" s="109"/>
      <c r="D64" s="110"/>
      <c r="E64" s="69"/>
      <c r="F64" s="70"/>
    </row>
    <row r="65" spans="2:6" x14ac:dyDescent="0.35">
      <c r="B65" s="68"/>
      <c r="C65" s="109"/>
      <c r="D65" s="110"/>
      <c r="E65" s="69"/>
      <c r="F65" s="70"/>
    </row>
    <row r="66" spans="2:6" x14ac:dyDescent="0.35">
      <c r="B66" s="68"/>
      <c r="C66" s="109"/>
      <c r="D66" s="110"/>
      <c r="E66" s="69"/>
      <c r="F66" s="70"/>
    </row>
    <row r="67" spans="2:6" x14ac:dyDescent="0.35">
      <c r="B67" s="68"/>
      <c r="C67" s="109"/>
      <c r="D67" s="110"/>
      <c r="E67" s="69"/>
      <c r="F67" s="70"/>
    </row>
    <row r="68" spans="2:6" x14ac:dyDescent="0.35">
      <c r="B68" s="68"/>
      <c r="C68" s="109"/>
      <c r="D68" s="110"/>
      <c r="E68" s="69"/>
      <c r="F68" s="70"/>
    </row>
    <row r="69" spans="2:6" x14ac:dyDescent="0.35">
      <c r="B69" s="68"/>
      <c r="C69" s="109"/>
      <c r="D69" s="110"/>
      <c r="E69" s="69"/>
      <c r="F69" s="70"/>
    </row>
    <row r="70" spans="2:6" x14ac:dyDescent="0.35">
      <c r="B70" s="68"/>
      <c r="C70" s="109"/>
      <c r="D70" s="110"/>
      <c r="E70" s="69"/>
      <c r="F70" s="70"/>
    </row>
    <row r="71" spans="2:6" x14ac:dyDescent="0.35">
      <c r="B71" s="68"/>
      <c r="C71" s="109"/>
      <c r="D71" s="110"/>
      <c r="E71" s="69"/>
      <c r="F71" s="70"/>
    </row>
    <row r="72" spans="2:6" x14ac:dyDescent="0.35">
      <c r="B72" s="68"/>
      <c r="C72" s="109"/>
      <c r="D72" s="110"/>
      <c r="E72" s="69"/>
      <c r="F72" s="70"/>
    </row>
    <row r="73" spans="2:6" ht="16.5" thickBot="1" x14ac:dyDescent="0.4">
      <c r="B73" s="68"/>
      <c r="C73" s="109"/>
      <c r="D73" s="110"/>
      <c r="E73" s="69"/>
      <c r="F73" s="70"/>
    </row>
    <row r="74" spans="2:6" ht="16.5" thickTop="1" x14ac:dyDescent="0.35">
      <c r="B74" s="106" t="s">
        <v>70</v>
      </c>
      <c r="C74" s="107"/>
      <c r="D74" s="107"/>
      <c r="E74" s="108"/>
      <c r="F74" s="67">
        <f>SUM(F53:F73)</f>
        <v>320000</v>
      </c>
    </row>
    <row r="75" spans="2:6" ht="16.5" thickBot="1" x14ac:dyDescent="0.4"/>
    <row r="76" spans="2:6" ht="29" thickBot="1" x14ac:dyDescent="0.4">
      <c r="E76" s="36" t="s">
        <v>90</v>
      </c>
      <c r="F76" s="38">
        <f>IF(F49+F74&gt;4000000,4000000,F49+F74)</f>
        <v>1820000</v>
      </c>
    </row>
  </sheetData>
  <mergeCells count="43">
    <mergeCell ref="C38:D38"/>
    <mergeCell ref="A1:C2"/>
    <mergeCell ref="A4:F4"/>
    <mergeCell ref="C35:D35"/>
    <mergeCell ref="C36:D36"/>
    <mergeCell ref="C37:D37"/>
    <mergeCell ref="B29:B30"/>
    <mergeCell ref="C29:C30"/>
    <mergeCell ref="D29:F29"/>
    <mergeCell ref="C52:D52"/>
    <mergeCell ref="C39:D39"/>
    <mergeCell ref="C40:D40"/>
    <mergeCell ref="C41:D41"/>
    <mergeCell ref="C42:D42"/>
    <mergeCell ref="C43:D43"/>
    <mergeCell ref="C44:D44"/>
    <mergeCell ref="C45:D45"/>
    <mergeCell ref="C46:D46"/>
    <mergeCell ref="C47:D47"/>
    <mergeCell ref="C48:D48"/>
    <mergeCell ref="B49:E49"/>
    <mergeCell ref="C64:D64"/>
    <mergeCell ref="C53:D53"/>
    <mergeCell ref="C54:D54"/>
    <mergeCell ref="C55:D55"/>
    <mergeCell ref="C56:D56"/>
    <mergeCell ref="C57:D57"/>
    <mergeCell ref="C58:D58"/>
    <mergeCell ref="C59:D59"/>
    <mergeCell ref="C60:D60"/>
    <mergeCell ref="C61:D61"/>
    <mergeCell ref="C62:D62"/>
    <mergeCell ref="C63:D63"/>
    <mergeCell ref="C71:D71"/>
    <mergeCell ref="C72:D72"/>
    <mergeCell ref="C73:D73"/>
    <mergeCell ref="B74:E74"/>
    <mergeCell ref="C65:D65"/>
    <mergeCell ref="C66:D66"/>
    <mergeCell ref="C67:D67"/>
    <mergeCell ref="C68:D68"/>
    <mergeCell ref="C69:D69"/>
    <mergeCell ref="C70:D70"/>
  </mergeCells>
  <phoneticPr fontId="1"/>
  <pageMargins left="0.7" right="0.7" top="0.75" bottom="0.75" header="0.3" footer="0.3"/>
  <pageSetup paperSize="9" scale="95" fitToHeight="0" orientation="portrait" r:id="rId1"/>
  <rowBreaks count="1" manualBreakCount="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所要額調書</vt:lpstr>
      <vt:lpstr>算定内訳①</vt:lpstr>
      <vt:lpstr>算定内訳 ②</vt:lpstr>
      <vt:lpstr>収支予算書</vt:lpstr>
      <vt:lpstr>算定内訳① (記載例)</vt:lpstr>
      <vt:lpstr>算定内訳 ② (記載例)</vt:lpstr>
      <vt:lpstr>'算定内訳 ②'!Print_Area</vt:lpstr>
      <vt:lpstr>'算定内訳 ② (記載例)'!Print_Area</vt:lpstr>
      <vt:lpstr>収支予算書!Print_Area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2024-02-13T10:26:17Z</dcterms:modified>
</cp:coreProperties>
</file>