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2340" windowWidth="16970" windowHeight="13170"/>
  </bookViews>
  <sheets>
    <sheet name="所要額調書" sheetId="3" r:id="rId1"/>
    <sheet name="算定内訳①" sheetId="1" r:id="rId2"/>
    <sheet name="算定内訳 ②" sheetId="5" r:id="rId3"/>
    <sheet name="収支予算書" sheetId="2" r:id="rId4"/>
    <sheet name="算定内訳① (記載例)" sheetId="7" r:id="rId5"/>
    <sheet name="算定内訳 ② (記載例)" sheetId="8" r:id="rId6"/>
  </sheets>
  <definedNames>
    <definedName name="_xlnm.Print_Area" localSheetId="2">'算定内訳 ②'!$A$1:$F$75</definedName>
    <definedName name="_xlnm.Print_Area" localSheetId="5">'算定内訳 ② (記載例)'!$A$1:$F$75</definedName>
    <definedName name="_xlnm.Print_Area" localSheetId="3">収支予算書!$A$1:$C$32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5" l="1"/>
  <c r="F11" i="5"/>
  <c r="F12" i="5"/>
  <c r="F13" i="5"/>
  <c r="F14" i="5"/>
  <c r="F15" i="5"/>
  <c r="F16" i="5"/>
  <c r="F17" i="5"/>
  <c r="F18" i="5"/>
  <c r="F19" i="5"/>
  <c r="F20" i="5"/>
  <c r="F21" i="5"/>
  <c r="F10" i="5"/>
  <c r="F73" i="8" l="1"/>
  <c r="F48" i="8"/>
  <c r="C26" i="8"/>
  <c r="D22" i="8"/>
  <c r="C22" i="8"/>
  <c r="B26" i="8" s="1"/>
  <c r="F21" i="8"/>
  <c r="E21" i="8" s="1"/>
  <c r="F20" i="8"/>
  <c r="E20" i="8" s="1"/>
  <c r="F19" i="8"/>
  <c r="E19" i="8" s="1"/>
  <c r="F18" i="8"/>
  <c r="E18" i="8" s="1"/>
  <c r="F17" i="8"/>
  <c r="E17" i="8" s="1"/>
  <c r="F16" i="8"/>
  <c r="E16" i="8" s="1"/>
  <c r="F15" i="8"/>
  <c r="E15" i="8" s="1"/>
  <c r="F14" i="8"/>
  <c r="E14" i="8" s="1"/>
  <c r="F13" i="8"/>
  <c r="E13" i="8" s="1"/>
  <c r="F12" i="8"/>
  <c r="E12" i="8" s="1"/>
  <c r="F11" i="8"/>
  <c r="E11" i="8" s="1"/>
  <c r="F10" i="8"/>
  <c r="E10" i="8" s="1"/>
  <c r="D21" i="7"/>
  <c r="C21" i="7"/>
  <c r="E21" i="7" s="1"/>
  <c r="B25" i="7" s="1"/>
  <c r="D25" i="7" s="1"/>
  <c r="G25" i="7" s="1"/>
  <c r="G20" i="7"/>
  <c r="F20" i="7"/>
  <c r="E20" i="7"/>
  <c r="G19" i="7"/>
  <c r="F19" i="7" s="1"/>
  <c r="E19" i="7"/>
  <c r="G18" i="7"/>
  <c r="F18" i="7"/>
  <c r="E18" i="7"/>
  <c r="G17" i="7"/>
  <c r="F17" i="7" s="1"/>
  <c r="E17" i="7"/>
  <c r="G16" i="7"/>
  <c r="F16" i="7"/>
  <c r="E16" i="7"/>
  <c r="G15" i="7"/>
  <c r="F15" i="7" s="1"/>
  <c r="E15" i="7"/>
  <c r="G14" i="7"/>
  <c r="F14" i="7"/>
  <c r="E14" i="7"/>
  <c r="G13" i="7"/>
  <c r="F13" i="7" s="1"/>
  <c r="E13" i="7"/>
  <c r="G12" i="7"/>
  <c r="F12" i="7" s="1"/>
  <c r="E12" i="7"/>
  <c r="G11" i="7"/>
  <c r="F11" i="7" s="1"/>
  <c r="E11" i="7"/>
  <c r="G10" i="7"/>
  <c r="F10" i="7" s="1"/>
  <c r="E10" i="7"/>
  <c r="G9" i="7"/>
  <c r="F9" i="7" s="1"/>
  <c r="E9" i="7"/>
  <c r="F75" i="8" l="1"/>
  <c r="E22" i="8"/>
  <c r="B30" i="8"/>
  <c r="C30" i="8" s="1"/>
  <c r="E30" i="8" s="1"/>
  <c r="D26" i="8"/>
  <c r="E26" i="8"/>
  <c r="F22" i="8"/>
  <c r="F21" i="7"/>
  <c r="G21" i="7"/>
  <c r="F73" i="5"/>
  <c r="F48" i="5"/>
  <c r="F26" i="8" l="1"/>
  <c r="F75" i="5"/>
  <c r="D14" i="3" s="1"/>
  <c r="C26" i="5" l="1"/>
  <c r="C22" i="5"/>
  <c r="B30" i="5" l="1"/>
  <c r="C30" i="5" s="1"/>
  <c r="E30" i="5" s="1"/>
  <c r="D13" i="3" s="1"/>
  <c r="B26" i="5"/>
  <c r="E26" i="5" s="1"/>
  <c r="D22" i="5"/>
  <c r="E21" i="5"/>
  <c r="E20" i="5"/>
  <c r="E19" i="5"/>
  <c r="E18" i="5"/>
  <c r="E17" i="5"/>
  <c r="E16" i="5"/>
  <c r="E15" i="5"/>
  <c r="E14" i="5"/>
  <c r="E13" i="5"/>
  <c r="E12" i="5"/>
  <c r="E11" i="5"/>
  <c r="E10" i="5"/>
  <c r="F26" i="5" l="1"/>
  <c r="D12" i="3" s="1"/>
  <c r="E22" i="5"/>
  <c r="F22" i="5"/>
  <c r="D11" i="3" s="1"/>
  <c r="D15" i="3" l="1"/>
  <c r="B23" i="2"/>
  <c r="G10" i="1" l="1"/>
  <c r="F10" i="1" s="1"/>
  <c r="G11" i="1"/>
  <c r="F11" i="1" s="1"/>
  <c r="G12" i="1"/>
  <c r="F12" i="1" s="1"/>
  <c r="G13" i="1"/>
  <c r="F13" i="1" s="1"/>
  <c r="G14" i="1"/>
  <c r="F14" i="1" s="1"/>
  <c r="G15" i="1"/>
  <c r="F15" i="1" s="1"/>
  <c r="G16" i="1"/>
  <c r="F16" i="1" s="1"/>
  <c r="G17" i="1"/>
  <c r="F17" i="1" s="1"/>
  <c r="G18" i="1"/>
  <c r="F18" i="1" s="1"/>
  <c r="G19" i="1"/>
  <c r="F19" i="1" s="1"/>
  <c r="G20" i="1"/>
  <c r="F20" i="1" s="1"/>
  <c r="G9" i="1"/>
  <c r="F9" i="1" s="1"/>
  <c r="E10" i="1"/>
  <c r="E11" i="1"/>
  <c r="E12" i="1"/>
  <c r="E13" i="1"/>
  <c r="E14" i="1"/>
  <c r="E15" i="1"/>
  <c r="E16" i="1"/>
  <c r="E17" i="1"/>
  <c r="E18" i="1"/>
  <c r="E19" i="1"/>
  <c r="E20" i="1"/>
  <c r="E9" i="1"/>
  <c r="G21" i="1" l="1"/>
  <c r="F21" i="1"/>
  <c r="D21" i="1"/>
  <c r="C21" i="1"/>
  <c r="D8" i="3" l="1"/>
  <c r="E21" i="1"/>
  <c r="D9" i="3" l="1"/>
  <c r="D10" i="3" s="1"/>
  <c r="B25" i="1"/>
  <c r="D25" i="1" s="1"/>
  <c r="G25" i="1" s="1"/>
  <c r="D17" i="3" l="1"/>
  <c r="B9" i="2" s="1"/>
  <c r="B11" i="2" s="1"/>
</calcChain>
</file>

<file path=xl/sharedStrings.xml><?xml version="1.0" encoding="utf-8"?>
<sst xmlns="http://schemas.openxmlformats.org/spreadsheetml/2006/main" count="197" uniqueCount="97">
  <si>
    <t>回数</t>
    <rPh sb="0" eb="2">
      <t>カイスウ</t>
    </rPh>
    <phoneticPr fontId="5"/>
  </si>
  <si>
    <t>補助事業経費</t>
    <rPh sb="0" eb="2">
      <t>ホジョ</t>
    </rPh>
    <rPh sb="2" eb="4">
      <t>ジギョウ</t>
    </rPh>
    <rPh sb="4" eb="6">
      <t>ケイヒ</t>
    </rPh>
    <phoneticPr fontId="5"/>
  </si>
  <si>
    <t>４月</t>
    <rPh sb="1" eb="2">
      <t>ガツ</t>
    </rPh>
    <phoneticPr fontId="5"/>
  </si>
  <si>
    <t>５月</t>
  </si>
  <si>
    <t>６月</t>
  </si>
  <si>
    <t>７月</t>
  </si>
  <si>
    <t>８月</t>
  </si>
  <si>
    <t>９月</t>
  </si>
  <si>
    <t>１０月</t>
  </si>
  <si>
    <t>１１月</t>
  </si>
  <si>
    <t>１２月</t>
  </si>
  <si>
    <t>１月</t>
  </si>
  <si>
    <t>２月</t>
  </si>
  <si>
    <t>３月</t>
  </si>
  <si>
    <t>合計</t>
    <rPh sb="0" eb="2">
      <t>ゴウケイ</t>
    </rPh>
    <phoneticPr fontId="5"/>
  </si>
  <si>
    <t>合計</t>
    <rPh sb="0" eb="2">
      <t>ゴウケイ</t>
    </rPh>
    <phoneticPr fontId="1"/>
  </si>
  <si>
    <t>（収入の部）</t>
    <rPh sb="1" eb="3">
      <t>シュウニュウ</t>
    </rPh>
    <rPh sb="4" eb="5">
      <t>ブ</t>
    </rPh>
    <phoneticPr fontId="5"/>
  </si>
  <si>
    <t>区分</t>
    <rPh sb="0" eb="2">
      <t>クブン</t>
    </rPh>
    <phoneticPr fontId="5"/>
  </si>
  <si>
    <t>金額</t>
    <rPh sb="0" eb="2">
      <t>キンガク</t>
    </rPh>
    <phoneticPr fontId="5"/>
  </si>
  <si>
    <t>適用</t>
    <rPh sb="0" eb="2">
      <t>テキヨウ</t>
    </rPh>
    <phoneticPr fontId="5"/>
  </si>
  <si>
    <t>その他収入</t>
    <rPh sb="2" eb="3">
      <t>ホカ</t>
    </rPh>
    <rPh sb="3" eb="5">
      <t>シュウニュウ</t>
    </rPh>
    <phoneticPr fontId="5"/>
  </si>
  <si>
    <t>収入の部　合計</t>
    <rPh sb="0" eb="2">
      <t>シュウニュウ</t>
    </rPh>
    <rPh sb="3" eb="4">
      <t>ブ</t>
    </rPh>
    <rPh sb="5" eb="7">
      <t>ゴウケイ</t>
    </rPh>
    <phoneticPr fontId="5"/>
  </si>
  <si>
    <t>※「支出の部」合計と同額</t>
    <rPh sb="2" eb="4">
      <t>シシュツ</t>
    </rPh>
    <rPh sb="5" eb="6">
      <t>ブ</t>
    </rPh>
    <rPh sb="7" eb="9">
      <t>ゴウケイ</t>
    </rPh>
    <rPh sb="10" eb="12">
      <t>ドウガク</t>
    </rPh>
    <phoneticPr fontId="5"/>
  </si>
  <si>
    <t>（支出の部）</t>
    <rPh sb="1" eb="3">
      <t>シシュツ</t>
    </rPh>
    <rPh sb="4" eb="5">
      <t>ブ</t>
    </rPh>
    <phoneticPr fontId="5"/>
  </si>
  <si>
    <t>※「収入の部」合計と同額</t>
    <rPh sb="2" eb="4">
      <t>シュウニュウ</t>
    </rPh>
    <rPh sb="5" eb="6">
      <t>ブ</t>
    </rPh>
    <rPh sb="7" eb="9">
      <t>ゴウケイ</t>
    </rPh>
    <rPh sb="10" eb="12">
      <t>ドウガク</t>
    </rPh>
    <phoneticPr fontId="5"/>
  </si>
  <si>
    <t>令和　　　年　　月　　日</t>
    <rPh sb="0" eb="2">
      <t>レイワ</t>
    </rPh>
    <rPh sb="5" eb="6">
      <t>ネン</t>
    </rPh>
    <rPh sb="8" eb="9">
      <t>ガツ</t>
    </rPh>
    <rPh sb="11" eb="12">
      <t>ニチ</t>
    </rPh>
    <phoneticPr fontId="5"/>
  </si>
  <si>
    <t>設置者住所</t>
    <rPh sb="0" eb="3">
      <t>セッチシャ</t>
    </rPh>
    <rPh sb="3" eb="5">
      <t>ジュウショ</t>
    </rPh>
    <phoneticPr fontId="5"/>
  </si>
  <si>
    <t>設置者名</t>
    <rPh sb="0" eb="3">
      <t>セッチシャ</t>
    </rPh>
    <rPh sb="3" eb="4">
      <t>メイ</t>
    </rPh>
    <phoneticPr fontId="5"/>
  </si>
  <si>
    <t>代表者名</t>
    <rPh sb="0" eb="3">
      <t>ダイヒョウシャ</t>
    </rPh>
    <rPh sb="3" eb="4">
      <t>メイ</t>
    </rPh>
    <phoneticPr fontId="5"/>
  </si>
  <si>
    <t>一時預かり事業運営費補助金収入</t>
    <rPh sb="0" eb="2">
      <t>イチジ</t>
    </rPh>
    <rPh sb="2" eb="3">
      <t>アズ</t>
    </rPh>
    <rPh sb="5" eb="7">
      <t>ジギョウ</t>
    </rPh>
    <rPh sb="7" eb="10">
      <t>ウンエイヒ</t>
    </rPh>
    <rPh sb="10" eb="12">
      <t>ホジョ</t>
    </rPh>
    <rPh sb="12" eb="13">
      <t>キン</t>
    </rPh>
    <rPh sb="13" eb="15">
      <t>シュウニュウ</t>
    </rPh>
    <phoneticPr fontId="5"/>
  </si>
  <si>
    <t>世田谷区認証保育所一時預かり事業運営費補助金</t>
    <rPh sb="0" eb="4">
      <t>セタガヤク</t>
    </rPh>
    <rPh sb="4" eb="6">
      <t>ニンショウ</t>
    </rPh>
    <rPh sb="6" eb="8">
      <t>ホイク</t>
    </rPh>
    <rPh sb="8" eb="9">
      <t>ジョ</t>
    </rPh>
    <rPh sb="9" eb="11">
      <t>イチジ</t>
    </rPh>
    <rPh sb="11" eb="12">
      <t>アズ</t>
    </rPh>
    <rPh sb="14" eb="16">
      <t>ジギョウ</t>
    </rPh>
    <rPh sb="16" eb="18">
      <t>ウンエイ</t>
    </rPh>
    <rPh sb="18" eb="19">
      <t>ヒ</t>
    </rPh>
    <rPh sb="19" eb="22">
      <t>ホジョキン</t>
    </rPh>
    <phoneticPr fontId="5"/>
  </si>
  <si>
    <t>支出の部　合計</t>
    <rPh sb="0" eb="2">
      <t>シシュツ</t>
    </rPh>
    <rPh sb="3" eb="4">
      <t>ブ</t>
    </rPh>
    <rPh sb="5" eb="7">
      <t>ゴウケイ</t>
    </rPh>
    <phoneticPr fontId="5"/>
  </si>
  <si>
    <t>　世田谷区認証保育所一時預かり事業運営費補助金に関する予算書は上記のとおり相違ないことを証明する。</t>
    <rPh sb="1" eb="5">
      <t>セタガヤク</t>
    </rPh>
    <rPh sb="5" eb="7">
      <t>ニンショウ</t>
    </rPh>
    <rPh sb="7" eb="9">
      <t>ホイク</t>
    </rPh>
    <rPh sb="9" eb="10">
      <t>ジョ</t>
    </rPh>
    <rPh sb="10" eb="12">
      <t>イチジ</t>
    </rPh>
    <rPh sb="12" eb="13">
      <t>アズ</t>
    </rPh>
    <rPh sb="15" eb="17">
      <t>ジギョウ</t>
    </rPh>
    <rPh sb="17" eb="19">
      <t>ウンエイ</t>
    </rPh>
    <rPh sb="19" eb="20">
      <t>ヒ</t>
    </rPh>
    <rPh sb="20" eb="23">
      <t>ホジョキン</t>
    </rPh>
    <rPh sb="24" eb="25">
      <t>カン</t>
    </rPh>
    <rPh sb="27" eb="30">
      <t>ヨサンショ</t>
    </rPh>
    <rPh sb="31" eb="33">
      <t>ジョウキ</t>
    </rPh>
    <rPh sb="37" eb="39">
      <t>ソウイ</t>
    </rPh>
    <rPh sb="44" eb="46">
      <t>ショウメイ</t>
    </rPh>
    <phoneticPr fontId="5"/>
  </si>
  <si>
    <t>世田谷区認証保育所一時預かり事業運営費補助金　収支予算書（     　年度）</t>
    <rPh sb="0" eb="4">
      <t>セタガヤク</t>
    </rPh>
    <rPh sb="4" eb="6">
      <t>ニンショウ</t>
    </rPh>
    <rPh sb="6" eb="8">
      <t>ホイク</t>
    </rPh>
    <rPh sb="8" eb="9">
      <t>ジョ</t>
    </rPh>
    <rPh sb="9" eb="11">
      <t>イチジ</t>
    </rPh>
    <rPh sb="11" eb="12">
      <t>アズ</t>
    </rPh>
    <rPh sb="14" eb="16">
      <t>ジギョウ</t>
    </rPh>
    <rPh sb="16" eb="18">
      <t>ウンエイ</t>
    </rPh>
    <rPh sb="18" eb="19">
      <t>ヒ</t>
    </rPh>
    <rPh sb="19" eb="22">
      <t>ホジョキン</t>
    </rPh>
    <rPh sb="23" eb="25">
      <t>シュウシ</t>
    </rPh>
    <rPh sb="25" eb="27">
      <t>ヨサン</t>
    </rPh>
    <rPh sb="27" eb="28">
      <t>ショ</t>
    </rPh>
    <rPh sb="35" eb="37">
      <t>ネンド</t>
    </rPh>
    <phoneticPr fontId="5"/>
  </si>
  <si>
    <t>世田谷区認証保育所一時預かり事業運営費補助金　所要額調書（　　　　年度）</t>
    <rPh sb="23" eb="25">
      <t>ショヨウ</t>
    </rPh>
    <rPh sb="25" eb="26">
      <t>ガク</t>
    </rPh>
    <rPh sb="26" eb="28">
      <t>チョウショ</t>
    </rPh>
    <rPh sb="33" eb="35">
      <t>ネンド</t>
    </rPh>
    <phoneticPr fontId="1"/>
  </si>
  <si>
    <t>補助事業</t>
    <rPh sb="0" eb="2">
      <t>ホジョ</t>
    </rPh>
    <rPh sb="2" eb="4">
      <t>ジギョウ</t>
    </rPh>
    <phoneticPr fontId="1"/>
  </si>
  <si>
    <t>項目</t>
    <rPh sb="0" eb="2">
      <t>コウモク</t>
    </rPh>
    <phoneticPr fontId="1"/>
  </si>
  <si>
    <t>一時預かり事業（余裕活用型）</t>
    <phoneticPr fontId="1"/>
  </si>
  <si>
    <t>運営費</t>
    <rPh sb="0" eb="3">
      <t>ウンエイヒ</t>
    </rPh>
    <phoneticPr fontId="1"/>
  </si>
  <si>
    <t>利用者負担軽減</t>
    <rPh sb="0" eb="3">
      <t>リヨウシャ</t>
    </rPh>
    <rPh sb="3" eb="5">
      <t>フタン</t>
    </rPh>
    <rPh sb="5" eb="7">
      <t>ケイゲン</t>
    </rPh>
    <phoneticPr fontId="1"/>
  </si>
  <si>
    <t>未就園児の定期的な預かり事業</t>
    <phoneticPr fontId="1"/>
  </si>
  <si>
    <t>実績加算</t>
    <rPh sb="0" eb="2">
      <t>ジッセキ</t>
    </rPh>
    <rPh sb="2" eb="4">
      <t>カサン</t>
    </rPh>
    <phoneticPr fontId="1"/>
  </si>
  <si>
    <t>開設準備経費</t>
    <rPh sb="0" eb="2">
      <t>カイセツ</t>
    </rPh>
    <rPh sb="2" eb="4">
      <t>ジュンビ</t>
    </rPh>
    <rPh sb="4" eb="6">
      <t>ケイヒ</t>
    </rPh>
    <phoneticPr fontId="1"/>
  </si>
  <si>
    <t>1　一時預かり事業（余裕活用型）</t>
    <rPh sb="2" eb="4">
      <t>イチジ</t>
    </rPh>
    <rPh sb="4" eb="5">
      <t>アズ</t>
    </rPh>
    <rPh sb="7" eb="9">
      <t>ジギョウ</t>
    </rPh>
    <rPh sb="10" eb="12">
      <t>ヨユウ</t>
    </rPh>
    <rPh sb="12" eb="15">
      <t>カツヨウガタ</t>
    </rPh>
    <phoneticPr fontId="1"/>
  </si>
  <si>
    <t>世田谷区認証保育所一時預かり事業運営費補助金　補助額算定内訳</t>
    <phoneticPr fontId="1"/>
  </si>
  <si>
    <t>施設名</t>
    <rPh sb="0" eb="2">
      <t>シセツ</t>
    </rPh>
    <rPh sb="2" eb="3">
      <t>メイ</t>
    </rPh>
    <phoneticPr fontId="1"/>
  </si>
  <si>
    <t>計（Ａ）</t>
    <rPh sb="0" eb="1">
      <t>ケイ</t>
    </rPh>
    <phoneticPr fontId="1"/>
  </si>
  <si>
    <t>計（Ｂ）</t>
    <rPh sb="0" eb="1">
      <t>ケイ</t>
    </rPh>
    <phoneticPr fontId="1"/>
  </si>
  <si>
    <t>実施月数</t>
    <rPh sb="0" eb="2">
      <t>ジッシ</t>
    </rPh>
    <rPh sb="2" eb="3">
      <t>ツキ</t>
    </rPh>
    <rPh sb="3" eb="4">
      <t>スウ</t>
    </rPh>
    <phoneticPr fontId="1"/>
  </si>
  <si>
    <t>２　未就園児の定期的な預かり事業</t>
    <phoneticPr fontId="1"/>
  </si>
  <si>
    <t>（１）運営費</t>
    <rPh sb="3" eb="6">
      <t>ウンエイヒ</t>
    </rPh>
    <phoneticPr fontId="1"/>
  </si>
  <si>
    <t>（２）利用者負担軽減</t>
    <rPh sb="3" eb="6">
      <t>リヨウシャ</t>
    </rPh>
    <rPh sb="6" eb="8">
      <t>フタン</t>
    </rPh>
    <rPh sb="8" eb="10">
      <t>ケイゲン</t>
    </rPh>
    <phoneticPr fontId="1"/>
  </si>
  <si>
    <t>減免額／１回</t>
    <rPh sb="0" eb="2">
      <t>ゲンメン</t>
    </rPh>
    <rPh sb="2" eb="3">
      <t>ガク</t>
    </rPh>
    <rPh sb="5" eb="6">
      <t>カイ</t>
    </rPh>
    <phoneticPr fontId="1"/>
  </si>
  <si>
    <t>事業実施回数</t>
    <rPh sb="0" eb="2">
      <t>ジギョウ</t>
    </rPh>
    <rPh sb="2" eb="4">
      <t>ジッシ</t>
    </rPh>
    <rPh sb="4" eb="6">
      <t>カイスウ</t>
    </rPh>
    <phoneticPr fontId="1"/>
  </si>
  <si>
    <t>減免回数</t>
    <rPh sb="0" eb="2">
      <t>ゲンメン</t>
    </rPh>
    <rPh sb="2" eb="4">
      <t>カイスウ</t>
    </rPh>
    <phoneticPr fontId="1"/>
  </si>
  <si>
    <t>定員</t>
    <rPh sb="0" eb="2">
      <t>テイイン</t>
    </rPh>
    <phoneticPr fontId="1"/>
  </si>
  <si>
    <t>（２）実績加算</t>
    <rPh sb="3" eb="5">
      <t>ジッセキ</t>
    </rPh>
    <rPh sb="5" eb="7">
      <t>カサン</t>
    </rPh>
    <phoneticPr fontId="1"/>
  </si>
  <si>
    <t>（３）利用者負担軽減</t>
    <rPh sb="3" eb="6">
      <t>リヨウシャ</t>
    </rPh>
    <rPh sb="6" eb="8">
      <t>フタン</t>
    </rPh>
    <rPh sb="8" eb="10">
      <t>ケイゲン</t>
    </rPh>
    <phoneticPr fontId="1"/>
  </si>
  <si>
    <t>（４）開設準備経費</t>
    <rPh sb="3" eb="5">
      <t>カイセツ</t>
    </rPh>
    <rPh sb="5" eb="7">
      <t>ジュンビ</t>
    </rPh>
    <rPh sb="7" eb="9">
      <t>ケイヒ</t>
    </rPh>
    <phoneticPr fontId="1"/>
  </si>
  <si>
    <t>加算１</t>
    <rPh sb="0" eb="2">
      <t>カサン</t>
    </rPh>
    <phoneticPr fontId="1"/>
  </si>
  <si>
    <t>加算２</t>
    <rPh sb="0" eb="2">
      <t>カサン</t>
    </rPh>
    <phoneticPr fontId="1"/>
  </si>
  <si>
    <t>実施回数</t>
    <rPh sb="0" eb="2">
      <t>ジッシ</t>
    </rPh>
    <rPh sb="2" eb="4">
      <t>カイスウ</t>
    </rPh>
    <phoneticPr fontId="1"/>
  </si>
  <si>
    <t>①改修費</t>
    <rPh sb="1" eb="4">
      <t>カイシュウヒ</t>
    </rPh>
    <phoneticPr fontId="1"/>
  </si>
  <si>
    <t>②備品購入費</t>
    <rPh sb="1" eb="3">
      <t>ビヒン</t>
    </rPh>
    <rPh sb="3" eb="5">
      <t>コウニュウ</t>
    </rPh>
    <rPh sb="5" eb="6">
      <t>ヒ</t>
    </rPh>
    <phoneticPr fontId="1"/>
  </si>
  <si>
    <t>購入店名</t>
    <rPh sb="0" eb="2">
      <t>コウニュウ</t>
    </rPh>
    <rPh sb="2" eb="4">
      <t>テンメイ</t>
    </rPh>
    <phoneticPr fontId="5"/>
  </si>
  <si>
    <t>支払日</t>
    <rPh sb="0" eb="3">
      <t>シハライビ</t>
    </rPh>
    <phoneticPr fontId="5"/>
  </si>
  <si>
    <t>工事内容</t>
    <rPh sb="0" eb="2">
      <t>コウジ</t>
    </rPh>
    <rPh sb="2" eb="4">
      <t>ナイヨウ</t>
    </rPh>
    <phoneticPr fontId="5"/>
  </si>
  <si>
    <t>施工事業者</t>
    <rPh sb="0" eb="2">
      <t>セコウ</t>
    </rPh>
    <rPh sb="2" eb="5">
      <t>ジギョウシャ</t>
    </rPh>
    <phoneticPr fontId="5"/>
  </si>
  <si>
    <t>品目名（数量）</t>
    <rPh sb="0" eb="2">
      <t>ヒンモク</t>
    </rPh>
    <rPh sb="2" eb="3">
      <t>メイ</t>
    </rPh>
    <rPh sb="4" eb="6">
      <t>スウリョウ</t>
    </rPh>
    <phoneticPr fontId="5"/>
  </si>
  <si>
    <t>補助対象経費</t>
    <rPh sb="0" eb="2">
      <t>ホジョ</t>
    </rPh>
    <rPh sb="2" eb="4">
      <t>タイショウ</t>
    </rPh>
    <rPh sb="4" eb="6">
      <t>ケイヒ</t>
    </rPh>
    <phoneticPr fontId="5"/>
  </si>
  <si>
    <t>合計（Ａ）</t>
    <rPh sb="0" eb="2">
      <t>ゴウケイ</t>
    </rPh>
    <phoneticPr fontId="1"/>
  </si>
  <si>
    <t>合計（Ｂ）</t>
    <rPh sb="0" eb="2">
      <t>ゴウケイ</t>
    </rPh>
    <phoneticPr fontId="1"/>
  </si>
  <si>
    <r>
      <t xml:space="preserve">4時間未満
</t>
    </r>
    <r>
      <rPr>
        <sz val="10"/>
        <rFont val="Meiryo UI"/>
        <family val="3"/>
        <charset val="128"/>
      </rPr>
      <t>（3,860円）</t>
    </r>
    <rPh sb="1" eb="3">
      <t>ジカン</t>
    </rPh>
    <rPh sb="3" eb="5">
      <t>ミマン</t>
    </rPh>
    <rPh sb="12" eb="13">
      <t>エン</t>
    </rPh>
    <phoneticPr fontId="5"/>
  </si>
  <si>
    <r>
      <t xml:space="preserve">4時間以上
</t>
    </r>
    <r>
      <rPr>
        <sz val="10"/>
        <rFont val="Meiryo UI"/>
        <family val="3"/>
        <charset val="128"/>
      </rPr>
      <t>（5,320円）</t>
    </r>
    <rPh sb="1" eb="3">
      <t>ジカン</t>
    </rPh>
    <rPh sb="3" eb="5">
      <t>イジョウ</t>
    </rPh>
    <rPh sb="12" eb="13">
      <t>エン</t>
    </rPh>
    <phoneticPr fontId="5"/>
  </si>
  <si>
    <t>事業実施日数</t>
    <rPh sb="0" eb="2">
      <t>ジギョウ</t>
    </rPh>
    <rPh sb="2" eb="4">
      <t>ジッシ</t>
    </rPh>
    <rPh sb="4" eb="6">
      <t>ニッスウ</t>
    </rPh>
    <phoneticPr fontId="5"/>
  </si>
  <si>
    <t>実施日数</t>
    <rPh sb="0" eb="2">
      <t>ジッシ</t>
    </rPh>
    <rPh sb="2" eb="4">
      <t>ニッスウ</t>
    </rPh>
    <phoneticPr fontId="1"/>
  </si>
  <si>
    <t>保育室改修工事（パーテーションの設置）</t>
    <rPh sb="0" eb="3">
      <t>ホイクシツ</t>
    </rPh>
    <rPh sb="3" eb="5">
      <t>カイシュウ</t>
    </rPh>
    <rPh sb="5" eb="7">
      <t>コウジ</t>
    </rPh>
    <rPh sb="16" eb="18">
      <t>セッチ</t>
    </rPh>
    <phoneticPr fontId="1"/>
  </si>
  <si>
    <t>Ａ会社</t>
    <rPh sb="1" eb="3">
      <t>カイシャ</t>
    </rPh>
    <phoneticPr fontId="1"/>
  </si>
  <si>
    <t>Ｂ会社</t>
    <rPh sb="1" eb="3">
      <t>カイシャ</t>
    </rPh>
    <phoneticPr fontId="1"/>
  </si>
  <si>
    <t>Ｃ会社</t>
    <rPh sb="1" eb="3">
      <t>カイシャ</t>
    </rPh>
    <phoneticPr fontId="1"/>
  </si>
  <si>
    <t>Ｄ会社</t>
    <rPh sb="1" eb="3">
      <t>カイシャ</t>
    </rPh>
    <phoneticPr fontId="1"/>
  </si>
  <si>
    <t>絵本（10冊）</t>
    <rPh sb="0" eb="2">
      <t>エホン</t>
    </rPh>
    <rPh sb="5" eb="6">
      <t>サツ</t>
    </rPh>
    <phoneticPr fontId="1"/>
  </si>
  <si>
    <t>机（2台）</t>
    <rPh sb="0" eb="1">
      <t>ツクエ</t>
    </rPh>
    <rPh sb="3" eb="4">
      <t>ダイ</t>
    </rPh>
    <phoneticPr fontId="1"/>
  </si>
  <si>
    <t>積み木（2セット）</t>
    <rPh sb="0" eb="1">
      <t>ツ</t>
    </rPh>
    <rPh sb="2" eb="3">
      <t>キ</t>
    </rPh>
    <phoneticPr fontId="1"/>
  </si>
  <si>
    <t>ベビーセンサー（2台）</t>
    <rPh sb="9" eb="10">
      <t>ダイ</t>
    </rPh>
    <phoneticPr fontId="1"/>
  </si>
  <si>
    <t>椅子（2脚）</t>
    <rPh sb="0" eb="2">
      <t>イス</t>
    </rPh>
    <rPh sb="4" eb="5">
      <t>キャク</t>
    </rPh>
    <phoneticPr fontId="1"/>
  </si>
  <si>
    <t>Ｅ会社</t>
    <rPh sb="1" eb="3">
      <t>カイシャ</t>
    </rPh>
    <phoneticPr fontId="1"/>
  </si>
  <si>
    <t>補助金額</t>
    <rPh sb="0" eb="2">
      <t>ホジョ</t>
    </rPh>
    <rPh sb="2" eb="3">
      <t>キン</t>
    </rPh>
    <rPh sb="3" eb="4">
      <t>ガク</t>
    </rPh>
    <phoneticPr fontId="1"/>
  </si>
  <si>
    <t>補助金額</t>
    <rPh sb="0" eb="2">
      <t>ホジョ</t>
    </rPh>
    <rPh sb="2" eb="4">
      <t>キンガク</t>
    </rPh>
    <phoneticPr fontId="5"/>
  </si>
  <si>
    <t>補助金額</t>
    <rPh sb="0" eb="2">
      <t>ホジョ</t>
    </rPh>
    <rPh sb="2" eb="4">
      <t>キンガク</t>
    </rPh>
    <phoneticPr fontId="1"/>
  </si>
  <si>
    <r>
      <t xml:space="preserve">補助金額 </t>
    </r>
    <r>
      <rPr>
        <sz val="9"/>
        <color theme="1"/>
        <rFont val="Meiryo UI"/>
        <family val="3"/>
        <charset val="128"/>
      </rPr>
      <t>※上限4百万</t>
    </r>
    <r>
      <rPr>
        <sz val="11"/>
        <color theme="1"/>
        <rFont val="Meiryo UI"/>
        <family val="3"/>
        <charset val="128"/>
      </rPr>
      <t xml:space="preserve">
</t>
    </r>
    <r>
      <rPr>
        <sz val="10"/>
        <color theme="1"/>
        <rFont val="Meiryo UI"/>
        <family val="3"/>
        <charset val="128"/>
      </rPr>
      <t>（Ｃ＝Ａ+Ｂ）</t>
    </r>
    <rPh sb="0" eb="2">
      <t>ホジョ</t>
    </rPh>
    <rPh sb="2" eb="3">
      <t>キン</t>
    </rPh>
    <rPh sb="3" eb="4">
      <t>ガク</t>
    </rPh>
    <phoneticPr fontId="1"/>
  </si>
  <si>
    <r>
      <t xml:space="preserve">補助金額 </t>
    </r>
    <r>
      <rPr>
        <sz val="9"/>
        <color theme="1"/>
        <rFont val="Meiryo UI"/>
        <family val="3"/>
        <charset val="128"/>
      </rPr>
      <t>※上限4百万</t>
    </r>
    <r>
      <rPr>
        <sz val="11"/>
        <color theme="1"/>
        <rFont val="Meiryo UI"/>
        <family val="3"/>
        <charset val="128"/>
      </rPr>
      <t xml:space="preserve">
</t>
    </r>
    <r>
      <rPr>
        <sz val="10"/>
        <color theme="1"/>
        <rFont val="Meiryo UI"/>
        <family val="3"/>
        <charset val="128"/>
      </rPr>
      <t>（Ｃ＝Ａ+Ｂ）</t>
    </r>
    <rPh sb="0" eb="2">
      <t>ホジョ</t>
    </rPh>
    <rPh sb="2" eb="4">
      <t>キンガク</t>
    </rPh>
    <phoneticPr fontId="1"/>
  </si>
  <si>
    <r>
      <t xml:space="preserve">補助所要額
</t>
    </r>
    <r>
      <rPr>
        <sz val="9"/>
        <color theme="1"/>
        <rFont val="Meiryo UI"/>
        <family val="3"/>
        <charset val="128"/>
      </rPr>
      <t>(C＝A+B)※千円未満切捨て</t>
    </r>
    <rPh sb="0" eb="2">
      <t>ホジョ</t>
    </rPh>
    <rPh sb="2" eb="4">
      <t>ショヨウ</t>
    </rPh>
    <rPh sb="4" eb="5">
      <t>ガク</t>
    </rPh>
    <rPh sb="14" eb="16">
      <t>センエン</t>
    </rPh>
    <rPh sb="16" eb="18">
      <t>ミマン</t>
    </rPh>
    <rPh sb="18" eb="19">
      <t>キ</t>
    </rPh>
    <rPh sb="19" eb="20">
      <t>ス</t>
    </rPh>
    <phoneticPr fontId="1"/>
  </si>
  <si>
    <t>第３号様式の別紙１</t>
    <rPh sb="0" eb="1">
      <t>ダイ</t>
    </rPh>
    <rPh sb="2" eb="3">
      <t>ゴウ</t>
    </rPh>
    <rPh sb="3" eb="5">
      <t>ヨウシキ</t>
    </rPh>
    <rPh sb="6" eb="8">
      <t>ベッシ</t>
    </rPh>
    <phoneticPr fontId="2"/>
  </si>
  <si>
    <t>第３号様式の別紙１の２</t>
    <rPh sb="0" eb="1">
      <t>ダイ</t>
    </rPh>
    <rPh sb="2" eb="3">
      <t>ゴウ</t>
    </rPh>
    <rPh sb="3" eb="5">
      <t>ヨウシキ</t>
    </rPh>
    <rPh sb="6" eb="8">
      <t>ベッシ</t>
    </rPh>
    <phoneticPr fontId="2"/>
  </si>
  <si>
    <t>第３号様式の別紙１の３</t>
    <rPh sb="0" eb="1">
      <t>ダイ</t>
    </rPh>
    <rPh sb="2" eb="3">
      <t>ゴウ</t>
    </rPh>
    <rPh sb="3" eb="5">
      <t>ヨウシキ</t>
    </rPh>
    <rPh sb="6" eb="8">
      <t>ベッシ</t>
    </rPh>
    <phoneticPr fontId="2"/>
  </si>
  <si>
    <t>第３号様式の別紙２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</si>
</sst>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quot;回&quot;"/>
    <numFmt numFmtId="177" formatCode="#,##0&quot;円&quot;"/>
    <numFmt numFmtId="178" formatCode="#,##0_);[Red]\(#,##0\)"/>
    <numFmt numFmtId="179" formatCode="##,##0&quot;円&quot;"/>
    <numFmt numFmtId="180" formatCode="##,##0&quot;回&quot;"/>
    <numFmt numFmtId="181" formatCode="#,##0&quot;人&quot;"/>
    <numFmt numFmtId="182" formatCode="#,##0&quot;箇月&quot;"/>
    <numFmt numFmtId="183" formatCode="m&quot;月&quot;d&quot;日&quot;;@"/>
    <numFmt numFmtId="184" formatCode="[$¥-411]#,##0.00;[$¥-411]#,##0.00"/>
    <numFmt numFmtId="185" formatCode="#,##0&quot;日&quot;"/>
  </numFmts>
  <fonts count="19" x14ac:knownFonts="1">
    <font>
      <sz val="11"/>
      <color theme="1"/>
      <name val="游ゴシック"/>
      <family val="2"/>
      <scheme val="minor"/>
    </font>
    <font>
      <sz val="6"/>
      <name val="游ゴシック"/>
      <family val="3"/>
      <charset val="128"/>
      <scheme val="minor"/>
    </font>
    <font>
      <sz val="6"/>
      <name val="游ゴシック"/>
      <family val="3"/>
      <charset val="128"/>
    </font>
    <font>
      <sz val="14"/>
      <color theme="1"/>
      <name val="Meiryo UI"/>
      <family val="3"/>
      <charset val="128"/>
    </font>
    <font>
      <sz val="14"/>
      <name val="Meiryo UI"/>
      <family val="3"/>
      <charset val="128"/>
    </font>
    <font>
      <sz val="6"/>
      <name val="ＭＳ Ｐゴシック"/>
      <family val="3"/>
      <charset val="128"/>
    </font>
    <font>
      <sz val="11"/>
      <color theme="1"/>
      <name val="游ゴシック"/>
      <family val="2"/>
      <scheme val="minor"/>
    </font>
    <font>
      <sz val="11"/>
      <color theme="1"/>
      <name val="游ゴシック"/>
      <family val="3"/>
      <charset val="128"/>
      <scheme val="minor"/>
    </font>
    <font>
      <sz val="12"/>
      <color theme="1"/>
      <name val="ＭＳ Ｐ明朝"/>
      <family val="1"/>
      <charset val="128"/>
    </font>
    <font>
      <sz val="11"/>
      <color theme="1"/>
      <name val="ＭＳ Ｐ明朝"/>
      <family val="1"/>
      <charset val="128"/>
    </font>
    <font>
      <sz val="9"/>
      <color theme="1"/>
      <name val="ＭＳ Ｐ明朝"/>
      <family val="1"/>
      <charset val="128"/>
    </font>
    <font>
      <sz val="11"/>
      <color rgb="FFFF0000"/>
      <name val="ＭＳ Ｐ明朝"/>
      <family val="1"/>
      <charset val="128"/>
    </font>
    <font>
      <sz val="12"/>
      <name val="Meiryo UI"/>
      <family val="3"/>
      <charset val="128"/>
    </font>
    <font>
      <sz val="12"/>
      <color theme="1"/>
      <name val="Meiryo UI"/>
      <family val="3"/>
      <charset val="128"/>
    </font>
    <font>
      <sz val="11"/>
      <color theme="1"/>
      <name val="Meiryo UI"/>
      <family val="3"/>
      <charset val="128"/>
    </font>
    <font>
      <sz val="11"/>
      <name val="ＭＳ Ｐゴシック"/>
      <family val="3"/>
      <charset val="128"/>
    </font>
    <font>
      <sz val="9"/>
      <color theme="1"/>
      <name val="Meiryo UI"/>
      <family val="3"/>
      <charset val="128"/>
    </font>
    <font>
      <sz val="10"/>
      <color theme="1"/>
      <name val="Meiryo UI"/>
      <family val="3"/>
      <charset val="128"/>
    </font>
    <font>
      <sz val="10"/>
      <name val="Meiryo UI"/>
      <family val="3"/>
      <charset val="128"/>
    </font>
  </fonts>
  <fills count="7">
    <fill>
      <patternFill patternType="none"/>
    </fill>
    <fill>
      <patternFill patternType="gray125"/>
    </fill>
    <fill>
      <patternFill patternType="solid">
        <fgColor rgb="FFFFFFFF"/>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38" fontId="6" fillId="0" borderId="0" applyFont="0" applyFill="0" applyBorder="0" applyAlignment="0" applyProtection="0">
      <alignment vertical="center"/>
    </xf>
    <xf numFmtId="0" fontId="7" fillId="0" borderId="0"/>
    <xf numFmtId="6" fontId="6" fillId="0" borderId="0" applyFont="0" applyFill="0" applyBorder="0" applyAlignment="0" applyProtection="0">
      <alignment vertical="center"/>
    </xf>
    <xf numFmtId="38" fontId="15" fillId="0" borderId="0" applyFont="0" applyFill="0" applyBorder="0" applyAlignment="0" applyProtection="0">
      <alignment vertical="center"/>
    </xf>
  </cellStyleXfs>
  <cellXfs count="107">
    <xf numFmtId="0" fontId="0" fillId="0" borderId="0" xfId="0"/>
    <xf numFmtId="0" fontId="8" fillId="0" borderId="0" xfId="2" applyFont="1" applyAlignment="1">
      <alignment vertical="center"/>
    </xf>
    <xf numFmtId="0" fontId="9" fillId="0" borderId="0" xfId="2" applyFont="1" applyAlignment="1">
      <alignment vertical="center"/>
    </xf>
    <xf numFmtId="0" fontId="9" fillId="0" borderId="2" xfId="2" applyFont="1" applyBorder="1" applyAlignment="1">
      <alignment horizontal="center" vertical="center"/>
    </xf>
    <xf numFmtId="0" fontId="9" fillId="0" borderId="2" xfId="2" applyFont="1" applyBorder="1" applyAlignment="1">
      <alignment horizontal="center" vertical="center" shrinkToFit="1"/>
    </xf>
    <xf numFmtId="0" fontId="10" fillId="0" borderId="2" xfId="2" applyFont="1" applyBorder="1" applyAlignment="1">
      <alignment horizontal="left" vertical="center" shrinkToFit="1"/>
    </xf>
    <xf numFmtId="0" fontId="9" fillId="0" borderId="1" xfId="2" applyFont="1" applyBorder="1" applyAlignment="1">
      <alignment horizontal="center" vertical="center"/>
    </xf>
    <xf numFmtId="0" fontId="10" fillId="0" borderId="2" xfId="2" applyFont="1" applyBorder="1" applyAlignment="1">
      <alignment horizontal="left" vertical="center"/>
    </xf>
    <xf numFmtId="0" fontId="11" fillId="0" borderId="0" xfId="2" applyFont="1" applyAlignment="1">
      <alignment vertical="center"/>
    </xf>
    <xf numFmtId="0" fontId="9" fillId="0" borderId="8" xfId="2" applyFont="1" applyBorder="1" applyAlignment="1">
      <alignment horizontal="center" vertical="center"/>
    </xf>
    <xf numFmtId="0" fontId="9" fillId="0" borderId="0" xfId="2" applyFont="1" applyBorder="1" applyAlignment="1">
      <alignment horizontal="left" vertical="center"/>
    </xf>
    <xf numFmtId="0" fontId="9" fillId="0" borderId="2" xfId="2" applyFont="1" applyBorder="1" applyAlignment="1">
      <alignment horizontal="left" vertical="center"/>
    </xf>
    <xf numFmtId="0" fontId="12" fillId="4" borderId="2" xfId="0" applyFont="1" applyFill="1" applyBorder="1" applyAlignment="1">
      <alignment horizontal="center" vertical="center"/>
    </xf>
    <xf numFmtId="176" fontId="12" fillId="3" borderId="2" xfId="0" applyNumberFormat="1" applyFont="1" applyFill="1" applyBorder="1" applyAlignment="1" applyProtection="1">
      <alignment horizontal="right" vertical="center"/>
      <protection locked="0"/>
    </xf>
    <xf numFmtId="176" fontId="12" fillId="0" borderId="2" xfId="0" applyNumberFormat="1" applyFont="1" applyBorder="1" applyAlignment="1">
      <alignment horizontal="right" vertical="center"/>
    </xf>
    <xf numFmtId="177" fontId="12" fillId="0" borderId="2" xfId="0" applyNumberFormat="1" applyFont="1" applyBorder="1" applyAlignment="1">
      <alignment horizontal="right" vertical="center"/>
    </xf>
    <xf numFmtId="0" fontId="12" fillId="4" borderId="1" xfId="0" applyFont="1" applyFill="1" applyBorder="1" applyAlignment="1">
      <alignment horizontal="center" vertical="center"/>
    </xf>
    <xf numFmtId="176" fontId="12" fillId="0" borderId="1" xfId="0" applyNumberFormat="1" applyFont="1" applyBorder="1" applyAlignment="1">
      <alignment horizontal="right" vertical="center"/>
    </xf>
    <xf numFmtId="0" fontId="12" fillId="4" borderId="4" xfId="0" applyFont="1" applyFill="1" applyBorder="1" applyAlignment="1">
      <alignment horizontal="center" vertical="center"/>
    </xf>
    <xf numFmtId="176" fontId="12" fillId="0" borderId="4" xfId="0" applyNumberFormat="1" applyFont="1" applyBorder="1" applyAlignment="1">
      <alignment horizontal="right" vertical="center"/>
    </xf>
    <xf numFmtId="177" fontId="12" fillId="0" borderId="4" xfId="0" applyNumberFormat="1" applyFont="1" applyBorder="1" applyAlignment="1">
      <alignment horizontal="right" vertical="center"/>
    </xf>
    <xf numFmtId="178" fontId="9" fillId="0" borderId="2" xfId="1" applyNumberFormat="1" applyFont="1" applyBorder="1" applyAlignment="1">
      <alignment horizontal="right" vertical="center"/>
    </xf>
    <xf numFmtId="178" fontId="9" fillId="0" borderId="1" xfId="2" applyNumberFormat="1" applyFont="1" applyBorder="1" applyAlignment="1">
      <alignment horizontal="right" vertical="center"/>
    </xf>
    <xf numFmtId="178" fontId="9" fillId="0" borderId="9" xfId="1" applyNumberFormat="1" applyFont="1" applyBorder="1" applyAlignment="1">
      <alignment horizontal="right" vertical="center"/>
    </xf>
    <xf numFmtId="178" fontId="9" fillId="0" borderId="1" xfId="1"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14" fillId="0" borderId="0" xfId="0" applyFont="1"/>
    <xf numFmtId="0" fontId="14" fillId="0" borderId="0" xfId="0" applyFont="1" applyAlignment="1">
      <alignment vertical="center"/>
    </xf>
    <xf numFmtId="0" fontId="14" fillId="0" borderId="2" xfId="0" applyFont="1" applyBorder="1" applyAlignment="1">
      <alignment vertical="center"/>
    </xf>
    <xf numFmtId="0" fontId="14" fillId="5" borderId="2" xfId="0" applyFont="1" applyFill="1" applyBorder="1" applyAlignment="1">
      <alignment horizontal="center" vertical="center"/>
    </xf>
    <xf numFmtId="0" fontId="14" fillId="0" borderId="1" xfId="0" applyFont="1" applyBorder="1" applyAlignment="1">
      <alignment vertical="center"/>
    </xf>
    <xf numFmtId="179" fontId="14" fillId="0" borderId="2" xfId="0" applyNumberFormat="1" applyFont="1" applyBorder="1" applyAlignment="1">
      <alignment vertical="center"/>
    </xf>
    <xf numFmtId="179" fontId="14" fillId="0" borderId="1" xfId="0" applyNumberFormat="1" applyFont="1" applyBorder="1" applyAlignment="1">
      <alignment vertical="center"/>
    </xf>
    <xf numFmtId="0" fontId="3" fillId="0" borderId="11" xfId="0" applyFont="1" applyBorder="1" applyAlignment="1">
      <alignment vertical="center"/>
    </xf>
    <xf numFmtId="0" fontId="14" fillId="0" borderId="2" xfId="0" applyFont="1" applyBorder="1" applyAlignment="1">
      <alignment horizontal="right" vertical="center"/>
    </xf>
    <xf numFmtId="0" fontId="14" fillId="5" borderId="8" xfId="0" applyFont="1" applyFill="1" applyBorder="1" applyAlignment="1">
      <alignment horizontal="center" vertical="center" wrapText="1"/>
    </xf>
    <xf numFmtId="0" fontId="4" fillId="0" borderId="0" xfId="0" applyFont="1"/>
    <xf numFmtId="179" fontId="14" fillId="0" borderId="9" xfId="0" applyNumberFormat="1" applyFont="1" applyBorder="1" applyAlignment="1">
      <alignment vertical="center"/>
    </xf>
    <xf numFmtId="0" fontId="12" fillId="5" borderId="2" xfId="0" applyFont="1" applyFill="1" applyBorder="1" applyAlignment="1">
      <alignment horizontal="center" vertical="center" wrapText="1"/>
    </xf>
    <xf numFmtId="181" fontId="12" fillId="3" borderId="2" xfId="0" applyNumberFormat="1" applyFont="1" applyFill="1" applyBorder="1" applyAlignment="1" applyProtection="1">
      <alignment horizontal="right" vertical="center"/>
      <protection locked="0"/>
    </xf>
    <xf numFmtId="0" fontId="13" fillId="0" borderId="0" xfId="0" applyFont="1" applyAlignment="1">
      <alignment horizontal="left" vertical="top"/>
    </xf>
    <xf numFmtId="0" fontId="12" fillId="5" borderId="1"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3" fillId="0" borderId="11" xfId="0" applyFont="1" applyBorder="1" applyAlignment="1">
      <alignment vertical="center"/>
    </xf>
    <xf numFmtId="0" fontId="13" fillId="0" borderId="0" xfId="0" applyFont="1" applyAlignment="1">
      <alignment horizontal="center" vertical="center"/>
    </xf>
    <xf numFmtId="0" fontId="12" fillId="0" borderId="0" xfId="0" applyFont="1"/>
    <xf numFmtId="0" fontId="12" fillId="2" borderId="0" xfId="0" applyFont="1" applyFill="1" applyBorder="1" applyAlignment="1">
      <alignment horizontal="left" vertical="center"/>
    </xf>
    <xf numFmtId="176" fontId="12" fillId="0" borderId="2" xfId="0" applyNumberFormat="1" applyFont="1" applyBorder="1" applyAlignment="1"/>
    <xf numFmtId="182" fontId="12" fillId="0" borderId="2" xfId="0" applyNumberFormat="1" applyFont="1" applyBorder="1" applyAlignment="1"/>
    <xf numFmtId="179" fontId="12" fillId="0" borderId="2" xfId="0" applyNumberFormat="1" applyFont="1" applyBorder="1" applyAlignment="1">
      <alignment horizontal="right"/>
    </xf>
    <xf numFmtId="179" fontId="12" fillId="0" borderId="2" xfId="0" applyNumberFormat="1" applyFont="1" applyBorder="1"/>
    <xf numFmtId="176" fontId="12" fillId="0" borderId="0" xfId="0" applyNumberFormat="1" applyFont="1" applyBorder="1" applyAlignment="1">
      <alignment horizontal="right"/>
    </xf>
    <xf numFmtId="0" fontId="12" fillId="0" borderId="0" xfId="0" applyFont="1" applyBorder="1" applyAlignment="1">
      <alignment horizontal="right"/>
    </xf>
    <xf numFmtId="180" fontId="12" fillId="0" borderId="0" xfId="0" applyNumberFormat="1" applyFont="1" applyBorder="1" applyAlignment="1">
      <alignment horizontal="right"/>
    </xf>
    <xf numFmtId="179" fontId="12" fillId="0" borderId="0" xfId="0" applyNumberFormat="1" applyFont="1" applyBorder="1"/>
    <xf numFmtId="180" fontId="12" fillId="0" borderId="2" xfId="0" applyNumberFormat="1" applyFont="1" applyBorder="1" applyAlignment="1">
      <alignment horizontal="right"/>
    </xf>
    <xf numFmtId="0" fontId="13" fillId="5" borderId="2" xfId="0" applyFont="1" applyFill="1" applyBorder="1" applyAlignment="1">
      <alignment horizontal="center" vertical="center"/>
    </xf>
    <xf numFmtId="184" fontId="13" fillId="5" borderId="2" xfId="3" applyNumberFormat="1" applyFont="1" applyFill="1" applyBorder="1" applyAlignment="1">
      <alignment horizontal="center" vertical="center"/>
    </xf>
    <xf numFmtId="0" fontId="13" fillId="0" borderId="0" xfId="0" applyFont="1" applyAlignment="1">
      <alignment horizontal="left" vertical="top"/>
    </xf>
    <xf numFmtId="0" fontId="13" fillId="0" borderId="0" xfId="0" applyFont="1" applyAlignment="1">
      <alignment horizontal="center" vertical="center"/>
    </xf>
    <xf numFmtId="180" fontId="12" fillId="0" borderId="2" xfId="0" applyNumberFormat="1" applyFont="1" applyBorder="1" applyAlignment="1">
      <alignment horizontal="right"/>
    </xf>
    <xf numFmtId="0" fontId="12" fillId="5" borderId="1"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179" fontId="13" fillId="6" borderId="4" xfId="4" applyNumberFormat="1" applyFont="1" applyFill="1" applyBorder="1" applyAlignment="1">
      <alignment horizontal="right" vertical="center" shrinkToFit="1"/>
    </xf>
    <xf numFmtId="183" fontId="13" fillId="3" borderId="2" xfId="0" applyNumberFormat="1" applyFont="1" applyFill="1" applyBorder="1" applyAlignment="1">
      <alignment horizontal="right" vertical="center" shrinkToFit="1"/>
    </xf>
    <xf numFmtId="0" fontId="13" fillId="3" borderId="2" xfId="0" applyFont="1" applyFill="1" applyBorder="1" applyAlignment="1">
      <alignment horizontal="left" vertical="center" shrinkToFit="1"/>
    </xf>
    <xf numFmtId="179" fontId="13" fillId="3" borderId="2" xfId="4" applyNumberFormat="1" applyFont="1" applyFill="1" applyBorder="1" applyAlignment="1">
      <alignment horizontal="right" vertical="center" shrinkToFit="1"/>
    </xf>
    <xf numFmtId="183" fontId="13" fillId="3" borderId="1" xfId="0" applyNumberFormat="1" applyFont="1" applyFill="1" applyBorder="1" applyAlignment="1">
      <alignment horizontal="right" vertical="center" shrinkToFit="1"/>
    </xf>
    <xf numFmtId="0" fontId="13" fillId="3" borderId="1" xfId="0" applyFont="1" applyFill="1" applyBorder="1" applyAlignment="1">
      <alignment horizontal="left" vertical="center" shrinkToFit="1"/>
    </xf>
    <xf numFmtId="179" fontId="13" fillId="3" borderId="1" xfId="4" applyNumberFormat="1" applyFont="1" applyFill="1" applyBorder="1" applyAlignment="1">
      <alignment horizontal="right" vertical="center" shrinkToFit="1"/>
    </xf>
    <xf numFmtId="176" fontId="12" fillId="6" borderId="4" xfId="0" applyNumberFormat="1" applyFont="1" applyFill="1" applyBorder="1" applyAlignment="1" applyProtection="1">
      <alignment horizontal="right" vertical="center"/>
      <protection locked="0"/>
    </xf>
    <xf numFmtId="181" fontId="12" fillId="6" borderId="4" xfId="0" applyNumberFormat="1" applyFont="1" applyFill="1" applyBorder="1" applyAlignment="1" applyProtection="1">
      <alignment horizontal="right" vertical="center"/>
      <protection locked="0"/>
    </xf>
    <xf numFmtId="185" fontId="12" fillId="0" borderId="2" xfId="0" applyNumberFormat="1" applyFont="1" applyBorder="1" applyAlignment="1"/>
    <xf numFmtId="185" fontId="12" fillId="3" borderId="2" xfId="0" applyNumberFormat="1" applyFont="1" applyFill="1" applyBorder="1" applyAlignment="1" applyProtection="1">
      <alignment horizontal="right" vertical="center"/>
      <protection locked="0"/>
    </xf>
    <xf numFmtId="185" fontId="12" fillId="6" borderId="4" xfId="0" applyNumberFormat="1" applyFont="1" applyFill="1" applyBorder="1" applyAlignment="1" applyProtection="1">
      <alignment horizontal="right" vertical="center"/>
      <protection locked="0"/>
    </xf>
    <xf numFmtId="0" fontId="13" fillId="0" borderId="0" xfId="0" applyFont="1" applyAlignment="1">
      <alignment horizontal="left" vertical="top"/>
    </xf>
    <xf numFmtId="0" fontId="14" fillId="0" borderId="1" xfId="0" applyFont="1" applyBorder="1" applyAlignment="1">
      <alignment horizontal="left" vertical="center"/>
    </xf>
    <xf numFmtId="0" fontId="14" fillId="0" borderId="10" xfId="0" applyFont="1" applyBorder="1" applyAlignment="1">
      <alignment horizontal="left" vertical="center"/>
    </xf>
    <xf numFmtId="0" fontId="14" fillId="0" borderId="3" xfId="0" applyFont="1" applyBorder="1" applyAlignment="1">
      <alignment horizontal="left" vertical="center"/>
    </xf>
    <xf numFmtId="0" fontId="13" fillId="0" borderId="0" xfId="0" applyFont="1" applyAlignment="1">
      <alignment horizontal="center" vertical="center"/>
    </xf>
    <xf numFmtId="176" fontId="12" fillId="0" borderId="2" xfId="0" applyNumberFormat="1" applyFont="1" applyBorder="1" applyAlignment="1">
      <alignment horizontal="right"/>
    </xf>
    <xf numFmtId="0" fontId="12" fillId="0" borderId="2" xfId="0" applyFont="1" applyBorder="1" applyAlignment="1">
      <alignment horizontal="right"/>
    </xf>
    <xf numFmtId="180" fontId="12" fillId="0" borderId="2" xfId="0" applyNumberFormat="1" applyFont="1" applyBorder="1" applyAlignment="1">
      <alignment horizontal="right"/>
    </xf>
    <xf numFmtId="0" fontId="12" fillId="5" borderId="1" xfId="0" applyFont="1" applyFill="1" applyBorder="1" applyAlignment="1">
      <alignment horizontal="center"/>
    </xf>
    <xf numFmtId="0" fontId="12" fillId="5" borderId="3"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3" xfId="0" applyFont="1" applyFill="1" applyBorder="1" applyAlignment="1">
      <alignment horizontal="center" vertical="center" shrinkToFit="1"/>
    </xf>
    <xf numFmtId="0" fontId="12" fillId="5" borderId="2"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5" xfId="0" applyFont="1" applyFill="1" applyBorder="1" applyAlignment="1">
      <alignment horizontal="center" vertical="center"/>
    </xf>
    <xf numFmtId="183" fontId="13" fillId="6" borderId="14" xfId="0" applyNumberFormat="1" applyFont="1" applyFill="1" applyBorder="1" applyAlignment="1">
      <alignment horizontal="right" vertical="center" shrinkToFit="1"/>
    </xf>
    <xf numFmtId="183" fontId="13" fillId="6" borderId="16" xfId="0" applyNumberFormat="1" applyFont="1" applyFill="1" applyBorder="1" applyAlignment="1">
      <alignment horizontal="right" vertical="center" shrinkToFit="1"/>
    </xf>
    <xf numFmtId="183" fontId="13" fillId="6" borderId="15" xfId="0" applyNumberFormat="1" applyFont="1" applyFill="1" applyBorder="1" applyAlignment="1">
      <alignment horizontal="right" vertical="center" shrinkToFit="1"/>
    </xf>
    <xf numFmtId="0" fontId="13"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8" fillId="0" borderId="0" xfId="2" applyFont="1" applyAlignment="1">
      <alignment horizontal="center" vertical="center" shrinkToFit="1"/>
    </xf>
    <xf numFmtId="0" fontId="9" fillId="0" borderId="0" xfId="2" applyFont="1" applyAlignment="1">
      <alignment horizontal="left" vertical="center" wrapText="1"/>
    </xf>
  </cellXfs>
  <cellStyles count="5">
    <cellStyle name="桁区切り" xfId="1" builtinId="6"/>
    <cellStyle name="桁区切り 4" xfId="4"/>
    <cellStyle name="通貨" xfId="3" builtinId="7"/>
    <cellStyle name="標準" xfId="0" builtinId="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676275</xdr:colOff>
      <xdr:row>7</xdr:row>
      <xdr:rowOff>533400</xdr:rowOff>
    </xdr:to>
    <xdr:cxnSp macro="">
      <xdr:nvCxnSpPr>
        <xdr:cNvPr id="3"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8429" y="1152071"/>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676275</xdr:colOff>
      <xdr:row>9</xdr:row>
      <xdr:rowOff>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409700"/>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676275</xdr:colOff>
      <xdr:row>7</xdr:row>
      <xdr:rowOff>533400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219200"/>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323272</xdr:colOff>
      <xdr:row>0</xdr:row>
      <xdr:rowOff>46182</xdr:rowOff>
    </xdr:from>
    <xdr:to>
      <xdr:col>6</xdr:col>
      <xdr:colOff>1304635</xdr:colOff>
      <xdr:row>1</xdr:row>
      <xdr:rowOff>184728</xdr:rowOff>
    </xdr:to>
    <xdr:sp macro="" textlink="">
      <xdr:nvSpPr>
        <xdr:cNvPr id="3" name="正方形/長方形 2"/>
        <xdr:cNvSpPr/>
      </xdr:nvSpPr>
      <xdr:spPr>
        <a:xfrm>
          <a:off x="5437908" y="46182"/>
          <a:ext cx="981363" cy="346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HGS創英角ﾎﾟｯﾌﾟ体" panose="040B0A00000000000000" pitchFamily="50" charset="-128"/>
              <a:ea typeface="HGS創英角ﾎﾟｯﾌﾟ体" panose="040B0A00000000000000" pitchFamily="50" charset="-128"/>
            </a:rPr>
            <a:t>記載例</a:t>
          </a:r>
        </a:p>
      </xdr:txBody>
    </xdr:sp>
    <xdr:clientData/>
  </xdr:twoCellAnchor>
  <xdr:twoCellAnchor>
    <xdr:from>
      <xdr:col>5</xdr:col>
      <xdr:colOff>265546</xdr:colOff>
      <xdr:row>3</xdr:row>
      <xdr:rowOff>80817</xdr:rowOff>
    </xdr:from>
    <xdr:to>
      <xdr:col>6</xdr:col>
      <xdr:colOff>727365</xdr:colOff>
      <xdr:row>6</xdr:row>
      <xdr:rowOff>150090</xdr:rowOff>
    </xdr:to>
    <xdr:sp macro="" textlink="">
      <xdr:nvSpPr>
        <xdr:cNvPr id="4" name="四角形吹き出し 3"/>
        <xdr:cNvSpPr/>
      </xdr:nvSpPr>
      <xdr:spPr>
        <a:xfrm>
          <a:off x="3983182" y="704272"/>
          <a:ext cx="1858819" cy="692727"/>
        </a:xfrm>
        <a:prstGeom prst="wedgeRectCallout">
          <a:avLst>
            <a:gd name="adj1" fmla="val -112137"/>
            <a:gd name="adj2" fmla="val 1723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年間の見込み回数を入力してください。</a:t>
          </a:r>
        </a:p>
      </xdr:txBody>
    </xdr:sp>
    <xdr:clientData/>
  </xdr:twoCellAnchor>
  <xdr:twoCellAnchor>
    <xdr:from>
      <xdr:col>4</xdr:col>
      <xdr:colOff>46184</xdr:colOff>
      <xdr:row>26</xdr:row>
      <xdr:rowOff>196273</xdr:rowOff>
    </xdr:from>
    <xdr:to>
      <xdr:col>6</xdr:col>
      <xdr:colOff>1119912</xdr:colOff>
      <xdr:row>32</xdr:row>
      <xdr:rowOff>103910</xdr:rowOff>
    </xdr:to>
    <xdr:sp macro="" textlink="">
      <xdr:nvSpPr>
        <xdr:cNvPr id="5" name="四角形吹き出し 4"/>
        <xdr:cNvSpPr/>
      </xdr:nvSpPr>
      <xdr:spPr>
        <a:xfrm>
          <a:off x="2909457" y="8358909"/>
          <a:ext cx="3325091" cy="1154546"/>
        </a:xfrm>
        <a:prstGeom prst="wedgeRectCallout">
          <a:avLst>
            <a:gd name="adj1" fmla="val -42393"/>
            <a:gd name="adj2" fmla="val -929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減免回数は見込みとして全体の１０％の数字が自動入力されます。別の回数を入力する場合は、数式を削除して直接入力してください。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676275</xdr:colOff>
      <xdr:row>9</xdr:row>
      <xdr:rowOff>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733550"/>
          <a:ext cx="676275" cy="5715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415637</xdr:colOff>
      <xdr:row>0</xdr:row>
      <xdr:rowOff>57727</xdr:rowOff>
    </xdr:from>
    <xdr:to>
      <xdr:col>5</xdr:col>
      <xdr:colOff>1397000</xdr:colOff>
      <xdr:row>1</xdr:row>
      <xdr:rowOff>196273</xdr:rowOff>
    </xdr:to>
    <xdr:sp macro="" textlink="">
      <xdr:nvSpPr>
        <xdr:cNvPr id="3" name="正方形/長方形 2"/>
        <xdr:cNvSpPr/>
      </xdr:nvSpPr>
      <xdr:spPr>
        <a:xfrm>
          <a:off x="5414819" y="57727"/>
          <a:ext cx="981363" cy="346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HGS創英角ﾎﾟｯﾌﾟ体" panose="040B0A00000000000000" pitchFamily="50" charset="-128"/>
              <a:ea typeface="HGS創英角ﾎﾟｯﾌﾟ体" panose="040B0A00000000000000" pitchFamily="50" charset="-128"/>
            </a:rPr>
            <a:t>記載例</a:t>
          </a:r>
        </a:p>
      </xdr:txBody>
    </xdr:sp>
    <xdr:clientData/>
  </xdr:twoCellAnchor>
  <xdr:twoCellAnchor>
    <xdr:from>
      <xdr:col>3</xdr:col>
      <xdr:colOff>207817</xdr:colOff>
      <xdr:row>4</xdr:row>
      <xdr:rowOff>23089</xdr:rowOff>
    </xdr:from>
    <xdr:to>
      <xdr:col>5</xdr:col>
      <xdr:colOff>542635</xdr:colOff>
      <xdr:row>7</xdr:row>
      <xdr:rowOff>92362</xdr:rowOff>
    </xdr:to>
    <xdr:sp macro="" textlink="">
      <xdr:nvSpPr>
        <xdr:cNvPr id="4" name="四角形吹き出し 3"/>
        <xdr:cNvSpPr/>
      </xdr:nvSpPr>
      <xdr:spPr>
        <a:xfrm>
          <a:off x="2632362" y="958271"/>
          <a:ext cx="2909455" cy="692727"/>
        </a:xfrm>
        <a:prstGeom prst="wedgeRectCallout">
          <a:avLst>
            <a:gd name="adj1" fmla="val -71350"/>
            <a:gd name="adj2" fmla="val 1456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該当付きにおける実施日数の見込みを入力してください。</a:t>
          </a:r>
        </a:p>
      </xdr:txBody>
    </xdr:sp>
    <xdr:clientData/>
  </xdr:twoCellAnchor>
  <xdr:twoCellAnchor>
    <xdr:from>
      <xdr:col>5</xdr:col>
      <xdr:colOff>219363</xdr:colOff>
      <xdr:row>27</xdr:row>
      <xdr:rowOff>115456</xdr:rowOff>
    </xdr:from>
    <xdr:to>
      <xdr:col>9</xdr:col>
      <xdr:colOff>127000</xdr:colOff>
      <xdr:row>32</xdr:row>
      <xdr:rowOff>161638</xdr:rowOff>
    </xdr:to>
    <xdr:sp macro="" textlink="">
      <xdr:nvSpPr>
        <xdr:cNvPr id="6" name="四角形吹き出し 5"/>
        <xdr:cNvSpPr/>
      </xdr:nvSpPr>
      <xdr:spPr>
        <a:xfrm>
          <a:off x="5218545" y="8255001"/>
          <a:ext cx="3325091" cy="1154546"/>
        </a:xfrm>
        <a:prstGeom prst="wedgeRectCallout">
          <a:avLst>
            <a:gd name="adj1" fmla="val -133366"/>
            <a:gd name="adj2" fmla="val 10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減免回数は見込みとして全体の４０％の数字が自動入力されます。別の回数を入力する場合は、数式を削除して直接入力してください。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70" zoomScaleNormal="70" workbookViewId="0">
      <selection activeCell="A3" sqref="A3:D3"/>
    </sheetView>
  </sheetViews>
  <sheetFormatPr defaultRowHeight="15" x14ac:dyDescent="0.35"/>
  <cols>
    <col min="1" max="1" width="3.33203125" style="27" customWidth="1"/>
    <col min="2" max="2" width="28.9140625" style="27" customWidth="1"/>
    <col min="3" max="3" width="22.83203125" style="27" customWidth="1"/>
    <col min="4" max="4" width="23.25" style="27" customWidth="1"/>
    <col min="5" max="5" width="9.75" style="27" customWidth="1"/>
    <col min="6" max="6" width="8.6640625" style="27" customWidth="1"/>
    <col min="7" max="16384" width="8.6640625" style="27"/>
  </cols>
  <sheetData>
    <row r="1" spans="1:6" ht="19.5" x14ac:dyDescent="0.45">
      <c r="A1" s="80" t="s">
        <v>93</v>
      </c>
      <c r="B1" s="80"/>
      <c r="C1" s="37"/>
      <c r="D1" s="37"/>
      <c r="E1" s="37"/>
      <c r="F1" s="37"/>
    </row>
    <row r="2" spans="1:6" ht="19.5" x14ac:dyDescent="0.45">
      <c r="A2" s="80"/>
      <c r="B2" s="80"/>
      <c r="C2" s="37"/>
      <c r="D2" s="37"/>
      <c r="E2" s="37"/>
      <c r="F2" s="37"/>
    </row>
    <row r="3" spans="1:6" ht="19.5" x14ac:dyDescent="0.35">
      <c r="A3" s="84" t="s">
        <v>34</v>
      </c>
      <c r="B3" s="84"/>
      <c r="C3" s="84"/>
      <c r="D3" s="84"/>
      <c r="E3" s="26"/>
      <c r="F3" s="26"/>
    </row>
    <row r="4" spans="1:6" ht="39.5" customHeight="1" x14ac:dyDescent="0.35">
      <c r="A4" s="25"/>
      <c r="B4" s="26"/>
      <c r="C4" s="26"/>
      <c r="D4" s="26"/>
      <c r="E4" s="26"/>
      <c r="F4" s="26"/>
    </row>
    <row r="5" spans="1:6" ht="19.5" x14ac:dyDescent="0.35">
      <c r="A5" s="25"/>
      <c r="B5" s="26"/>
      <c r="C5" s="46" t="s">
        <v>45</v>
      </c>
      <c r="D5" s="34"/>
      <c r="E5" s="26"/>
      <c r="F5" s="26"/>
    </row>
    <row r="6" spans="1:6" ht="27" customHeight="1" x14ac:dyDescent="0.35"/>
    <row r="7" spans="1:6" s="28" customFormat="1" ht="44.5" customHeight="1" x14ac:dyDescent="0.55000000000000004">
      <c r="B7" s="30" t="s">
        <v>35</v>
      </c>
      <c r="C7" s="30" t="s">
        <v>36</v>
      </c>
      <c r="D7" s="30" t="s">
        <v>87</v>
      </c>
    </row>
    <row r="8" spans="1:6" s="28" customFormat="1" ht="44.5" customHeight="1" x14ac:dyDescent="0.55000000000000004">
      <c r="B8" s="81" t="s">
        <v>37</v>
      </c>
      <c r="C8" s="29" t="s">
        <v>38</v>
      </c>
      <c r="D8" s="32">
        <f>算定内訳①!G21</f>
        <v>0</v>
      </c>
    </row>
    <row r="9" spans="1:6" s="28" customFormat="1" ht="44.5" customHeight="1" x14ac:dyDescent="0.55000000000000004">
      <c r="B9" s="82"/>
      <c r="C9" s="31" t="s">
        <v>39</v>
      </c>
      <c r="D9" s="33">
        <f>算定内訳①!E21*0.1*3000</f>
        <v>0</v>
      </c>
    </row>
    <row r="10" spans="1:6" s="28" customFormat="1" ht="44.5" customHeight="1" x14ac:dyDescent="0.55000000000000004">
      <c r="B10" s="83"/>
      <c r="C10" s="35" t="s">
        <v>46</v>
      </c>
      <c r="D10" s="32">
        <f>SUM(D8:D9)</f>
        <v>0</v>
      </c>
    </row>
    <row r="11" spans="1:6" s="28" customFormat="1" ht="44.5" customHeight="1" x14ac:dyDescent="0.55000000000000004">
      <c r="B11" s="81" t="s">
        <v>40</v>
      </c>
      <c r="C11" s="29" t="s">
        <v>38</v>
      </c>
      <c r="D11" s="32">
        <f>'算定内訳 ②'!F22</f>
        <v>0</v>
      </c>
    </row>
    <row r="12" spans="1:6" s="28" customFormat="1" ht="44.5" customHeight="1" x14ac:dyDescent="0.55000000000000004">
      <c r="B12" s="82"/>
      <c r="C12" s="29" t="s">
        <v>41</v>
      </c>
      <c r="D12" s="32">
        <f>'算定内訳 ②'!F26</f>
        <v>0</v>
      </c>
    </row>
    <row r="13" spans="1:6" s="28" customFormat="1" ht="44.5" customHeight="1" x14ac:dyDescent="0.55000000000000004">
      <c r="B13" s="82"/>
      <c r="C13" s="31" t="s">
        <v>39</v>
      </c>
      <c r="D13" s="32">
        <f>'算定内訳 ②'!E30</f>
        <v>0</v>
      </c>
    </row>
    <row r="14" spans="1:6" s="28" customFormat="1" ht="44.5" customHeight="1" x14ac:dyDescent="0.55000000000000004">
      <c r="B14" s="82"/>
      <c r="C14" s="29" t="s">
        <v>42</v>
      </c>
      <c r="D14" s="33">
        <f>'算定内訳 ②'!F75</f>
        <v>0</v>
      </c>
    </row>
    <row r="15" spans="1:6" s="28" customFormat="1" ht="44.5" customHeight="1" x14ac:dyDescent="0.55000000000000004">
      <c r="B15" s="83"/>
      <c r="C15" s="35" t="s">
        <v>47</v>
      </c>
      <c r="D15" s="32">
        <f>SUM(D11:D14)</f>
        <v>0</v>
      </c>
    </row>
    <row r="16" spans="1:6" ht="44.5" customHeight="1" thickBot="1" x14ac:dyDescent="0.4"/>
    <row r="17" spans="3:4" ht="44.5" customHeight="1" thickBot="1" x14ac:dyDescent="0.4">
      <c r="C17" s="36" t="s">
        <v>92</v>
      </c>
      <c r="D17" s="38">
        <f>ROUNDDOWN(D10+D15,-3)</f>
        <v>0</v>
      </c>
    </row>
  </sheetData>
  <mergeCells count="4">
    <mergeCell ref="A1:B2"/>
    <mergeCell ref="B8:B10"/>
    <mergeCell ref="B11:B15"/>
    <mergeCell ref="A3:D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55" zoomScaleNormal="55" workbookViewId="0">
      <selection activeCell="A3" sqref="A3"/>
    </sheetView>
  </sheetViews>
  <sheetFormatPr defaultRowHeight="16" x14ac:dyDescent="0.35"/>
  <cols>
    <col min="1" max="1" width="4" style="48" customWidth="1"/>
    <col min="2" max="5" width="11.1640625" style="48" customWidth="1"/>
    <col min="6" max="7" width="18.33203125" style="48" customWidth="1"/>
    <col min="8" max="245" width="9" style="48"/>
    <col min="246" max="246" width="4" style="48" customWidth="1"/>
    <col min="247" max="247" width="9" style="48"/>
    <col min="248" max="251" width="18.33203125" style="48" customWidth="1"/>
    <col min="252" max="501" width="9" style="48"/>
    <col min="502" max="502" width="4" style="48" customWidth="1"/>
    <col min="503" max="503" width="9" style="48"/>
    <col min="504" max="507" width="18.33203125" style="48" customWidth="1"/>
    <col min="508" max="757" width="9" style="48"/>
    <col min="758" max="758" width="4" style="48" customWidth="1"/>
    <col min="759" max="759" width="9" style="48"/>
    <col min="760" max="763" width="18.33203125" style="48" customWidth="1"/>
    <col min="764" max="1013" width="9" style="48"/>
    <col min="1014" max="1014" width="4" style="48" customWidth="1"/>
    <col min="1015" max="1015" width="9" style="48"/>
    <col min="1016" max="1019" width="18.33203125" style="48" customWidth="1"/>
    <col min="1020" max="1269" width="9" style="48"/>
    <col min="1270" max="1270" width="4" style="48" customWidth="1"/>
    <col min="1271" max="1271" width="9" style="48"/>
    <col min="1272" max="1275" width="18.33203125" style="48" customWidth="1"/>
    <col min="1276" max="1525" width="9" style="48"/>
    <col min="1526" max="1526" width="4" style="48" customWidth="1"/>
    <col min="1527" max="1527" width="9" style="48"/>
    <col min="1528" max="1531" width="18.33203125" style="48" customWidth="1"/>
    <col min="1532" max="1781" width="9" style="48"/>
    <col min="1782" max="1782" width="4" style="48" customWidth="1"/>
    <col min="1783" max="1783" width="9" style="48"/>
    <col min="1784" max="1787" width="18.33203125" style="48" customWidth="1"/>
    <col min="1788" max="2037" width="9" style="48"/>
    <col min="2038" max="2038" width="4" style="48" customWidth="1"/>
    <col min="2039" max="2039" width="9" style="48"/>
    <col min="2040" max="2043" width="18.33203125" style="48" customWidth="1"/>
    <col min="2044" max="2293" width="9" style="48"/>
    <col min="2294" max="2294" width="4" style="48" customWidth="1"/>
    <col min="2295" max="2295" width="9" style="48"/>
    <col min="2296" max="2299" width="18.33203125" style="48" customWidth="1"/>
    <col min="2300" max="2549" width="9" style="48"/>
    <col min="2550" max="2550" width="4" style="48" customWidth="1"/>
    <col min="2551" max="2551" width="9" style="48"/>
    <col min="2552" max="2555" width="18.33203125" style="48" customWidth="1"/>
    <col min="2556" max="2805" width="9" style="48"/>
    <col min="2806" max="2806" width="4" style="48" customWidth="1"/>
    <col min="2807" max="2807" width="9" style="48"/>
    <col min="2808" max="2811" width="18.33203125" style="48" customWidth="1"/>
    <col min="2812" max="3061" width="9" style="48"/>
    <col min="3062" max="3062" width="4" style="48" customWidth="1"/>
    <col min="3063" max="3063" width="9" style="48"/>
    <col min="3064" max="3067" width="18.33203125" style="48" customWidth="1"/>
    <col min="3068" max="3317" width="9" style="48"/>
    <col min="3318" max="3318" width="4" style="48" customWidth="1"/>
    <col min="3319" max="3319" width="9" style="48"/>
    <col min="3320" max="3323" width="18.33203125" style="48" customWidth="1"/>
    <col min="3324" max="3573" width="9" style="48"/>
    <col min="3574" max="3574" width="4" style="48" customWidth="1"/>
    <col min="3575" max="3575" width="9" style="48"/>
    <col min="3576" max="3579" width="18.33203125" style="48" customWidth="1"/>
    <col min="3580" max="3829" width="9" style="48"/>
    <col min="3830" max="3830" width="4" style="48" customWidth="1"/>
    <col min="3831" max="3831" width="9" style="48"/>
    <col min="3832" max="3835" width="18.33203125" style="48" customWidth="1"/>
    <col min="3836" max="4085" width="9" style="48"/>
    <col min="4086" max="4086" width="4" style="48" customWidth="1"/>
    <col min="4087" max="4087" width="9" style="48"/>
    <col min="4088" max="4091" width="18.33203125" style="48" customWidth="1"/>
    <col min="4092" max="4341" width="9" style="48"/>
    <col min="4342" max="4342" width="4" style="48" customWidth="1"/>
    <col min="4343" max="4343" width="9" style="48"/>
    <col min="4344" max="4347" width="18.33203125" style="48" customWidth="1"/>
    <col min="4348" max="4597" width="9" style="48"/>
    <col min="4598" max="4598" width="4" style="48" customWidth="1"/>
    <col min="4599" max="4599" width="9" style="48"/>
    <col min="4600" max="4603" width="18.33203125" style="48" customWidth="1"/>
    <col min="4604" max="4853" width="9" style="48"/>
    <col min="4854" max="4854" width="4" style="48" customWidth="1"/>
    <col min="4855" max="4855" width="9" style="48"/>
    <col min="4856" max="4859" width="18.33203125" style="48" customWidth="1"/>
    <col min="4860" max="5109" width="9" style="48"/>
    <col min="5110" max="5110" width="4" style="48" customWidth="1"/>
    <col min="5111" max="5111" width="9" style="48"/>
    <col min="5112" max="5115" width="18.33203125" style="48" customWidth="1"/>
    <col min="5116" max="5365" width="9" style="48"/>
    <col min="5366" max="5366" width="4" style="48" customWidth="1"/>
    <col min="5367" max="5367" width="9" style="48"/>
    <col min="5368" max="5371" width="18.33203125" style="48" customWidth="1"/>
    <col min="5372" max="5621" width="9" style="48"/>
    <col min="5622" max="5622" width="4" style="48" customWidth="1"/>
    <col min="5623" max="5623" width="9" style="48"/>
    <col min="5624" max="5627" width="18.33203125" style="48" customWidth="1"/>
    <col min="5628" max="5877" width="9" style="48"/>
    <col min="5878" max="5878" width="4" style="48" customWidth="1"/>
    <col min="5879" max="5879" width="9" style="48"/>
    <col min="5880" max="5883" width="18.33203125" style="48" customWidth="1"/>
    <col min="5884" max="6133" width="9" style="48"/>
    <col min="6134" max="6134" width="4" style="48" customWidth="1"/>
    <col min="6135" max="6135" width="9" style="48"/>
    <col min="6136" max="6139" width="18.33203125" style="48" customWidth="1"/>
    <col min="6140" max="6389" width="9" style="48"/>
    <col min="6390" max="6390" width="4" style="48" customWidth="1"/>
    <col min="6391" max="6391" width="9" style="48"/>
    <col min="6392" max="6395" width="18.33203125" style="48" customWidth="1"/>
    <col min="6396" max="6645" width="9" style="48"/>
    <col min="6646" max="6646" width="4" style="48" customWidth="1"/>
    <col min="6647" max="6647" width="9" style="48"/>
    <col min="6648" max="6651" width="18.33203125" style="48" customWidth="1"/>
    <col min="6652" max="6901" width="9" style="48"/>
    <col min="6902" max="6902" width="4" style="48" customWidth="1"/>
    <col min="6903" max="6903" width="9" style="48"/>
    <col min="6904" max="6907" width="18.33203125" style="48" customWidth="1"/>
    <col min="6908" max="7157" width="9" style="48"/>
    <col min="7158" max="7158" width="4" style="48" customWidth="1"/>
    <col min="7159" max="7159" width="9" style="48"/>
    <col min="7160" max="7163" width="18.33203125" style="48" customWidth="1"/>
    <col min="7164" max="7413" width="9" style="48"/>
    <col min="7414" max="7414" width="4" style="48" customWidth="1"/>
    <col min="7415" max="7415" width="9" style="48"/>
    <col min="7416" max="7419" width="18.33203125" style="48" customWidth="1"/>
    <col min="7420" max="7669" width="9" style="48"/>
    <col min="7670" max="7670" width="4" style="48" customWidth="1"/>
    <col min="7671" max="7671" width="9" style="48"/>
    <col min="7672" max="7675" width="18.33203125" style="48" customWidth="1"/>
    <col min="7676" max="7925" width="9" style="48"/>
    <col min="7926" max="7926" width="4" style="48" customWidth="1"/>
    <col min="7927" max="7927" width="9" style="48"/>
    <col min="7928" max="7931" width="18.33203125" style="48" customWidth="1"/>
    <col min="7932" max="8181" width="9" style="48"/>
    <col min="8182" max="8182" width="4" style="48" customWidth="1"/>
    <col min="8183" max="8183" width="9" style="48"/>
    <col min="8184" max="8187" width="18.33203125" style="48" customWidth="1"/>
    <col min="8188" max="8437" width="9" style="48"/>
    <col min="8438" max="8438" width="4" style="48" customWidth="1"/>
    <col min="8439" max="8439" width="9" style="48"/>
    <col min="8440" max="8443" width="18.33203125" style="48" customWidth="1"/>
    <col min="8444" max="8693" width="9" style="48"/>
    <col min="8694" max="8694" width="4" style="48" customWidth="1"/>
    <col min="8695" max="8695" width="9" style="48"/>
    <col min="8696" max="8699" width="18.33203125" style="48" customWidth="1"/>
    <col min="8700" max="8949" width="9" style="48"/>
    <col min="8950" max="8950" width="4" style="48" customWidth="1"/>
    <col min="8951" max="8951" width="9" style="48"/>
    <col min="8952" max="8955" width="18.33203125" style="48" customWidth="1"/>
    <col min="8956" max="9205" width="9" style="48"/>
    <col min="9206" max="9206" width="4" style="48" customWidth="1"/>
    <col min="9207" max="9207" width="9" style="48"/>
    <col min="9208" max="9211" width="18.33203125" style="48" customWidth="1"/>
    <col min="9212" max="9461" width="9" style="48"/>
    <col min="9462" max="9462" width="4" style="48" customWidth="1"/>
    <col min="9463" max="9463" width="9" style="48"/>
    <col min="9464" max="9467" width="18.33203125" style="48" customWidth="1"/>
    <col min="9468" max="9717" width="9" style="48"/>
    <col min="9718" max="9718" width="4" style="48" customWidth="1"/>
    <col min="9719" max="9719" width="9" style="48"/>
    <col min="9720" max="9723" width="18.33203125" style="48" customWidth="1"/>
    <col min="9724" max="9973" width="9" style="48"/>
    <col min="9974" max="9974" width="4" style="48" customWidth="1"/>
    <col min="9975" max="9975" width="9" style="48"/>
    <col min="9976" max="9979" width="18.33203125" style="48" customWidth="1"/>
    <col min="9980" max="10229" width="9" style="48"/>
    <col min="10230" max="10230" width="4" style="48" customWidth="1"/>
    <col min="10231" max="10231" width="9" style="48"/>
    <col min="10232" max="10235" width="18.33203125" style="48" customWidth="1"/>
    <col min="10236" max="10485" width="9" style="48"/>
    <col min="10486" max="10486" width="4" style="48" customWidth="1"/>
    <col min="10487" max="10487" width="9" style="48"/>
    <col min="10488" max="10491" width="18.33203125" style="48" customWidth="1"/>
    <col min="10492" max="10741" width="9" style="48"/>
    <col min="10742" max="10742" width="4" style="48" customWidth="1"/>
    <col min="10743" max="10743" width="9" style="48"/>
    <col min="10744" max="10747" width="18.33203125" style="48" customWidth="1"/>
    <col min="10748" max="10997" width="9" style="48"/>
    <col min="10998" max="10998" width="4" style="48" customWidth="1"/>
    <col min="10999" max="10999" width="9" style="48"/>
    <col min="11000" max="11003" width="18.33203125" style="48" customWidth="1"/>
    <col min="11004" max="11253" width="9" style="48"/>
    <col min="11254" max="11254" width="4" style="48" customWidth="1"/>
    <col min="11255" max="11255" width="9" style="48"/>
    <col min="11256" max="11259" width="18.33203125" style="48" customWidth="1"/>
    <col min="11260" max="11509" width="9" style="48"/>
    <col min="11510" max="11510" width="4" style="48" customWidth="1"/>
    <col min="11511" max="11511" width="9" style="48"/>
    <col min="11512" max="11515" width="18.33203125" style="48" customWidth="1"/>
    <col min="11516" max="11765" width="9" style="48"/>
    <col min="11766" max="11766" width="4" style="48" customWidth="1"/>
    <col min="11767" max="11767" width="9" style="48"/>
    <col min="11768" max="11771" width="18.33203125" style="48" customWidth="1"/>
    <col min="11772" max="12021" width="9" style="48"/>
    <col min="12022" max="12022" width="4" style="48" customWidth="1"/>
    <col min="12023" max="12023" width="9" style="48"/>
    <col min="12024" max="12027" width="18.33203125" style="48" customWidth="1"/>
    <col min="12028" max="12277" width="9" style="48"/>
    <col min="12278" max="12278" width="4" style="48" customWidth="1"/>
    <col min="12279" max="12279" width="9" style="48"/>
    <col min="12280" max="12283" width="18.33203125" style="48" customWidth="1"/>
    <col min="12284" max="12533" width="9" style="48"/>
    <col min="12534" max="12534" width="4" style="48" customWidth="1"/>
    <col min="12535" max="12535" width="9" style="48"/>
    <col min="12536" max="12539" width="18.33203125" style="48" customWidth="1"/>
    <col min="12540" max="12789" width="9" style="48"/>
    <col min="12790" max="12790" width="4" style="48" customWidth="1"/>
    <col min="12791" max="12791" width="9" style="48"/>
    <col min="12792" max="12795" width="18.33203125" style="48" customWidth="1"/>
    <col min="12796" max="13045" width="9" style="48"/>
    <col min="13046" max="13046" width="4" style="48" customWidth="1"/>
    <col min="13047" max="13047" width="9" style="48"/>
    <col min="13048" max="13051" width="18.33203125" style="48" customWidth="1"/>
    <col min="13052" max="13301" width="9" style="48"/>
    <col min="13302" max="13302" width="4" style="48" customWidth="1"/>
    <col min="13303" max="13303" width="9" style="48"/>
    <col min="13304" max="13307" width="18.33203125" style="48" customWidth="1"/>
    <col min="13308" max="13557" width="9" style="48"/>
    <col min="13558" max="13558" width="4" style="48" customWidth="1"/>
    <col min="13559" max="13559" width="9" style="48"/>
    <col min="13560" max="13563" width="18.33203125" style="48" customWidth="1"/>
    <col min="13564" max="13813" width="9" style="48"/>
    <col min="13814" max="13814" width="4" style="48" customWidth="1"/>
    <col min="13815" max="13815" width="9" style="48"/>
    <col min="13816" max="13819" width="18.33203125" style="48" customWidth="1"/>
    <col min="13820" max="14069" width="9" style="48"/>
    <col min="14070" max="14070" width="4" style="48" customWidth="1"/>
    <col min="14071" max="14071" width="9" style="48"/>
    <col min="14072" max="14075" width="18.33203125" style="48" customWidth="1"/>
    <col min="14076" max="14325" width="9" style="48"/>
    <col min="14326" max="14326" width="4" style="48" customWidth="1"/>
    <col min="14327" max="14327" width="9" style="48"/>
    <col min="14328" max="14331" width="18.33203125" style="48" customWidth="1"/>
    <col min="14332" max="14581" width="9" style="48"/>
    <col min="14582" max="14582" width="4" style="48" customWidth="1"/>
    <col min="14583" max="14583" width="9" style="48"/>
    <col min="14584" max="14587" width="18.33203125" style="48" customWidth="1"/>
    <col min="14588" max="14837" width="9" style="48"/>
    <col min="14838" max="14838" width="4" style="48" customWidth="1"/>
    <col min="14839" max="14839" width="9" style="48"/>
    <col min="14840" max="14843" width="18.33203125" style="48" customWidth="1"/>
    <col min="14844" max="15093" width="9" style="48"/>
    <col min="15094" max="15094" width="4" style="48" customWidth="1"/>
    <col min="15095" max="15095" width="9" style="48"/>
    <col min="15096" max="15099" width="18.33203125" style="48" customWidth="1"/>
    <col min="15100" max="15349" width="9" style="48"/>
    <col min="15350" max="15350" width="4" style="48" customWidth="1"/>
    <col min="15351" max="15351" width="9" style="48"/>
    <col min="15352" max="15355" width="18.33203125" style="48" customWidth="1"/>
    <col min="15356" max="15605" width="9" style="48"/>
    <col min="15606" max="15606" width="4" style="48" customWidth="1"/>
    <col min="15607" max="15607" width="9" style="48"/>
    <col min="15608" max="15611" width="18.33203125" style="48" customWidth="1"/>
    <col min="15612" max="15861" width="9" style="48"/>
    <col min="15862" max="15862" width="4" style="48" customWidth="1"/>
    <col min="15863" max="15863" width="9" style="48"/>
    <col min="15864" max="15867" width="18.33203125" style="48" customWidth="1"/>
    <col min="15868" max="16117" width="9" style="48"/>
    <col min="16118" max="16118" width="4" style="48" customWidth="1"/>
    <col min="16119" max="16119" width="9" style="48"/>
    <col min="16120" max="16123" width="18.33203125" style="48" customWidth="1"/>
    <col min="16124" max="16372" width="9" style="48"/>
    <col min="16373" max="16384" width="9" style="48" customWidth="1"/>
  </cols>
  <sheetData>
    <row r="1" spans="1:7" x14ac:dyDescent="0.35">
      <c r="A1" s="80" t="s">
        <v>94</v>
      </c>
      <c r="B1" s="80"/>
      <c r="C1" s="80"/>
    </row>
    <row r="2" spans="1:7" x14ac:dyDescent="0.35">
      <c r="A2" s="80"/>
      <c r="B2" s="80"/>
      <c r="C2" s="80"/>
    </row>
    <row r="3" spans="1:7" x14ac:dyDescent="0.35">
      <c r="A3" s="47"/>
      <c r="B3" s="84" t="s">
        <v>44</v>
      </c>
      <c r="C3" s="84"/>
      <c r="D3" s="84"/>
      <c r="E3" s="84"/>
      <c r="F3" s="84"/>
      <c r="G3" s="84"/>
    </row>
    <row r="4" spans="1:7" x14ac:dyDescent="0.35">
      <c r="A4" s="47"/>
      <c r="B4" s="47"/>
      <c r="C4" s="47"/>
    </row>
    <row r="5" spans="1:7" x14ac:dyDescent="0.35">
      <c r="A5" s="47"/>
      <c r="B5" s="49" t="s">
        <v>43</v>
      </c>
      <c r="C5" s="47"/>
    </row>
    <row r="6" spans="1:7" x14ac:dyDescent="0.35">
      <c r="A6" s="47"/>
      <c r="B6" s="49" t="s">
        <v>50</v>
      </c>
      <c r="C6" s="47"/>
    </row>
    <row r="7" spans="1:7" ht="45" customHeight="1" x14ac:dyDescent="0.35">
      <c r="B7" s="88"/>
      <c r="C7" s="93" t="s">
        <v>0</v>
      </c>
      <c r="D7" s="94"/>
      <c r="E7" s="95"/>
      <c r="F7" s="90" t="s">
        <v>1</v>
      </c>
      <c r="G7" s="92" t="s">
        <v>88</v>
      </c>
    </row>
    <row r="8" spans="1:7" ht="45" customHeight="1" x14ac:dyDescent="0.35">
      <c r="B8" s="89"/>
      <c r="C8" s="39" t="s">
        <v>72</v>
      </c>
      <c r="D8" s="39" t="s">
        <v>73</v>
      </c>
      <c r="E8" s="44" t="s">
        <v>15</v>
      </c>
      <c r="F8" s="91"/>
      <c r="G8" s="92"/>
    </row>
    <row r="9" spans="1:7" ht="28.5" customHeight="1" x14ac:dyDescent="0.35">
      <c r="B9" s="12" t="s">
        <v>2</v>
      </c>
      <c r="C9" s="13"/>
      <c r="D9" s="13"/>
      <c r="E9" s="14">
        <f>SUM(C9:D9)</f>
        <v>0</v>
      </c>
      <c r="F9" s="15">
        <f>G9</f>
        <v>0</v>
      </c>
      <c r="G9" s="15">
        <f>C9*3860+D9*5320</f>
        <v>0</v>
      </c>
    </row>
    <row r="10" spans="1:7" ht="28.5" customHeight="1" x14ac:dyDescent="0.35">
      <c r="B10" s="12" t="s">
        <v>3</v>
      </c>
      <c r="C10" s="13"/>
      <c r="D10" s="13"/>
      <c r="E10" s="14">
        <f t="shared" ref="E10:E20" si="0">SUM(C10:D10)</f>
        <v>0</v>
      </c>
      <c r="F10" s="15">
        <f t="shared" ref="F10:F20" si="1">G10</f>
        <v>0</v>
      </c>
      <c r="G10" s="15">
        <f t="shared" ref="G10:G20" si="2">C10*3860+D10*5320</f>
        <v>0</v>
      </c>
    </row>
    <row r="11" spans="1:7" ht="28.5" customHeight="1" x14ac:dyDescent="0.35">
      <c r="B11" s="12" t="s">
        <v>4</v>
      </c>
      <c r="C11" s="13"/>
      <c r="D11" s="13"/>
      <c r="E11" s="14">
        <f t="shared" si="0"/>
        <v>0</v>
      </c>
      <c r="F11" s="15">
        <f t="shared" si="1"/>
        <v>0</v>
      </c>
      <c r="G11" s="15">
        <f t="shared" si="2"/>
        <v>0</v>
      </c>
    </row>
    <row r="12" spans="1:7" ht="28.5" customHeight="1" x14ac:dyDescent="0.35">
      <c r="B12" s="12" t="s">
        <v>5</v>
      </c>
      <c r="C12" s="13"/>
      <c r="D12" s="13"/>
      <c r="E12" s="14">
        <f t="shared" si="0"/>
        <v>0</v>
      </c>
      <c r="F12" s="15">
        <f t="shared" si="1"/>
        <v>0</v>
      </c>
      <c r="G12" s="15">
        <f t="shared" si="2"/>
        <v>0</v>
      </c>
    </row>
    <row r="13" spans="1:7" ht="28.5" customHeight="1" x14ac:dyDescent="0.35">
      <c r="B13" s="12" t="s">
        <v>6</v>
      </c>
      <c r="C13" s="13"/>
      <c r="D13" s="13"/>
      <c r="E13" s="14">
        <f t="shared" si="0"/>
        <v>0</v>
      </c>
      <c r="F13" s="15">
        <f t="shared" si="1"/>
        <v>0</v>
      </c>
      <c r="G13" s="15">
        <f t="shared" si="2"/>
        <v>0</v>
      </c>
    </row>
    <row r="14" spans="1:7" ht="28.5" customHeight="1" x14ac:dyDescent="0.35">
      <c r="B14" s="12" t="s">
        <v>7</v>
      </c>
      <c r="C14" s="13"/>
      <c r="D14" s="13"/>
      <c r="E14" s="14">
        <f t="shared" si="0"/>
        <v>0</v>
      </c>
      <c r="F14" s="15">
        <f t="shared" si="1"/>
        <v>0</v>
      </c>
      <c r="G14" s="15">
        <f t="shared" si="2"/>
        <v>0</v>
      </c>
    </row>
    <row r="15" spans="1:7" ht="28.5" customHeight="1" x14ac:dyDescent="0.35">
      <c r="B15" s="12" t="s">
        <v>8</v>
      </c>
      <c r="C15" s="13"/>
      <c r="D15" s="13"/>
      <c r="E15" s="14">
        <f t="shared" si="0"/>
        <v>0</v>
      </c>
      <c r="F15" s="15">
        <f t="shared" si="1"/>
        <v>0</v>
      </c>
      <c r="G15" s="15">
        <f t="shared" si="2"/>
        <v>0</v>
      </c>
    </row>
    <row r="16" spans="1:7" ht="28.5" customHeight="1" x14ac:dyDescent="0.35">
      <c r="B16" s="12" t="s">
        <v>9</v>
      </c>
      <c r="C16" s="13"/>
      <c r="D16" s="13"/>
      <c r="E16" s="14">
        <f t="shared" si="0"/>
        <v>0</v>
      </c>
      <c r="F16" s="15">
        <f t="shared" si="1"/>
        <v>0</v>
      </c>
      <c r="G16" s="15">
        <f t="shared" si="2"/>
        <v>0</v>
      </c>
    </row>
    <row r="17" spans="2:7" ht="28.5" customHeight="1" x14ac:dyDescent="0.35">
      <c r="B17" s="12" t="s">
        <v>10</v>
      </c>
      <c r="C17" s="13"/>
      <c r="D17" s="13"/>
      <c r="E17" s="14">
        <f t="shared" si="0"/>
        <v>0</v>
      </c>
      <c r="F17" s="15">
        <f t="shared" si="1"/>
        <v>0</v>
      </c>
      <c r="G17" s="15">
        <f t="shared" si="2"/>
        <v>0</v>
      </c>
    </row>
    <row r="18" spans="2:7" ht="28.5" customHeight="1" x14ac:dyDescent="0.35">
      <c r="B18" s="12" t="s">
        <v>11</v>
      </c>
      <c r="C18" s="13"/>
      <c r="D18" s="13"/>
      <c r="E18" s="14">
        <f t="shared" si="0"/>
        <v>0</v>
      </c>
      <c r="F18" s="15">
        <f t="shared" si="1"/>
        <v>0</v>
      </c>
      <c r="G18" s="15">
        <f t="shared" si="2"/>
        <v>0</v>
      </c>
    </row>
    <row r="19" spans="2:7" ht="28.5" customHeight="1" x14ac:dyDescent="0.35">
      <c r="B19" s="12" t="s">
        <v>12</v>
      </c>
      <c r="C19" s="13"/>
      <c r="D19" s="13"/>
      <c r="E19" s="14">
        <f t="shared" si="0"/>
        <v>0</v>
      </c>
      <c r="F19" s="15">
        <f t="shared" si="1"/>
        <v>0</v>
      </c>
      <c r="G19" s="15">
        <f t="shared" si="2"/>
        <v>0</v>
      </c>
    </row>
    <row r="20" spans="2:7" ht="28.5" customHeight="1" thickBot="1" x14ac:dyDescent="0.4">
      <c r="B20" s="16" t="s">
        <v>13</v>
      </c>
      <c r="C20" s="13"/>
      <c r="D20" s="13"/>
      <c r="E20" s="17">
        <f t="shared" si="0"/>
        <v>0</v>
      </c>
      <c r="F20" s="15">
        <f t="shared" si="1"/>
        <v>0</v>
      </c>
      <c r="G20" s="15">
        <f t="shared" si="2"/>
        <v>0</v>
      </c>
    </row>
    <row r="21" spans="2:7" ht="28.5" customHeight="1" thickTop="1" x14ac:dyDescent="0.35">
      <c r="B21" s="18" t="s">
        <v>14</v>
      </c>
      <c r="C21" s="75">
        <f>SUM(C9:C20)</f>
        <v>0</v>
      </c>
      <c r="D21" s="75">
        <f>SUM(D9:D20)</f>
        <v>0</v>
      </c>
      <c r="E21" s="19">
        <f>SUM(C21:D21)</f>
        <v>0</v>
      </c>
      <c r="F21" s="20">
        <f>SUM(F9:F20)</f>
        <v>0</v>
      </c>
      <c r="G21" s="20">
        <f>SUM(G9:G20)</f>
        <v>0</v>
      </c>
    </row>
    <row r="23" spans="2:7" x14ac:dyDescent="0.35">
      <c r="B23" s="48" t="s">
        <v>51</v>
      </c>
    </row>
    <row r="24" spans="2:7" ht="19" customHeight="1" x14ac:dyDescent="0.35">
      <c r="B24" s="92" t="s">
        <v>53</v>
      </c>
      <c r="C24" s="92"/>
      <c r="D24" s="92" t="s">
        <v>54</v>
      </c>
      <c r="E24" s="92"/>
      <c r="F24" s="44" t="s">
        <v>52</v>
      </c>
      <c r="G24" s="44" t="s">
        <v>89</v>
      </c>
    </row>
    <row r="25" spans="2:7" ht="19" customHeight="1" x14ac:dyDescent="0.35">
      <c r="B25" s="85">
        <f>E21</f>
        <v>0</v>
      </c>
      <c r="C25" s="86"/>
      <c r="D25" s="87">
        <f>B25*0.1</f>
        <v>0</v>
      </c>
      <c r="E25" s="87"/>
      <c r="F25" s="53">
        <v>3000</v>
      </c>
      <c r="G25" s="53">
        <f>D25*F25</f>
        <v>0</v>
      </c>
    </row>
  </sheetData>
  <mergeCells count="10">
    <mergeCell ref="G7:G8"/>
    <mergeCell ref="B3:G3"/>
    <mergeCell ref="C7:E7"/>
    <mergeCell ref="B24:C24"/>
    <mergeCell ref="D24:E24"/>
    <mergeCell ref="B25:C25"/>
    <mergeCell ref="D25:E25"/>
    <mergeCell ref="A1:C2"/>
    <mergeCell ref="B7:B8"/>
    <mergeCell ref="F7:F8"/>
  </mergeCells>
  <phoneticPr fontId="1"/>
  <pageMargins left="0.7" right="0.7" top="0.75" bottom="0.75" header="0.3" footer="0.3"/>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view="pageBreakPreview" topLeftCell="A40" zoomScale="55" zoomScaleNormal="70" zoomScaleSheetLayoutView="55" workbookViewId="0">
      <selection activeCell="A3" sqref="A3"/>
    </sheetView>
  </sheetViews>
  <sheetFormatPr defaultRowHeight="16" x14ac:dyDescent="0.35"/>
  <cols>
    <col min="1" max="1" width="4" style="48" customWidth="1"/>
    <col min="2" max="2" width="13.08203125" style="48" customWidth="1"/>
    <col min="3" max="4" width="14.83203125" style="48" customWidth="1"/>
    <col min="5" max="6" width="19" style="48" customWidth="1"/>
    <col min="7" max="251" width="8.6640625" style="48"/>
    <col min="252" max="252" width="4" style="48" customWidth="1"/>
    <col min="253" max="253" width="8.6640625" style="48"/>
    <col min="254" max="257" width="18.33203125" style="48" customWidth="1"/>
    <col min="258" max="507" width="8.6640625" style="48"/>
    <col min="508" max="508" width="4" style="48" customWidth="1"/>
    <col min="509" max="509" width="8.6640625" style="48"/>
    <col min="510" max="513" width="18.33203125" style="48" customWidth="1"/>
    <col min="514" max="763" width="8.6640625" style="48"/>
    <col min="764" max="764" width="4" style="48" customWidth="1"/>
    <col min="765" max="765" width="8.6640625" style="48"/>
    <col min="766" max="769" width="18.33203125" style="48" customWidth="1"/>
    <col min="770" max="1019" width="8.6640625" style="48"/>
    <col min="1020" max="1020" width="4" style="48" customWidth="1"/>
    <col min="1021" max="1021" width="8.6640625" style="48"/>
    <col min="1022" max="1025" width="18.33203125" style="48" customWidth="1"/>
    <col min="1026" max="1275" width="8.6640625" style="48"/>
    <col min="1276" max="1276" width="4" style="48" customWidth="1"/>
    <col min="1277" max="1277" width="8.6640625" style="48"/>
    <col min="1278" max="1281" width="18.33203125" style="48" customWidth="1"/>
    <col min="1282" max="1531" width="8.6640625" style="48"/>
    <col min="1532" max="1532" width="4" style="48" customWidth="1"/>
    <col min="1533" max="1533" width="8.6640625" style="48"/>
    <col min="1534" max="1537" width="18.33203125" style="48" customWidth="1"/>
    <col min="1538" max="1787" width="8.6640625" style="48"/>
    <col min="1788" max="1788" width="4" style="48" customWidth="1"/>
    <col min="1789" max="1789" width="8.6640625" style="48"/>
    <col min="1790" max="1793" width="18.33203125" style="48" customWidth="1"/>
    <col min="1794" max="2043" width="8.6640625" style="48"/>
    <col min="2044" max="2044" width="4" style="48" customWidth="1"/>
    <col min="2045" max="2045" width="8.6640625" style="48"/>
    <col min="2046" max="2049" width="18.33203125" style="48" customWidth="1"/>
    <col min="2050" max="2299" width="8.6640625" style="48"/>
    <col min="2300" max="2300" width="4" style="48" customWidth="1"/>
    <col min="2301" max="2301" width="8.6640625" style="48"/>
    <col min="2302" max="2305" width="18.33203125" style="48" customWidth="1"/>
    <col min="2306" max="2555" width="8.6640625" style="48"/>
    <col min="2556" max="2556" width="4" style="48" customWidth="1"/>
    <col min="2557" max="2557" width="8.6640625" style="48"/>
    <col min="2558" max="2561" width="18.33203125" style="48" customWidth="1"/>
    <col min="2562" max="2811" width="8.6640625" style="48"/>
    <col min="2812" max="2812" width="4" style="48" customWidth="1"/>
    <col min="2813" max="2813" width="8.6640625" style="48"/>
    <col min="2814" max="2817" width="18.33203125" style="48" customWidth="1"/>
    <col min="2818" max="3067" width="8.6640625" style="48"/>
    <col min="3068" max="3068" width="4" style="48" customWidth="1"/>
    <col min="3069" max="3069" width="8.6640625" style="48"/>
    <col min="3070" max="3073" width="18.33203125" style="48" customWidth="1"/>
    <col min="3074" max="3323" width="8.6640625" style="48"/>
    <col min="3324" max="3324" width="4" style="48" customWidth="1"/>
    <col min="3325" max="3325" width="8.6640625" style="48"/>
    <col min="3326" max="3329" width="18.33203125" style="48" customWidth="1"/>
    <col min="3330" max="3579" width="8.6640625" style="48"/>
    <col min="3580" max="3580" width="4" style="48" customWidth="1"/>
    <col min="3581" max="3581" width="8.6640625" style="48"/>
    <col min="3582" max="3585" width="18.33203125" style="48" customWidth="1"/>
    <col min="3586" max="3835" width="8.6640625" style="48"/>
    <col min="3836" max="3836" width="4" style="48" customWidth="1"/>
    <col min="3837" max="3837" width="8.6640625" style="48"/>
    <col min="3838" max="3841" width="18.33203125" style="48" customWidth="1"/>
    <col min="3842" max="4091" width="8.6640625" style="48"/>
    <col min="4092" max="4092" width="4" style="48" customWidth="1"/>
    <col min="4093" max="4093" width="8.6640625" style="48"/>
    <col min="4094" max="4097" width="18.33203125" style="48" customWidth="1"/>
    <col min="4098" max="4347" width="8.6640625" style="48"/>
    <col min="4348" max="4348" width="4" style="48" customWidth="1"/>
    <col min="4349" max="4349" width="8.6640625" style="48"/>
    <col min="4350" max="4353" width="18.33203125" style="48" customWidth="1"/>
    <col min="4354" max="4603" width="8.6640625" style="48"/>
    <col min="4604" max="4604" width="4" style="48" customWidth="1"/>
    <col min="4605" max="4605" width="8.6640625" style="48"/>
    <col min="4606" max="4609" width="18.33203125" style="48" customWidth="1"/>
    <col min="4610" max="4859" width="8.6640625" style="48"/>
    <col min="4860" max="4860" width="4" style="48" customWidth="1"/>
    <col min="4861" max="4861" width="8.6640625" style="48"/>
    <col min="4862" max="4865" width="18.33203125" style="48" customWidth="1"/>
    <col min="4866" max="5115" width="8.6640625" style="48"/>
    <col min="5116" max="5116" width="4" style="48" customWidth="1"/>
    <col min="5117" max="5117" width="8.6640625" style="48"/>
    <col min="5118" max="5121" width="18.33203125" style="48" customWidth="1"/>
    <col min="5122" max="5371" width="8.6640625" style="48"/>
    <col min="5372" max="5372" width="4" style="48" customWidth="1"/>
    <col min="5373" max="5373" width="8.6640625" style="48"/>
    <col min="5374" max="5377" width="18.33203125" style="48" customWidth="1"/>
    <col min="5378" max="5627" width="8.6640625" style="48"/>
    <col min="5628" max="5628" width="4" style="48" customWidth="1"/>
    <col min="5629" max="5629" width="8.6640625" style="48"/>
    <col min="5630" max="5633" width="18.33203125" style="48" customWidth="1"/>
    <col min="5634" max="5883" width="8.6640625" style="48"/>
    <col min="5884" max="5884" width="4" style="48" customWidth="1"/>
    <col min="5885" max="5885" width="8.6640625" style="48"/>
    <col min="5886" max="5889" width="18.33203125" style="48" customWidth="1"/>
    <col min="5890" max="6139" width="8.6640625" style="48"/>
    <col min="6140" max="6140" width="4" style="48" customWidth="1"/>
    <col min="6141" max="6141" width="8.6640625" style="48"/>
    <col min="6142" max="6145" width="18.33203125" style="48" customWidth="1"/>
    <col min="6146" max="6395" width="8.6640625" style="48"/>
    <col min="6396" max="6396" width="4" style="48" customWidth="1"/>
    <col min="6397" max="6397" width="8.6640625" style="48"/>
    <col min="6398" max="6401" width="18.33203125" style="48" customWidth="1"/>
    <col min="6402" max="6651" width="8.6640625" style="48"/>
    <col min="6652" max="6652" width="4" style="48" customWidth="1"/>
    <col min="6653" max="6653" width="8.6640625" style="48"/>
    <col min="6654" max="6657" width="18.33203125" style="48" customWidth="1"/>
    <col min="6658" max="6907" width="8.6640625" style="48"/>
    <col min="6908" max="6908" width="4" style="48" customWidth="1"/>
    <col min="6909" max="6909" width="8.6640625" style="48"/>
    <col min="6910" max="6913" width="18.33203125" style="48" customWidth="1"/>
    <col min="6914" max="7163" width="8.6640625" style="48"/>
    <col min="7164" max="7164" width="4" style="48" customWidth="1"/>
    <col min="7165" max="7165" width="8.6640625" style="48"/>
    <col min="7166" max="7169" width="18.33203125" style="48" customWidth="1"/>
    <col min="7170" max="7419" width="8.6640625" style="48"/>
    <col min="7420" max="7420" width="4" style="48" customWidth="1"/>
    <col min="7421" max="7421" width="8.6640625" style="48"/>
    <col min="7422" max="7425" width="18.33203125" style="48" customWidth="1"/>
    <col min="7426" max="7675" width="8.6640625" style="48"/>
    <col min="7676" max="7676" width="4" style="48" customWidth="1"/>
    <col min="7677" max="7677" width="8.6640625" style="48"/>
    <col min="7678" max="7681" width="18.33203125" style="48" customWidth="1"/>
    <col min="7682" max="7931" width="8.6640625" style="48"/>
    <col min="7932" max="7932" width="4" style="48" customWidth="1"/>
    <col min="7933" max="7933" width="8.6640625" style="48"/>
    <col min="7934" max="7937" width="18.33203125" style="48" customWidth="1"/>
    <col min="7938" max="8187" width="8.6640625" style="48"/>
    <col min="8188" max="8188" width="4" style="48" customWidth="1"/>
    <col min="8189" max="8189" width="8.6640625" style="48"/>
    <col min="8190" max="8193" width="18.33203125" style="48" customWidth="1"/>
    <col min="8194" max="8443" width="8.6640625" style="48"/>
    <col min="8444" max="8444" width="4" style="48" customWidth="1"/>
    <col min="8445" max="8445" width="8.6640625" style="48"/>
    <col min="8446" max="8449" width="18.33203125" style="48" customWidth="1"/>
    <col min="8450" max="8699" width="8.6640625" style="48"/>
    <col min="8700" max="8700" width="4" style="48" customWidth="1"/>
    <col min="8701" max="8701" width="8.6640625" style="48"/>
    <col min="8702" max="8705" width="18.33203125" style="48" customWidth="1"/>
    <col min="8706" max="8955" width="8.6640625" style="48"/>
    <col min="8956" max="8956" width="4" style="48" customWidth="1"/>
    <col min="8957" max="8957" width="8.6640625" style="48"/>
    <col min="8958" max="8961" width="18.33203125" style="48" customWidth="1"/>
    <col min="8962" max="9211" width="8.6640625" style="48"/>
    <col min="9212" max="9212" width="4" style="48" customWidth="1"/>
    <col min="9213" max="9213" width="8.6640625" style="48"/>
    <col min="9214" max="9217" width="18.33203125" style="48" customWidth="1"/>
    <col min="9218" max="9467" width="8.6640625" style="48"/>
    <col min="9468" max="9468" width="4" style="48" customWidth="1"/>
    <col min="9469" max="9469" width="8.6640625" style="48"/>
    <col min="9470" max="9473" width="18.33203125" style="48" customWidth="1"/>
    <col min="9474" max="9723" width="8.6640625" style="48"/>
    <col min="9724" max="9724" width="4" style="48" customWidth="1"/>
    <col min="9725" max="9725" width="8.6640625" style="48"/>
    <col min="9726" max="9729" width="18.33203125" style="48" customWidth="1"/>
    <col min="9730" max="9979" width="8.6640625" style="48"/>
    <col min="9980" max="9980" width="4" style="48" customWidth="1"/>
    <col min="9981" max="9981" width="8.6640625" style="48"/>
    <col min="9982" max="9985" width="18.33203125" style="48" customWidth="1"/>
    <col min="9986" max="10235" width="8.6640625" style="48"/>
    <col min="10236" max="10236" width="4" style="48" customWidth="1"/>
    <col min="10237" max="10237" width="8.6640625" style="48"/>
    <col min="10238" max="10241" width="18.33203125" style="48" customWidth="1"/>
    <col min="10242" max="10491" width="8.6640625" style="48"/>
    <col min="10492" max="10492" width="4" style="48" customWidth="1"/>
    <col min="10493" max="10493" width="8.6640625" style="48"/>
    <col min="10494" max="10497" width="18.33203125" style="48" customWidth="1"/>
    <col min="10498" max="10747" width="8.6640625" style="48"/>
    <col min="10748" max="10748" width="4" style="48" customWidth="1"/>
    <col min="10749" max="10749" width="8.6640625" style="48"/>
    <col min="10750" max="10753" width="18.33203125" style="48" customWidth="1"/>
    <col min="10754" max="11003" width="8.6640625" style="48"/>
    <col min="11004" max="11004" width="4" style="48" customWidth="1"/>
    <col min="11005" max="11005" width="8.6640625" style="48"/>
    <col min="11006" max="11009" width="18.33203125" style="48" customWidth="1"/>
    <col min="11010" max="11259" width="8.6640625" style="48"/>
    <col min="11260" max="11260" width="4" style="48" customWidth="1"/>
    <col min="11261" max="11261" width="8.6640625" style="48"/>
    <col min="11262" max="11265" width="18.33203125" style="48" customWidth="1"/>
    <col min="11266" max="11515" width="8.6640625" style="48"/>
    <col min="11516" max="11516" width="4" style="48" customWidth="1"/>
    <col min="11517" max="11517" width="8.6640625" style="48"/>
    <col min="11518" max="11521" width="18.33203125" style="48" customWidth="1"/>
    <col min="11522" max="11771" width="8.6640625" style="48"/>
    <col min="11772" max="11772" width="4" style="48" customWidth="1"/>
    <col min="11773" max="11773" width="8.6640625" style="48"/>
    <col min="11774" max="11777" width="18.33203125" style="48" customWidth="1"/>
    <col min="11778" max="12027" width="8.6640625" style="48"/>
    <col min="12028" max="12028" width="4" style="48" customWidth="1"/>
    <col min="12029" max="12029" width="8.6640625" style="48"/>
    <col min="12030" max="12033" width="18.33203125" style="48" customWidth="1"/>
    <col min="12034" max="12283" width="8.6640625" style="48"/>
    <col min="12284" max="12284" width="4" style="48" customWidth="1"/>
    <col min="12285" max="12285" width="8.6640625" style="48"/>
    <col min="12286" max="12289" width="18.33203125" style="48" customWidth="1"/>
    <col min="12290" max="12539" width="8.6640625" style="48"/>
    <col min="12540" max="12540" width="4" style="48" customWidth="1"/>
    <col min="12541" max="12541" width="8.6640625" style="48"/>
    <col min="12542" max="12545" width="18.33203125" style="48" customWidth="1"/>
    <col min="12546" max="12795" width="8.6640625" style="48"/>
    <col min="12796" max="12796" width="4" style="48" customWidth="1"/>
    <col min="12797" max="12797" width="8.6640625" style="48"/>
    <col min="12798" max="12801" width="18.33203125" style="48" customWidth="1"/>
    <col min="12802" max="13051" width="8.6640625" style="48"/>
    <col min="13052" max="13052" width="4" style="48" customWidth="1"/>
    <col min="13053" max="13053" width="8.6640625" style="48"/>
    <col min="13054" max="13057" width="18.33203125" style="48" customWidth="1"/>
    <col min="13058" max="13307" width="8.6640625" style="48"/>
    <col min="13308" max="13308" width="4" style="48" customWidth="1"/>
    <col min="13309" max="13309" width="8.6640625" style="48"/>
    <col min="13310" max="13313" width="18.33203125" style="48" customWidth="1"/>
    <col min="13314" max="13563" width="8.6640625" style="48"/>
    <col min="13564" max="13564" width="4" style="48" customWidth="1"/>
    <col min="13565" max="13565" width="8.6640625" style="48"/>
    <col min="13566" max="13569" width="18.33203125" style="48" customWidth="1"/>
    <col min="13570" max="13819" width="8.6640625" style="48"/>
    <col min="13820" max="13820" width="4" style="48" customWidth="1"/>
    <col min="13821" max="13821" width="8.6640625" style="48"/>
    <col min="13822" max="13825" width="18.33203125" style="48" customWidth="1"/>
    <col min="13826" max="14075" width="8.6640625" style="48"/>
    <col min="14076" max="14076" width="4" style="48" customWidth="1"/>
    <col min="14077" max="14077" width="8.6640625" style="48"/>
    <col min="14078" max="14081" width="18.33203125" style="48" customWidth="1"/>
    <col min="14082" max="14331" width="8.6640625" style="48"/>
    <col min="14332" max="14332" width="4" style="48" customWidth="1"/>
    <col min="14333" max="14333" width="8.6640625" style="48"/>
    <col min="14334" max="14337" width="18.33203125" style="48" customWidth="1"/>
    <col min="14338" max="14587" width="8.6640625" style="48"/>
    <col min="14588" max="14588" width="4" style="48" customWidth="1"/>
    <col min="14589" max="14589" width="8.6640625" style="48"/>
    <col min="14590" max="14593" width="18.33203125" style="48" customWidth="1"/>
    <col min="14594" max="14843" width="8.6640625" style="48"/>
    <col min="14844" max="14844" width="4" style="48" customWidth="1"/>
    <col min="14845" max="14845" width="8.6640625" style="48"/>
    <col min="14846" max="14849" width="18.33203125" style="48" customWidth="1"/>
    <col min="14850" max="15099" width="8.6640625" style="48"/>
    <col min="15100" max="15100" width="4" style="48" customWidth="1"/>
    <col min="15101" max="15101" width="8.6640625" style="48"/>
    <col min="15102" max="15105" width="18.33203125" style="48" customWidth="1"/>
    <col min="15106" max="15355" width="8.6640625" style="48"/>
    <col min="15356" max="15356" width="4" style="48" customWidth="1"/>
    <col min="15357" max="15357" width="8.6640625" style="48"/>
    <col min="15358" max="15361" width="18.33203125" style="48" customWidth="1"/>
    <col min="15362" max="15611" width="8.6640625" style="48"/>
    <col min="15612" max="15612" width="4" style="48" customWidth="1"/>
    <col min="15613" max="15613" width="8.6640625" style="48"/>
    <col min="15614" max="15617" width="18.33203125" style="48" customWidth="1"/>
    <col min="15618" max="15867" width="8.6640625" style="48"/>
    <col min="15868" max="15868" width="4" style="48" customWidth="1"/>
    <col min="15869" max="15869" width="8.6640625" style="48"/>
    <col min="15870" max="15873" width="18.33203125" style="48" customWidth="1"/>
    <col min="15874" max="16123" width="8.6640625" style="48"/>
    <col min="16124" max="16124" width="4" style="48" customWidth="1"/>
    <col min="16125" max="16125" width="8.6640625" style="48"/>
    <col min="16126" max="16129" width="18.33203125" style="48" customWidth="1"/>
    <col min="16130" max="16384" width="8.6640625" style="48"/>
  </cols>
  <sheetData>
    <row r="1" spans="1:6" x14ac:dyDescent="0.35">
      <c r="A1" s="80" t="s">
        <v>95</v>
      </c>
      <c r="B1" s="80"/>
      <c r="C1" s="80"/>
    </row>
    <row r="2" spans="1:6" x14ac:dyDescent="0.35">
      <c r="A2" s="80"/>
      <c r="B2" s="80"/>
      <c r="C2" s="80"/>
    </row>
    <row r="3" spans="1:6" ht="24.5" customHeight="1" x14ac:dyDescent="0.35">
      <c r="A3" s="41"/>
      <c r="B3" s="41"/>
      <c r="C3" s="41"/>
    </row>
    <row r="4" spans="1:6" x14ac:dyDescent="0.35">
      <c r="A4" s="84" t="s">
        <v>44</v>
      </c>
      <c r="B4" s="84"/>
      <c r="C4" s="84"/>
      <c r="D4" s="84"/>
      <c r="E4" s="84"/>
      <c r="F4" s="84"/>
    </row>
    <row r="5" spans="1:6" x14ac:dyDescent="0.35">
      <c r="A5" s="47"/>
      <c r="B5" s="47"/>
      <c r="C5" s="47"/>
    </row>
    <row r="6" spans="1:6" x14ac:dyDescent="0.35">
      <c r="A6" s="47"/>
      <c r="B6" s="47"/>
      <c r="C6" s="47"/>
    </row>
    <row r="7" spans="1:6" x14ac:dyDescent="0.35">
      <c r="A7" s="47"/>
      <c r="B7" s="49" t="s">
        <v>49</v>
      </c>
      <c r="C7" s="47"/>
    </row>
    <row r="8" spans="1:6" x14ac:dyDescent="0.35">
      <c r="A8" s="47"/>
      <c r="B8" s="49" t="s">
        <v>50</v>
      </c>
      <c r="C8" s="47"/>
    </row>
    <row r="9" spans="1:6" ht="45" customHeight="1" x14ac:dyDescent="0.35">
      <c r="B9" s="42"/>
      <c r="C9" s="39" t="s">
        <v>74</v>
      </c>
      <c r="D9" s="45" t="s">
        <v>55</v>
      </c>
      <c r="E9" s="43" t="s">
        <v>1</v>
      </c>
      <c r="F9" s="44" t="s">
        <v>88</v>
      </c>
    </row>
    <row r="10" spans="1:6" ht="28.5" customHeight="1" x14ac:dyDescent="0.35">
      <c r="B10" s="12" t="s">
        <v>2</v>
      </c>
      <c r="C10" s="78"/>
      <c r="D10" s="40"/>
      <c r="E10" s="15">
        <f>F10</f>
        <v>0</v>
      </c>
      <c r="F10" s="15">
        <f>IF(C10&gt;0,IF(D10&gt;1,664000,0),0)</f>
        <v>0</v>
      </c>
    </row>
    <row r="11" spans="1:6" ht="28.5" customHeight="1" x14ac:dyDescent="0.35">
      <c r="B11" s="12" t="s">
        <v>3</v>
      </c>
      <c r="C11" s="78"/>
      <c r="D11" s="40"/>
      <c r="E11" s="15">
        <f t="shared" ref="E11:E21" si="0">F11</f>
        <v>0</v>
      </c>
      <c r="F11" s="15">
        <f t="shared" ref="F11:F21" si="1">IF(C11&gt;0,IF(D11&gt;1,664000,0),0)</f>
        <v>0</v>
      </c>
    </row>
    <row r="12" spans="1:6" ht="28.5" customHeight="1" x14ac:dyDescent="0.35">
      <c r="B12" s="12" t="s">
        <v>4</v>
      </c>
      <c r="C12" s="78"/>
      <c r="D12" s="40"/>
      <c r="E12" s="15">
        <f t="shared" si="0"/>
        <v>0</v>
      </c>
      <c r="F12" s="15">
        <f t="shared" si="1"/>
        <v>0</v>
      </c>
    </row>
    <row r="13" spans="1:6" ht="28.5" customHeight="1" x14ac:dyDescent="0.35">
      <c r="B13" s="12" t="s">
        <v>5</v>
      </c>
      <c r="C13" s="78"/>
      <c r="D13" s="40"/>
      <c r="E13" s="15">
        <f t="shared" si="0"/>
        <v>0</v>
      </c>
      <c r="F13" s="15">
        <f t="shared" si="1"/>
        <v>0</v>
      </c>
    </row>
    <row r="14" spans="1:6" ht="28.5" customHeight="1" x14ac:dyDescent="0.35">
      <c r="B14" s="12" t="s">
        <v>6</v>
      </c>
      <c r="C14" s="78"/>
      <c r="D14" s="40"/>
      <c r="E14" s="15">
        <f t="shared" si="0"/>
        <v>0</v>
      </c>
      <c r="F14" s="15">
        <f t="shared" si="1"/>
        <v>0</v>
      </c>
    </row>
    <row r="15" spans="1:6" ht="28.5" customHeight="1" x14ac:dyDescent="0.35">
      <c r="B15" s="12" t="s">
        <v>7</v>
      </c>
      <c r="C15" s="78"/>
      <c r="D15" s="40"/>
      <c r="E15" s="15">
        <f t="shared" si="0"/>
        <v>0</v>
      </c>
      <c r="F15" s="15">
        <f t="shared" si="1"/>
        <v>0</v>
      </c>
    </row>
    <row r="16" spans="1:6" ht="28.5" customHeight="1" x14ac:dyDescent="0.35">
      <c r="B16" s="12" t="s">
        <v>8</v>
      </c>
      <c r="C16" s="78"/>
      <c r="D16" s="40"/>
      <c r="E16" s="15">
        <f t="shared" si="0"/>
        <v>0</v>
      </c>
      <c r="F16" s="15">
        <f t="shared" si="1"/>
        <v>0</v>
      </c>
    </row>
    <row r="17" spans="2:6" ht="28.5" customHeight="1" x14ac:dyDescent="0.35">
      <c r="B17" s="12" t="s">
        <v>9</v>
      </c>
      <c r="C17" s="78"/>
      <c r="D17" s="40"/>
      <c r="E17" s="15">
        <f t="shared" si="0"/>
        <v>0</v>
      </c>
      <c r="F17" s="15">
        <f t="shared" si="1"/>
        <v>0</v>
      </c>
    </row>
    <row r="18" spans="2:6" ht="28.5" customHeight="1" x14ac:dyDescent="0.35">
      <c r="B18" s="12" t="s">
        <v>10</v>
      </c>
      <c r="C18" s="78"/>
      <c r="D18" s="40"/>
      <c r="E18" s="15">
        <f t="shared" si="0"/>
        <v>0</v>
      </c>
      <c r="F18" s="15">
        <f t="shared" si="1"/>
        <v>0</v>
      </c>
    </row>
    <row r="19" spans="2:6" ht="28.5" customHeight="1" x14ac:dyDescent="0.35">
      <c r="B19" s="12" t="s">
        <v>11</v>
      </c>
      <c r="C19" s="78"/>
      <c r="D19" s="40"/>
      <c r="E19" s="15">
        <f t="shared" si="0"/>
        <v>0</v>
      </c>
      <c r="F19" s="15">
        <f t="shared" si="1"/>
        <v>0</v>
      </c>
    </row>
    <row r="20" spans="2:6" ht="28.5" customHeight="1" x14ac:dyDescent="0.35">
      <c r="B20" s="12" t="s">
        <v>12</v>
      </c>
      <c r="C20" s="78"/>
      <c r="D20" s="40"/>
      <c r="E20" s="15">
        <f t="shared" si="0"/>
        <v>0</v>
      </c>
      <c r="F20" s="15">
        <f t="shared" si="1"/>
        <v>0</v>
      </c>
    </row>
    <row r="21" spans="2:6" ht="28.5" customHeight="1" thickBot="1" x14ac:dyDescent="0.4">
      <c r="B21" s="16" t="s">
        <v>13</v>
      </c>
      <c r="C21" s="78"/>
      <c r="D21" s="40"/>
      <c r="E21" s="15">
        <f t="shared" si="0"/>
        <v>0</v>
      </c>
      <c r="F21" s="15">
        <f t="shared" si="1"/>
        <v>0</v>
      </c>
    </row>
    <row r="22" spans="2:6" ht="28.5" customHeight="1" thickTop="1" x14ac:dyDescent="0.35">
      <c r="B22" s="18" t="s">
        <v>14</v>
      </c>
      <c r="C22" s="79">
        <f>SUM(C10:C21)</f>
        <v>0</v>
      </c>
      <c r="D22" s="76">
        <f>SUM(D10:D21)</f>
        <v>0</v>
      </c>
      <c r="E22" s="20">
        <f>SUM(E10:E21)</f>
        <v>0</v>
      </c>
      <c r="F22" s="20">
        <f>SUM(F10:F21)</f>
        <v>0</v>
      </c>
    </row>
    <row r="24" spans="2:6" x14ac:dyDescent="0.35">
      <c r="B24" s="48" t="s">
        <v>56</v>
      </c>
    </row>
    <row r="25" spans="2:6" ht="19" customHeight="1" x14ac:dyDescent="0.35">
      <c r="B25" s="44" t="s">
        <v>75</v>
      </c>
      <c r="C25" s="44" t="s">
        <v>48</v>
      </c>
      <c r="D25" s="44" t="s">
        <v>59</v>
      </c>
      <c r="E25" s="44" t="s">
        <v>60</v>
      </c>
      <c r="F25" s="44" t="s">
        <v>89</v>
      </c>
    </row>
    <row r="26" spans="2:6" ht="19" customHeight="1" x14ac:dyDescent="0.35">
      <c r="B26" s="77">
        <f>C22</f>
        <v>0</v>
      </c>
      <c r="C26" s="51">
        <f>COUNTIF(C10:C21,"&gt;=1")</f>
        <v>0</v>
      </c>
      <c r="D26" s="52">
        <f>IF(105&lt;=B26,IF(B26&lt;209,369000*C26,0),0)</f>
        <v>0</v>
      </c>
      <c r="E26" s="52">
        <f>IF(209&lt;=B26,552000*C26,0)</f>
        <v>0</v>
      </c>
      <c r="F26" s="53">
        <f>D26+E26</f>
        <v>0</v>
      </c>
    </row>
    <row r="27" spans="2:6" ht="19" customHeight="1" x14ac:dyDescent="0.35">
      <c r="B27" s="54"/>
      <c r="C27" s="55"/>
      <c r="D27" s="56"/>
      <c r="E27" s="57"/>
      <c r="F27" s="57"/>
    </row>
    <row r="28" spans="2:6" x14ac:dyDescent="0.35">
      <c r="B28" s="48" t="s">
        <v>57</v>
      </c>
    </row>
    <row r="29" spans="2:6" ht="19" customHeight="1" x14ac:dyDescent="0.35">
      <c r="B29" s="44" t="s">
        <v>61</v>
      </c>
      <c r="C29" s="44" t="s">
        <v>54</v>
      </c>
      <c r="D29" s="44" t="s">
        <v>52</v>
      </c>
      <c r="E29" s="44" t="s">
        <v>89</v>
      </c>
    </row>
    <row r="30" spans="2:6" ht="19" customHeight="1" x14ac:dyDescent="0.35">
      <c r="B30" s="50">
        <f>C22</f>
        <v>0</v>
      </c>
      <c r="C30" s="58">
        <f>B30*0.4</f>
        <v>0</v>
      </c>
      <c r="D30" s="53">
        <v>2200</v>
      </c>
      <c r="E30" s="53">
        <f>C30*D30</f>
        <v>0</v>
      </c>
    </row>
    <row r="32" spans="2:6" x14ac:dyDescent="0.35">
      <c r="B32" s="49" t="s">
        <v>58</v>
      </c>
    </row>
    <row r="33" spans="2:6" x14ac:dyDescent="0.35">
      <c r="B33" s="49" t="s">
        <v>62</v>
      </c>
    </row>
    <row r="34" spans="2:6" x14ac:dyDescent="0.35">
      <c r="B34" s="59" t="s">
        <v>65</v>
      </c>
      <c r="C34" s="103" t="s">
        <v>66</v>
      </c>
      <c r="D34" s="104"/>
      <c r="E34" s="59" t="s">
        <v>67</v>
      </c>
      <c r="F34" s="60" t="s">
        <v>69</v>
      </c>
    </row>
    <row r="35" spans="2:6" x14ac:dyDescent="0.35">
      <c r="B35" s="69"/>
      <c r="C35" s="99"/>
      <c r="D35" s="100"/>
      <c r="E35" s="70"/>
      <c r="F35" s="71"/>
    </row>
    <row r="36" spans="2:6" x14ac:dyDescent="0.35">
      <c r="B36" s="69"/>
      <c r="C36" s="99"/>
      <c r="D36" s="100"/>
      <c r="E36" s="70"/>
      <c r="F36" s="71"/>
    </row>
    <row r="37" spans="2:6" x14ac:dyDescent="0.35">
      <c r="B37" s="69"/>
      <c r="C37" s="99"/>
      <c r="D37" s="100"/>
      <c r="E37" s="70"/>
      <c r="F37" s="71"/>
    </row>
    <row r="38" spans="2:6" x14ac:dyDescent="0.35">
      <c r="B38" s="69"/>
      <c r="C38" s="99"/>
      <c r="D38" s="100"/>
      <c r="E38" s="70"/>
      <c r="F38" s="71"/>
    </row>
    <row r="39" spans="2:6" x14ac:dyDescent="0.35">
      <c r="B39" s="69"/>
      <c r="C39" s="99"/>
      <c r="D39" s="100"/>
      <c r="E39" s="70"/>
      <c r="F39" s="71"/>
    </row>
    <row r="40" spans="2:6" x14ac:dyDescent="0.35">
      <c r="B40" s="69"/>
      <c r="C40" s="99"/>
      <c r="D40" s="100"/>
      <c r="E40" s="70"/>
      <c r="F40" s="71"/>
    </row>
    <row r="41" spans="2:6" x14ac:dyDescent="0.35">
      <c r="B41" s="69"/>
      <c r="C41" s="99"/>
      <c r="D41" s="100"/>
      <c r="E41" s="70"/>
      <c r="F41" s="71"/>
    </row>
    <row r="42" spans="2:6" x14ac:dyDescent="0.35">
      <c r="B42" s="69"/>
      <c r="C42" s="99"/>
      <c r="D42" s="100"/>
      <c r="E42" s="70"/>
      <c r="F42" s="71"/>
    </row>
    <row r="43" spans="2:6" x14ac:dyDescent="0.35">
      <c r="B43" s="69"/>
      <c r="C43" s="99"/>
      <c r="D43" s="100"/>
      <c r="E43" s="70"/>
      <c r="F43" s="71"/>
    </row>
    <row r="44" spans="2:6" x14ac:dyDescent="0.35">
      <c r="B44" s="69"/>
      <c r="C44" s="99"/>
      <c r="D44" s="100"/>
      <c r="E44" s="70"/>
      <c r="F44" s="71"/>
    </row>
    <row r="45" spans="2:6" x14ac:dyDescent="0.35">
      <c r="B45" s="69"/>
      <c r="C45" s="99"/>
      <c r="D45" s="100"/>
      <c r="E45" s="70"/>
      <c r="F45" s="71"/>
    </row>
    <row r="46" spans="2:6" x14ac:dyDescent="0.35">
      <c r="B46" s="69"/>
      <c r="C46" s="99"/>
      <c r="D46" s="100"/>
      <c r="E46" s="70"/>
      <c r="F46" s="71"/>
    </row>
    <row r="47" spans="2:6" ht="16.5" thickBot="1" x14ac:dyDescent="0.4">
      <c r="B47" s="72"/>
      <c r="C47" s="101"/>
      <c r="D47" s="102"/>
      <c r="E47" s="73"/>
      <c r="F47" s="74"/>
    </row>
    <row r="48" spans="2:6" ht="18.5" customHeight="1" thickTop="1" x14ac:dyDescent="0.35">
      <c r="B48" s="96" t="s">
        <v>70</v>
      </c>
      <c r="C48" s="97"/>
      <c r="D48" s="97"/>
      <c r="E48" s="98"/>
      <c r="F48" s="68">
        <f>SUM(F35:F47)</f>
        <v>0</v>
      </c>
    </row>
    <row r="50" spans="2:6" x14ac:dyDescent="0.35">
      <c r="B50" s="48" t="s">
        <v>63</v>
      </c>
    </row>
    <row r="51" spans="2:6" x14ac:dyDescent="0.35">
      <c r="B51" s="59" t="s">
        <v>65</v>
      </c>
      <c r="C51" s="103" t="s">
        <v>68</v>
      </c>
      <c r="D51" s="104"/>
      <c r="E51" s="59" t="s">
        <v>64</v>
      </c>
      <c r="F51" s="60" t="s">
        <v>69</v>
      </c>
    </row>
    <row r="52" spans="2:6" x14ac:dyDescent="0.35">
      <c r="B52" s="69"/>
      <c r="C52" s="99"/>
      <c r="D52" s="100"/>
      <c r="E52" s="70"/>
      <c r="F52" s="71"/>
    </row>
    <row r="53" spans="2:6" x14ac:dyDescent="0.35">
      <c r="B53" s="69"/>
      <c r="C53" s="99"/>
      <c r="D53" s="100"/>
      <c r="E53" s="70"/>
      <c r="F53" s="71"/>
    </row>
    <row r="54" spans="2:6" x14ac:dyDescent="0.35">
      <c r="B54" s="69"/>
      <c r="C54" s="99"/>
      <c r="D54" s="100"/>
      <c r="E54" s="70"/>
      <c r="F54" s="71"/>
    </row>
    <row r="55" spans="2:6" x14ac:dyDescent="0.35">
      <c r="B55" s="69"/>
      <c r="C55" s="99"/>
      <c r="D55" s="100"/>
      <c r="E55" s="70"/>
      <c r="F55" s="71"/>
    </row>
    <row r="56" spans="2:6" x14ac:dyDescent="0.35">
      <c r="B56" s="69"/>
      <c r="C56" s="99"/>
      <c r="D56" s="100"/>
      <c r="E56" s="70"/>
      <c r="F56" s="71"/>
    </row>
    <row r="57" spans="2:6" x14ac:dyDescent="0.35">
      <c r="B57" s="69"/>
      <c r="C57" s="99"/>
      <c r="D57" s="100"/>
      <c r="E57" s="70"/>
      <c r="F57" s="71"/>
    </row>
    <row r="58" spans="2:6" x14ac:dyDescent="0.35">
      <c r="B58" s="69"/>
      <c r="C58" s="99"/>
      <c r="D58" s="100"/>
      <c r="E58" s="70"/>
      <c r="F58" s="71"/>
    </row>
    <row r="59" spans="2:6" x14ac:dyDescent="0.35">
      <c r="B59" s="69"/>
      <c r="C59" s="99"/>
      <c r="D59" s="100"/>
      <c r="E59" s="70"/>
      <c r="F59" s="71"/>
    </row>
    <row r="60" spans="2:6" x14ac:dyDescent="0.35">
      <c r="B60" s="69"/>
      <c r="C60" s="99"/>
      <c r="D60" s="100"/>
      <c r="E60" s="70"/>
      <c r="F60" s="71"/>
    </row>
    <row r="61" spans="2:6" x14ac:dyDescent="0.35">
      <c r="B61" s="69"/>
      <c r="C61" s="99"/>
      <c r="D61" s="100"/>
      <c r="E61" s="70"/>
      <c r="F61" s="71"/>
    </row>
    <row r="62" spans="2:6" x14ac:dyDescent="0.35">
      <c r="B62" s="69"/>
      <c r="C62" s="99"/>
      <c r="D62" s="100"/>
      <c r="E62" s="70"/>
      <c r="F62" s="71"/>
    </row>
    <row r="63" spans="2:6" x14ac:dyDescent="0.35">
      <c r="B63" s="69"/>
      <c r="C63" s="99"/>
      <c r="D63" s="100"/>
      <c r="E63" s="70"/>
      <c r="F63" s="71"/>
    </row>
    <row r="64" spans="2:6" x14ac:dyDescent="0.35">
      <c r="B64" s="69"/>
      <c r="C64" s="99"/>
      <c r="D64" s="100"/>
      <c r="E64" s="70"/>
      <c r="F64" s="71"/>
    </row>
    <row r="65" spans="2:6" x14ac:dyDescent="0.35">
      <c r="B65" s="69"/>
      <c r="C65" s="99"/>
      <c r="D65" s="100"/>
      <c r="E65" s="70"/>
      <c r="F65" s="71"/>
    </row>
    <row r="66" spans="2:6" x14ac:dyDescent="0.35">
      <c r="B66" s="69"/>
      <c r="C66" s="99"/>
      <c r="D66" s="100"/>
      <c r="E66" s="70"/>
      <c r="F66" s="71"/>
    </row>
    <row r="67" spans="2:6" x14ac:dyDescent="0.35">
      <c r="B67" s="69"/>
      <c r="C67" s="99"/>
      <c r="D67" s="100"/>
      <c r="E67" s="70"/>
      <c r="F67" s="71"/>
    </row>
    <row r="68" spans="2:6" x14ac:dyDescent="0.35">
      <c r="B68" s="69"/>
      <c r="C68" s="99"/>
      <c r="D68" s="100"/>
      <c r="E68" s="70"/>
      <c r="F68" s="71"/>
    </row>
    <row r="69" spans="2:6" x14ac:dyDescent="0.35">
      <c r="B69" s="69"/>
      <c r="C69" s="99"/>
      <c r="D69" s="100"/>
      <c r="E69" s="70"/>
      <c r="F69" s="71"/>
    </row>
    <row r="70" spans="2:6" x14ac:dyDescent="0.35">
      <c r="B70" s="69"/>
      <c r="C70" s="99"/>
      <c r="D70" s="100"/>
      <c r="E70" s="70"/>
      <c r="F70" s="71"/>
    </row>
    <row r="71" spans="2:6" x14ac:dyDescent="0.35">
      <c r="B71" s="69"/>
      <c r="C71" s="99"/>
      <c r="D71" s="100"/>
      <c r="E71" s="70"/>
      <c r="F71" s="71"/>
    </row>
    <row r="72" spans="2:6" ht="16.5" thickBot="1" x14ac:dyDescent="0.4">
      <c r="B72" s="69"/>
      <c r="C72" s="99"/>
      <c r="D72" s="100"/>
      <c r="E72" s="70"/>
      <c r="F72" s="71"/>
    </row>
    <row r="73" spans="2:6" ht="16.5" thickTop="1" x14ac:dyDescent="0.35">
      <c r="B73" s="96" t="s">
        <v>71</v>
      </c>
      <c r="C73" s="97"/>
      <c r="D73" s="97"/>
      <c r="E73" s="98"/>
      <c r="F73" s="68">
        <f>SUM(F52:F72)</f>
        <v>0</v>
      </c>
    </row>
    <row r="74" spans="2:6" ht="16.5" thickBot="1" x14ac:dyDescent="0.4"/>
    <row r="75" spans="2:6" ht="29" thickBot="1" x14ac:dyDescent="0.4">
      <c r="E75" s="36" t="s">
        <v>90</v>
      </c>
      <c r="F75" s="38">
        <f>IF(F48+F73&gt;4000000,4000000,F48+F73)</f>
        <v>0</v>
      </c>
    </row>
  </sheetData>
  <mergeCells count="40">
    <mergeCell ref="A1:C2"/>
    <mergeCell ref="A4:F4"/>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59:D59"/>
    <mergeCell ref="C60:D60"/>
    <mergeCell ref="C61:D61"/>
    <mergeCell ref="C62:D62"/>
    <mergeCell ref="C51:D51"/>
    <mergeCell ref="C56:D56"/>
    <mergeCell ref="C57:D57"/>
    <mergeCell ref="C58:D58"/>
    <mergeCell ref="B48:E48"/>
    <mergeCell ref="C52:D52"/>
    <mergeCell ref="C53:D53"/>
    <mergeCell ref="C54:D54"/>
    <mergeCell ref="C55:D55"/>
    <mergeCell ref="C63:D63"/>
    <mergeCell ref="C64:D64"/>
    <mergeCell ref="C65:D65"/>
    <mergeCell ref="C66:D66"/>
    <mergeCell ref="C67:D67"/>
    <mergeCell ref="B73:E73"/>
    <mergeCell ref="C68:D68"/>
    <mergeCell ref="C69:D69"/>
    <mergeCell ref="C70:D70"/>
    <mergeCell ref="C71:D71"/>
    <mergeCell ref="C72:D72"/>
  </mergeCells>
  <phoneticPr fontId="1"/>
  <pageMargins left="0.7" right="0.7" top="0.75" bottom="0.75" header="0.3" footer="0.3"/>
  <pageSetup paperSize="9" scale="95" fitToHeight="0" orientation="portrait"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topLeftCell="A7" zoomScale="55" zoomScaleNormal="100" zoomScaleSheetLayoutView="55" workbookViewId="0">
      <selection activeCell="A2" sqref="A2"/>
    </sheetView>
  </sheetViews>
  <sheetFormatPr defaultRowHeight="13" x14ac:dyDescent="0.55000000000000004"/>
  <cols>
    <col min="1" max="1" width="20.08203125" style="2" customWidth="1"/>
    <col min="2" max="2" width="22.58203125" style="2" customWidth="1"/>
    <col min="3" max="3" width="34.58203125" style="2" customWidth="1"/>
    <col min="4" max="255" width="9" style="2"/>
    <col min="256" max="256" width="3.75" style="2" customWidth="1"/>
    <col min="257" max="257" width="20.08203125" style="2" customWidth="1"/>
    <col min="258" max="258" width="22.58203125" style="2" customWidth="1"/>
    <col min="259" max="259" width="34.58203125" style="2" customWidth="1"/>
    <col min="260" max="511" width="9" style="2"/>
    <col min="512" max="512" width="3.75" style="2" customWidth="1"/>
    <col min="513" max="513" width="20.08203125" style="2" customWidth="1"/>
    <col min="514" max="514" width="22.58203125" style="2" customWidth="1"/>
    <col min="515" max="515" width="34.58203125" style="2" customWidth="1"/>
    <col min="516" max="767" width="9" style="2"/>
    <col min="768" max="768" width="3.75" style="2" customWidth="1"/>
    <col min="769" max="769" width="20.08203125" style="2" customWidth="1"/>
    <col min="770" max="770" width="22.58203125" style="2" customWidth="1"/>
    <col min="771" max="771" width="34.58203125" style="2" customWidth="1"/>
    <col min="772" max="1023" width="9" style="2"/>
    <col min="1024" max="1024" width="3.75" style="2" customWidth="1"/>
    <col min="1025" max="1025" width="20.08203125" style="2" customWidth="1"/>
    <col min="1026" max="1026" width="22.58203125" style="2" customWidth="1"/>
    <col min="1027" max="1027" width="34.58203125" style="2" customWidth="1"/>
    <col min="1028" max="1279" width="9" style="2"/>
    <col min="1280" max="1280" width="3.75" style="2" customWidth="1"/>
    <col min="1281" max="1281" width="20.08203125" style="2" customWidth="1"/>
    <col min="1282" max="1282" width="22.58203125" style="2" customWidth="1"/>
    <col min="1283" max="1283" width="34.58203125" style="2" customWidth="1"/>
    <col min="1284" max="1535" width="9" style="2"/>
    <col min="1536" max="1536" width="3.75" style="2" customWidth="1"/>
    <col min="1537" max="1537" width="20.08203125" style="2" customWidth="1"/>
    <col min="1538" max="1538" width="22.58203125" style="2" customWidth="1"/>
    <col min="1539" max="1539" width="34.58203125" style="2" customWidth="1"/>
    <col min="1540" max="1791" width="9" style="2"/>
    <col min="1792" max="1792" width="3.75" style="2" customWidth="1"/>
    <col min="1793" max="1793" width="20.08203125" style="2" customWidth="1"/>
    <col min="1794" max="1794" width="22.58203125" style="2" customWidth="1"/>
    <col min="1795" max="1795" width="34.58203125" style="2" customWidth="1"/>
    <col min="1796" max="2047" width="9" style="2"/>
    <col min="2048" max="2048" width="3.75" style="2" customWidth="1"/>
    <col min="2049" max="2049" width="20.08203125" style="2" customWidth="1"/>
    <col min="2050" max="2050" width="22.58203125" style="2" customWidth="1"/>
    <col min="2051" max="2051" width="34.58203125" style="2" customWidth="1"/>
    <col min="2052" max="2303" width="9" style="2"/>
    <col min="2304" max="2304" width="3.75" style="2" customWidth="1"/>
    <col min="2305" max="2305" width="20.08203125" style="2" customWidth="1"/>
    <col min="2306" max="2306" width="22.58203125" style="2" customWidth="1"/>
    <col min="2307" max="2307" width="34.58203125" style="2" customWidth="1"/>
    <col min="2308" max="2559" width="9" style="2"/>
    <col min="2560" max="2560" width="3.75" style="2" customWidth="1"/>
    <col min="2561" max="2561" width="20.08203125" style="2" customWidth="1"/>
    <col min="2562" max="2562" width="22.58203125" style="2" customWidth="1"/>
    <col min="2563" max="2563" width="34.58203125" style="2" customWidth="1"/>
    <col min="2564" max="2815" width="9" style="2"/>
    <col min="2816" max="2816" width="3.75" style="2" customWidth="1"/>
    <col min="2817" max="2817" width="20.08203125" style="2" customWidth="1"/>
    <col min="2818" max="2818" width="22.58203125" style="2" customWidth="1"/>
    <col min="2819" max="2819" width="34.58203125" style="2" customWidth="1"/>
    <col min="2820" max="3071" width="9" style="2"/>
    <col min="3072" max="3072" width="3.75" style="2" customWidth="1"/>
    <col min="3073" max="3073" width="20.08203125" style="2" customWidth="1"/>
    <col min="3074" max="3074" width="22.58203125" style="2" customWidth="1"/>
    <col min="3075" max="3075" width="34.58203125" style="2" customWidth="1"/>
    <col min="3076" max="3327" width="9" style="2"/>
    <col min="3328" max="3328" width="3.75" style="2" customWidth="1"/>
    <col min="3329" max="3329" width="20.08203125" style="2" customWidth="1"/>
    <col min="3330" max="3330" width="22.58203125" style="2" customWidth="1"/>
    <col min="3331" max="3331" width="34.58203125" style="2" customWidth="1"/>
    <col min="3332" max="3583" width="9" style="2"/>
    <col min="3584" max="3584" width="3.75" style="2" customWidth="1"/>
    <col min="3585" max="3585" width="20.08203125" style="2" customWidth="1"/>
    <col min="3586" max="3586" width="22.58203125" style="2" customWidth="1"/>
    <col min="3587" max="3587" width="34.58203125" style="2" customWidth="1"/>
    <col min="3588" max="3839" width="9" style="2"/>
    <col min="3840" max="3840" width="3.75" style="2" customWidth="1"/>
    <col min="3841" max="3841" width="20.08203125" style="2" customWidth="1"/>
    <col min="3842" max="3842" width="22.58203125" style="2" customWidth="1"/>
    <col min="3843" max="3843" width="34.58203125" style="2" customWidth="1"/>
    <col min="3844" max="4095" width="9" style="2"/>
    <col min="4096" max="4096" width="3.75" style="2" customWidth="1"/>
    <col min="4097" max="4097" width="20.08203125" style="2" customWidth="1"/>
    <col min="4098" max="4098" width="22.58203125" style="2" customWidth="1"/>
    <col min="4099" max="4099" width="34.58203125" style="2" customWidth="1"/>
    <col min="4100" max="4351" width="9" style="2"/>
    <col min="4352" max="4352" width="3.75" style="2" customWidth="1"/>
    <col min="4353" max="4353" width="20.08203125" style="2" customWidth="1"/>
    <col min="4354" max="4354" width="22.58203125" style="2" customWidth="1"/>
    <col min="4355" max="4355" width="34.58203125" style="2" customWidth="1"/>
    <col min="4356" max="4607" width="9" style="2"/>
    <col min="4608" max="4608" width="3.75" style="2" customWidth="1"/>
    <col min="4609" max="4609" width="20.08203125" style="2" customWidth="1"/>
    <col min="4610" max="4610" width="22.58203125" style="2" customWidth="1"/>
    <col min="4611" max="4611" width="34.58203125" style="2" customWidth="1"/>
    <col min="4612" max="4863" width="9" style="2"/>
    <col min="4864" max="4864" width="3.75" style="2" customWidth="1"/>
    <col min="4865" max="4865" width="20.08203125" style="2" customWidth="1"/>
    <col min="4866" max="4866" width="22.58203125" style="2" customWidth="1"/>
    <col min="4867" max="4867" width="34.58203125" style="2" customWidth="1"/>
    <col min="4868" max="5119" width="9" style="2"/>
    <col min="5120" max="5120" width="3.75" style="2" customWidth="1"/>
    <col min="5121" max="5121" width="20.08203125" style="2" customWidth="1"/>
    <col min="5122" max="5122" width="22.58203125" style="2" customWidth="1"/>
    <col min="5123" max="5123" width="34.58203125" style="2" customWidth="1"/>
    <col min="5124" max="5375" width="9" style="2"/>
    <col min="5376" max="5376" width="3.75" style="2" customWidth="1"/>
    <col min="5377" max="5377" width="20.08203125" style="2" customWidth="1"/>
    <col min="5378" max="5378" width="22.58203125" style="2" customWidth="1"/>
    <col min="5379" max="5379" width="34.58203125" style="2" customWidth="1"/>
    <col min="5380" max="5631" width="9" style="2"/>
    <col min="5632" max="5632" width="3.75" style="2" customWidth="1"/>
    <col min="5633" max="5633" width="20.08203125" style="2" customWidth="1"/>
    <col min="5634" max="5634" width="22.58203125" style="2" customWidth="1"/>
    <col min="5635" max="5635" width="34.58203125" style="2" customWidth="1"/>
    <col min="5636" max="5887" width="9" style="2"/>
    <col min="5888" max="5888" width="3.75" style="2" customWidth="1"/>
    <col min="5889" max="5889" width="20.08203125" style="2" customWidth="1"/>
    <col min="5890" max="5890" width="22.58203125" style="2" customWidth="1"/>
    <col min="5891" max="5891" width="34.58203125" style="2" customWidth="1"/>
    <col min="5892" max="6143" width="9" style="2"/>
    <col min="6144" max="6144" width="3.75" style="2" customWidth="1"/>
    <col min="6145" max="6145" width="20.08203125" style="2" customWidth="1"/>
    <col min="6146" max="6146" width="22.58203125" style="2" customWidth="1"/>
    <col min="6147" max="6147" width="34.58203125" style="2" customWidth="1"/>
    <col min="6148" max="6399" width="9" style="2"/>
    <col min="6400" max="6400" width="3.75" style="2" customWidth="1"/>
    <col min="6401" max="6401" width="20.08203125" style="2" customWidth="1"/>
    <col min="6402" max="6402" width="22.58203125" style="2" customWidth="1"/>
    <col min="6403" max="6403" width="34.58203125" style="2" customWidth="1"/>
    <col min="6404" max="6655" width="9" style="2"/>
    <col min="6656" max="6656" width="3.75" style="2" customWidth="1"/>
    <col min="6657" max="6657" width="20.08203125" style="2" customWidth="1"/>
    <col min="6658" max="6658" width="22.58203125" style="2" customWidth="1"/>
    <col min="6659" max="6659" width="34.58203125" style="2" customWidth="1"/>
    <col min="6660" max="6911" width="9" style="2"/>
    <col min="6912" max="6912" width="3.75" style="2" customWidth="1"/>
    <col min="6913" max="6913" width="20.08203125" style="2" customWidth="1"/>
    <col min="6914" max="6914" width="22.58203125" style="2" customWidth="1"/>
    <col min="6915" max="6915" width="34.58203125" style="2" customWidth="1"/>
    <col min="6916" max="7167" width="9" style="2"/>
    <col min="7168" max="7168" width="3.75" style="2" customWidth="1"/>
    <col min="7169" max="7169" width="20.08203125" style="2" customWidth="1"/>
    <col min="7170" max="7170" width="22.58203125" style="2" customWidth="1"/>
    <col min="7171" max="7171" width="34.58203125" style="2" customWidth="1"/>
    <col min="7172" max="7423" width="9" style="2"/>
    <col min="7424" max="7424" width="3.75" style="2" customWidth="1"/>
    <col min="7425" max="7425" width="20.08203125" style="2" customWidth="1"/>
    <col min="7426" max="7426" width="22.58203125" style="2" customWidth="1"/>
    <col min="7427" max="7427" width="34.58203125" style="2" customWidth="1"/>
    <col min="7428" max="7679" width="9" style="2"/>
    <col min="7680" max="7680" width="3.75" style="2" customWidth="1"/>
    <col min="7681" max="7681" width="20.08203125" style="2" customWidth="1"/>
    <col min="7682" max="7682" width="22.58203125" style="2" customWidth="1"/>
    <col min="7683" max="7683" width="34.58203125" style="2" customWidth="1"/>
    <col min="7684" max="7935" width="9" style="2"/>
    <col min="7936" max="7936" width="3.75" style="2" customWidth="1"/>
    <col min="7937" max="7937" width="20.08203125" style="2" customWidth="1"/>
    <col min="7938" max="7938" width="22.58203125" style="2" customWidth="1"/>
    <col min="7939" max="7939" width="34.58203125" style="2" customWidth="1"/>
    <col min="7940" max="8191" width="9" style="2"/>
    <col min="8192" max="8192" width="3.75" style="2" customWidth="1"/>
    <col min="8193" max="8193" width="20.08203125" style="2" customWidth="1"/>
    <col min="8194" max="8194" width="22.58203125" style="2" customWidth="1"/>
    <col min="8195" max="8195" width="34.58203125" style="2" customWidth="1"/>
    <col min="8196" max="8447" width="9" style="2"/>
    <col min="8448" max="8448" width="3.75" style="2" customWidth="1"/>
    <col min="8449" max="8449" width="20.08203125" style="2" customWidth="1"/>
    <col min="8450" max="8450" width="22.58203125" style="2" customWidth="1"/>
    <col min="8451" max="8451" width="34.58203125" style="2" customWidth="1"/>
    <col min="8452" max="8703" width="9" style="2"/>
    <col min="8704" max="8704" width="3.75" style="2" customWidth="1"/>
    <col min="8705" max="8705" width="20.08203125" style="2" customWidth="1"/>
    <col min="8706" max="8706" width="22.58203125" style="2" customWidth="1"/>
    <col min="8707" max="8707" width="34.58203125" style="2" customWidth="1"/>
    <col min="8708" max="8959" width="9" style="2"/>
    <col min="8960" max="8960" width="3.75" style="2" customWidth="1"/>
    <col min="8961" max="8961" width="20.08203125" style="2" customWidth="1"/>
    <col min="8962" max="8962" width="22.58203125" style="2" customWidth="1"/>
    <col min="8963" max="8963" width="34.58203125" style="2" customWidth="1"/>
    <col min="8964" max="9215" width="9" style="2"/>
    <col min="9216" max="9216" width="3.75" style="2" customWidth="1"/>
    <col min="9217" max="9217" width="20.08203125" style="2" customWidth="1"/>
    <col min="9218" max="9218" width="22.58203125" style="2" customWidth="1"/>
    <col min="9219" max="9219" width="34.58203125" style="2" customWidth="1"/>
    <col min="9220" max="9471" width="9" style="2"/>
    <col min="9472" max="9472" width="3.75" style="2" customWidth="1"/>
    <col min="9473" max="9473" width="20.08203125" style="2" customWidth="1"/>
    <col min="9474" max="9474" width="22.58203125" style="2" customWidth="1"/>
    <col min="9475" max="9475" width="34.58203125" style="2" customWidth="1"/>
    <col min="9476" max="9727" width="9" style="2"/>
    <col min="9728" max="9728" width="3.75" style="2" customWidth="1"/>
    <col min="9729" max="9729" width="20.08203125" style="2" customWidth="1"/>
    <col min="9730" max="9730" width="22.58203125" style="2" customWidth="1"/>
    <col min="9731" max="9731" width="34.58203125" style="2" customWidth="1"/>
    <col min="9732" max="9983" width="9" style="2"/>
    <col min="9984" max="9984" width="3.75" style="2" customWidth="1"/>
    <col min="9985" max="9985" width="20.08203125" style="2" customWidth="1"/>
    <col min="9986" max="9986" width="22.58203125" style="2" customWidth="1"/>
    <col min="9987" max="9987" width="34.58203125" style="2" customWidth="1"/>
    <col min="9988" max="10239" width="9" style="2"/>
    <col min="10240" max="10240" width="3.75" style="2" customWidth="1"/>
    <col min="10241" max="10241" width="20.08203125" style="2" customWidth="1"/>
    <col min="10242" max="10242" width="22.58203125" style="2" customWidth="1"/>
    <col min="10243" max="10243" width="34.58203125" style="2" customWidth="1"/>
    <col min="10244" max="10495" width="9" style="2"/>
    <col min="10496" max="10496" width="3.75" style="2" customWidth="1"/>
    <col min="10497" max="10497" width="20.08203125" style="2" customWidth="1"/>
    <col min="10498" max="10498" width="22.58203125" style="2" customWidth="1"/>
    <col min="10499" max="10499" width="34.58203125" style="2" customWidth="1"/>
    <col min="10500" max="10751" width="9" style="2"/>
    <col min="10752" max="10752" width="3.75" style="2" customWidth="1"/>
    <col min="10753" max="10753" width="20.08203125" style="2" customWidth="1"/>
    <col min="10754" max="10754" width="22.58203125" style="2" customWidth="1"/>
    <col min="10755" max="10755" width="34.58203125" style="2" customWidth="1"/>
    <col min="10756" max="11007" width="9" style="2"/>
    <col min="11008" max="11008" width="3.75" style="2" customWidth="1"/>
    <col min="11009" max="11009" width="20.08203125" style="2" customWidth="1"/>
    <col min="11010" max="11010" width="22.58203125" style="2" customWidth="1"/>
    <col min="11011" max="11011" width="34.58203125" style="2" customWidth="1"/>
    <col min="11012" max="11263" width="9" style="2"/>
    <col min="11264" max="11264" width="3.75" style="2" customWidth="1"/>
    <col min="11265" max="11265" width="20.08203125" style="2" customWidth="1"/>
    <col min="11266" max="11266" width="22.58203125" style="2" customWidth="1"/>
    <col min="11267" max="11267" width="34.58203125" style="2" customWidth="1"/>
    <col min="11268" max="11519" width="9" style="2"/>
    <col min="11520" max="11520" width="3.75" style="2" customWidth="1"/>
    <col min="11521" max="11521" width="20.08203125" style="2" customWidth="1"/>
    <col min="11522" max="11522" width="22.58203125" style="2" customWidth="1"/>
    <col min="11523" max="11523" width="34.58203125" style="2" customWidth="1"/>
    <col min="11524" max="11775" width="9" style="2"/>
    <col min="11776" max="11776" width="3.75" style="2" customWidth="1"/>
    <col min="11777" max="11777" width="20.08203125" style="2" customWidth="1"/>
    <col min="11778" max="11778" width="22.58203125" style="2" customWidth="1"/>
    <col min="11779" max="11779" width="34.58203125" style="2" customWidth="1"/>
    <col min="11780" max="12031" width="9" style="2"/>
    <col min="12032" max="12032" width="3.75" style="2" customWidth="1"/>
    <col min="12033" max="12033" width="20.08203125" style="2" customWidth="1"/>
    <col min="12034" max="12034" width="22.58203125" style="2" customWidth="1"/>
    <col min="12035" max="12035" width="34.58203125" style="2" customWidth="1"/>
    <col min="12036" max="12287" width="9" style="2"/>
    <col min="12288" max="12288" width="3.75" style="2" customWidth="1"/>
    <col min="12289" max="12289" width="20.08203125" style="2" customWidth="1"/>
    <col min="12290" max="12290" width="22.58203125" style="2" customWidth="1"/>
    <col min="12291" max="12291" width="34.58203125" style="2" customWidth="1"/>
    <col min="12292" max="12543" width="9" style="2"/>
    <col min="12544" max="12544" width="3.75" style="2" customWidth="1"/>
    <col min="12545" max="12545" width="20.08203125" style="2" customWidth="1"/>
    <col min="12546" max="12546" width="22.58203125" style="2" customWidth="1"/>
    <col min="12547" max="12547" width="34.58203125" style="2" customWidth="1"/>
    <col min="12548" max="12799" width="9" style="2"/>
    <col min="12800" max="12800" width="3.75" style="2" customWidth="1"/>
    <col min="12801" max="12801" width="20.08203125" style="2" customWidth="1"/>
    <col min="12802" max="12802" width="22.58203125" style="2" customWidth="1"/>
    <col min="12803" max="12803" width="34.58203125" style="2" customWidth="1"/>
    <col min="12804" max="13055" width="9" style="2"/>
    <col min="13056" max="13056" width="3.75" style="2" customWidth="1"/>
    <col min="13057" max="13057" width="20.08203125" style="2" customWidth="1"/>
    <col min="13058" max="13058" width="22.58203125" style="2" customWidth="1"/>
    <col min="13059" max="13059" width="34.58203125" style="2" customWidth="1"/>
    <col min="13060" max="13311" width="9" style="2"/>
    <col min="13312" max="13312" width="3.75" style="2" customWidth="1"/>
    <col min="13313" max="13313" width="20.08203125" style="2" customWidth="1"/>
    <col min="13314" max="13314" width="22.58203125" style="2" customWidth="1"/>
    <col min="13315" max="13315" width="34.58203125" style="2" customWidth="1"/>
    <col min="13316" max="13567" width="9" style="2"/>
    <col min="13568" max="13568" width="3.75" style="2" customWidth="1"/>
    <col min="13569" max="13569" width="20.08203125" style="2" customWidth="1"/>
    <col min="13570" max="13570" width="22.58203125" style="2" customWidth="1"/>
    <col min="13571" max="13571" width="34.58203125" style="2" customWidth="1"/>
    <col min="13572" max="13823" width="9" style="2"/>
    <col min="13824" max="13824" width="3.75" style="2" customWidth="1"/>
    <col min="13825" max="13825" width="20.08203125" style="2" customWidth="1"/>
    <col min="13826" max="13826" width="22.58203125" style="2" customWidth="1"/>
    <col min="13827" max="13827" width="34.58203125" style="2" customWidth="1"/>
    <col min="13828" max="14079" width="9" style="2"/>
    <col min="14080" max="14080" width="3.75" style="2" customWidth="1"/>
    <col min="14081" max="14081" width="20.08203125" style="2" customWidth="1"/>
    <col min="14082" max="14082" width="22.58203125" style="2" customWidth="1"/>
    <col min="14083" max="14083" width="34.58203125" style="2" customWidth="1"/>
    <col min="14084" max="14335" width="9" style="2"/>
    <col min="14336" max="14336" width="3.75" style="2" customWidth="1"/>
    <col min="14337" max="14337" width="20.08203125" style="2" customWidth="1"/>
    <col min="14338" max="14338" width="22.58203125" style="2" customWidth="1"/>
    <col min="14339" max="14339" width="34.58203125" style="2" customWidth="1"/>
    <col min="14340" max="14591" width="9" style="2"/>
    <col min="14592" max="14592" width="3.75" style="2" customWidth="1"/>
    <col min="14593" max="14593" width="20.08203125" style="2" customWidth="1"/>
    <col min="14594" max="14594" width="22.58203125" style="2" customWidth="1"/>
    <col min="14595" max="14595" width="34.58203125" style="2" customWidth="1"/>
    <col min="14596" max="14847" width="9" style="2"/>
    <col min="14848" max="14848" width="3.75" style="2" customWidth="1"/>
    <col min="14849" max="14849" width="20.08203125" style="2" customWidth="1"/>
    <col min="14850" max="14850" width="22.58203125" style="2" customWidth="1"/>
    <col min="14851" max="14851" width="34.58203125" style="2" customWidth="1"/>
    <col min="14852" max="15103" width="9" style="2"/>
    <col min="15104" max="15104" width="3.75" style="2" customWidth="1"/>
    <col min="15105" max="15105" width="20.08203125" style="2" customWidth="1"/>
    <col min="15106" max="15106" width="22.58203125" style="2" customWidth="1"/>
    <col min="15107" max="15107" width="34.58203125" style="2" customWidth="1"/>
    <col min="15108" max="15359" width="9" style="2"/>
    <col min="15360" max="15360" width="3.75" style="2" customWidth="1"/>
    <col min="15361" max="15361" width="20.08203125" style="2" customWidth="1"/>
    <col min="15362" max="15362" width="22.58203125" style="2" customWidth="1"/>
    <col min="15363" max="15363" width="34.58203125" style="2" customWidth="1"/>
    <col min="15364" max="15615" width="9" style="2"/>
    <col min="15616" max="15616" width="3.75" style="2" customWidth="1"/>
    <col min="15617" max="15617" width="20.08203125" style="2" customWidth="1"/>
    <col min="15618" max="15618" width="22.58203125" style="2" customWidth="1"/>
    <col min="15619" max="15619" width="34.58203125" style="2" customWidth="1"/>
    <col min="15620" max="15871" width="9" style="2"/>
    <col min="15872" max="15872" width="3.75" style="2" customWidth="1"/>
    <col min="15873" max="15873" width="20.08203125" style="2" customWidth="1"/>
    <col min="15874" max="15874" width="22.58203125" style="2" customWidth="1"/>
    <col min="15875" max="15875" width="34.58203125" style="2" customWidth="1"/>
    <col min="15876" max="16127" width="9" style="2"/>
    <col min="16128" max="16128" width="3.75" style="2" customWidth="1"/>
    <col min="16129" max="16129" width="20.08203125" style="2" customWidth="1"/>
    <col min="16130" max="16130" width="22.58203125" style="2" customWidth="1"/>
    <col min="16131" max="16131" width="34.58203125" style="2" customWidth="1"/>
    <col min="16132" max="16384" width="9" style="2"/>
  </cols>
  <sheetData>
    <row r="1" spans="1:4" x14ac:dyDescent="0.55000000000000004">
      <c r="A1" s="2" t="s">
        <v>96</v>
      </c>
    </row>
    <row r="4" spans="1:4" s="1" customFormat="1" ht="14" x14ac:dyDescent="0.55000000000000004">
      <c r="A4" s="105" t="s">
        <v>33</v>
      </c>
      <c r="B4" s="105"/>
      <c r="C4" s="105"/>
    </row>
    <row r="7" spans="1:4" x14ac:dyDescent="0.55000000000000004">
      <c r="A7" s="2" t="s">
        <v>16</v>
      </c>
    </row>
    <row r="8" spans="1:4" ht="32.25" customHeight="1" x14ac:dyDescent="0.55000000000000004">
      <c r="A8" s="3" t="s">
        <v>17</v>
      </c>
      <c r="B8" s="3" t="s">
        <v>18</v>
      </c>
      <c r="C8" s="3" t="s">
        <v>19</v>
      </c>
    </row>
    <row r="9" spans="1:4" ht="32.25" customHeight="1" x14ac:dyDescent="0.55000000000000004">
      <c r="A9" s="4" t="s">
        <v>29</v>
      </c>
      <c r="B9" s="21">
        <f>所要額調書!D17</f>
        <v>0</v>
      </c>
      <c r="C9" s="5" t="s">
        <v>30</v>
      </c>
    </row>
    <row r="10" spans="1:4" ht="32.25" customHeight="1" thickBot="1" x14ac:dyDescent="0.6">
      <c r="A10" s="6" t="s">
        <v>20</v>
      </c>
      <c r="B10" s="22">
        <v>0</v>
      </c>
      <c r="C10" s="7"/>
      <c r="D10" s="8"/>
    </row>
    <row r="11" spans="1:4" ht="32.25" customHeight="1" thickBot="1" x14ac:dyDescent="0.6">
      <c r="A11" s="9" t="s">
        <v>21</v>
      </c>
      <c r="B11" s="23">
        <f>SUM(B9:B10)</f>
        <v>0</v>
      </c>
      <c r="C11" s="10" t="s">
        <v>22</v>
      </c>
    </row>
    <row r="12" spans="1:4" ht="32.25" customHeight="1" x14ac:dyDescent="0.55000000000000004"/>
    <row r="13" spans="1:4" ht="32.25" customHeight="1" x14ac:dyDescent="0.55000000000000004">
      <c r="A13" s="2" t="s">
        <v>23</v>
      </c>
    </row>
    <row r="14" spans="1:4" ht="32.25" customHeight="1" x14ac:dyDescent="0.55000000000000004">
      <c r="A14" s="3" t="s">
        <v>17</v>
      </c>
      <c r="B14" s="3" t="s">
        <v>18</v>
      </c>
      <c r="C14" s="3" t="s">
        <v>19</v>
      </c>
    </row>
    <row r="15" spans="1:4" ht="32.25" customHeight="1" x14ac:dyDescent="0.55000000000000004">
      <c r="A15" s="3"/>
      <c r="B15" s="21"/>
      <c r="C15" s="11"/>
    </row>
    <row r="16" spans="1:4" ht="32.25" customHeight="1" x14ac:dyDescent="0.55000000000000004">
      <c r="A16" s="6"/>
      <c r="B16" s="24"/>
      <c r="C16" s="11"/>
    </row>
    <row r="17" spans="1:3" ht="32.25" customHeight="1" x14ac:dyDescent="0.55000000000000004">
      <c r="A17" s="6"/>
      <c r="B17" s="24"/>
      <c r="C17" s="11"/>
    </row>
    <row r="18" spans="1:3" ht="32.25" customHeight="1" x14ac:dyDescent="0.55000000000000004">
      <c r="A18" s="6"/>
      <c r="B18" s="24"/>
      <c r="C18" s="11"/>
    </row>
    <row r="19" spans="1:3" ht="32.25" customHeight="1" x14ac:dyDescent="0.55000000000000004">
      <c r="A19" s="6"/>
      <c r="B19" s="24"/>
      <c r="C19" s="11"/>
    </row>
    <row r="20" spans="1:3" ht="32.25" customHeight="1" x14ac:dyDescent="0.55000000000000004">
      <c r="A20" s="6"/>
      <c r="B20" s="24"/>
      <c r="C20" s="11"/>
    </row>
    <row r="21" spans="1:3" ht="32.25" customHeight="1" x14ac:dyDescent="0.55000000000000004">
      <c r="A21" s="6"/>
      <c r="B21" s="24"/>
      <c r="C21" s="11"/>
    </row>
    <row r="22" spans="1:3" ht="32.25" customHeight="1" thickBot="1" x14ac:dyDescent="0.6">
      <c r="A22" s="6"/>
      <c r="B22" s="24"/>
      <c r="C22" s="11"/>
    </row>
    <row r="23" spans="1:3" ht="32.25" customHeight="1" thickBot="1" x14ac:dyDescent="0.6">
      <c r="A23" s="9" t="s">
        <v>31</v>
      </c>
      <c r="B23" s="23">
        <f>SUM(B15:B22)</f>
        <v>0</v>
      </c>
      <c r="C23" s="10" t="s">
        <v>24</v>
      </c>
    </row>
    <row r="25" spans="1:3" ht="18.75" customHeight="1" x14ac:dyDescent="0.55000000000000004">
      <c r="A25" s="106" t="s">
        <v>32</v>
      </c>
      <c r="B25" s="106"/>
      <c r="C25" s="106"/>
    </row>
    <row r="26" spans="1:3" x14ac:dyDescent="0.55000000000000004">
      <c r="A26" s="106"/>
      <c r="B26" s="106"/>
      <c r="C26" s="106"/>
    </row>
    <row r="27" spans="1:3" x14ac:dyDescent="0.55000000000000004">
      <c r="A27" s="2" t="s">
        <v>25</v>
      </c>
    </row>
    <row r="29" spans="1:3" x14ac:dyDescent="0.55000000000000004">
      <c r="B29" s="2" t="s">
        <v>26</v>
      </c>
    </row>
    <row r="30" spans="1:3" x14ac:dyDescent="0.55000000000000004">
      <c r="B30" s="2" t="s">
        <v>27</v>
      </c>
    </row>
    <row r="31" spans="1:3" x14ac:dyDescent="0.55000000000000004">
      <c r="B31" s="2" t="s">
        <v>28</v>
      </c>
    </row>
  </sheetData>
  <mergeCells count="2">
    <mergeCell ref="A4:C4"/>
    <mergeCell ref="A25:C26"/>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55" zoomScaleNormal="55" workbookViewId="0">
      <selection sqref="A1:C2"/>
    </sheetView>
  </sheetViews>
  <sheetFormatPr defaultRowHeight="16" x14ac:dyDescent="0.35"/>
  <cols>
    <col min="1" max="1" width="4" style="48" customWidth="1"/>
    <col min="2" max="5" width="11.1640625" style="48" customWidth="1"/>
    <col min="6" max="7" width="18.33203125" style="48" customWidth="1"/>
    <col min="8" max="245" width="8.6640625" style="48"/>
    <col min="246" max="246" width="4" style="48" customWidth="1"/>
    <col min="247" max="247" width="8.6640625" style="48"/>
    <col min="248" max="251" width="18.33203125" style="48" customWidth="1"/>
    <col min="252" max="501" width="8.6640625" style="48"/>
    <col min="502" max="502" width="4" style="48" customWidth="1"/>
    <col min="503" max="503" width="8.6640625" style="48"/>
    <col min="504" max="507" width="18.33203125" style="48" customWidth="1"/>
    <col min="508" max="757" width="8.6640625" style="48"/>
    <col min="758" max="758" width="4" style="48" customWidth="1"/>
    <col min="759" max="759" width="8.6640625" style="48"/>
    <col min="760" max="763" width="18.33203125" style="48" customWidth="1"/>
    <col min="764" max="1013" width="8.6640625" style="48"/>
    <col min="1014" max="1014" width="4" style="48" customWidth="1"/>
    <col min="1015" max="1015" width="8.6640625" style="48"/>
    <col min="1016" max="1019" width="18.33203125" style="48" customWidth="1"/>
    <col min="1020" max="1269" width="8.6640625" style="48"/>
    <col min="1270" max="1270" width="4" style="48" customWidth="1"/>
    <col min="1271" max="1271" width="8.6640625" style="48"/>
    <col min="1272" max="1275" width="18.33203125" style="48" customWidth="1"/>
    <col min="1276" max="1525" width="8.6640625" style="48"/>
    <col min="1526" max="1526" width="4" style="48" customWidth="1"/>
    <col min="1527" max="1527" width="8.6640625" style="48"/>
    <col min="1528" max="1531" width="18.33203125" style="48" customWidth="1"/>
    <col min="1532" max="1781" width="8.6640625" style="48"/>
    <col min="1782" max="1782" width="4" style="48" customWidth="1"/>
    <col min="1783" max="1783" width="8.6640625" style="48"/>
    <col min="1784" max="1787" width="18.33203125" style="48" customWidth="1"/>
    <col min="1788" max="2037" width="8.6640625" style="48"/>
    <col min="2038" max="2038" width="4" style="48" customWidth="1"/>
    <col min="2039" max="2039" width="8.6640625" style="48"/>
    <col min="2040" max="2043" width="18.33203125" style="48" customWidth="1"/>
    <col min="2044" max="2293" width="8.6640625" style="48"/>
    <col min="2294" max="2294" width="4" style="48" customWidth="1"/>
    <col min="2295" max="2295" width="8.6640625" style="48"/>
    <col min="2296" max="2299" width="18.33203125" style="48" customWidth="1"/>
    <col min="2300" max="2549" width="8.6640625" style="48"/>
    <col min="2550" max="2550" width="4" style="48" customWidth="1"/>
    <col min="2551" max="2551" width="8.6640625" style="48"/>
    <col min="2552" max="2555" width="18.33203125" style="48" customWidth="1"/>
    <col min="2556" max="2805" width="8.6640625" style="48"/>
    <col min="2806" max="2806" width="4" style="48" customWidth="1"/>
    <col min="2807" max="2807" width="8.6640625" style="48"/>
    <col min="2808" max="2811" width="18.33203125" style="48" customWidth="1"/>
    <col min="2812" max="3061" width="8.6640625" style="48"/>
    <col min="3062" max="3062" width="4" style="48" customWidth="1"/>
    <col min="3063" max="3063" width="8.6640625" style="48"/>
    <col min="3064" max="3067" width="18.33203125" style="48" customWidth="1"/>
    <col min="3068" max="3317" width="8.6640625" style="48"/>
    <col min="3318" max="3318" width="4" style="48" customWidth="1"/>
    <col min="3319" max="3319" width="8.6640625" style="48"/>
    <col min="3320" max="3323" width="18.33203125" style="48" customWidth="1"/>
    <col min="3324" max="3573" width="8.6640625" style="48"/>
    <col min="3574" max="3574" width="4" style="48" customWidth="1"/>
    <col min="3575" max="3575" width="8.6640625" style="48"/>
    <col min="3576" max="3579" width="18.33203125" style="48" customWidth="1"/>
    <col min="3580" max="3829" width="8.6640625" style="48"/>
    <col min="3830" max="3830" width="4" style="48" customWidth="1"/>
    <col min="3831" max="3831" width="8.6640625" style="48"/>
    <col min="3832" max="3835" width="18.33203125" style="48" customWidth="1"/>
    <col min="3836" max="4085" width="8.6640625" style="48"/>
    <col min="4086" max="4086" width="4" style="48" customWidth="1"/>
    <col min="4087" max="4087" width="8.6640625" style="48"/>
    <col min="4088" max="4091" width="18.33203125" style="48" customWidth="1"/>
    <col min="4092" max="4341" width="8.6640625" style="48"/>
    <col min="4342" max="4342" width="4" style="48" customWidth="1"/>
    <col min="4343" max="4343" width="8.6640625" style="48"/>
    <col min="4344" max="4347" width="18.33203125" style="48" customWidth="1"/>
    <col min="4348" max="4597" width="8.6640625" style="48"/>
    <col min="4598" max="4598" width="4" style="48" customWidth="1"/>
    <col min="4599" max="4599" width="8.6640625" style="48"/>
    <col min="4600" max="4603" width="18.33203125" style="48" customWidth="1"/>
    <col min="4604" max="4853" width="8.6640625" style="48"/>
    <col min="4854" max="4854" width="4" style="48" customWidth="1"/>
    <col min="4855" max="4855" width="8.6640625" style="48"/>
    <col min="4856" max="4859" width="18.33203125" style="48" customWidth="1"/>
    <col min="4860" max="5109" width="8.6640625" style="48"/>
    <col min="5110" max="5110" width="4" style="48" customWidth="1"/>
    <col min="5111" max="5111" width="8.6640625" style="48"/>
    <col min="5112" max="5115" width="18.33203125" style="48" customWidth="1"/>
    <col min="5116" max="5365" width="8.6640625" style="48"/>
    <col min="5366" max="5366" width="4" style="48" customWidth="1"/>
    <col min="5367" max="5367" width="8.6640625" style="48"/>
    <col min="5368" max="5371" width="18.33203125" style="48" customWidth="1"/>
    <col min="5372" max="5621" width="8.6640625" style="48"/>
    <col min="5622" max="5622" width="4" style="48" customWidth="1"/>
    <col min="5623" max="5623" width="8.6640625" style="48"/>
    <col min="5624" max="5627" width="18.33203125" style="48" customWidth="1"/>
    <col min="5628" max="5877" width="8.6640625" style="48"/>
    <col min="5878" max="5878" width="4" style="48" customWidth="1"/>
    <col min="5879" max="5879" width="8.6640625" style="48"/>
    <col min="5880" max="5883" width="18.33203125" style="48" customWidth="1"/>
    <col min="5884" max="6133" width="8.6640625" style="48"/>
    <col min="6134" max="6134" width="4" style="48" customWidth="1"/>
    <col min="6135" max="6135" width="8.6640625" style="48"/>
    <col min="6136" max="6139" width="18.33203125" style="48" customWidth="1"/>
    <col min="6140" max="6389" width="8.6640625" style="48"/>
    <col min="6390" max="6390" width="4" style="48" customWidth="1"/>
    <col min="6391" max="6391" width="8.6640625" style="48"/>
    <col min="6392" max="6395" width="18.33203125" style="48" customWidth="1"/>
    <col min="6396" max="6645" width="8.6640625" style="48"/>
    <col min="6646" max="6646" width="4" style="48" customWidth="1"/>
    <col min="6647" max="6647" width="8.6640625" style="48"/>
    <col min="6648" max="6651" width="18.33203125" style="48" customWidth="1"/>
    <col min="6652" max="6901" width="8.6640625" style="48"/>
    <col min="6902" max="6902" width="4" style="48" customWidth="1"/>
    <col min="6903" max="6903" width="8.6640625" style="48"/>
    <col min="6904" max="6907" width="18.33203125" style="48" customWidth="1"/>
    <col min="6908" max="7157" width="8.6640625" style="48"/>
    <col min="7158" max="7158" width="4" style="48" customWidth="1"/>
    <col min="7159" max="7159" width="8.6640625" style="48"/>
    <col min="7160" max="7163" width="18.33203125" style="48" customWidth="1"/>
    <col min="7164" max="7413" width="8.6640625" style="48"/>
    <col min="7414" max="7414" width="4" style="48" customWidth="1"/>
    <col min="7415" max="7415" width="8.6640625" style="48"/>
    <col min="7416" max="7419" width="18.33203125" style="48" customWidth="1"/>
    <col min="7420" max="7669" width="8.6640625" style="48"/>
    <col min="7670" max="7670" width="4" style="48" customWidth="1"/>
    <col min="7671" max="7671" width="8.6640625" style="48"/>
    <col min="7672" max="7675" width="18.33203125" style="48" customWidth="1"/>
    <col min="7676" max="7925" width="8.6640625" style="48"/>
    <col min="7926" max="7926" width="4" style="48" customWidth="1"/>
    <col min="7927" max="7927" width="8.6640625" style="48"/>
    <col min="7928" max="7931" width="18.33203125" style="48" customWidth="1"/>
    <col min="7932" max="8181" width="8.6640625" style="48"/>
    <col min="8182" max="8182" width="4" style="48" customWidth="1"/>
    <col min="8183" max="8183" width="8.6640625" style="48"/>
    <col min="8184" max="8187" width="18.33203125" style="48" customWidth="1"/>
    <col min="8188" max="8437" width="8.6640625" style="48"/>
    <col min="8438" max="8438" width="4" style="48" customWidth="1"/>
    <col min="8439" max="8439" width="8.6640625" style="48"/>
    <col min="8440" max="8443" width="18.33203125" style="48" customWidth="1"/>
    <col min="8444" max="8693" width="8.6640625" style="48"/>
    <col min="8694" max="8694" width="4" style="48" customWidth="1"/>
    <col min="8695" max="8695" width="8.6640625" style="48"/>
    <col min="8696" max="8699" width="18.33203125" style="48" customWidth="1"/>
    <col min="8700" max="8949" width="8.6640625" style="48"/>
    <col min="8950" max="8950" width="4" style="48" customWidth="1"/>
    <col min="8951" max="8951" width="8.6640625" style="48"/>
    <col min="8952" max="8955" width="18.33203125" style="48" customWidth="1"/>
    <col min="8956" max="9205" width="8.6640625" style="48"/>
    <col min="9206" max="9206" width="4" style="48" customWidth="1"/>
    <col min="9207" max="9207" width="8.6640625" style="48"/>
    <col min="9208" max="9211" width="18.33203125" style="48" customWidth="1"/>
    <col min="9212" max="9461" width="8.6640625" style="48"/>
    <col min="9462" max="9462" width="4" style="48" customWidth="1"/>
    <col min="9463" max="9463" width="8.6640625" style="48"/>
    <col min="9464" max="9467" width="18.33203125" style="48" customWidth="1"/>
    <col min="9468" max="9717" width="8.6640625" style="48"/>
    <col min="9718" max="9718" width="4" style="48" customWidth="1"/>
    <col min="9719" max="9719" width="8.6640625" style="48"/>
    <col min="9720" max="9723" width="18.33203125" style="48" customWidth="1"/>
    <col min="9724" max="9973" width="8.6640625" style="48"/>
    <col min="9974" max="9974" width="4" style="48" customWidth="1"/>
    <col min="9975" max="9975" width="8.6640625" style="48"/>
    <col min="9976" max="9979" width="18.33203125" style="48" customWidth="1"/>
    <col min="9980" max="10229" width="8.6640625" style="48"/>
    <col min="10230" max="10230" width="4" style="48" customWidth="1"/>
    <col min="10231" max="10231" width="8.6640625" style="48"/>
    <col min="10232" max="10235" width="18.33203125" style="48" customWidth="1"/>
    <col min="10236" max="10485" width="8.6640625" style="48"/>
    <col min="10486" max="10486" width="4" style="48" customWidth="1"/>
    <col min="10487" max="10487" width="8.6640625" style="48"/>
    <col min="10488" max="10491" width="18.33203125" style="48" customWidth="1"/>
    <col min="10492" max="10741" width="8.6640625" style="48"/>
    <col min="10742" max="10742" width="4" style="48" customWidth="1"/>
    <col min="10743" max="10743" width="8.6640625" style="48"/>
    <col min="10744" max="10747" width="18.33203125" style="48" customWidth="1"/>
    <col min="10748" max="10997" width="8.6640625" style="48"/>
    <col min="10998" max="10998" width="4" style="48" customWidth="1"/>
    <col min="10999" max="10999" width="8.6640625" style="48"/>
    <col min="11000" max="11003" width="18.33203125" style="48" customWidth="1"/>
    <col min="11004" max="11253" width="8.6640625" style="48"/>
    <col min="11254" max="11254" width="4" style="48" customWidth="1"/>
    <col min="11255" max="11255" width="8.6640625" style="48"/>
    <col min="11256" max="11259" width="18.33203125" style="48" customWidth="1"/>
    <col min="11260" max="11509" width="8.6640625" style="48"/>
    <col min="11510" max="11510" width="4" style="48" customWidth="1"/>
    <col min="11511" max="11511" width="8.6640625" style="48"/>
    <col min="11512" max="11515" width="18.33203125" style="48" customWidth="1"/>
    <col min="11516" max="11765" width="8.6640625" style="48"/>
    <col min="11766" max="11766" width="4" style="48" customWidth="1"/>
    <col min="11767" max="11767" width="8.6640625" style="48"/>
    <col min="11768" max="11771" width="18.33203125" style="48" customWidth="1"/>
    <col min="11772" max="12021" width="8.6640625" style="48"/>
    <col min="12022" max="12022" width="4" style="48" customWidth="1"/>
    <col min="12023" max="12023" width="8.6640625" style="48"/>
    <col min="12024" max="12027" width="18.33203125" style="48" customWidth="1"/>
    <col min="12028" max="12277" width="8.6640625" style="48"/>
    <col min="12278" max="12278" width="4" style="48" customWidth="1"/>
    <col min="12279" max="12279" width="8.6640625" style="48"/>
    <col min="12280" max="12283" width="18.33203125" style="48" customWidth="1"/>
    <col min="12284" max="12533" width="8.6640625" style="48"/>
    <col min="12534" max="12534" width="4" style="48" customWidth="1"/>
    <col min="12535" max="12535" width="8.6640625" style="48"/>
    <col min="12536" max="12539" width="18.33203125" style="48" customWidth="1"/>
    <col min="12540" max="12789" width="8.6640625" style="48"/>
    <col min="12790" max="12790" width="4" style="48" customWidth="1"/>
    <col min="12791" max="12791" width="8.6640625" style="48"/>
    <col min="12792" max="12795" width="18.33203125" style="48" customWidth="1"/>
    <col min="12796" max="13045" width="8.6640625" style="48"/>
    <col min="13046" max="13046" width="4" style="48" customWidth="1"/>
    <col min="13047" max="13047" width="8.6640625" style="48"/>
    <col min="13048" max="13051" width="18.33203125" style="48" customWidth="1"/>
    <col min="13052" max="13301" width="8.6640625" style="48"/>
    <col min="13302" max="13302" width="4" style="48" customWidth="1"/>
    <col min="13303" max="13303" width="8.6640625" style="48"/>
    <col min="13304" max="13307" width="18.33203125" style="48" customWidth="1"/>
    <col min="13308" max="13557" width="8.6640625" style="48"/>
    <col min="13558" max="13558" width="4" style="48" customWidth="1"/>
    <col min="13559" max="13559" width="8.6640625" style="48"/>
    <col min="13560" max="13563" width="18.33203125" style="48" customWidth="1"/>
    <col min="13564" max="13813" width="8.6640625" style="48"/>
    <col min="13814" max="13814" width="4" style="48" customWidth="1"/>
    <col min="13815" max="13815" width="8.6640625" style="48"/>
    <col min="13816" max="13819" width="18.33203125" style="48" customWidth="1"/>
    <col min="13820" max="14069" width="8.6640625" style="48"/>
    <col min="14070" max="14070" width="4" style="48" customWidth="1"/>
    <col min="14071" max="14071" width="8.6640625" style="48"/>
    <col min="14072" max="14075" width="18.33203125" style="48" customWidth="1"/>
    <col min="14076" max="14325" width="8.6640625" style="48"/>
    <col min="14326" max="14326" width="4" style="48" customWidth="1"/>
    <col min="14327" max="14327" width="8.6640625" style="48"/>
    <col min="14328" max="14331" width="18.33203125" style="48" customWidth="1"/>
    <col min="14332" max="14581" width="8.6640625" style="48"/>
    <col min="14582" max="14582" width="4" style="48" customWidth="1"/>
    <col min="14583" max="14583" width="8.6640625" style="48"/>
    <col min="14584" max="14587" width="18.33203125" style="48" customWidth="1"/>
    <col min="14588" max="14837" width="8.6640625" style="48"/>
    <col min="14838" max="14838" width="4" style="48" customWidth="1"/>
    <col min="14839" max="14839" width="8.6640625" style="48"/>
    <col min="14840" max="14843" width="18.33203125" style="48" customWidth="1"/>
    <col min="14844" max="15093" width="8.6640625" style="48"/>
    <col min="15094" max="15094" width="4" style="48" customWidth="1"/>
    <col min="15095" max="15095" width="8.6640625" style="48"/>
    <col min="15096" max="15099" width="18.33203125" style="48" customWidth="1"/>
    <col min="15100" max="15349" width="8.6640625" style="48"/>
    <col min="15350" max="15350" width="4" style="48" customWidth="1"/>
    <col min="15351" max="15351" width="8.6640625" style="48"/>
    <col min="15352" max="15355" width="18.33203125" style="48" customWidth="1"/>
    <col min="15356" max="15605" width="8.6640625" style="48"/>
    <col min="15606" max="15606" width="4" style="48" customWidth="1"/>
    <col min="15607" max="15607" width="8.6640625" style="48"/>
    <col min="15608" max="15611" width="18.33203125" style="48" customWidth="1"/>
    <col min="15612" max="15861" width="8.6640625" style="48"/>
    <col min="15862" max="15862" width="4" style="48" customWidth="1"/>
    <col min="15863" max="15863" width="8.6640625" style="48"/>
    <col min="15864" max="15867" width="18.33203125" style="48" customWidth="1"/>
    <col min="15868" max="16117" width="8.6640625" style="48"/>
    <col min="16118" max="16118" width="4" style="48" customWidth="1"/>
    <col min="16119" max="16119" width="8.6640625" style="48"/>
    <col min="16120" max="16123" width="18.33203125" style="48" customWidth="1"/>
    <col min="16124" max="16372" width="8.6640625" style="48"/>
    <col min="16373" max="16384" width="9" style="48" customWidth="1"/>
  </cols>
  <sheetData>
    <row r="1" spans="1:7" x14ac:dyDescent="0.35">
      <c r="A1" s="80"/>
      <c r="B1" s="80"/>
      <c r="C1" s="80"/>
    </row>
    <row r="2" spans="1:7" x14ac:dyDescent="0.35">
      <c r="A2" s="80"/>
      <c r="B2" s="80"/>
      <c r="C2" s="80"/>
    </row>
    <row r="3" spans="1:7" x14ac:dyDescent="0.35">
      <c r="A3" s="62"/>
      <c r="B3" s="84" t="s">
        <v>44</v>
      </c>
      <c r="C3" s="84"/>
      <c r="D3" s="84"/>
      <c r="E3" s="84"/>
      <c r="F3" s="84"/>
      <c r="G3" s="84"/>
    </row>
    <row r="4" spans="1:7" x14ac:dyDescent="0.35">
      <c r="A4" s="62"/>
      <c r="B4" s="62"/>
      <c r="C4" s="62"/>
    </row>
    <row r="5" spans="1:7" x14ac:dyDescent="0.35">
      <c r="A5" s="62"/>
      <c r="B5" s="49" t="s">
        <v>43</v>
      </c>
      <c r="C5" s="62"/>
    </row>
    <row r="6" spans="1:7" x14ac:dyDescent="0.35">
      <c r="A6" s="62"/>
      <c r="B6" s="49" t="s">
        <v>50</v>
      </c>
      <c r="C6" s="62"/>
    </row>
    <row r="7" spans="1:7" ht="45" customHeight="1" x14ac:dyDescent="0.35">
      <c r="B7" s="88"/>
      <c r="C7" s="93" t="s">
        <v>0</v>
      </c>
      <c r="D7" s="94"/>
      <c r="E7" s="95"/>
      <c r="F7" s="90" t="s">
        <v>1</v>
      </c>
      <c r="G7" s="92" t="s">
        <v>88</v>
      </c>
    </row>
    <row r="8" spans="1:7" ht="45" customHeight="1" x14ac:dyDescent="0.35">
      <c r="B8" s="89"/>
      <c r="C8" s="39" t="s">
        <v>72</v>
      </c>
      <c r="D8" s="39" t="s">
        <v>73</v>
      </c>
      <c r="E8" s="66" t="s">
        <v>15</v>
      </c>
      <c r="F8" s="91"/>
      <c r="G8" s="92"/>
    </row>
    <row r="9" spans="1:7" ht="28.5" customHeight="1" x14ac:dyDescent="0.35">
      <c r="B9" s="12" t="s">
        <v>2</v>
      </c>
      <c r="C9" s="13">
        <v>5</v>
      </c>
      <c r="D9" s="13">
        <v>5</v>
      </c>
      <c r="E9" s="14">
        <f>SUM(C9:D9)</f>
        <v>10</v>
      </c>
      <c r="F9" s="15">
        <f>G9</f>
        <v>45900</v>
      </c>
      <c r="G9" s="15">
        <f>C9*3860+D9*5320</f>
        <v>45900</v>
      </c>
    </row>
    <row r="10" spans="1:7" ht="28.5" customHeight="1" x14ac:dyDescent="0.35">
      <c r="B10" s="12" t="s">
        <v>3</v>
      </c>
      <c r="C10" s="13">
        <v>5</v>
      </c>
      <c r="D10" s="13">
        <v>5</v>
      </c>
      <c r="E10" s="14">
        <f t="shared" ref="E10:E20" si="0">SUM(C10:D10)</f>
        <v>10</v>
      </c>
      <c r="F10" s="15">
        <f t="shared" ref="F10:F20" si="1">G10</f>
        <v>45900</v>
      </c>
      <c r="G10" s="15">
        <f t="shared" ref="G10:G20" si="2">C10*3860+D10*5320</f>
        <v>45900</v>
      </c>
    </row>
    <row r="11" spans="1:7" ht="28.5" customHeight="1" x14ac:dyDescent="0.35">
      <c r="B11" s="12" t="s">
        <v>4</v>
      </c>
      <c r="C11" s="13">
        <v>5</v>
      </c>
      <c r="D11" s="13">
        <v>5</v>
      </c>
      <c r="E11" s="14">
        <f t="shared" si="0"/>
        <v>10</v>
      </c>
      <c r="F11" s="15">
        <f t="shared" si="1"/>
        <v>45900</v>
      </c>
      <c r="G11" s="15">
        <f t="shared" si="2"/>
        <v>45900</v>
      </c>
    </row>
    <row r="12" spans="1:7" ht="28.5" customHeight="1" x14ac:dyDescent="0.35">
      <c r="B12" s="12" t="s">
        <v>5</v>
      </c>
      <c r="C12" s="13">
        <v>5</v>
      </c>
      <c r="D12" s="13">
        <v>5</v>
      </c>
      <c r="E12" s="14">
        <f t="shared" si="0"/>
        <v>10</v>
      </c>
      <c r="F12" s="15">
        <f t="shared" si="1"/>
        <v>45900</v>
      </c>
      <c r="G12" s="15">
        <f t="shared" si="2"/>
        <v>45900</v>
      </c>
    </row>
    <row r="13" spans="1:7" ht="28.5" customHeight="1" x14ac:dyDescent="0.35">
      <c r="B13" s="12" t="s">
        <v>6</v>
      </c>
      <c r="C13" s="13">
        <v>5</v>
      </c>
      <c r="D13" s="13">
        <v>5</v>
      </c>
      <c r="E13" s="14">
        <f t="shared" si="0"/>
        <v>10</v>
      </c>
      <c r="F13" s="15">
        <f t="shared" si="1"/>
        <v>45900</v>
      </c>
      <c r="G13" s="15">
        <f t="shared" si="2"/>
        <v>45900</v>
      </c>
    </row>
    <row r="14" spans="1:7" ht="28.5" customHeight="1" x14ac:dyDescent="0.35">
      <c r="B14" s="12" t="s">
        <v>7</v>
      </c>
      <c r="C14" s="13">
        <v>5</v>
      </c>
      <c r="D14" s="13">
        <v>5</v>
      </c>
      <c r="E14" s="14">
        <f t="shared" si="0"/>
        <v>10</v>
      </c>
      <c r="F14" s="15">
        <f t="shared" si="1"/>
        <v>45900</v>
      </c>
      <c r="G14" s="15">
        <f t="shared" si="2"/>
        <v>45900</v>
      </c>
    </row>
    <row r="15" spans="1:7" ht="28.5" customHeight="1" x14ac:dyDescent="0.35">
      <c r="B15" s="12" t="s">
        <v>8</v>
      </c>
      <c r="C15" s="13">
        <v>5</v>
      </c>
      <c r="D15" s="13">
        <v>5</v>
      </c>
      <c r="E15" s="14">
        <f t="shared" si="0"/>
        <v>10</v>
      </c>
      <c r="F15" s="15">
        <f t="shared" si="1"/>
        <v>45900</v>
      </c>
      <c r="G15" s="15">
        <f t="shared" si="2"/>
        <v>45900</v>
      </c>
    </row>
    <row r="16" spans="1:7" ht="28.5" customHeight="1" x14ac:dyDescent="0.35">
      <c r="B16" s="12" t="s">
        <v>9</v>
      </c>
      <c r="C16" s="13">
        <v>5</v>
      </c>
      <c r="D16" s="13">
        <v>5</v>
      </c>
      <c r="E16" s="14">
        <f t="shared" si="0"/>
        <v>10</v>
      </c>
      <c r="F16" s="15">
        <f t="shared" si="1"/>
        <v>45900</v>
      </c>
      <c r="G16" s="15">
        <f t="shared" si="2"/>
        <v>45900</v>
      </c>
    </row>
    <row r="17" spans="2:7" ht="28.5" customHeight="1" x14ac:dyDescent="0.35">
      <c r="B17" s="12" t="s">
        <v>10</v>
      </c>
      <c r="C17" s="13">
        <v>5</v>
      </c>
      <c r="D17" s="13">
        <v>5</v>
      </c>
      <c r="E17" s="14">
        <f t="shared" si="0"/>
        <v>10</v>
      </c>
      <c r="F17" s="15">
        <f t="shared" si="1"/>
        <v>45900</v>
      </c>
      <c r="G17" s="15">
        <f t="shared" si="2"/>
        <v>45900</v>
      </c>
    </row>
    <row r="18" spans="2:7" ht="28.5" customHeight="1" x14ac:dyDescent="0.35">
      <c r="B18" s="12" t="s">
        <v>11</v>
      </c>
      <c r="C18" s="13">
        <v>5</v>
      </c>
      <c r="D18" s="13">
        <v>5</v>
      </c>
      <c r="E18" s="14">
        <f t="shared" si="0"/>
        <v>10</v>
      </c>
      <c r="F18" s="15">
        <f t="shared" si="1"/>
        <v>45900</v>
      </c>
      <c r="G18" s="15">
        <f t="shared" si="2"/>
        <v>45900</v>
      </c>
    </row>
    <row r="19" spans="2:7" ht="28.5" customHeight="1" x14ac:dyDescent="0.35">
      <c r="B19" s="12" t="s">
        <v>12</v>
      </c>
      <c r="C19" s="13">
        <v>5</v>
      </c>
      <c r="D19" s="13">
        <v>5</v>
      </c>
      <c r="E19" s="14">
        <f t="shared" si="0"/>
        <v>10</v>
      </c>
      <c r="F19" s="15">
        <f t="shared" si="1"/>
        <v>45900</v>
      </c>
      <c r="G19" s="15">
        <f t="shared" si="2"/>
        <v>45900</v>
      </c>
    </row>
    <row r="20" spans="2:7" ht="28.5" customHeight="1" thickBot="1" x14ac:dyDescent="0.4">
      <c r="B20" s="16" t="s">
        <v>13</v>
      </c>
      <c r="C20" s="13">
        <v>5</v>
      </c>
      <c r="D20" s="13">
        <v>5</v>
      </c>
      <c r="E20" s="17">
        <f t="shared" si="0"/>
        <v>10</v>
      </c>
      <c r="F20" s="15">
        <f t="shared" si="1"/>
        <v>45900</v>
      </c>
      <c r="G20" s="15">
        <f t="shared" si="2"/>
        <v>45900</v>
      </c>
    </row>
    <row r="21" spans="2:7" ht="28.5" customHeight="1" thickTop="1" x14ac:dyDescent="0.35">
      <c r="B21" s="18" t="s">
        <v>14</v>
      </c>
      <c r="C21" s="75">
        <f>SUM(C9:C20)</f>
        <v>60</v>
      </c>
      <c r="D21" s="75">
        <f>SUM(D9:D20)</f>
        <v>60</v>
      </c>
      <c r="E21" s="19">
        <f>SUM(C21:D21)</f>
        <v>120</v>
      </c>
      <c r="F21" s="20">
        <f>SUM(F9:F20)</f>
        <v>550800</v>
      </c>
      <c r="G21" s="20">
        <f>SUM(G9:G20)</f>
        <v>550800</v>
      </c>
    </row>
    <row r="23" spans="2:7" x14ac:dyDescent="0.35">
      <c r="B23" s="48" t="s">
        <v>51</v>
      </c>
    </row>
    <row r="24" spans="2:7" ht="19" customHeight="1" x14ac:dyDescent="0.35">
      <c r="B24" s="92" t="s">
        <v>53</v>
      </c>
      <c r="C24" s="92"/>
      <c r="D24" s="92" t="s">
        <v>54</v>
      </c>
      <c r="E24" s="92"/>
      <c r="F24" s="66" t="s">
        <v>52</v>
      </c>
      <c r="G24" s="66" t="s">
        <v>89</v>
      </c>
    </row>
    <row r="25" spans="2:7" ht="19" customHeight="1" x14ac:dyDescent="0.35">
      <c r="B25" s="85">
        <f>E21</f>
        <v>120</v>
      </c>
      <c r="C25" s="86"/>
      <c r="D25" s="87">
        <f>B25*0.1</f>
        <v>12</v>
      </c>
      <c r="E25" s="87"/>
      <c r="F25" s="53">
        <v>3000</v>
      </c>
      <c r="G25" s="53">
        <f>D25*F25</f>
        <v>36000</v>
      </c>
    </row>
  </sheetData>
  <mergeCells count="10">
    <mergeCell ref="B24:C24"/>
    <mergeCell ref="D24:E24"/>
    <mergeCell ref="B25:C25"/>
    <mergeCell ref="D25:E25"/>
    <mergeCell ref="A1:C2"/>
    <mergeCell ref="B3:G3"/>
    <mergeCell ref="B7:B8"/>
    <mergeCell ref="C7:E7"/>
    <mergeCell ref="F7:F8"/>
    <mergeCell ref="G7:G8"/>
  </mergeCells>
  <phoneticPr fontId="1"/>
  <pageMargins left="0.7" right="0.7" top="0.75" bottom="0.75" header="0.3" footer="0.3"/>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opLeftCell="A23" zoomScale="55" zoomScaleNormal="55" zoomScaleSheetLayoutView="55" workbookViewId="0">
      <selection sqref="A1:C2"/>
    </sheetView>
  </sheetViews>
  <sheetFormatPr defaultRowHeight="16" x14ac:dyDescent="0.35"/>
  <cols>
    <col min="1" max="1" width="4" style="48" customWidth="1"/>
    <col min="2" max="2" width="13.08203125" style="48" customWidth="1"/>
    <col min="3" max="4" width="14.83203125" style="48" customWidth="1"/>
    <col min="5" max="6" width="19" style="48" customWidth="1"/>
    <col min="7" max="251" width="8.6640625" style="48"/>
    <col min="252" max="252" width="4" style="48" customWidth="1"/>
    <col min="253" max="253" width="8.6640625" style="48"/>
    <col min="254" max="257" width="18.33203125" style="48" customWidth="1"/>
    <col min="258" max="507" width="8.6640625" style="48"/>
    <col min="508" max="508" width="4" style="48" customWidth="1"/>
    <col min="509" max="509" width="8.6640625" style="48"/>
    <col min="510" max="513" width="18.33203125" style="48" customWidth="1"/>
    <col min="514" max="763" width="8.6640625" style="48"/>
    <col min="764" max="764" width="4" style="48" customWidth="1"/>
    <col min="765" max="765" width="8.6640625" style="48"/>
    <col min="766" max="769" width="18.33203125" style="48" customWidth="1"/>
    <col min="770" max="1019" width="8.6640625" style="48"/>
    <col min="1020" max="1020" width="4" style="48" customWidth="1"/>
    <col min="1021" max="1021" width="8.6640625" style="48"/>
    <col min="1022" max="1025" width="18.33203125" style="48" customWidth="1"/>
    <col min="1026" max="1275" width="8.6640625" style="48"/>
    <col min="1276" max="1276" width="4" style="48" customWidth="1"/>
    <col min="1277" max="1277" width="8.6640625" style="48"/>
    <col min="1278" max="1281" width="18.33203125" style="48" customWidth="1"/>
    <col min="1282" max="1531" width="8.6640625" style="48"/>
    <col min="1532" max="1532" width="4" style="48" customWidth="1"/>
    <col min="1533" max="1533" width="8.6640625" style="48"/>
    <col min="1534" max="1537" width="18.33203125" style="48" customWidth="1"/>
    <col min="1538" max="1787" width="8.6640625" style="48"/>
    <col min="1788" max="1788" width="4" style="48" customWidth="1"/>
    <col min="1789" max="1789" width="8.6640625" style="48"/>
    <col min="1790" max="1793" width="18.33203125" style="48" customWidth="1"/>
    <col min="1794" max="2043" width="8.6640625" style="48"/>
    <col min="2044" max="2044" width="4" style="48" customWidth="1"/>
    <col min="2045" max="2045" width="8.6640625" style="48"/>
    <col min="2046" max="2049" width="18.33203125" style="48" customWidth="1"/>
    <col min="2050" max="2299" width="8.6640625" style="48"/>
    <col min="2300" max="2300" width="4" style="48" customWidth="1"/>
    <col min="2301" max="2301" width="8.6640625" style="48"/>
    <col min="2302" max="2305" width="18.33203125" style="48" customWidth="1"/>
    <col min="2306" max="2555" width="8.6640625" style="48"/>
    <col min="2556" max="2556" width="4" style="48" customWidth="1"/>
    <col min="2557" max="2557" width="8.6640625" style="48"/>
    <col min="2558" max="2561" width="18.33203125" style="48" customWidth="1"/>
    <col min="2562" max="2811" width="8.6640625" style="48"/>
    <col min="2812" max="2812" width="4" style="48" customWidth="1"/>
    <col min="2813" max="2813" width="8.6640625" style="48"/>
    <col min="2814" max="2817" width="18.33203125" style="48" customWidth="1"/>
    <col min="2818" max="3067" width="8.6640625" style="48"/>
    <col min="3068" max="3068" width="4" style="48" customWidth="1"/>
    <col min="3069" max="3069" width="8.6640625" style="48"/>
    <col min="3070" max="3073" width="18.33203125" style="48" customWidth="1"/>
    <col min="3074" max="3323" width="8.6640625" style="48"/>
    <col min="3324" max="3324" width="4" style="48" customWidth="1"/>
    <col min="3325" max="3325" width="8.6640625" style="48"/>
    <col min="3326" max="3329" width="18.33203125" style="48" customWidth="1"/>
    <col min="3330" max="3579" width="8.6640625" style="48"/>
    <col min="3580" max="3580" width="4" style="48" customWidth="1"/>
    <col min="3581" max="3581" width="8.6640625" style="48"/>
    <col min="3582" max="3585" width="18.33203125" style="48" customWidth="1"/>
    <col min="3586" max="3835" width="8.6640625" style="48"/>
    <col min="3836" max="3836" width="4" style="48" customWidth="1"/>
    <col min="3837" max="3837" width="8.6640625" style="48"/>
    <col min="3838" max="3841" width="18.33203125" style="48" customWidth="1"/>
    <col min="3842" max="4091" width="8.6640625" style="48"/>
    <col min="4092" max="4092" width="4" style="48" customWidth="1"/>
    <col min="4093" max="4093" width="8.6640625" style="48"/>
    <col min="4094" max="4097" width="18.33203125" style="48" customWidth="1"/>
    <col min="4098" max="4347" width="8.6640625" style="48"/>
    <col min="4348" max="4348" width="4" style="48" customWidth="1"/>
    <col min="4349" max="4349" width="8.6640625" style="48"/>
    <col min="4350" max="4353" width="18.33203125" style="48" customWidth="1"/>
    <col min="4354" max="4603" width="8.6640625" style="48"/>
    <col min="4604" max="4604" width="4" style="48" customWidth="1"/>
    <col min="4605" max="4605" width="8.6640625" style="48"/>
    <col min="4606" max="4609" width="18.33203125" style="48" customWidth="1"/>
    <col min="4610" max="4859" width="8.6640625" style="48"/>
    <col min="4860" max="4860" width="4" style="48" customWidth="1"/>
    <col min="4861" max="4861" width="8.6640625" style="48"/>
    <col min="4862" max="4865" width="18.33203125" style="48" customWidth="1"/>
    <col min="4866" max="5115" width="8.6640625" style="48"/>
    <col min="5116" max="5116" width="4" style="48" customWidth="1"/>
    <col min="5117" max="5117" width="8.6640625" style="48"/>
    <col min="5118" max="5121" width="18.33203125" style="48" customWidth="1"/>
    <col min="5122" max="5371" width="8.6640625" style="48"/>
    <col min="5372" max="5372" width="4" style="48" customWidth="1"/>
    <col min="5373" max="5373" width="8.6640625" style="48"/>
    <col min="5374" max="5377" width="18.33203125" style="48" customWidth="1"/>
    <col min="5378" max="5627" width="8.6640625" style="48"/>
    <col min="5628" max="5628" width="4" style="48" customWidth="1"/>
    <col min="5629" max="5629" width="8.6640625" style="48"/>
    <col min="5630" max="5633" width="18.33203125" style="48" customWidth="1"/>
    <col min="5634" max="5883" width="8.6640625" style="48"/>
    <col min="5884" max="5884" width="4" style="48" customWidth="1"/>
    <col min="5885" max="5885" width="8.6640625" style="48"/>
    <col min="5886" max="5889" width="18.33203125" style="48" customWidth="1"/>
    <col min="5890" max="6139" width="8.6640625" style="48"/>
    <col min="6140" max="6140" width="4" style="48" customWidth="1"/>
    <col min="6141" max="6141" width="8.6640625" style="48"/>
    <col min="6142" max="6145" width="18.33203125" style="48" customWidth="1"/>
    <col min="6146" max="6395" width="8.6640625" style="48"/>
    <col min="6396" max="6396" width="4" style="48" customWidth="1"/>
    <col min="6397" max="6397" width="8.6640625" style="48"/>
    <col min="6398" max="6401" width="18.33203125" style="48" customWidth="1"/>
    <col min="6402" max="6651" width="8.6640625" style="48"/>
    <col min="6652" max="6652" width="4" style="48" customWidth="1"/>
    <col min="6653" max="6653" width="8.6640625" style="48"/>
    <col min="6654" max="6657" width="18.33203125" style="48" customWidth="1"/>
    <col min="6658" max="6907" width="8.6640625" style="48"/>
    <col min="6908" max="6908" width="4" style="48" customWidth="1"/>
    <col min="6909" max="6909" width="8.6640625" style="48"/>
    <col min="6910" max="6913" width="18.33203125" style="48" customWidth="1"/>
    <col min="6914" max="7163" width="8.6640625" style="48"/>
    <col min="7164" max="7164" width="4" style="48" customWidth="1"/>
    <col min="7165" max="7165" width="8.6640625" style="48"/>
    <col min="7166" max="7169" width="18.33203125" style="48" customWidth="1"/>
    <col min="7170" max="7419" width="8.6640625" style="48"/>
    <col min="7420" max="7420" width="4" style="48" customWidth="1"/>
    <col min="7421" max="7421" width="8.6640625" style="48"/>
    <col min="7422" max="7425" width="18.33203125" style="48" customWidth="1"/>
    <col min="7426" max="7675" width="8.6640625" style="48"/>
    <col min="7676" max="7676" width="4" style="48" customWidth="1"/>
    <col min="7677" max="7677" width="8.6640625" style="48"/>
    <col min="7678" max="7681" width="18.33203125" style="48" customWidth="1"/>
    <col min="7682" max="7931" width="8.6640625" style="48"/>
    <col min="7932" max="7932" width="4" style="48" customWidth="1"/>
    <col min="7933" max="7933" width="8.6640625" style="48"/>
    <col min="7934" max="7937" width="18.33203125" style="48" customWidth="1"/>
    <col min="7938" max="8187" width="8.6640625" style="48"/>
    <col min="8188" max="8188" width="4" style="48" customWidth="1"/>
    <col min="8189" max="8189" width="8.6640625" style="48"/>
    <col min="8190" max="8193" width="18.33203125" style="48" customWidth="1"/>
    <col min="8194" max="8443" width="8.6640625" style="48"/>
    <col min="8444" max="8444" width="4" style="48" customWidth="1"/>
    <col min="8445" max="8445" width="8.6640625" style="48"/>
    <col min="8446" max="8449" width="18.33203125" style="48" customWidth="1"/>
    <col min="8450" max="8699" width="8.6640625" style="48"/>
    <col min="8700" max="8700" width="4" style="48" customWidth="1"/>
    <col min="8701" max="8701" width="8.6640625" style="48"/>
    <col min="8702" max="8705" width="18.33203125" style="48" customWidth="1"/>
    <col min="8706" max="8955" width="8.6640625" style="48"/>
    <col min="8956" max="8956" width="4" style="48" customWidth="1"/>
    <col min="8957" max="8957" width="8.6640625" style="48"/>
    <col min="8958" max="8961" width="18.33203125" style="48" customWidth="1"/>
    <col min="8962" max="9211" width="8.6640625" style="48"/>
    <col min="9212" max="9212" width="4" style="48" customWidth="1"/>
    <col min="9213" max="9213" width="8.6640625" style="48"/>
    <col min="9214" max="9217" width="18.33203125" style="48" customWidth="1"/>
    <col min="9218" max="9467" width="8.6640625" style="48"/>
    <col min="9468" max="9468" width="4" style="48" customWidth="1"/>
    <col min="9469" max="9469" width="8.6640625" style="48"/>
    <col min="9470" max="9473" width="18.33203125" style="48" customWidth="1"/>
    <col min="9474" max="9723" width="8.6640625" style="48"/>
    <col min="9724" max="9724" width="4" style="48" customWidth="1"/>
    <col min="9725" max="9725" width="8.6640625" style="48"/>
    <col min="9726" max="9729" width="18.33203125" style="48" customWidth="1"/>
    <col min="9730" max="9979" width="8.6640625" style="48"/>
    <col min="9980" max="9980" width="4" style="48" customWidth="1"/>
    <col min="9981" max="9981" width="8.6640625" style="48"/>
    <col min="9982" max="9985" width="18.33203125" style="48" customWidth="1"/>
    <col min="9986" max="10235" width="8.6640625" style="48"/>
    <col min="10236" max="10236" width="4" style="48" customWidth="1"/>
    <col min="10237" max="10237" width="8.6640625" style="48"/>
    <col min="10238" max="10241" width="18.33203125" style="48" customWidth="1"/>
    <col min="10242" max="10491" width="8.6640625" style="48"/>
    <col min="10492" max="10492" width="4" style="48" customWidth="1"/>
    <col min="10493" max="10493" width="8.6640625" style="48"/>
    <col min="10494" max="10497" width="18.33203125" style="48" customWidth="1"/>
    <col min="10498" max="10747" width="8.6640625" style="48"/>
    <col min="10748" max="10748" width="4" style="48" customWidth="1"/>
    <col min="10749" max="10749" width="8.6640625" style="48"/>
    <col min="10750" max="10753" width="18.33203125" style="48" customWidth="1"/>
    <col min="10754" max="11003" width="8.6640625" style="48"/>
    <col min="11004" max="11004" width="4" style="48" customWidth="1"/>
    <col min="11005" max="11005" width="8.6640625" style="48"/>
    <col min="11006" max="11009" width="18.33203125" style="48" customWidth="1"/>
    <col min="11010" max="11259" width="8.6640625" style="48"/>
    <col min="11260" max="11260" width="4" style="48" customWidth="1"/>
    <col min="11261" max="11261" width="8.6640625" style="48"/>
    <col min="11262" max="11265" width="18.33203125" style="48" customWidth="1"/>
    <col min="11266" max="11515" width="8.6640625" style="48"/>
    <col min="11516" max="11516" width="4" style="48" customWidth="1"/>
    <col min="11517" max="11517" width="8.6640625" style="48"/>
    <col min="11518" max="11521" width="18.33203125" style="48" customWidth="1"/>
    <col min="11522" max="11771" width="8.6640625" style="48"/>
    <col min="11772" max="11772" width="4" style="48" customWidth="1"/>
    <col min="11773" max="11773" width="8.6640625" style="48"/>
    <col min="11774" max="11777" width="18.33203125" style="48" customWidth="1"/>
    <col min="11778" max="12027" width="8.6640625" style="48"/>
    <col min="12028" max="12028" width="4" style="48" customWidth="1"/>
    <col min="12029" max="12029" width="8.6640625" style="48"/>
    <col min="12030" max="12033" width="18.33203125" style="48" customWidth="1"/>
    <col min="12034" max="12283" width="8.6640625" style="48"/>
    <col min="12284" max="12284" width="4" style="48" customWidth="1"/>
    <col min="12285" max="12285" width="8.6640625" style="48"/>
    <col min="12286" max="12289" width="18.33203125" style="48" customWidth="1"/>
    <col min="12290" max="12539" width="8.6640625" style="48"/>
    <col min="12540" max="12540" width="4" style="48" customWidth="1"/>
    <col min="12541" max="12541" width="8.6640625" style="48"/>
    <col min="12542" max="12545" width="18.33203125" style="48" customWidth="1"/>
    <col min="12546" max="12795" width="8.6640625" style="48"/>
    <col min="12796" max="12796" width="4" style="48" customWidth="1"/>
    <col min="12797" max="12797" width="8.6640625" style="48"/>
    <col min="12798" max="12801" width="18.33203125" style="48" customWidth="1"/>
    <col min="12802" max="13051" width="8.6640625" style="48"/>
    <col min="13052" max="13052" width="4" style="48" customWidth="1"/>
    <col min="13053" max="13053" width="8.6640625" style="48"/>
    <col min="13054" max="13057" width="18.33203125" style="48" customWidth="1"/>
    <col min="13058" max="13307" width="8.6640625" style="48"/>
    <col min="13308" max="13308" width="4" style="48" customWidth="1"/>
    <col min="13309" max="13309" width="8.6640625" style="48"/>
    <col min="13310" max="13313" width="18.33203125" style="48" customWidth="1"/>
    <col min="13314" max="13563" width="8.6640625" style="48"/>
    <col min="13564" max="13564" width="4" style="48" customWidth="1"/>
    <col min="13565" max="13565" width="8.6640625" style="48"/>
    <col min="13566" max="13569" width="18.33203125" style="48" customWidth="1"/>
    <col min="13570" max="13819" width="8.6640625" style="48"/>
    <col min="13820" max="13820" width="4" style="48" customWidth="1"/>
    <col min="13821" max="13821" width="8.6640625" style="48"/>
    <col min="13822" max="13825" width="18.33203125" style="48" customWidth="1"/>
    <col min="13826" max="14075" width="8.6640625" style="48"/>
    <col min="14076" max="14076" width="4" style="48" customWidth="1"/>
    <col min="14077" max="14077" width="8.6640625" style="48"/>
    <col min="14078" max="14081" width="18.33203125" style="48" customWidth="1"/>
    <col min="14082" max="14331" width="8.6640625" style="48"/>
    <col min="14332" max="14332" width="4" style="48" customWidth="1"/>
    <col min="14333" max="14333" width="8.6640625" style="48"/>
    <col min="14334" max="14337" width="18.33203125" style="48" customWidth="1"/>
    <col min="14338" max="14587" width="8.6640625" style="48"/>
    <col min="14588" max="14588" width="4" style="48" customWidth="1"/>
    <col min="14589" max="14589" width="8.6640625" style="48"/>
    <col min="14590" max="14593" width="18.33203125" style="48" customWidth="1"/>
    <col min="14594" max="14843" width="8.6640625" style="48"/>
    <col min="14844" max="14844" width="4" style="48" customWidth="1"/>
    <col min="14845" max="14845" width="8.6640625" style="48"/>
    <col min="14846" max="14849" width="18.33203125" style="48" customWidth="1"/>
    <col min="14850" max="15099" width="8.6640625" style="48"/>
    <col min="15100" max="15100" width="4" style="48" customWidth="1"/>
    <col min="15101" max="15101" width="8.6640625" style="48"/>
    <col min="15102" max="15105" width="18.33203125" style="48" customWidth="1"/>
    <col min="15106" max="15355" width="8.6640625" style="48"/>
    <col min="15356" max="15356" width="4" style="48" customWidth="1"/>
    <col min="15357" max="15357" width="8.6640625" style="48"/>
    <col min="15358" max="15361" width="18.33203125" style="48" customWidth="1"/>
    <col min="15362" max="15611" width="8.6640625" style="48"/>
    <col min="15612" max="15612" width="4" style="48" customWidth="1"/>
    <col min="15613" max="15613" width="8.6640625" style="48"/>
    <col min="15614" max="15617" width="18.33203125" style="48" customWidth="1"/>
    <col min="15618" max="15867" width="8.6640625" style="48"/>
    <col min="15868" max="15868" width="4" style="48" customWidth="1"/>
    <col min="15869" max="15869" width="8.6640625" style="48"/>
    <col min="15870" max="15873" width="18.33203125" style="48" customWidth="1"/>
    <col min="15874" max="16123" width="8.6640625" style="48"/>
    <col min="16124" max="16124" width="4" style="48" customWidth="1"/>
    <col min="16125" max="16125" width="8.6640625" style="48"/>
    <col min="16126" max="16129" width="18.33203125" style="48" customWidth="1"/>
    <col min="16130" max="16384" width="8.6640625" style="48"/>
  </cols>
  <sheetData>
    <row r="1" spans="1:6" x14ac:dyDescent="0.35">
      <c r="A1" s="80"/>
      <c r="B1" s="80"/>
      <c r="C1" s="80"/>
    </row>
    <row r="2" spans="1:6" x14ac:dyDescent="0.35">
      <c r="A2" s="80"/>
      <c r="B2" s="80"/>
      <c r="C2" s="80"/>
    </row>
    <row r="3" spans="1:6" ht="24.5" customHeight="1" x14ac:dyDescent="0.35">
      <c r="A3" s="61"/>
      <c r="B3" s="61"/>
      <c r="C3" s="61"/>
    </row>
    <row r="4" spans="1:6" x14ac:dyDescent="0.35">
      <c r="A4" s="84" t="s">
        <v>44</v>
      </c>
      <c r="B4" s="84"/>
      <c r="C4" s="84"/>
      <c r="D4" s="84"/>
      <c r="E4" s="84"/>
      <c r="F4" s="84"/>
    </row>
    <row r="5" spans="1:6" x14ac:dyDescent="0.35">
      <c r="A5" s="62"/>
      <c r="B5" s="62"/>
      <c r="C5" s="62"/>
    </row>
    <row r="6" spans="1:6" x14ac:dyDescent="0.35">
      <c r="A6" s="62"/>
      <c r="B6" s="62"/>
      <c r="C6" s="62"/>
    </row>
    <row r="7" spans="1:6" x14ac:dyDescent="0.35">
      <c r="A7" s="62"/>
      <c r="B7" s="49" t="s">
        <v>49</v>
      </c>
      <c r="C7" s="62"/>
    </row>
    <row r="8" spans="1:6" x14ac:dyDescent="0.35">
      <c r="A8" s="62"/>
      <c r="B8" s="49" t="s">
        <v>50</v>
      </c>
      <c r="C8" s="62"/>
    </row>
    <row r="9" spans="1:6" ht="45" customHeight="1" x14ac:dyDescent="0.35">
      <c r="B9" s="64"/>
      <c r="C9" s="39" t="s">
        <v>74</v>
      </c>
      <c r="D9" s="67" t="s">
        <v>55</v>
      </c>
      <c r="E9" s="65" t="s">
        <v>1</v>
      </c>
      <c r="F9" s="66" t="s">
        <v>88</v>
      </c>
    </row>
    <row r="10" spans="1:6" ht="28.5" customHeight="1" x14ac:dyDescent="0.35">
      <c r="B10" s="12" t="s">
        <v>2</v>
      </c>
      <c r="C10" s="78">
        <v>10</v>
      </c>
      <c r="D10" s="40">
        <v>2</v>
      </c>
      <c r="E10" s="15">
        <f>F10</f>
        <v>664000</v>
      </c>
      <c r="F10" s="15">
        <f>IF(C10&gt;0,IF(D10&gt;1,664000,0))</f>
        <v>664000</v>
      </c>
    </row>
    <row r="11" spans="1:6" ht="28.5" customHeight="1" x14ac:dyDescent="0.35">
      <c r="B11" s="12" t="s">
        <v>3</v>
      </c>
      <c r="C11" s="78">
        <v>10</v>
      </c>
      <c r="D11" s="40">
        <v>2</v>
      </c>
      <c r="E11" s="15">
        <f t="shared" ref="E11:E21" si="0">F11</f>
        <v>664000</v>
      </c>
      <c r="F11" s="15">
        <f t="shared" ref="F11:F21" si="1">IF(C11&gt;0,664000,0)</f>
        <v>664000</v>
      </c>
    </row>
    <row r="12" spans="1:6" ht="28.5" customHeight="1" x14ac:dyDescent="0.35">
      <c r="B12" s="12" t="s">
        <v>4</v>
      </c>
      <c r="C12" s="78">
        <v>10</v>
      </c>
      <c r="D12" s="40">
        <v>2</v>
      </c>
      <c r="E12" s="15">
        <f t="shared" si="0"/>
        <v>664000</v>
      </c>
      <c r="F12" s="15">
        <f t="shared" si="1"/>
        <v>664000</v>
      </c>
    </row>
    <row r="13" spans="1:6" ht="28.5" customHeight="1" x14ac:dyDescent="0.35">
      <c r="B13" s="12" t="s">
        <v>5</v>
      </c>
      <c r="C13" s="78">
        <v>10</v>
      </c>
      <c r="D13" s="40">
        <v>2</v>
      </c>
      <c r="E13" s="15">
        <f t="shared" si="0"/>
        <v>664000</v>
      </c>
      <c r="F13" s="15">
        <f t="shared" si="1"/>
        <v>664000</v>
      </c>
    </row>
    <row r="14" spans="1:6" ht="28.5" customHeight="1" x14ac:dyDescent="0.35">
      <c r="B14" s="12" t="s">
        <v>6</v>
      </c>
      <c r="C14" s="78">
        <v>10</v>
      </c>
      <c r="D14" s="40">
        <v>2</v>
      </c>
      <c r="E14" s="15">
        <f t="shared" si="0"/>
        <v>664000</v>
      </c>
      <c r="F14" s="15">
        <f t="shared" si="1"/>
        <v>664000</v>
      </c>
    </row>
    <row r="15" spans="1:6" ht="28.5" customHeight="1" x14ac:dyDescent="0.35">
      <c r="B15" s="12" t="s">
        <v>7</v>
      </c>
      <c r="C15" s="78">
        <v>10</v>
      </c>
      <c r="D15" s="40">
        <v>2</v>
      </c>
      <c r="E15" s="15">
        <f t="shared" si="0"/>
        <v>664000</v>
      </c>
      <c r="F15" s="15">
        <f t="shared" si="1"/>
        <v>664000</v>
      </c>
    </row>
    <row r="16" spans="1:6" ht="28.5" customHeight="1" x14ac:dyDescent="0.35">
      <c r="B16" s="12" t="s">
        <v>8</v>
      </c>
      <c r="C16" s="78">
        <v>10</v>
      </c>
      <c r="D16" s="40">
        <v>2</v>
      </c>
      <c r="E16" s="15">
        <f t="shared" si="0"/>
        <v>664000</v>
      </c>
      <c r="F16" s="15">
        <f t="shared" si="1"/>
        <v>664000</v>
      </c>
    </row>
    <row r="17" spans="2:6" ht="28.5" customHeight="1" x14ac:dyDescent="0.35">
      <c r="B17" s="12" t="s">
        <v>9</v>
      </c>
      <c r="C17" s="78">
        <v>10</v>
      </c>
      <c r="D17" s="40">
        <v>2</v>
      </c>
      <c r="E17" s="15">
        <f t="shared" si="0"/>
        <v>664000</v>
      </c>
      <c r="F17" s="15">
        <f t="shared" si="1"/>
        <v>664000</v>
      </c>
    </row>
    <row r="18" spans="2:6" ht="28.5" customHeight="1" x14ac:dyDescent="0.35">
      <c r="B18" s="12" t="s">
        <v>10</v>
      </c>
      <c r="C18" s="78">
        <v>10</v>
      </c>
      <c r="D18" s="40">
        <v>2</v>
      </c>
      <c r="E18" s="15">
        <f t="shared" si="0"/>
        <v>664000</v>
      </c>
      <c r="F18" s="15">
        <f t="shared" si="1"/>
        <v>664000</v>
      </c>
    </row>
    <row r="19" spans="2:6" ht="28.5" customHeight="1" x14ac:dyDescent="0.35">
      <c r="B19" s="12" t="s">
        <v>11</v>
      </c>
      <c r="C19" s="78">
        <v>10</v>
      </c>
      <c r="D19" s="40">
        <v>2</v>
      </c>
      <c r="E19" s="15">
        <f t="shared" si="0"/>
        <v>664000</v>
      </c>
      <c r="F19" s="15">
        <f t="shared" si="1"/>
        <v>664000</v>
      </c>
    </row>
    <row r="20" spans="2:6" ht="28.5" customHeight="1" x14ac:dyDescent="0.35">
      <c r="B20" s="12" t="s">
        <v>12</v>
      </c>
      <c r="C20" s="78">
        <v>10</v>
      </c>
      <c r="D20" s="40">
        <v>2</v>
      </c>
      <c r="E20" s="15">
        <f t="shared" si="0"/>
        <v>664000</v>
      </c>
      <c r="F20" s="15">
        <f t="shared" si="1"/>
        <v>664000</v>
      </c>
    </row>
    <row r="21" spans="2:6" ht="28.5" customHeight="1" thickBot="1" x14ac:dyDescent="0.4">
      <c r="B21" s="16" t="s">
        <v>13</v>
      </c>
      <c r="C21" s="78">
        <v>10</v>
      </c>
      <c r="D21" s="40">
        <v>2</v>
      </c>
      <c r="E21" s="15">
        <f t="shared" si="0"/>
        <v>664000</v>
      </c>
      <c r="F21" s="15">
        <f t="shared" si="1"/>
        <v>664000</v>
      </c>
    </row>
    <row r="22" spans="2:6" ht="28.5" customHeight="1" thickTop="1" x14ac:dyDescent="0.35">
      <c r="B22" s="18" t="s">
        <v>14</v>
      </c>
      <c r="C22" s="79">
        <f>SUM(C10:C21)</f>
        <v>120</v>
      </c>
      <c r="D22" s="76">
        <f>SUM(D10:D21)</f>
        <v>24</v>
      </c>
      <c r="E22" s="20">
        <f>SUM(E10:E21)</f>
        <v>7968000</v>
      </c>
      <c r="F22" s="20">
        <f>SUM(F10:F21)</f>
        <v>7968000</v>
      </c>
    </row>
    <row r="24" spans="2:6" x14ac:dyDescent="0.35">
      <c r="B24" s="48" t="s">
        <v>56</v>
      </c>
    </row>
    <row r="25" spans="2:6" ht="19" customHeight="1" x14ac:dyDescent="0.35">
      <c r="B25" s="66" t="s">
        <v>75</v>
      </c>
      <c r="C25" s="66" t="s">
        <v>48</v>
      </c>
      <c r="D25" s="66" t="s">
        <v>59</v>
      </c>
      <c r="E25" s="66" t="s">
        <v>60</v>
      </c>
      <c r="F25" s="66" t="s">
        <v>89</v>
      </c>
    </row>
    <row r="26" spans="2:6" ht="19" customHeight="1" x14ac:dyDescent="0.35">
      <c r="B26" s="77">
        <f>C22</f>
        <v>120</v>
      </c>
      <c r="C26" s="51">
        <f>COUNTIF(C10:C21,"&gt;=1")</f>
        <v>12</v>
      </c>
      <c r="D26" s="52">
        <f>IF(105&lt;=B26,IF(B26&lt;209,369000*C26,0))</f>
        <v>4428000</v>
      </c>
      <c r="E26" s="52">
        <f>IF(209&lt;=B26,552000*C26,0)</f>
        <v>0</v>
      </c>
      <c r="F26" s="53">
        <f>D26+E26</f>
        <v>4428000</v>
      </c>
    </row>
    <row r="27" spans="2:6" ht="19" customHeight="1" x14ac:dyDescent="0.35">
      <c r="B27" s="54"/>
      <c r="C27" s="55"/>
      <c r="D27" s="56"/>
      <c r="E27" s="57"/>
      <c r="F27" s="57"/>
    </row>
    <row r="28" spans="2:6" x14ac:dyDescent="0.35">
      <c r="B28" s="48" t="s">
        <v>57</v>
      </c>
    </row>
    <row r="29" spans="2:6" ht="19" customHeight="1" x14ac:dyDescent="0.35">
      <c r="B29" s="66" t="s">
        <v>61</v>
      </c>
      <c r="C29" s="66" t="s">
        <v>54</v>
      </c>
      <c r="D29" s="66" t="s">
        <v>52</v>
      </c>
      <c r="E29" s="66" t="s">
        <v>89</v>
      </c>
    </row>
    <row r="30" spans="2:6" ht="19" customHeight="1" x14ac:dyDescent="0.35">
      <c r="B30" s="50">
        <f>C22</f>
        <v>120</v>
      </c>
      <c r="C30" s="63">
        <f>B30*0.4</f>
        <v>48</v>
      </c>
      <c r="D30" s="53">
        <v>2200</v>
      </c>
      <c r="E30" s="53">
        <f>C30*D30</f>
        <v>105600</v>
      </c>
    </row>
    <row r="32" spans="2:6" x14ac:dyDescent="0.35">
      <c r="B32" s="49" t="s">
        <v>58</v>
      </c>
    </row>
    <row r="33" spans="2:6" x14ac:dyDescent="0.35">
      <c r="B33" s="49" t="s">
        <v>62</v>
      </c>
    </row>
    <row r="34" spans="2:6" x14ac:dyDescent="0.35">
      <c r="B34" s="59" t="s">
        <v>65</v>
      </c>
      <c r="C34" s="103" t="s">
        <v>66</v>
      </c>
      <c r="D34" s="104"/>
      <c r="E34" s="59" t="s">
        <v>67</v>
      </c>
      <c r="F34" s="60" t="s">
        <v>69</v>
      </c>
    </row>
    <row r="35" spans="2:6" x14ac:dyDescent="0.35">
      <c r="B35" s="69">
        <v>45387</v>
      </c>
      <c r="C35" s="99" t="s">
        <v>76</v>
      </c>
      <c r="D35" s="100"/>
      <c r="E35" s="70" t="s">
        <v>77</v>
      </c>
      <c r="F35" s="71">
        <v>1500000</v>
      </c>
    </row>
    <row r="36" spans="2:6" x14ac:dyDescent="0.35">
      <c r="B36" s="69"/>
      <c r="C36" s="99"/>
      <c r="D36" s="100"/>
      <c r="E36" s="70"/>
      <c r="F36" s="71"/>
    </row>
    <row r="37" spans="2:6" x14ac:dyDescent="0.35">
      <c r="B37" s="69"/>
      <c r="C37" s="99"/>
      <c r="D37" s="100"/>
      <c r="E37" s="70"/>
      <c r="F37" s="71"/>
    </row>
    <row r="38" spans="2:6" x14ac:dyDescent="0.35">
      <c r="B38" s="69"/>
      <c r="C38" s="99"/>
      <c r="D38" s="100"/>
      <c r="E38" s="70"/>
      <c r="F38" s="71"/>
    </row>
    <row r="39" spans="2:6" x14ac:dyDescent="0.35">
      <c r="B39" s="69"/>
      <c r="C39" s="99"/>
      <c r="D39" s="100"/>
      <c r="E39" s="70"/>
      <c r="F39" s="71"/>
    </row>
    <row r="40" spans="2:6" x14ac:dyDescent="0.35">
      <c r="B40" s="69"/>
      <c r="C40" s="99"/>
      <c r="D40" s="100"/>
      <c r="E40" s="70"/>
      <c r="F40" s="71"/>
    </row>
    <row r="41" spans="2:6" x14ac:dyDescent="0.35">
      <c r="B41" s="69"/>
      <c r="C41" s="99"/>
      <c r="D41" s="100"/>
      <c r="E41" s="70"/>
      <c r="F41" s="71"/>
    </row>
    <row r="42" spans="2:6" x14ac:dyDescent="0.35">
      <c r="B42" s="69"/>
      <c r="C42" s="99"/>
      <c r="D42" s="100"/>
      <c r="E42" s="70"/>
      <c r="F42" s="71"/>
    </row>
    <row r="43" spans="2:6" x14ac:dyDescent="0.35">
      <c r="B43" s="69"/>
      <c r="C43" s="99"/>
      <c r="D43" s="100"/>
      <c r="E43" s="70"/>
      <c r="F43" s="71"/>
    </row>
    <row r="44" spans="2:6" x14ac:dyDescent="0.35">
      <c r="B44" s="69"/>
      <c r="C44" s="99"/>
      <c r="D44" s="100"/>
      <c r="E44" s="70"/>
      <c r="F44" s="71"/>
    </row>
    <row r="45" spans="2:6" x14ac:dyDescent="0.35">
      <c r="B45" s="69"/>
      <c r="C45" s="99"/>
      <c r="D45" s="100"/>
      <c r="E45" s="70"/>
      <c r="F45" s="71"/>
    </row>
    <row r="46" spans="2:6" x14ac:dyDescent="0.35">
      <c r="B46" s="69"/>
      <c r="C46" s="99"/>
      <c r="D46" s="100"/>
      <c r="E46" s="70"/>
      <c r="F46" s="71"/>
    </row>
    <row r="47" spans="2:6" ht="16.5" thickBot="1" x14ac:dyDescent="0.4">
      <c r="B47" s="72"/>
      <c r="C47" s="101"/>
      <c r="D47" s="102"/>
      <c r="E47" s="73"/>
      <c r="F47" s="74"/>
    </row>
    <row r="48" spans="2:6" ht="18.5" customHeight="1" thickTop="1" x14ac:dyDescent="0.35">
      <c r="B48" s="96" t="s">
        <v>70</v>
      </c>
      <c r="C48" s="97"/>
      <c r="D48" s="97"/>
      <c r="E48" s="98"/>
      <c r="F48" s="68">
        <f>SUM(F35:F47)</f>
        <v>1500000</v>
      </c>
    </row>
    <row r="50" spans="2:6" x14ac:dyDescent="0.35">
      <c r="B50" s="48" t="s">
        <v>63</v>
      </c>
    </row>
    <row r="51" spans="2:6" x14ac:dyDescent="0.35">
      <c r="B51" s="59" t="s">
        <v>65</v>
      </c>
      <c r="C51" s="103" t="s">
        <v>68</v>
      </c>
      <c r="D51" s="104"/>
      <c r="E51" s="59" t="s">
        <v>64</v>
      </c>
      <c r="F51" s="60" t="s">
        <v>69</v>
      </c>
    </row>
    <row r="52" spans="2:6" x14ac:dyDescent="0.35">
      <c r="B52" s="69">
        <v>45383</v>
      </c>
      <c r="C52" s="99" t="s">
        <v>83</v>
      </c>
      <c r="D52" s="100"/>
      <c r="E52" s="70" t="s">
        <v>78</v>
      </c>
      <c r="F52" s="71">
        <v>50000</v>
      </c>
    </row>
    <row r="53" spans="2:6" x14ac:dyDescent="0.35">
      <c r="B53" s="69">
        <v>45388</v>
      </c>
      <c r="C53" s="99" t="s">
        <v>81</v>
      </c>
      <c r="D53" s="100"/>
      <c r="E53" s="70" t="s">
        <v>79</v>
      </c>
      <c r="F53" s="71">
        <v>20000</v>
      </c>
    </row>
    <row r="54" spans="2:6" x14ac:dyDescent="0.35">
      <c r="B54" s="69">
        <v>45392</v>
      </c>
      <c r="C54" s="99" t="s">
        <v>82</v>
      </c>
      <c r="D54" s="100"/>
      <c r="E54" s="70" t="s">
        <v>80</v>
      </c>
      <c r="F54" s="71">
        <v>100000</v>
      </c>
    </row>
    <row r="55" spans="2:6" x14ac:dyDescent="0.35">
      <c r="B55" s="69">
        <v>45393</v>
      </c>
      <c r="C55" s="99" t="s">
        <v>85</v>
      </c>
      <c r="D55" s="100"/>
      <c r="E55" s="70" t="s">
        <v>80</v>
      </c>
      <c r="F55" s="71">
        <v>50000</v>
      </c>
    </row>
    <row r="56" spans="2:6" x14ac:dyDescent="0.35">
      <c r="B56" s="69">
        <v>45393</v>
      </c>
      <c r="C56" s="99" t="s">
        <v>84</v>
      </c>
      <c r="D56" s="100"/>
      <c r="E56" s="70" t="s">
        <v>86</v>
      </c>
      <c r="F56" s="71">
        <v>100000</v>
      </c>
    </row>
    <row r="57" spans="2:6" x14ac:dyDescent="0.35">
      <c r="B57" s="69"/>
      <c r="C57" s="99"/>
      <c r="D57" s="100"/>
      <c r="E57" s="70"/>
      <c r="F57" s="71"/>
    </row>
    <row r="58" spans="2:6" x14ac:dyDescent="0.35">
      <c r="B58" s="69"/>
      <c r="C58" s="99"/>
      <c r="D58" s="100"/>
      <c r="E58" s="70"/>
      <c r="F58" s="71"/>
    </row>
    <row r="59" spans="2:6" x14ac:dyDescent="0.35">
      <c r="B59" s="69"/>
      <c r="C59" s="99"/>
      <c r="D59" s="100"/>
      <c r="E59" s="70"/>
      <c r="F59" s="71"/>
    </row>
    <row r="60" spans="2:6" x14ac:dyDescent="0.35">
      <c r="B60" s="69"/>
      <c r="C60" s="99"/>
      <c r="D60" s="100"/>
      <c r="E60" s="70"/>
      <c r="F60" s="71"/>
    </row>
    <row r="61" spans="2:6" x14ac:dyDescent="0.35">
      <c r="B61" s="69"/>
      <c r="C61" s="99"/>
      <c r="D61" s="100"/>
      <c r="E61" s="70"/>
      <c r="F61" s="71"/>
    </row>
    <row r="62" spans="2:6" x14ac:dyDescent="0.35">
      <c r="B62" s="69"/>
      <c r="C62" s="99"/>
      <c r="D62" s="100"/>
      <c r="E62" s="70"/>
      <c r="F62" s="71"/>
    </row>
    <row r="63" spans="2:6" x14ac:dyDescent="0.35">
      <c r="B63" s="69"/>
      <c r="C63" s="99"/>
      <c r="D63" s="100"/>
      <c r="E63" s="70"/>
      <c r="F63" s="71"/>
    </row>
    <row r="64" spans="2:6" x14ac:dyDescent="0.35">
      <c r="B64" s="69"/>
      <c r="C64" s="99"/>
      <c r="D64" s="100"/>
      <c r="E64" s="70"/>
      <c r="F64" s="71"/>
    </row>
    <row r="65" spans="2:6" x14ac:dyDescent="0.35">
      <c r="B65" s="69"/>
      <c r="C65" s="99"/>
      <c r="D65" s="100"/>
      <c r="E65" s="70"/>
      <c r="F65" s="71"/>
    </row>
    <row r="66" spans="2:6" x14ac:dyDescent="0.35">
      <c r="B66" s="69"/>
      <c r="C66" s="99"/>
      <c r="D66" s="100"/>
      <c r="E66" s="70"/>
      <c r="F66" s="71"/>
    </row>
    <row r="67" spans="2:6" x14ac:dyDescent="0.35">
      <c r="B67" s="69"/>
      <c r="C67" s="99"/>
      <c r="D67" s="100"/>
      <c r="E67" s="70"/>
      <c r="F67" s="71"/>
    </row>
    <row r="68" spans="2:6" x14ac:dyDescent="0.35">
      <c r="B68" s="69"/>
      <c r="C68" s="99"/>
      <c r="D68" s="100"/>
      <c r="E68" s="70"/>
      <c r="F68" s="71"/>
    </row>
    <row r="69" spans="2:6" x14ac:dyDescent="0.35">
      <c r="B69" s="69"/>
      <c r="C69" s="99"/>
      <c r="D69" s="100"/>
      <c r="E69" s="70"/>
      <c r="F69" s="71"/>
    </row>
    <row r="70" spans="2:6" x14ac:dyDescent="0.35">
      <c r="B70" s="69"/>
      <c r="C70" s="99"/>
      <c r="D70" s="100"/>
      <c r="E70" s="70"/>
      <c r="F70" s="71"/>
    </row>
    <row r="71" spans="2:6" x14ac:dyDescent="0.35">
      <c r="B71" s="69"/>
      <c r="C71" s="99"/>
      <c r="D71" s="100"/>
      <c r="E71" s="70"/>
      <c r="F71" s="71"/>
    </row>
    <row r="72" spans="2:6" ht="16.5" thickBot="1" x14ac:dyDescent="0.4">
      <c r="B72" s="69"/>
      <c r="C72" s="99"/>
      <c r="D72" s="100"/>
      <c r="E72" s="70"/>
      <c r="F72" s="71"/>
    </row>
    <row r="73" spans="2:6" ht="16.5" thickTop="1" x14ac:dyDescent="0.35">
      <c r="B73" s="96" t="s">
        <v>71</v>
      </c>
      <c r="C73" s="97"/>
      <c r="D73" s="97"/>
      <c r="E73" s="98"/>
      <c r="F73" s="68">
        <f>SUM(F52:F72)</f>
        <v>320000</v>
      </c>
    </row>
    <row r="74" spans="2:6" ht="16.5" thickBot="1" x14ac:dyDescent="0.4"/>
    <row r="75" spans="2:6" ht="29" thickBot="1" x14ac:dyDescent="0.4">
      <c r="E75" s="36" t="s">
        <v>91</v>
      </c>
      <c r="F75" s="38">
        <f>IF(F48+F73&gt;4000000,4000000,F48+F73)</f>
        <v>1820000</v>
      </c>
    </row>
  </sheetData>
  <mergeCells count="40">
    <mergeCell ref="C37:D37"/>
    <mergeCell ref="A1:C2"/>
    <mergeCell ref="A4:F4"/>
    <mergeCell ref="C34:D34"/>
    <mergeCell ref="C35:D35"/>
    <mergeCell ref="C36:D36"/>
    <mergeCell ref="C51:D51"/>
    <mergeCell ref="C38:D38"/>
    <mergeCell ref="C39:D39"/>
    <mergeCell ref="C40:D40"/>
    <mergeCell ref="C41:D41"/>
    <mergeCell ref="C42:D42"/>
    <mergeCell ref="C43:D43"/>
    <mergeCell ref="C44:D44"/>
    <mergeCell ref="C45:D45"/>
    <mergeCell ref="C46:D46"/>
    <mergeCell ref="C47:D47"/>
    <mergeCell ref="B48:E48"/>
    <mergeCell ref="C63:D63"/>
    <mergeCell ref="C52:D52"/>
    <mergeCell ref="C53:D53"/>
    <mergeCell ref="C54:D54"/>
    <mergeCell ref="C55:D55"/>
    <mergeCell ref="C56:D56"/>
    <mergeCell ref="C57:D57"/>
    <mergeCell ref="C58:D58"/>
    <mergeCell ref="C59:D59"/>
    <mergeCell ref="C60:D60"/>
    <mergeCell ref="C61:D61"/>
    <mergeCell ref="C62:D62"/>
    <mergeCell ref="C70:D70"/>
    <mergeCell ref="C71:D71"/>
    <mergeCell ref="C72:D72"/>
    <mergeCell ref="B73:E73"/>
    <mergeCell ref="C64:D64"/>
    <mergeCell ref="C65:D65"/>
    <mergeCell ref="C66:D66"/>
    <mergeCell ref="C67:D67"/>
    <mergeCell ref="C68:D68"/>
    <mergeCell ref="C69:D69"/>
  </mergeCells>
  <phoneticPr fontId="1"/>
  <pageMargins left="0.7" right="0.7" top="0.75" bottom="0.75" header="0.3" footer="0.3"/>
  <pageSetup paperSize="9" scale="95" fitToHeight="0"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所要額調書</vt:lpstr>
      <vt:lpstr>算定内訳①</vt:lpstr>
      <vt:lpstr>算定内訳 ②</vt:lpstr>
      <vt:lpstr>収支予算書</vt:lpstr>
      <vt:lpstr>算定内訳① (記載例)</vt:lpstr>
      <vt:lpstr>算定内訳 ② (記載例)</vt:lpstr>
      <vt:lpstr>'算定内訳 ②'!Print_Area</vt:lpstr>
      <vt:lpstr>'算定内訳 ② (記載例)'!Print_Area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2024-03-14T09:08:05Z</dcterms:modified>
</cp:coreProperties>
</file>