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Setagaya.local\files\SEA01044\６年度\認可外保育施設担当\認証保育所\04_補助金\00_補助金様式集（最新・随時更新・ＨＰアップ用）\01_運営費\01_交付申請\区内\"/>
    </mc:Choice>
  </mc:AlternateContent>
  <xr:revisionPtr revIDLastSave="0" documentId="13_ncr:1_{94295D4A-6E2B-42FF-8183-5A02D5D9FB19}" xr6:coauthVersionLast="47" xr6:coauthVersionMax="47" xr10:uidLastSave="{00000000-0000-0000-0000-000000000000}"/>
  <bookViews>
    <workbookView xWindow="28680" yWindow="-120" windowWidth="29040" windowHeight="15840" tabRatio="892" xr2:uid="{00000000-000D-0000-FFFF-FFFF00000000}"/>
  </bookViews>
  <sheets>
    <sheet name="技能経験に着目した加算（様式１）" sheetId="6" r:id="rId1"/>
    <sheet name="様式３" sheetId="9" r:id="rId2"/>
    <sheet name="参考_児童数計算表" sheetId="11" r:id="rId3"/>
    <sheet name="記入例_児童数計算表" sheetId="12" r:id="rId4"/>
    <sheet name="処遇改善加算（様式4）" sheetId="24" r:id="rId5"/>
  </sheets>
  <externalReferences>
    <externalReference r:id="rId6"/>
    <externalReference r:id="rId7"/>
  </externalReferences>
  <definedNames>
    <definedName name="_xlnm._FilterDatabase" localSheetId="0" hidden="1">'技能経験に着目した加算（様式１）'!$B$17:$AK$25</definedName>
    <definedName name="_xlnm.Print_Area" localSheetId="0">'技能経験に着目した加算（様式１）'!$A$1:$BO$53</definedName>
    <definedName name="_xlnm.Print_Area" localSheetId="4">'処遇改善加算（様式4）'!$A$1:$BB$62</definedName>
    <definedName name="_xlnm.Print_Area" localSheetId="1">様式３!$A$1:$AG$34</definedName>
    <definedName name="あり">#REF!</definedName>
    <definedName name="こども園">#REF!</definedName>
    <definedName name="なし">#REF!</definedName>
    <definedName name="引上率">[1]単価引上率!$B$2</definedName>
    <definedName name="研修保育所その他">'[2]定義（編集削除不可）'!$AM$2:$AM$8</definedName>
    <definedName name="有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0" i="6" l="1"/>
  <c r="Q29" i="6"/>
  <c r="S42" i="24"/>
  <c r="AK18" i="24"/>
  <c r="AK19" i="24"/>
  <c r="AK20" i="24"/>
  <c r="AK17" i="24"/>
  <c r="L22" i="24" l="1"/>
  <c r="Q22" i="24" s="1"/>
  <c r="BP30" i="24"/>
  <c r="BP31" i="24" s="1"/>
  <c r="BP32" i="24" s="1"/>
  <c r="BP33" i="24" s="1"/>
  <c r="BP34" i="24" s="1"/>
  <c r="BP35" i="24" s="1"/>
  <c r="BN30" i="24"/>
  <c r="BN31" i="24" s="1"/>
  <c r="BN32" i="24" s="1"/>
  <c r="BN33" i="24" s="1"/>
  <c r="BN34" i="24" s="1"/>
  <c r="BN35" i="24" s="1"/>
  <c r="BL30" i="24"/>
  <c r="BL31" i="24" s="1"/>
  <c r="BL32" i="24" s="1"/>
  <c r="BL33" i="24" s="1"/>
  <c r="BL34" i="24" s="1"/>
  <c r="BL35" i="24" s="1"/>
  <c r="BH30" i="24"/>
  <c r="BH31" i="24" s="1"/>
  <c r="BH32" i="24" s="1"/>
  <c r="BH33" i="24" s="1"/>
  <c r="BH34" i="24" s="1"/>
  <c r="BH35" i="24" s="1"/>
  <c r="BD30" i="24"/>
  <c r="BD31" i="24" s="1"/>
  <c r="BD32" i="24" s="1"/>
  <c r="BD33" i="24" s="1"/>
  <c r="BD34" i="24" s="1"/>
  <c r="BD35" i="24" s="1"/>
  <c r="BR29" i="24"/>
  <c r="BR30" i="24" s="1"/>
  <c r="BR31" i="24" s="1"/>
  <c r="BR32" i="24" s="1"/>
  <c r="BR33" i="24" s="1"/>
  <c r="BR34" i="24" s="1"/>
  <c r="BR35" i="24" s="1"/>
  <c r="BN29" i="24"/>
  <c r="BJ29" i="24"/>
  <c r="BJ30" i="24" s="1"/>
  <c r="BJ31" i="24" s="1"/>
  <c r="BJ32" i="24" s="1"/>
  <c r="BJ33" i="24" s="1"/>
  <c r="BJ34" i="24" s="1"/>
  <c r="BJ35" i="24" s="1"/>
  <c r="BF29" i="24"/>
  <c r="BF30" i="24" s="1"/>
  <c r="BF31" i="24" s="1"/>
  <c r="BF32" i="24" s="1"/>
  <c r="BF33" i="24" s="1"/>
  <c r="BF34" i="24" s="1"/>
  <c r="BF35" i="24" s="1"/>
  <c r="L23" i="24" l="1"/>
  <c r="Q23" i="24" s="1"/>
  <c r="L24" i="24"/>
  <c r="L25" i="24"/>
  <c r="BR24" i="6"/>
  <c r="BA61" i="24" l="1"/>
  <c r="AG42" i="24" s="1"/>
  <c r="AZ61" i="24"/>
  <c r="AY36" i="24"/>
  <c r="AX36" i="24"/>
  <c r="AW35" i="24"/>
  <c r="AW34" i="24"/>
  <c r="AW33" i="24"/>
  <c r="AW32" i="24"/>
  <c r="AW31" i="24"/>
  <c r="AW30" i="24"/>
  <c r="AW29" i="24"/>
  <c r="AW28" i="24"/>
  <c r="AW27" i="24"/>
  <c r="AW26" i="24"/>
  <c r="AW25" i="24"/>
  <c r="Q25" i="24"/>
  <c r="AW24" i="24"/>
  <c r="Q24" i="24"/>
  <c r="AW23" i="24"/>
  <c r="AW22" i="24"/>
  <c r="BE21" i="24"/>
  <c r="BD21" i="24"/>
  <c r="AW21" i="24"/>
  <c r="BE20" i="24"/>
  <c r="BD20" i="24"/>
  <c r="BF20" i="24" s="1"/>
  <c r="AW20" i="24"/>
  <c r="BE19" i="24"/>
  <c r="BD19" i="24"/>
  <c r="BF19" i="24" s="1"/>
  <c r="AW19" i="24"/>
  <c r="BE18" i="24"/>
  <c r="BD18" i="24"/>
  <c r="AW18" i="24"/>
  <c r="AW17" i="24"/>
  <c r="AW16" i="24"/>
  <c r="AW15" i="24"/>
  <c r="AW14" i="24"/>
  <c r="AW13" i="24"/>
  <c r="AW12" i="24"/>
  <c r="AW11" i="24"/>
  <c r="AW10" i="24"/>
  <c r="AW9" i="24"/>
  <c r="AW8" i="24"/>
  <c r="AW7" i="24"/>
  <c r="AW6" i="24"/>
  <c r="AP6" i="24"/>
  <c r="AP7" i="24" s="1"/>
  <c r="AP8" i="24" s="1"/>
  <c r="AP9" i="24" s="1"/>
  <c r="AP10" i="24" s="1"/>
  <c r="AP11" i="24" s="1"/>
  <c r="AP12" i="24" s="1"/>
  <c r="AP13" i="24" s="1"/>
  <c r="AP14" i="24" s="1"/>
  <c r="AP15" i="24" s="1"/>
  <c r="AP16" i="24" s="1"/>
  <c r="AP17" i="24" s="1"/>
  <c r="AP18" i="24" s="1"/>
  <c r="AP19" i="24" s="1"/>
  <c r="AP20" i="24" s="1"/>
  <c r="AP21" i="24" s="1"/>
  <c r="AP22" i="24" s="1"/>
  <c r="AP23" i="24" s="1"/>
  <c r="AP24" i="24" s="1"/>
  <c r="AP25" i="24" s="1"/>
  <c r="AP26" i="24" s="1"/>
  <c r="AP27" i="24" s="1"/>
  <c r="AP28" i="24" s="1"/>
  <c r="AP29" i="24" s="1"/>
  <c r="AP30" i="24" s="1"/>
  <c r="AP31" i="24" s="1"/>
  <c r="AP32" i="24" s="1"/>
  <c r="AP33" i="24" s="1"/>
  <c r="AP34" i="24" s="1"/>
  <c r="AP35" i="24" s="1"/>
  <c r="AW5" i="24"/>
  <c r="BF21" i="24" l="1"/>
  <c r="BF18" i="24"/>
  <c r="AH22" i="24" s="1"/>
  <c r="AK16" i="24"/>
  <c r="AW36" i="24"/>
  <c r="N28" i="24"/>
  <c r="AG36" i="24" l="1"/>
  <c r="AA47" i="24" s="1"/>
  <c r="AK23" i="24"/>
  <c r="AK25" i="24" s="1"/>
  <c r="AY37" i="24"/>
  <c r="AI28" i="24" l="1"/>
  <c r="AG34" i="24" s="1"/>
  <c r="AG35" i="24" s="1"/>
  <c r="AA46" i="24" s="1"/>
  <c r="V48" i="24" s="1"/>
  <c r="V49" i="24"/>
  <c r="AH49" i="24"/>
  <c r="BQ39" i="6" l="1"/>
  <c r="BR39" i="6" s="1"/>
  <c r="BS39" i="6" s="1"/>
  <c r="BQ40" i="6"/>
  <c r="BR40" i="6" s="1"/>
  <c r="BS40" i="6" s="1"/>
  <c r="BQ41" i="6"/>
  <c r="BR41" i="6" s="1"/>
  <c r="BS41" i="6" s="1"/>
  <c r="BQ42" i="6"/>
  <c r="BR42" i="6" s="1"/>
  <c r="BS42" i="6" s="1"/>
  <c r="BQ43" i="6"/>
  <c r="BR43" i="6" s="1"/>
  <c r="BS43" i="6" s="1"/>
  <c r="BQ44" i="6"/>
  <c r="BR44" i="6" s="1"/>
  <c r="BS44" i="6" s="1"/>
  <c r="BQ45" i="6"/>
  <c r="BR45" i="6" s="1"/>
  <c r="BS45" i="6" s="1"/>
  <c r="BQ46" i="6"/>
  <c r="BR46" i="6" s="1"/>
  <c r="BS46" i="6" s="1"/>
  <c r="BQ47" i="6"/>
  <c r="BR47" i="6" s="1"/>
  <c r="BS47" i="6" s="1"/>
  <c r="BQ48" i="6"/>
  <c r="BR48" i="6" s="1"/>
  <c r="BS48" i="6" s="1"/>
  <c r="BQ49" i="6"/>
  <c r="BR49" i="6" s="1"/>
  <c r="BS49" i="6" s="1"/>
  <c r="BQ32" i="6"/>
  <c r="BR32" i="6" s="1"/>
  <c r="BS32" i="6" s="1"/>
  <c r="BQ33" i="6"/>
  <c r="BR33" i="6" s="1"/>
  <c r="BS33" i="6" s="1"/>
  <c r="BQ34" i="6"/>
  <c r="BR34" i="6" s="1"/>
  <c r="BS34" i="6" s="1"/>
  <c r="BQ35" i="6"/>
  <c r="BR35" i="6" s="1"/>
  <c r="BS35" i="6" s="1"/>
  <c r="BQ36" i="6"/>
  <c r="BR36" i="6" s="1"/>
  <c r="BS36" i="6" s="1"/>
  <c r="BQ37" i="6"/>
  <c r="BR37" i="6" s="1"/>
  <c r="BS37" i="6" s="1"/>
  <c r="BQ38" i="6"/>
  <c r="BR38" i="6" s="1"/>
  <c r="BS38" i="6" s="1"/>
  <c r="BQ31" i="6"/>
  <c r="BR31" i="6" s="1"/>
  <c r="BS31" i="6" s="1"/>
  <c r="BJ31" i="6" s="1"/>
  <c r="BQ30" i="6"/>
  <c r="BR30" i="6" s="1"/>
  <c r="BS30" i="6" s="1"/>
  <c r="BS24" i="6"/>
  <c r="BQ7" i="6" l="1"/>
  <c r="BQ6" i="6"/>
  <c r="BQ8" i="6"/>
  <c r="BQ9" i="6"/>
  <c r="BQ10" i="6"/>
  <c r="BQ11" i="6"/>
  <c r="BQ12" i="6"/>
  <c r="BQ13" i="6"/>
  <c r="BQ14" i="6"/>
  <c r="BQ15" i="6"/>
  <c r="BQ16" i="6"/>
  <c r="BQ17" i="6"/>
  <c r="BQ18" i="6"/>
  <c r="BQ19" i="6"/>
  <c r="BQ20" i="6"/>
  <c r="M4" i="11" l="1"/>
  <c r="AG18" i="6" l="1"/>
  <c r="BJ30" i="6"/>
  <c r="BS7" i="6"/>
  <c r="BS8" i="6"/>
  <c r="BS9" i="6"/>
  <c r="BS10" i="6"/>
  <c r="BS11" i="6"/>
  <c r="BS12" i="6"/>
  <c r="BS13" i="6"/>
  <c r="BS14" i="6"/>
  <c r="BS15" i="6"/>
  <c r="BS16" i="6"/>
  <c r="BS17" i="6"/>
  <c r="BS18" i="6"/>
  <c r="BS19" i="6"/>
  <c r="BS20" i="6"/>
  <c r="BS6" i="6"/>
  <c r="BR7" i="6"/>
  <c r="BR8" i="6"/>
  <c r="BR9" i="6"/>
  <c r="BR10" i="6"/>
  <c r="BR11" i="6"/>
  <c r="BR12" i="6"/>
  <c r="BR13" i="6"/>
  <c r="BR14" i="6"/>
  <c r="BR15" i="6"/>
  <c r="BR16" i="6"/>
  <c r="BR17" i="6"/>
  <c r="BR18" i="6"/>
  <c r="BR19" i="6"/>
  <c r="BR20" i="6"/>
  <c r="BR6" i="6"/>
  <c r="BT7" i="6"/>
  <c r="BT8" i="6"/>
  <c r="BU8" i="6" s="1"/>
  <c r="BN8" i="6" s="1"/>
  <c r="BT9" i="6"/>
  <c r="BT10" i="6"/>
  <c r="BU10" i="6" s="1"/>
  <c r="BN10" i="6" s="1"/>
  <c r="BT11" i="6"/>
  <c r="BT12" i="6"/>
  <c r="BT13" i="6"/>
  <c r="BT14" i="6"/>
  <c r="BT15" i="6"/>
  <c r="BT16" i="6"/>
  <c r="BT17" i="6"/>
  <c r="BT18" i="6"/>
  <c r="BU18" i="6" s="1"/>
  <c r="BN18" i="6" s="1"/>
  <c r="BT19" i="6"/>
  <c r="BT20" i="6"/>
  <c r="BU20" i="6" s="1"/>
  <c r="BN20" i="6" s="1"/>
  <c r="BT6" i="6"/>
  <c r="BU14" i="6" l="1"/>
  <c r="BN14" i="6" s="1"/>
  <c r="BU16" i="6"/>
  <c r="BN16" i="6" s="1"/>
  <c r="BU12" i="6"/>
  <c r="BN12" i="6" s="1"/>
  <c r="BU6" i="6"/>
  <c r="BN6" i="6" s="1"/>
  <c r="BU19" i="6"/>
  <c r="BN19" i="6" s="1"/>
  <c r="BU17" i="6"/>
  <c r="BN17" i="6" s="1"/>
  <c r="BU15" i="6"/>
  <c r="BN15" i="6" s="1"/>
  <c r="BU13" i="6"/>
  <c r="BN13" i="6" s="1"/>
  <c r="BU11" i="6"/>
  <c r="BN11" i="6" s="1"/>
  <c r="BU9" i="6"/>
  <c r="BN9" i="6" s="1"/>
  <c r="BU7" i="6"/>
  <c r="BN7" i="6" s="1"/>
  <c r="BD6" i="6"/>
  <c r="BT24" i="6"/>
  <c r="BD7" i="6" l="1"/>
  <c r="BD8" i="6"/>
  <c r="BD9" i="6"/>
  <c r="BD10" i="6"/>
  <c r="BD11" i="6"/>
  <c r="BD12" i="6"/>
  <c r="BD13" i="6"/>
  <c r="BD14" i="6"/>
  <c r="BD15" i="6"/>
  <c r="BD16" i="6"/>
  <c r="BD17" i="6"/>
  <c r="BD18" i="6"/>
  <c r="BD19" i="6"/>
  <c r="BD20" i="6"/>
  <c r="BD49" i="6"/>
  <c r="BD31" i="6"/>
  <c r="BD32" i="6"/>
  <c r="BD33" i="6"/>
  <c r="BD34" i="6"/>
  <c r="BD35" i="6"/>
  <c r="BD36" i="6"/>
  <c r="BD37" i="6"/>
  <c r="BD38" i="6"/>
  <c r="BD39" i="6"/>
  <c r="BD40" i="6"/>
  <c r="BD41" i="6"/>
  <c r="BD42" i="6"/>
  <c r="BD43" i="6"/>
  <c r="BD44" i="6"/>
  <c r="BD45" i="6"/>
  <c r="BD46" i="6"/>
  <c r="BD47" i="6"/>
  <c r="BD48" i="6"/>
  <c r="BD30" i="6"/>
  <c r="AV50" i="6" l="1"/>
  <c r="AD33" i="6" s="1"/>
  <c r="AV21" i="6"/>
  <c r="AD32" i="6" s="1"/>
  <c r="AD35" i="6" l="1"/>
  <c r="S45" i="6" s="1"/>
  <c r="E42" i="12"/>
  <c r="Q42" i="12" s="1"/>
  <c r="E41" i="12"/>
  <c r="Q41" i="12" s="1"/>
  <c r="E40" i="12"/>
  <c r="Q40" i="12" s="1"/>
  <c r="E39" i="12"/>
  <c r="Q39" i="12" s="1"/>
  <c r="E30" i="12"/>
  <c r="J29" i="12"/>
  <c r="H29" i="12"/>
  <c r="F29" i="12"/>
  <c r="J27" i="12"/>
  <c r="H27" i="12"/>
  <c r="F27" i="12"/>
  <c r="E20" i="12"/>
  <c r="P19" i="12"/>
  <c r="P29" i="12" s="1"/>
  <c r="O19" i="12"/>
  <c r="O29" i="12" s="1"/>
  <c r="N19" i="12"/>
  <c r="N29" i="12" s="1"/>
  <c r="M19" i="12"/>
  <c r="M29" i="12" s="1"/>
  <c r="L19" i="12"/>
  <c r="L29" i="12" s="1"/>
  <c r="K19" i="12"/>
  <c r="K29" i="12" s="1"/>
  <c r="J19" i="12"/>
  <c r="I19" i="12"/>
  <c r="I29" i="12" s="1"/>
  <c r="H19" i="12"/>
  <c r="G19" i="12"/>
  <c r="G29" i="12" s="1"/>
  <c r="F19" i="12"/>
  <c r="Q18" i="12"/>
  <c r="P17" i="12"/>
  <c r="P28" i="12" s="1"/>
  <c r="O17" i="12"/>
  <c r="O28" i="12" s="1"/>
  <c r="N17" i="12"/>
  <c r="N28" i="12" s="1"/>
  <c r="M17" i="12"/>
  <c r="M28" i="12" s="1"/>
  <c r="L17" i="12"/>
  <c r="L28" i="12" s="1"/>
  <c r="K17" i="12"/>
  <c r="K28" i="12" s="1"/>
  <c r="J17" i="12"/>
  <c r="J28" i="12" s="1"/>
  <c r="I17" i="12"/>
  <c r="I28" i="12" s="1"/>
  <c r="H17" i="12"/>
  <c r="H28" i="12" s="1"/>
  <c r="G17" i="12"/>
  <c r="G28" i="12" s="1"/>
  <c r="F17" i="12"/>
  <c r="F28" i="12" s="1"/>
  <c r="Q16" i="12"/>
  <c r="P15" i="12"/>
  <c r="P27" i="12" s="1"/>
  <c r="O15" i="12"/>
  <c r="O27" i="12" s="1"/>
  <c r="N15" i="12"/>
  <c r="N27" i="12" s="1"/>
  <c r="M15" i="12"/>
  <c r="M27" i="12" s="1"/>
  <c r="L15" i="12"/>
  <c r="L27" i="12" s="1"/>
  <c r="K15" i="12"/>
  <c r="K27" i="12" s="1"/>
  <c r="J15" i="12"/>
  <c r="I15" i="12"/>
  <c r="I27" i="12" s="1"/>
  <c r="H15" i="12"/>
  <c r="G15" i="12"/>
  <c r="G27" i="12" s="1"/>
  <c r="F15" i="12"/>
  <c r="Q14" i="12"/>
  <c r="P13" i="12"/>
  <c r="P26" i="12" s="1"/>
  <c r="O13" i="12"/>
  <c r="O26" i="12" s="1"/>
  <c r="N13" i="12"/>
  <c r="N26" i="12" s="1"/>
  <c r="M13" i="12"/>
  <c r="M26" i="12" s="1"/>
  <c r="L13" i="12"/>
  <c r="L26" i="12" s="1"/>
  <c r="K13" i="12"/>
  <c r="K26" i="12" s="1"/>
  <c r="J13" i="12"/>
  <c r="J26" i="12" s="1"/>
  <c r="I13" i="12"/>
  <c r="I26" i="12" s="1"/>
  <c r="H13" i="12"/>
  <c r="H26" i="12" s="1"/>
  <c r="G13" i="12"/>
  <c r="G26" i="12" s="1"/>
  <c r="F13" i="12"/>
  <c r="F26" i="12" s="1"/>
  <c r="Q12" i="12"/>
  <c r="Q20" i="12" s="1"/>
  <c r="E42" i="11"/>
  <c r="Q42" i="11" s="1"/>
  <c r="E41" i="11"/>
  <c r="Q41" i="11" s="1"/>
  <c r="E40" i="11"/>
  <c r="Q40" i="11" s="1"/>
  <c r="E39" i="11"/>
  <c r="Q39" i="11" s="1"/>
  <c r="Q43" i="11" s="1"/>
  <c r="E30" i="11"/>
  <c r="N28" i="11"/>
  <c r="N26" i="11"/>
  <c r="E20" i="11"/>
  <c r="P19" i="11"/>
  <c r="P29" i="11" s="1"/>
  <c r="O19" i="11"/>
  <c r="O29" i="11" s="1"/>
  <c r="N19" i="11"/>
  <c r="N29" i="11" s="1"/>
  <c r="M19" i="11"/>
  <c r="M29" i="11" s="1"/>
  <c r="L19" i="11"/>
  <c r="L29" i="11" s="1"/>
  <c r="K19" i="11"/>
  <c r="K29" i="11" s="1"/>
  <c r="J19" i="11"/>
  <c r="J29" i="11" s="1"/>
  <c r="I19" i="11"/>
  <c r="I29" i="11" s="1"/>
  <c r="H19" i="11"/>
  <c r="H29" i="11" s="1"/>
  <c r="G19" i="11"/>
  <c r="G29" i="11" s="1"/>
  <c r="F19" i="11"/>
  <c r="F29" i="11" s="1"/>
  <c r="Q18" i="11"/>
  <c r="P17" i="11"/>
  <c r="P28" i="11" s="1"/>
  <c r="O17" i="11"/>
  <c r="O28" i="11" s="1"/>
  <c r="N17" i="11"/>
  <c r="M17" i="11"/>
  <c r="M28" i="11" s="1"/>
  <c r="L17" i="11"/>
  <c r="L28" i="11" s="1"/>
  <c r="K17" i="11"/>
  <c r="K28" i="11" s="1"/>
  <c r="J17" i="11"/>
  <c r="J28" i="11" s="1"/>
  <c r="I17" i="11"/>
  <c r="I28" i="11" s="1"/>
  <c r="H17" i="11"/>
  <c r="H28" i="11" s="1"/>
  <c r="G17" i="11"/>
  <c r="G28" i="11" s="1"/>
  <c r="F17" i="11"/>
  <c r="F28" i="11" s="1"/>
  <c r="Q16" i="11"/>
  <c r="P15" i="11"/>
  <c r="P27" i="11" s="1"/>
  <c r="O15" i="11"/>
  <c r="O27" i="11" s="1"/>
  <c r="N15" i="11"/>
  <c r="N27" i="11" s="1"/>
  <c r="M15" i="11"/>
  <c r="M27" i="11" s="1"/>
  <c r="L15" i="11"/>
  <c r="L27" i="11" s="1"/>
  <c r="K15" i="11"/>
  <c r="K27" i="11" s="1"/>
  <c r="J15" i="11"/>
  <c r="J27" i="11" s="1"/>
  <c r="I15" i="11"/>
  <c r="I27" i="11" s="1"/>
  <c r="H15" i="11"/>
  <c r="H27" i="11" s="1"/>
  <c r="G15" i="11"/>
  <c r="G27" i="11" s="1"/>
  <c r="F15" i="11"/>
  <c r="F27" i="11" s="1"/>
  <c r="Q14" i="11"/>
  <c r="P13" i="11"/>
  <c r="P26" i="11" s="1"/>
  <c r="O13" i="11"/>
  <c r="O26" i="11" s="1"/>
  <c r="N13" i="11"/>
  <c r="M13" i="11"/>
  <c r="M26" i="11" s="1"/>
  <c r="L13" i="11"/>
  <c r="L26" i="11" s="1"/>
  <c r="K13" i="11"/>
  <c r="K26" i="11" s="1"/>
  <c r="J13" i="11"/>
  <c r="J26" i="11" s="1"/>
  <c r="I13" i="11"/>
  <c r="I26" i="11" s="1"/>
  <c r="H13" i="11"/>
  <c r="H26" i="11" s="1"/>
  <c r="G13" i="11"/>
  <c r="G26" i="11" s="1"/>
  <c r="F13" i="11"/>
  <c r="F26" i="11" s="1"/>
  <c r="Q12" i="11"/>
  <c r="Q20" i="11" s="1"/>
  <c r="Q43" i="12" l="1"/>
  <c r="Q26" i="11"/>
  <c r="Q27" i="11"/>
  <c r="Q28" i="11"/>
  <c r="Q29" i="11"/>
  <c r="Q26" i="12"/>
  <c r="Q27" i="12"/>
  <c r="Q28" i="12"/>
  <c r="Q29" i="12"/>
  <c r="E43" i="11"/>
  <c r="E43" i="12"/>
  <c r="Q30" i="12" l="1"/>
  <c r="Q30" i="11"/>
  <c r="Y31" i="9" l="1"/>
  <c r="S31" i="9" l="1"/>
  <c r="BJ32" i="6" l="1"/>
  <c r="BJ34" i="6"/>
  <c r="BJ36" i="6"/>
  <c r="BJ38" i="6"/>
  <c r="BJ40" i="6"/>
  <c r="BJ42" i="6"/>
  <c r="BJ44" i="6"/>
  <c r="BJ46" i="6"/>
  <c r="BJ48" i="6"/>
  <c r="BJ49" i="6"/>
  <c r="BJ47" i="6"/>
  <c r="BJ45" i="6"/>
  <c r="BJ43" i="6"/>
  <c r="BJ41" i="6"/>
  <c r="BJ39" i="6"/>
  <c r="BJ37" i="6"/>
  <c r="BJ35" i="6"/>
  <c r="BJ33" i="6"/>
  <c r="BU24" i="6"/>
  <c r="BR22" i="6" l="1"/>
  <c r="AG22" i="6" l="1"/>
  <c r="AG23" i="6" s="1"/>
  <c r="Q24" i="6" l="1"/>
  <c r="AG24" i="6"/>
  <c r="S28" i="6" l="1"/>
  <c r="AD30" i="6" s="1"/>
  <c r="N28" i="6"/>
  <c r="AD29" i="6" s="1"/>
  <c r="AD31" i="6" l="1"/>
  <c r="S44" i="6"/>
  <c r="M4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Matsuhashi101</author>
  </authors>
  <commentList>
    <comment ref="Q18" authorId="0" shapeId="0" xr:uid="{8DEB230E-8AA9-45DB-AF3E-F1927E244D20}">
      <text>
        <r>
          <rPr>
            <sz val="9"/>
            <color indexed="81"/>
            <rFont val="MS P ゴシック"/>
            <family val="3"/>
            <charset val="128"/>
          </rPr>
          <t>原則４月１日時点の受託数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W36" authorId="0" shapeId="0" xr:uid="{00000000-0006-0000-0500-000001000000}">
      <text>
        <r>
          <rPr>
            <b/>
            <sz val="18"/>
            <color indexed="81"/>
            <rFont val="HGPｺﾞｼｯｸE"/>
            <family val="3"/>
            <charset val="128"/>
          </rPr>
          <t>Cの1</t>
        </r>
      </text>
    </comment>
    <comment ref="AX36" authorId="0" shapeId="0" xr:uid="{00000000-0006-0000-0500-000002000000}">
      <text>
        <r>
          <rPr>
            <b/>
            <sz val="18"/>
            <color indexed="81"/>
            <rFont val="HGPｺﾞｼｯｸE"/>
            <family val="3"/>
            <charset val="128"/>
          </rPr>
          <t>Cの2</t>
        </r>
      </text>
    </comment>
    <comment ref="AZ36" authorId="0" shapeId="0" xr:uid="{00000000-0006-0000-0500-000003000000}">
      <text>
        <r>
          <rPr>
            <b/>
            <sz val="18"/>
            <color indexed="81"/>
            <rFont val="HGPｺﾞｼｯｸE"/>
            <family val="3"/>
            <charset val="128"/>
          </rPr>
          <t>Cの3</t>
        </r>
      </text>
    </comment>
  </commentList>
</comments>
</file>

<file path=xl/sharedStrings.xml><?xml version="1.0" encoding="utf-8"?>
<sst xmlns="http://schemas.openxmlformats.org/spreadsheetml/2006/main" count="678" uniqueCount="270">
  <si>
    <t>設置者</t>
    <rPh sb="0" eb="1">
      <t>セツ</t>
    </rPh>
    <rPh sb="1" eb="2">
      <t>オキ</t>
    </rPh>
    <rPh sb="2" eb="3">
      <t>シャ</t>
    </rPh>
    <phoneticPr fontId="7"/>
  </si>
  <si>
    <t>人</t>
    <rPh sb="0" eb="1">
      <t>ニン</t>
    </rPh>
    <phoneticPr fontId="7"/>
  </si>
  <si>
    <t>4歳以上児</t>
    <rPh sb="1" eb="4">
      <t>サイイジョウ</t>
    </rPh>
    <rPh sb="4" eb="5">
      <t>ジ</t>
    </rPh>
    <phoneticPr fontId="7"/>
  </si>
  <si>
    <t>3歳児</t>
    <rPh sb="1" eb="3">
      <t>サイジ</t>
    </rPh>
    <phoneticPr fontId="7"/>
  </si>
  <si>
    <t>1,2歳児</t>
    <rPh sb="3" eb="5">
      <t>サイジ</t>
    </rPh>
    <phoneticPr fontId="7"/>
  </si>
  <si>
    <t>0歳児</t>
    <rPh sb="1" eb="3">
      <t>サイジ</t>
    </rPh>
    <phoneticPr fontId="7"/>
  </si>
  <si>
    <t>（１）賃金改善について</t>
    <rPh sb="3" eb="5">
      <t>チンギン</t>
    </rPh>
    <rPh sb="5" eb="7">
      <t>カイゼン</t>
    </rPh>
    <phoneticPr fontId="7"/>
  </si>
  <si>
    <t>①</t>
    <phoneticPr fontId="7"/>
  </si>
  <si>
    <t>人数Ａ　　</t>
    <rPh sb="0" eb="2">
      <t>ニンズウ</t>
    </rPh>
    <phoneticPr fontId="7"/>
  </si>
  <si>
    <t>人数Ｂ</t>
    <rPh sb="0" eb="2">
      <t>ニンズウ</t>
    </rPh>
    <phoneticPr fontId="7"/>
  </si>
  <si>
    <t>賃金改善実施期間</t>
    <rPh sb="0" eb="2">
      <t>チンギン</t>
    </rPh>
    <rPh sb="2" eb="4">
      <t>カイゼン</t>
    </rPh>
    <rPh sb="4" eb="6">
      <t>ジッシ</t>
    </rPh>
    <rPh sb="6" eb="8">
      <t>キカン</t>
    </rPh>
    <phoneticPr fontId="7"/>
  </si>
  <si>
    <t>ヶ月</t>
    <rPh sb="1" eb="2">
      <t>ツキ</t>
    </rPh>
    <phoneticPr fontId="7"/>
  </si>
  <si>
    <t>円</t>
    <rPh sb="0" eb="1">
      <t>エン</t>
    </rPh>
    <phoneticPr fontId="7"/>
  </si>
  <si>
    <t>ア</t>
    <phoneticPr fontId="7"/>
  </si>
  <si>
    <t>イ</t>
    <phoneticPr fontId="7"/>
  </si>
  <si>
    <t>ウ</t>
    <phoneticPr fontId="7"/>
  </si>
  <si>
    <t>③</t>
    <phoneticPr fontId="7"/>
  </si>
  <si>
    <t>（２）他施設との配分について</t>
    <rPh sb="3" eb="4">
      <t>タ</t>
    </rPh>
    <rPh sb="4" eb="6">
      <t>シセツ</t>
    </rPh>
    <rPh sb="8" eb="10">
      <t>ハイブン</t>
    </rPh>
    <phoneticPr fontId="7"/>
  </si>
  <si>
    <t>②</t>
    <phoneticPr fontId="7"/>
  </si>
  <si>
    <t>※</t>
    <phoneticPr fontId="7"/>
  </si>
  <si>
    <t>ａ</t>
    <phoneticPr fontId="7"/>
  </si>
  <si>
    <t>（１）①＋（２）②</t>
    <phoneticPr fontId="7"/>
  </si>
  <si>
    <t>ｂ</t>
    <phoneticPr fontId="7"/>
  </si>
  <si>
    <t>（１）②＋（２）①</t>
    <phoneticPr fontId="7"/>
  </si>
  <si>
    <t>　ａの額を下回ることは差し支えない。その場合、その差額については、別途、職員の処遇改善に充てること。</t>
    <rPh sb="3" eb="4">
      <t>ガク</t>
    </rPh>
    <rPh sb="5" eb="7">
      <t>シタマワ</t>
    </rPh>
    <rPh sb="11" eb="12">
      <t>サ</t>
    </rPh>
    <rPh sb="13" eb="14">
      <t>ツカ</t>
    </rPh>
    <rPh sb="20" eb="22">
      <t>バアイ</t>
    </rPh>
    <rPh sb="25" eb="27">
      <t>サガク</t>
    </rPh>
    <rPh sb="33" eb="35">
      <t>ベット</t>
    </rPh>
    <rPh sb="36" eb="38">
      <t>ショクイン</t>
    </rPh>
    <rPh sb="39" eb="41">
      <t>ショグウ</t>
    </rPh>
    <rPh sb="41" eb="43">
      <t>カイゼン</t>
    </rPh>
    <rPh sb="44" eb="45">
      <t>ア</t>
    </rPh>
    <phoneticPr fontId="7"/>
  </si>
  <si>
    <t>上記について、全ての職員に対し、周知をした上で、提出していることを証明いたします。</t>
    <rPh sb="0" eb="2">
      <t>ジョウキ</t>
    </rPh>
    <rPh sb="7" eb="8">
      <t>スベ</t>
    </rPh>
    <rPh sb="10" eb="12">
      <t>ショクイン</t>
    </rPh>
    <rPh sb="13" eb="14">
      <t>タイ</t>
    </rPh>
    <rPh sb="16" eb="18">
      <t>シュウチ</t>
    </rPh>
    <rPh sb="21" eb="22">
      <t>ウエ</t>
    </rPh>
    <rPh sb="24" eb="26">
      <t>テイシュツ</t>
    </rPh>
    <rPh sb="33" eb="35">
      <t>ショウメイ</t>
    </rPh>
    <phoneticPr fontId="7"/>
  </si>
  <si>
    <t>事業者名</t>
    <rPh sb="0" eb="4">
      <t>ジギョウシャメイ</t>
    </rPh>
    <phoneticPr fontId="7"/>
  </si>
  <si>
    <t>代表者名</t>
    <rPh sb="0" eb="3">
      <t>ダイヒョウシャ</t>
    </rPh>
    <rPh sb="3" eb="4">
      <t>メイ</t>
    </rPh>
    <phoneticPr fontId="7"/>
  </si>
  <si>
    <t>番号</t>
    <rPh sb="0" eb="2">
      <t>バンゴウ</t>
    </rPh>
    <phoneticPr fontId="7"/>
  </si>
  <si>
    <t>職種</t>
    <rPh sb="0" eb="2">
      <t>ショクシュ</t>
    </rPh>
    <phoneticPr fontId="7"/>
  </si>
  <si>
    <t>賃金改善見込額の算出方法</t>
    <rPh sb="0" eb="2">
      <t>チンギン</t>
    </rPh>
    <rPh sb="2" eb="4">
      <t>カイゼン</t>
    </rPh>
    <rPh sb="4" eb="6">
      <t>ミコ</t>
    </rPh>
    <rPh sb="6" eb="7">
      <t>ガク</t>
    </rPh>
    <rPh sb="8" eb="10">
      <t>サンシュツ</t>
    </rPh>
    <rPh sb="10" eb="12">
      <t>ホウホウ</t>
    </rPh>
    <phoneticPr fontId="7"/>
  </si>
  <si>
    <t>×</t>
    <phoneticPr fontId="7"/>
  </si>
  <si>
    <t>月</t>
    <rPh sb="0" eb="1">
      <t>ツキ</t>
    </rPh>
    <phoneticPr fontId="7"/>
  </si>
  <si>
    <t>＝</t>
    <phoneticPr fontId="7"/>
  </si>
  <si>
    <t>賃金改善見込額　計</t>
    <rPh sb="0" eb="2">
      <t>チンギン</t>
    </rPh>
    <rPh sb="2" eb="4">
      <t>カイゼン</t>
    </rPh>
    <rPh sb="4" eb="6">
      <t>ミコミ</t>
    </rPh>
    <rPh sb="6" eb="7">
      <t>ガク</t>
    </rPh>
    <rPh sb="8" eb="9">
      <t>ケイ</t>
    </rPh>
    <phoneticPr fontId="7"/>
  </si>
  <si>
    <t>区市町村名</t>
    <rPh sb="0" eb="1">
      <t>ク</t>
    </rPh>
    <rPh sb="1" eb="5">
      <t>シチョウソンメイ</t>
    </rPh>
    <phoneticPr fontId="7"/>
  </si>
  <si>
    <t>合計額</t>
    <rPh sb="0" eb="3">
      <t>ゴウケイガク</t>
    </rPh>
    <phoneticPr fontId="7"/>
  </si>
  <si>
    <t>施設名</t>
    <rPh sb="0" eb="2">
      <t>シセツ</t>
    </rPh>
    <rPh sb="2" eb="3">
      <t>メイ</t>
    </rPh>
    <phoneticPr fontId="7"/>
  </si>
  <si>
    <t>番号</t>
    <rPh sb="0" eb="2">
      <t>バンゴウ</t>
    </rPh>
    <phoneticPr fontId="17"/>
  </si>
  <si>
    <t>乳児保育</t>
    <phoneticPr fontId="17"/>
  </si>
  <si>
    <t>幼児教育</t>
    <phoneticPr fontId="17"/>
  </si>
  <si>
    <t>障害児保育</t>
    <phoneticPr fontId="17"/>
  </si>
  <si>
    <t>食育・アレルギー</t>
    <phoneticPr fontId="17"/>
  </si>
  <si>
    <t>保健衛生・安全対策</t>
    <phoneticPr fontId="17"/>
  </si>
  <si>
    <t>保護者支援・子育て支援</t>
    <rPh sb="0" eb="3">
      <t>ホゴシャ</t>
    </rPh>
    <rPh sb="3" eb="5">
      <t>シエン</t>
    </rPh>
    <rPh sb="6" eb="8">
      <t>コソダ</t>
    </rPh>
    <rPh sb="9" eb="11">
      <t>シエン</t>
    </rPh>
    <phoneticPr fontId="17"/>
  </si>
  <si>
    <t>マネジメント</t>
    <phoneticPr fontId="17"/>
  </si>
  <si>
    <t>年</t>
    <rPh sb="0" eb="1">
      <t>ネン</t>
    </rPh>
    <phoneticPr fontId="17"/>
  </si>
  <si>
    <t>月</t>
    <rPh sb="0" eb="1">
      <t>ツキ</t>
    </rPh>
    <phoneticPr fontId="17"/>
  </si>
  <si>
    <t>～</t>
    <phoneticPr fontId="17"/>
  </si>
  <si>
    <t>該当</t>
    <rPh sb="0" eb="2">
      <t>ガイトウ</t>
    </rPh>
    <phoneticPr fontId="7"/>
  </si>
  <si>
    <t>非該当</t>
    <rPh sb="0" eb="3">
      <t>ヒガイトウ</t>
    </rPh>
    <phoneticPr fontId="7"/>
  </si>
  <si>
    <t>他施設への
拠出額（円）</t>
    <rPh sb="0" eb="1">
      <t>タ</t>
    </rPh>
    <rPh sb="1" eb="3">
      <t>シセツ</t>
    </rPh>
    <rPh sb="6" eb="8">
      <t>キョシュツ</t>
    </rPh>
    <rPh sb="8" eb="9">
      <t>ガク</t>
    </rPh>
    <rPh sb="10" eb="11">
      <t>エン</t>
    </rPh>
    <phoneticPr fontId="7"/>
  </si>
  <si>
    <t>他施設からの
受入額（円）</t>
    <rPh sb="0" eb="1">
      <t>タ</t>
    </rPh>
    <rPh sb="1" eb="3">
      <t>シセツ</t>
    </rPh>
    <rPh sb="7" eb="9">
      <t>ウケイレ</t>
    </rPh>
    <rPh sb="9" eb="10">
      <t>ガク</t>
    </rPh>
    <rPh sb="11" eb="12">
      <t>エン</t>
    </rPh>
    <phoneticPr fontId="7"/>
  </si>
  <si>
    <t>　　</t>
    <phoneticPr fontId="7"/>
  </si>
  <si>
    <t>※　同一事業者が運営する全ての認証保育所について記入すること。</t>
    <rPh sb="2" eb="4">
      <t>ドウイツ</t>
    </rPh>
    <rPh sb="4" eb="6">
      <t>ジギョウ</t>
    </rPh>
    <rPh sb="6" eb="7">
      <t>シャ</t>
    </rPh>
    <rPh sb="8" eb="10">
      <t>ウンエイ</t>
    </rPh>
    <rPh sb="12" eb="13">
      <t>スベ</t>
    </rPh>
    <rPh sb="15" eb="17">
      <t>ニンショウ</t>
    </rPh>
    <rPh sb="17" eb="19">
      <t>ホイク</t>
    </rPh>
    <rPh sb="19" eb="20">
      <t>ショ</t>
    </rPh>
    <phoneticPr fontId="7"/>
  </si>
  <si>
    <t>在籍見合い職員数</t>
    <rPh sb="0" eb="2">
      <t>ザイセキ</t>
    </rPh>
    <rPh sb="2" eb="4">
      <t>ミア</t>
    </rPh>
    <rPh sb="5" eb="7">
      <t>ショクイン</t>
    </rPh>
    <rPh sb="7" eb="8">
      <t>スウ</t>
    </rPh>
    <phoneticPr fontId="7"/>
  </si>
  <si>
    <t>（４）第４職層（職務分野別リーダー等）に係る賃金改善について（内訳）</t>
    <rPh sb="3" eb="4">
      <t>ダイ</t>
    </rPh>
    <rPh sb="5" eb="6">
      <t>ショク</t>
    </rPh>
    <rPh sb="6" eb="7">
      <t>ソウ</t>
    </rPh>
    <rPh sb="8" eb="10">
      <t>ショクム</t>
    </rPh>
    <rPh sb="10" eb="13">
      <t>ブンヤベツ</t>
    </rPh>
    <rPh sb="17" eb="18">
      <t>トウ</t>
    </rPh>
    <rPh sb="20" eb="21">
      <t>カカ</t>
    </rPh>
    <rPh sb="22" eb="24">
      <t>チンギン</t>
    </rPh>
    <rPh sb="24" eb="26">
      <t>カイゼン</t>
    </rPh>
    <rPh sb="31" eb="33">
      <t>ウチワケ</t>
    </rPh>
    <phoneticPr fontId="7"/>
  </si>
  <si>
    <t>人</t>
    <rPh sb="0" eb="1">
      <t>ヒト</t>
    </rPh>
    <phoneticPr fontId="7"/>
  </si>
  <si>
    <t>人数Ａ（③×１／３）</t>
    <phoneticPr fontId="7"/>
  </si>
  <si>
    <t>人数Ｂ（③×１／５）</t>
    <phoneticPr fontId="7"/>
  </si>
  <si>
    <t>市町村長　殿</t>
    <rPh sb="0" eb="2">
      <t>シチョウ</t>
    </rPh>
    <rPh sb="2" eb="4">
      <t>ソンチョウ</t>
    </rPh>
    <rPh sb="3" eb="4">
      <t>チョウ</t>
    </rPh>
    <rPh sb="5" eb="6">
      <t>ドノ</t>
    </rPh>
    <phoneticPr fontId="7"/>
  </si>
  <si>
    <t>令和</t>
    <rPh sb="0" eb="1">
      <t>レイ</t>
    </rPh>
    <rPh sb="1" eb="2">
      <t>ワ</t>
    </rPh>
    <phoneticPr fontId="17"/>
  </si>
  <si>
    <t>受講予定の
研修分野</t>
    <rPh sb="0" eb="2">
      <t>ジュコウ</t>
    </rPh>
    <rPh sb="2" eb="4">
      <t>ヨテイ</t>
    </rPh>
    <rPh sb="6" eb="8">
      <t>ケンシュウ</t>
    </rPh>
    <rPh sb="8" eb="10">
      <t>ブンヤ</t>
    </rPh>
    <phoneticPr fontId="17"/>
  </si>
  <si>
    <t>参考資料（※本様式は平均年齢別児童数を算出する参考資料のため、別途算出することも可能です。）</t>
    <rPh sb="0" eb="2">
      <t>サンコウ</t>
    </rPh>
    <rPh sb="2" eb="4">
      <t>シリョウ</t>
    </rPh>
    <rPh sb="6" eb="7">
      <t>ホン</t>
    </rPh>
    <rPh sb="7" eb="9">
      <t>ヨウシキ</t>
    </rPh>
    <rPh sb="10" eb="12">
      <t>ヘイキン</t>
    </rPh>
    <rPh sb="12" eb="14">
      <t>ネンレイ</t>
    </rPh>
    <rPh sb="14" eb="15">
      <t>ベツ</t>
    </rPh>
    <rPh sb="15" eb="17">
      <t>ジドウ</t>
    </rPh>
    <rPh sb="17" eb="18">
      <t>スウ</t>
    </rPh>
    <rPh sb="19" eb="21">
      <t>サンシュツ</t>
    </rPh>
    <rPh sb="23" eb="25">
      <t>サンコウ</t>
    </rPh>
    <rPh sb="25" eb="27">
      <t>シリョウ</t>
    </rPh>
    <rPh sb="31" eb="33">
      <t>ベット</t>
    </rPh>
    <rPh sb="33" eb="35">
      <t>サンシュツ</t>
    </rPh>
    <rPh sb="40" eb="42">
      <t>カノウ</t>
    </rPh>
    <phoneticPr fontId="7"/>
  </si>
  <si>
    <t>平均年齢別児童数計算表（認証保育所）</t>
    <rPh sb="0" eb="2">
      <t>ヘイキン</t>
    </rPh>
    <rPh sb="2" eb="5">
      <t>ネンレイベツ</t>
    </rPh>
    <rPh sb="5" eb="8">
      <t>ジドウスウ</t>
    </rPh>
    <rPh sb="8" eb="11">
      <t>ケイサンヒョウ</t>
    </rPh>
    <rPh sb="12" eb="14">
      <t>ニンショウ</t>
    </rPh>
    <rPh sb="14" eb="16">
      <t>ホイク</t>
    </rPh>
    <rPh sb="16" eb="17">
      <t>ショ</t>
    </rPh>
    <phoneticPr fontId="28"/>
  </si>
  <si>
    <t>施設・事業所名</t>
    <rPh sb="0" eb="2">
      <t>シセツ</t>
    </rPh>
    <rPh sb="3" eb="6">
      <t>ジギョウショ</t>
    </rPh>
    <rPh sb="6" eb="7">
      <t>メイ</t>
    </rPh>
    <phoneticPr fontId="28"/>
  </si>
  <si>
    <t>黄緑セルは入力項目、黄色（オレンジ）セルは自動計算。</t>
    <rPh sb="0" eb="2">
      <t>キミドリ</t>
    </rPh>
    <rPh sb="5" eb="7">
      <t>ニュウリョク</t>
    </rPh>
    <rPh sb="7" eb="9">
      <t>コウモク</t>
    </rPh>
    <rPh sb="10" eb="12">
      <t>キイロ</t>
    </rPh>
    <rPh sb="21" eb="23">
      <t>ジドウ</t>
    </rPh>
    <rPh sb="23" eb="25">
      <t>ケイサン</t>
    </rPh>
    <phoneticPr fontId="28"/>
  </si>
  <si>
    <t>児童数は、月初日利用児童数を入力すること。</t>
    <rPh sb="0" eb="3">
      <t>ジドウスウ</t>
    </rPh>
    <rPh sb="5" eb="6">
      <t>ツキ</t>
    </rPh>
    <rPh sb="6" eb="8">
      <t>ショニチ</t>
    </rPh>
    <rPh sb="8" eb="10">
      <t>リヨウ</t>
    </rPh>
    <rPh sb="10" eb="13">
      <t>ジドウスウ</t>
    </rPh>
    <rPh sb="14" eb="16">
      <t>ニュウリョク</t>
    </rPh>
    <phoneticPr fontId="28"/>
  </si>
  <si>
    <t>平均
児童数</t>
    <rPh sb="0" eb="2">
      <t>ヘイキン</t>
    </rPh>
    <rPh sb="3" eb="6">
      <t>ジドウスウ</t>
    </rPh>
    <phoneticPr fontId="28"/>
  </si>
  <si>
    <t>実績</t>
    <rPh sb="0" eb="2">
      <t>ジッセキ</t>
    </rPh>
    <phoneticPr fontId="28"/>
  </si>
  <si>
    <t>４歳以上児</t>
    <rPh sb="1" eb="2">
      <t>サイ</t>
    </rPh>
    <rPh sb="4" eb="5">
      <t>ジ</t>
    </rPh>
    <phoneticPr fontId="28"/>
  </si>
  <si>
    <t>児童数</t>
    <rPh sb="0" eb="3">
      <t>ジドウスウ</t>
    </rPh>
    <phoneticPr fontId="28"/>
  </si>
  <si>
    <t>伸び率</t>
    <rPh sb="0" eb="1">
      <t>ノ</t>
    </rPh>
    <rPh sb="2" eb="3">
      <t>リツ</t>
    </rPh>
    <phoneticPr fontId="28"/>
  </si>
  <si>
    <t xml:space="preserve"> </t>
    <phoneticPr fontId="28"/>
  </si>
  <si>
    <t>３歳児</t>
    <rPh sb="1" eb="3">
      <t>サイジ</t>
    </rPh>
    <phoneticPr fontId="28"/>
  </si>
  <si>
    <t>１，２歳児</t>
    <rPh sb="3" eb="5">
      <t>サイジ</t>
    </rPh>
    <phoneticPr fontId="28"/>
  </si>
  <si>
    <t>０歳児</t>
    <rPh sb="1" eb="3">
      <t>サイジ</t>
    </rPh>
    <phoneticPr fontId="28"/>
  </si>
  <si>
    <t>合計</t>
    <rPh sb="0" eb="2">
      <t>ゴウケイ</t>
    </rPh>
    <phoneticPr fontId="28"/>
  </si>
  <si>
    <t>３年度</t>
    <phoneticPr fontId="28"/>
  </si>
  <si>
    <t>見込み</t>
    <rPh sb="0" eb="2">
      <t>ミコ</t>
    </rPh>
    <phoneticPr fontId="28"/>
  </si>
  <si>
    <t>※各月の初日人数は各施設の面積基準を下回らないこと</t>
    <rPh sb="1" eb="3">
      <t>カクツキ</t>
    </rPh>
    <rPh sb="4" eb="6">
      <t>ショニチ</t>
    </rPh>
    <rPh sb="6" eb="8">
      <t>ニンズウ</t>
    </rPh>
    <rPh sb="9" eb="12">
      <t>カクシセツ</t>
    </rPh>
    <rPh sb="13" eb="15">
      <t>メンセキ</t>
    </rPh>
    <rPh sb="15" eb="17">
      <t>キジュン</t>
    </rPh>
    <rPh sb="18" eb="20">
      <t>シタマワ</t>
    </rPh>
    <phoneticPr fontId="28"/>
  </si>
  <si>
    <t>（３）前年度実績による見込みによりがたい場合の年齢別平均児童数</t>
    <rPh sb="3" eb="6">
      <t>ゼンネンド</t>
    </rPh>
    <rPh sb="6" eb="8">
      <t>ジッセキ</t>
    </rPh>
    <rPh sb="11" eb="13">
      <t>ミコ</t>
    </rPh>
    <rPh sb="20" eb="22">
      <t>バアイ</t>
    </rPh>
    <rPh sb="23" eb="26">
      <t>ネンレイベツ</t>
    </rPh>
    <rPh sb="26" eb="28">
      <t>ヘイキン</t>
    </rPh>
    <rPh sb="28" eb="30">
      <t>ジドウ</t>
    </rPh>
    <rPh sb="30" eb="31">
      <t>スウ</t>
    </rPh>
    <phoneticPr fontId="28"/>
  </si>
  <si>
    <t>前年度実績による見込みによりがたい場合、その理由　（３）の算出結果を使用する場合は入力必須</t>
    <rPh sb="0" eb="3">
      <t>ゼンネンド</t>
    </rPh>
    <rPh sb="3" eb="5">
      <t>ジッセキ</t>
    </rPh>
    <rPh sb="8" eb="10">
      <t>ミコ</t>
    </rPh>
    <rPh sb="17" eb="19">
      <t>バアイ</t>
    </rPh>
    <rPh sb="22" eb="24">
      <t>リユウ</t>
    </rPh>
    <rPh sb="29" eb="31">
      <t>サンシュツ</t>
    </rPh>
    <rPh sb="31" eb="33">
      <t>ケッカ</t>
    </rPh>
    <rPh sb="34" eb="36">
      <t>シヨウ</t>
    </rPh>
    <rPh sb="38" eb="40">
      <t>バアイ</t>
    </rPh>
    <rPh sb="41" eb="43">
      <t>ニュウリョク</t>
    </rPh>
    <rPh sb="43" eb="45">
      <t>ヒッス</t>
    </rPh>
    <phoneticPr fontId="28"/>
  </si>
  <si>
    <t>○○○○保育所</t>
    <rPh sb="4" eb="6">
      <t>ホイク</t>
    </rPh>
    <rPh sb="6" eb="7">
      <t>ジョ</t>
    </rPh>
    <phoneticPr fontId="28"/>
  </si>
  <si>
    <t>小規模保育所、事業所内保育所については、１，２歳児、０歳児欄に記入すること。</t>
    <rPh sb="0" eb="3">
      <t>ショウキボ</t>
    </rPh>
    <rPh sb="3" eb="6">
      <t>ホイクショ</t>
    </rPh>
    <rPh sb="7" eb="10">
      <t>ジギョウショ</t>
    </rPh>
    <rPh sb="10" eb="11">
      <t>ナイ</t>
    </rPh>
    <rPh sb="11" eb="14">
      <t>ホイクショ</t>
    </rPh>
    <rPh sb="23" eb="25">
      <t>サイジ</t>
    </rPh>
    <rPh sb="27" eb="29">
      <t>サイジ</t>
    </rPh>
    <rPh sb="29" eb="30">
      <t>ラン</t>
    </rPh>
    <rPh sb="31" eb="33">
      <t>キニュウ</t>
    </rPh>
    <phoneticPr fontId="28"/>
  </si>
  <si>
    <t>例：近隣の保育園が、10月に閉園予定であり、その児童数の○○人を受け入れる予定であるため。</t>
    <rPh sb="0" eb="1">
      <t>レイ</t>
    </rPh>
    <rPh sb="2" eb="4">
      <t>キンリン</t>
    </rPh>
    <rPh sb="5" eb="8">
      <t>ホイクエン</t>
    </rPh>
    <rPh sb="12" eb="13">
      <t>ガツ</t>
    </rPh>
    <rPh sb="14" eb="16">
      <t>ヘイエン</t>
    </rPh>
    <rPh sb="16" eb="18">
      <t>ヨテイ</t>
    </rPh>
    <rPh sb="24" eb="27">
      <t>ジドウスウ</t>
    </rPh>
    <rPh sb="30" eb="31">
      <t>ジン</t>
    </rPh>
    <rPh sb="32" eb="33">
      <t>ウ</t>
    </rPh>
    <rPh sb="34" eb="35">
      <t>イ</t>
    </rPh>
    <rPh sb="37" eb="39">
      <t>ヨテイ</t>
    </rPh>
    <phoneticPr fontId="28"/>
  </si>
  <si>
    <t>４年度</t>
    <phoneticPr fontId="28"/>
  </si>
  <si>
    <t>加算見込額</t>
    <rPh sb="0" eb="2">
      <t>カサン</t>
    </rPh>
    <rPh sb="2" eb="4">
      <t>ミコミ</t>
    </rPh>
    <rPh sb="4" eb="5">
      <t>ガク</t>
    </rPh>
    <phoneticPr fontId="7"/>
  </si>
  <si>
    <t>令和</t>
    <rPh sb="0" eb="2">
      <t>レイワ</t>
    </rPh>
    <phoneticPr fontId="17"/>
  </si>
  <si>
    <t>以下（２）（３）どちらかにより算出する。</t>
    <rPh sb="0" eb="2">
      <t>イカ</t>
    </rPh>
    <rPh sb="15" eb="17">
      <t>サンシュツ</t>
    </rPh>
    <phoneticPr fontId="28"/>
  </si>
  <si>
    <t>氏名</t>
    <rPh sb="0" eb="2">
      <t>シメイ</t>
    </rPh>
    <phoneticPr fontId="7"/>
  </si>
  <si>
    <t>ライン</t>
    <phoneticPr fontId="7"/>
  </si>
  <si>
    <t>給与項目</t>
    <rPh sb="0" eb="2">
      <t>キュウヨ</t>
    </rPh>
    <rPh sb="2" eb="4">
      <t>コウモク</t>
    </rPh>
    <phoneticPr fontId="7"/>
  </si>
  <si>
    <t>有</t>
    <rPh sb="0" eb="1">
      <t>アリ</t>
    </rPh>
    <phoneticPr fontId="7"/>
  </si>
  <si>
    <t>その他の場合→</t>
    <rPh sb="2" eb="3">
      <t>タ</t>
    </rPh>
    <rPh sb="4" eb="6">
      <t>バアイ</t>
    </rPh>
    <phoneticPr fontId="7"/>
  </si>
  <si>
    <t>④</t>
    <phoneticPr fontId="7"/>
  </si>
  <si>
    <t>技能・経験に着目した加算による賃金改善に係る計画の「具体的内容」及び「周知方法」を選択・記載すること。</t>
    <rPh sb="0" eb="2">
      <t>ギノウ</t>
    </rPh>
    <rPh sb="3" eb="5">
      <t>ケイケン</t>
    </rPh>
    <rPh sb="6" eb="8">
      <t>チャクモク</t>
    </rPh>
    <rPh sb="15" eb="17">
      <t>チンギン</t>
    </rPh>
    <rPh sb="17" eb="19">
      <t>カイゼン</t>
    </rPh>
    <rPh sb="20" eb="21">
      <t>カカ</t>
    </rPh>
    <rPh sb="22" eb="24">
      <t>ケイカク</t>
    </rPh>
    <rPh sb="26" eb="29">
      <t>グタイテキ</t>
    </rPh>
    <rPh sb="29" eb="31">
      <t>ナイヨウ</t>
    </rPh>
    <rPh sb="32" eb="33">
      <t>オヨ</t>
    </rPh>
    <rPh sb="35" eb="37">
      <t>シュウチ</t>
    </rPh>
    <rPh sb="37" eb="39">
      <t>ホウホウ</t>
    </rPh>
    <rPh sb="41" eb="43">
      <t>センタク</t>
    </rPh>
    <rPh sb="44" eb="46">
      <t>キサイ</t>
    </rPh>
    <phoneticPr fontId="7"/>
  </si>
  <si>
    <t>ア、イに伴う法定福利費等の事業主負担分の増</t>
    <rPh sb="4" eb="5">
      <t>トモナ</t>
    </rPh>
    <rPh sb="6" eb="8">
      <t>ホウテイ</t>
    </rPh>
    <rPh sb="8" eb="10">
      <t>フクリ</t>
    </rPh>
    <rPh sb="10" eb="11">
      <t>ヒ</t>
    </rPh>
    <rPh sb="11" eb="12">
      <t>トウ</t>
    </rPh>
    <rPh sb="13" eb="16">
      <t>ジギョウヌシ</t>
    </rPh>
    <rPh sb="16" eb="19">
      <t>フタンブン</t>
    </rPh>
    <rPh sb="20" eb="21">
      <t>ゾウ</t>
    </rPh>
    <phoneticPr fontId="7"/>
  </si>
  <si>
    <t>第３職層単価</t>
    <rPh sb="0" eb="1">
      <t>ダイ</t>
    </rPh>
    <rPh sb="2" eb="3">
      <t>ショク</t>
    </rPh>
    <rPh sb="3" eb="4">
      <t>ソウ</t>
    </rPh>
    <rPh sb="4" eb="6">
      <t>タンカ</t>
    </rPh>
    <phoneticPr fontId="7"/>
  </si>
  <si>
    <t>加算見込額</t>
    <rPh sb="0" eb="2">
      <t>カサン</t>
    </rPh>
    <rPh sb="2" eb="4">
      <t>ミコミ</t>
    </rPh>
    <rPh sb="4" eb="5">
      <t>ガク</t>
    </rPh>
    <phoneticPr fontId="7"/>
  </si>
  <si>
    <t>第４職層単価</t>
    <rPh sb="0" eb="1">
      <t>ダイ</t>
    </rPh>
    <rPh sb="2" eb="3">
      <t>ショク</t>
    </rPh>
    <rPh sb="3" eb="4">
      <t>ソウ</t>
    </rPh>
    <rPh sb="4" eb="6">
      <t>タンカ</t>
    </rPh>
    <phoneticPr fontId="7"/>
  </si>
  <si>
    <t>計</t>
    <rPh sb="0" eb="1">
      <t>ケイ</t>
    </rPh>
    <phoneticPr fontId="7"/>
  </si>
  <si>
    <t>①の1</t>
    <phoneticPr fontId="7"/>
  </si>
  <si>
    <t>①の2</t>
    <phoneticPr fontId="7"/>
  </si>
  <si>
    <t>修了科目</t>
    <rPh sb="0" eb="2">
      <t>シュウリョウ</t>
    </rPh>
    <rPh sb="2" eb="4">
      <t>カモク</t>
    </rPh>
    <phoneticPr fontId="7"/>
  </si>
  <si>
    <t>R5加算は１科目修了</t>
    <rPh sb="2" eb="4">
      <t>カサン</t>
    </rPh>
    <rPh sb="6" eb="8">
      <t>カモク</t>
    </rPh>
    <rPh sb="8" eb="10">
      <t>シュウリョウ</t>
    </rPh>
    <phoneticPr fontId="17"/>
  </si>
  <si>
    <t>R6加算は２科目修了</t>
    <rPh sb="2" eb="4">
      <t>カサン</t>
    </rPh>
    <rPh sb="6" eb="8">
      <t>カモク</t>
    </rPh>
    <rPh sb="8" eb="10">
      <t>シュウリョウ</t>
    </rPh>
    <phoneticPr fontId="17"/>
  </si>
  <si>
    <t>R7加算は３科目修了</t>
    <rPh sb="2" eb="4">
      <t>カサン</t>
    </rPh>
    <rPh sb="6" eb="8">
      <t>カモク</t>
    </rPh>
    <rPh sb="8" eb="10">
      <t>シュウリョウ</t>
    </rPh>
    <phoneticPr fontId="17"/>
  </si>
  <si>
    <t>R8以降加算は４科目修了</t>
    <rPh sb="2" eb="4">
      <t>イコウ</t>
    </rPh>
    <rPh sb="4" eb="6">
      <t>カサン</t>
    </rPh>
    <rPh sb="8" eb="10">
      <t>カモク</t>
    </rPh>
    <rPh sb="10" eb="12">
      <t>シュウリョウ</t>
    </rPh>
    <phoneticPr fontId="17"/>
  </si>
  <si>
    <t>必要科目</t>
    <rPh sb="0" eb="2">
      <t>ヒツヨウ</t>
    </rPh>
    <rPh sb="2" eb="4">
      <t>カモク</t>
    </rPh>
    <phoneticPr fontId="17"/>
  </si>
  <si>
    <t>修了科目</t>
    <rPh sb="0" eb="2">
      <t>シュウリョウ</t>
    </rPh>
    <rPh sb="2" eb="4">
      <t>カモク</t>
    </rPh>
    <phoneticPr fontId="17"/>
  </si>
  <si>
    <t>色付きセルに入力ください。</t>
    <rPh sb="0" eb="1">
      <t>イロ</t>
    </rPh>
    <rPh sb="1" eb="2">
      <t>ツ</t>
    </rPh>
    <rPh sb="6" eb="8">
      <t>ニュウリョク</t>
    </rPh>
    <phoneticPr fontId="17"/>
  </si>
  <si>
    <t>ライン該当</t>
    <rPh sb="3" eb="5">
      <t>ガイトウ</t>
    </rPh>
    <phoneticPr fontId="17"/>
  </si>
  <si>
    <t>７修了</t>
    <rPh sb="1" eb="3">
      <t>シュウリョウ</t>
    </rPh>
    <phoneticPr fontId="17"/>
  </si>
  <si>
    <t>R5</t>
    <phoneticPr fontId="17"/>
  </si>
  <si>
    <t>R6</t>
  </si>
  <si>
    <t>R7</t>
  </si>
  <si>
    <t>R8</t>
  </si>
  <si>
    <t>判定</t>
    <rPh sb="0" eb="2">
      <t>ハンテイ</t>
    </rPh>
    <phoneticPr fontId="17"/>
  </si>
  <si>
    <t>科目</t>
    <rPh sb="0" eb="2">
      <t>カモク</t>
    </rPh>
    <phoneticPr fontId="7"/>
  </si>
  <si>
    <t>適否</t>
    <rPh sb="0" eb="2">
      <t>テキヒ</t>
    </rPh>
    <phoneticPr fontId="7"/>
  </si>
  <si>
    <t>（３）第３職層（専門リーダー等）等に係る賃金改善について（内訳）</t>
    <rPh sb="3" eb="4">
      <t>ダイ</t>
    </rPh>
    <rPh sb="5" eb="6">
      <t>ショク</t>
    </rPh>
    <rPh sb="6" eb="7">
      <t>ソウ</t>
    </rPh>
    <rPh sb="8" eb="10">
      <t>センモン</t>
    </rPh>
    <rPh sb="14" eb="15">
      <t>トウ</t>
    </rPh>
    <rPh sb="16" eb="17">
      <t>トウ</t>
    </rPh>
    <rPh sb="18" eb="19">
      <t>カカ</t>
    </rPh>
    <rPh sb="20" eb="22">
      <t>チンギン</t>
    </rPh>
    <rPh sb="22" eb="24">
      <t>カイゼン</t>
    </rPh>
    <rPh sb="29" eb="31">
      <t>ウチワケ</t>
    </rPh>
    <phoneticPr fontId="7"/>
  </si>
  <si>
    <t>第３職層（専門リーダー等）等【（３）】</t>
    <rPh sb="0" eb="1">
      <t>ダイ</t>
    </rPh>
    <rPh sb="2" eb="3">
      <t>ショク</t>
    </rPh>
    <rPh sb="3" eb="4">
      <t>ソウ</t>
    </rPh>
    <rPh sb="5" eb="7">
      <t>センモン</t>
    </rPh>
    <rPh sb="11" eb="12">
      <t>トウ</t>
    </rPh>
    <rPh sb="13" eb="14">
      <t>トウ</t>
    </rPh>
    <phoneticPr fontId="7"/>
  </si>
  <si>
    <t>第４職層（職務分野別リーダー等）【（４）】</t>
    <rPh sb="0" eb="1">
      <t>ダイ</t>
    </rPh>
    <rPh sb="2" eb="3">
      <t>ショク</t>
    </rPh>
    <rPh sb="3" eb="4">
      <t>ソウ</t>
    </rPh>
    <rPh sb="5" eb="7">
      <t>ショクム</t>
    </rPh>
    <rPh sb="7" eb="9">
      <t>ブンヤ</t>
    </rPh>
    <rPh sb="9" eb="10">
      <t>ベツ</t>
    </rPh>
    <rPh sb="14" eb="15">
      <t>トウ</t>
    </rPh>
    <phoneticPr fontId="7"/>
  </si>
  <si>
    <t>B:加算額の算定に用いる職員数について</t>
    <rPh sb="2" eb="5">
      <t>カサンガク</t>
    </rPh>
    <rPh sb="6" eb="8">
      <t>サンテイ</t>
    </rPh>
    <rPh sb="9" eb="10">
      <t>モチ</t>
    </rPh>
    <rPh sb="12" eb="14">
      <t>ショクイン</t>
    </rPh>
    <rPh sb="14" eb="15">
      <t>スウ</t>
    </rPh>
    <phoneticPr fontId="7"/>
  </si>
  <si>
    <t>同一事業者内における拠出見込（実績）額・受入見込（実績）額一覧表</t>
    <rPh sb="0" eb="2">
      <t>ドウイツ</t>
    </rPh>
    <rPh sb="2" eb="5">
      <t>ジギョウシャ</t>
    </rPh>
    <rPh sb="5" eb="6">
      <t>ナイ</t>
    </rPh>
    <rPh sb="10" eb="12">
      <t>キョシュツ</t>
    </rPh>
    <rPh sb="12" eb="14">
      <t>ミコミ</t>
    </rPh>
    <rPh sb="15" eb="17">
      <t>ジッセキ</t>
    </rPh>
    <rPh sb="18" eb="19">
      <t>ガク</t>
    </rPh>
    <rPh sb="20" eb="22">
      <t>ウケイレ</t>
    </rPh>
    <rPh sb="22" eb="24">
      <t>ミコミ</t>
    </rPh>
    <rPh sb="25" eb="27">
      <t>ジッセキ</t>
    </rPh>
    <rPh sb="28" eb="29">
      <t>ガク</t>
    </rPh>
    <rPh sb="29" eb="31">
      <t>イチラン</t>
    </rPh>
    <rPh sb="31" eb="32">
      <t>ヒョウ</t>
    </rPh>
    <phoneticPr fontId="7"/>
  </si>
  <si>
    <t>色付きセルに入力ください。</t>
    <rPh sb="0" eb="1">
      <t>イロ</t>
    </rPh>
    <rPh sb="1" eb="2">
      <t>ツ</t>
    </rPh>
    <rPh sb="6" eb="8">
      <t>ニュウリョク</t>
    </rPh>
    <phoneticPr fontId="7"/>
  </si>
  <si>
    <t>改善計画書（該当するものに〇）</t>
    <rPh sb="0" eb="2">
      <t>カイゼン</t>
    </rPh>
    <rPh sb="2" eb="5">
      <t>ケイカクショ</t>
    </rPh>
    <rPh sb="6" eb="8">
      <t>ガイトウ</t>
    </rPh>
    <phoneticPr fontId="7"/>
  </si>
  <si>
    <t>実績報告書（該当するものに〇）</t>
    <rPh sb="0" eb="2">
      <t>ジッセキ</t>
    </rPh>
    <rPh sb="2" eb="5">
      <t>ホウコクショ</t>
    </rPh>
    <phoneticPr fontId="7"/>
  </si>
  <si>
    <t>在籍児童数（０歳児）</t>
    <phoneticPr fontId="17"/>
  </si>
  <si>
    <t>在籍児童数（1～２歳児）</t>
    <phoneticPr fontId="17"/>
  </si>
  <si>
    <t>在籍児童数（３歳児）</t>
    <phoneticPr fontId="17"/>
  </si>
  <si>
    <t>在籍児童数（４歳児以上）</t>
    <phoneticPr fontId="17"/>
  </si>
  <si>
    <t>（１）加算前年度</t>
    <rPh sb="3" eb="5">
      <t>カサン</t>
    </rPh>
    <rPh sb="5" eb="8">
      <t>ゼンネンド</t>
    </rPh>
    <phoneticPr fontId="28"/>
  </si>
  <si>
    <t>令和　　年度</t>
    <rPh sb="0" eb="2">
      <t>レイワ</t>
    </rPh>
    <rPh sb="4" eb="6">
      <t>ネンド</t>
    </rPh>
    <phoneticPr fontId="28"/>
  </si>
  <si>
    <t>（２）加算前年実績による加算当年度見込み年齢別平均児童数</t>
    <rPh sb="3" eb="5">
      <t>カサン</t>
    </rPh>
    <rPh sb="5" eb="7">
      <t>ゼンネン</t>
    </rPh>
    <rPh sb="7" eb="9">
      <t>ジッセキ</t>
    </rPh>
    <rPh sb="12" eb="14">
      <t>カサン</t>
    </rPh>
    <rPh sb="14" eb="17">
      <t>トウネンド</t>
    </rPh>
    <rPh sb="17" eb="19">
      <t>ミコ</t>
    </rPh>
    <rPh sb="20" eb="22">
      <t>ネンレイ</t>
    </rPh>
    <rPh sb="22" eb="23">
      <t>ベツ</t>
    </rPh>
    <rPh sb="23" eb="25">
      <t>ヘイキン</t>
    </rPh>
    <rPh sb="25" eb="28">
      <t>ジドウスウ</t>
    </rPh>
    <phoneticPr fontId="28"/>
  </si>
  <si>
    <t>令和　　年度</t>
    <rPh sb="0" eb="2">
      <t>レイワ</t>
    </rPh>
    <phoneticPr fontId="28"/>
  </si>
  <si>
    <t>A:加算の要件について（通知5（11）について）</t>
    <rPh sb="2" eb="4">
      <t>カサン</t>
    </rPh>
    <rPh sb="5" eb="7">
      <t>ヨウケン</t>
    </rPh>
    <rPh sb="12" eb="14">
      <t>ツウチ</t>
    </rPh>
    <phoneticPr fontId="7"/>
  </si>
  <si>
    <t>賃金改善の実施により、当該賃金改善を行う給与項目以外の給与水準を低下させていない→選択</t>
    <rPh sb="0" eb="2">
      <t>チンギン</t>
    </rPh>
    <rPh sb="2" eb="4">
      <t>カイゼン</t>
    </rPh>
    <rPh sb="5" eb="7">
      <t>ジッシ</t>
    </rPh>
    <rPh sb="11" eb="13">
      <t>トウガイ</t>
    </rPh>
    <rPh sb="13" eb="15">
      <t>チンギン</t>
    </rPh>
    <rPh sb="15" eb="17">
      <t>カイゼン</t>
    </rPh>
    <rPh sb="18" eb="19">
      <t>オコナ</t>
    </rPh>
    <rPh sb="20" eb="22">
      <t>キュウヨ</t>
    </rPh>
    <rPh sb="22" eb="24">
      <t>コウモク</t>
    </rPh>
    <rPh sb="24" eb="26">
      <t>イガイ</t>
    </rPh>
    <rPh sb="27" eb="29">
      <t>キュウヨ</t>
    </rPh>
    <rPh sb="29" eb="31">
      <t>スイジュン</t>
    </rPh>
    <rPh sb="32" eb="34">
      <t>テイカ</t>
    </rPh>
    <rPh sb="41" eb="43">
      <t>センタク</t>
    </rPh>
    <phoneticPr fontId="17"/>
  </si>
  <si>
    <t>計画の内容→選択</t>
    <rPh sb="0" eb="2">
      <t>ケイカク</t>
    </rPh>
    <rPh sb="3" eb="5">
      <t>ナイヨウ</t>
    </rPh>
    <rPh sb="6" eb="8">
      <t>センタク</t>
    </rPh>
    <phoneticPr fontId="7"/>
  </si>
  <si>
    <t>周知方法→選択</t>
    <rPh sb="0" eb="2">
      <t>シュウチ</t>
    </rPh>
    <rPh sb="2" eb="4">
      <t>ホウホウ</t>
    </rPh>
    <rPh sb="5" eb="7">
      <t>センタク</t>
    </rPh>
    <phoneticPr fontId="7"/>
  </si>
  <si>
    <t>①の１　定員数による加配人数</t>
    <phoneticPr fontId="17"/>
  </si>
  <si>
    <t>人</t>
    <rPh sb="0" eb="1">
      <t>ニン</t>
    </rPh>
    <phoneticPr fontId="17"/>
  </si>
  <si>
    <t>３歳児配置加算の適用→選択</t>
    <rPh sb="11" eb="13">
      <t>センタク</t>
    </rPh>
    <phoneticPr fontId="17"/>
  </si>
  <si>
    <t>技能・経験に着目した加算による役職手当等</t>
    <rPh sb="0" eb="2">
      <t>ギノウ</t>
    </rPh>
    <rPh sb="3" eb="5">
      <t>ケイケン</t>
    </rPh>
    <rPh sb="6" eb="8">
      <t>チャクモク</t>
    </rPh>
    <rPh sb="10" eb="12">
      <t>カサン</t>
    </rPh>
    <rPh sb="15" eb="17">
      <t>ヤクショク</t>
    </rPh>
    <rPh sb="17" eb="19">
      <t>テアテ</t>
    </rPh>
    <rPh sb="19" eb="20">
      <t>トウ</t>
    </rPh>
    <phoneticPr fontId="7"/>
  </si>
  <si>
    <t>④加算対象人数</t>
    <rPh sb="1" eb="3">
      <t>カサン</t>
    </rPh>
    <rPh sb="3" eb="5">
      <t>タイショウ</t>
    </rPh>
    <rPh sb="5" eb="7">
      <t>ニンズウ</t>
    </rPh>
    <phoneticPr fontId="7"/>
  </si>
  <si>
    <t>①　定員</t>
    <rPh sb="2" eb="4">
      <t>テイイン</t>
    </rPh>
    <phoneticPr fontId="7"/>
  </si>
  <si>
    <t>円</t>
    <rPh sb="0" eb="1">
      <t>エン</t>
    </rPh>
    <phoneticPr fontId="17"/>
  </si>
  <si>
    <t>円）</t>
    <rPh sb="0" eb="1">
      <t>エン</t>
    </rPh>
    <phoneticPr fontId="17"/>
  </si>
  <si>
    <t>①　拠出見込額</t>
    <phoneticPr fontId="7"/>
  </si>
  <si>
    <t>②　受入見込額</t>
    <rPh sb="2" eb="4">
      <t>ウケイレ</t>
    </rPh>
    <rPh sb="4" eb="6">
      <t>ミコミ</t>
    </rPh>
    <rPh sb="6" eb="7">
      <t>ガク</t>
    </rPh>
    <phoneticPr fontId="7"/>
  </si>
  <si>
    <t>別紙様式第３号「同一事業者内における拠出見込額・受入見込額一覧表」を添付すること。</t>
    <rPh sb="0" eb="2">
      <t>ベッシ</t>
    </rPh>
    <rPh sb="2" eb="4">
      <t>ヨウシキ</t>
    </rPh>
    <rPh sb="4" eb="5">
      <t>ダイ</t>
    </rPh>
    <rPh sb="6" eb="7">
      <t>ゴウ</t>
    </rPh>
    <rPh sb="8" eb="10">
      <t>ドウイツ</t>
    </rPh>
    <rPh sb="10" eb="13">
      <t>ジギョウシャ</t>
    </rPh>
    <rPh sb="13" eb="14">
      <t>ナイ</t>
    </rPh>
    <rPh sb="18" eb="20">
      <t>キョシュツ</t>
    </rPh>
    <rPh sb="20" eb="22">
      <t>ミコミ</t>
    </rPh>
    <rPh sb="22" eb="23">
      <t>ガク</t>
    </rPh>
    <rPh sb="24" eb="26">
      <t>ウケイレ</t>
    </rPh>
    <rPh sb="26" eb="28">
      <t>ミコミ</t>
    </rPh>
    <rPh sb="28" eb="29">
      <t>ガク</t>
    </rPh>
    <rPh sb="29" eb="31">
      <t>イチラン</t>
    </rPh>
    <rPh sb="31" eb="32">
      <t>ヒョウ</t>
    </rPh>
    <rPh sb="34" eb="36">
      <t>テンプ</t>
    </rPh>
    <phoneticPr fontId="7"/>
  </si>
  <si>
    <t>該当する年度に１つに〇→</t>
    <rPh sb="0" eb="2">
      <t>ガイトウ</t>
    </rPh>
    <rPh sb="4" eb="5">
      <t>ネン</t>
    </rPh>
    <rPh sb="5" eb="6">
      <t>ド</t>
    </rPh>
    <phoneticPr fontId="17"/>
  </si>
  <si>
    <t>③　加算対象人数の基礎となる職員数【①の１＋②の１】</t>
    <rPh sb="2" eb="4">
      <t>カサン</t>
    </rPh>
    <rPh sb="4" eb="6">
      <t>タイショウ</t>
    </rPh>
    <rPh sb="6" eb="8">
      <t>ニンズウ</t>
    </rPh>
    <rPh sb="9" eb="11">
      <t>キソ</t>
    </rPh>
    <rPh sb="14" eb="17">
      <t>ショクインスウ</t>
    </rPh>
    <phoneticPr fontId="7"/>
  </si>
  <si>
    <t>Ｃ　賃金改善内訳(職員別内訳)</t>
    <rPh sb="6" eb="8">
      <t>ウチワケ</t>
    </rPh>
    <rPh sb="9" eb="11">
      <t>ショクイン</t>
    </rPh>
    <rPh sb="11" eb="12">
      <t>ベツ</t>
    </rPh>
    <rPh sb="12" eb="14">
      <t>ウチワケ</t>
    </rPh>
    <phoneticPr fontId="7"/>
  </si>
  <si>
    <t>No</t>
    <phoneticPr fontId="7"/>
  </si>
  <si>
    <t>職員名</t>
    <phoneticPr fontId="7"/>
  </si>
  <si>
    <t>職種※1</t>
    <rPh sb="0" eb="2">
      <t>ショクシュ</t>
    </rPh>
    <phoneticPr fontId="7"/>
  </si>
  <si>
    <t>常勤・非常勤の別※2</t>
    <rPh sb="0" eb="2">
      <t>ジョウキン</t>
    </rPh>
    <rPh sb="3" eb="6">
      <t>ヒジョウキン</t>
    </rPh>
    <rPh sb="7" eb="8">
      <t>ベツ</t>
    </rPh>
    <phoneticPr fontId="7"/>
  </si>
  <si>
    <t>常勤換算値※3</t>
    <rPh sb="0" eb="2">
      <t>ジョウキン</t>
    </rPh>
    <rPh sb="2" eb="4">
      <t>カンサン</t>
    </rPh>
    <rPh sb="4" eb="5">
      <t>チ</t>
    </rPh>
    <phoneticPr fontId="7"/>
  </si>
  <si>
    <t>加算により改善を行う部分　※4</t>
    <rPh sb="0" eb="2">
      <t>カサン</t>
    </rPh>
    <rPh sb="5" eb="7">
      <t>カイゼン</t>
    </rPh>
    <rPh sb="8" eb="9">
      <t>オコナ</t>
    </rPh>
    <rPh sb="10" eb="12">
      <t>ブブン</t>
    </rPh>
    <phoneticPr fontId="7"/>
  </si>
  <si>
    <t>増加する事業主負担分Cの3　※5</t>
    <phoneticPr fontId="7"/>
  </si>
  <si>
    <t>備考</t>
    <rPh sb="0" eb="2">
      <t>ビコウ</t>
    </rPh>
    <phoneticPr fontId="7"/>
  </si>
  <si>
    <t>合計Cの1</t>
    <rPh sb="0" eb="2">
      <t>ゴウケイ</t>
    </rPh>
    <phoneticPr fontId="7"/>
  </si>
  <si>
    <t>基本給等Cの2</t>
    <rPh sb="0" eb="3">
      <t>キホンキュウ</t>
    </rPh>
    <rPh sb="3" eb="4">
      <t>トウ</t>
    </rPh>
    <phoneticPr fontId="7"/>
  </si>
  <si>
    <t>その他</t>
    <rPh sb="2" eb="3">
      <t>ホカ</t>
    </rPh>
    <phoneticPr fontId="7"/>
  </si>
  <si>
    <t>Ａ　加算の要件について（通知３（２））</t>
    <rPh sb="12" eb="14">
      <t>ツウチ</t>
    </rPh>
    <phoneticPr fontId="7"/>
  </si>
  <si>
    <t>認証保育所処遇改善等加算による賃金改善に係る計画の「具体的内容」及び「周知方法」を選択・記載すること。</t>
    <rPh sb="15" eb="17">
      <t>チンギン</t>
    </rPh>
    <rPh sb="17" eb="19">
      <t>カイゼン</t>
    </rPh>
    <rPh sb="20" eb="21">
      <t>カカ</t>
    </rPh>
    <rPh sb="22" eb="24">
      <t>ケイカク</t>
    </rPh>
    <rPh sb="26" eb="29">
      <t>グタイテキ</t>
    </rPh>
    <rPh sb="29" eb="31">
      <t>ナイヨウ</t>
    </rPh>
    <rPh sb="32" eb="33">
      <t>オヨ</t>
    </rPh>
    <rPh sb="35" eb="37">
      <t>シュウチ</t>
    </rPh>
    <rPh sb="37" eb="39">
      <t>ホウホウ</t>
    </rPh>
    <rPh sb="41" eb="43">
      <t>センタク</t>
    </rPh>
    <rPh sb="44" eb="46">
      <t>キサイ</t>
    </rPh>
    <phoneticPr fontId="7"/>
  </si>
  <si>
    <t>計画の内容</t>
    <rPh sb="0" eb="2">
      <t>ケイカク</t>
    </rPh>
    <rPh sb="3" eb="5">
      <t>ナイヨウ</t>
    </rPh>
    <phoneticPr fontId="7"/>
  </si>
  <si>
    <t>周知方法</t>
    <rPh sb="0" eb="2">
      <t>シュウチ</t>
    </rPh>
    <rPh sb="2" eb="4">
      <t>ホウホウ</t>
    </rPh>
    <phoneticPr fontId="7"/>
  </si>
  <si>
    <t>見込による児童数</t>
    <phoneticPr fontId="7"/>
  </si>
  <si>
    <t>定員</t>
    <phoneticPr fontId="7"/>
  </si>
  <si>
    <t>４歳以上児</t>
    <rPh sb="1" eb="2">
      <t>サイ</t>
    </rPh>
    <rPh sb="2" eb="5">
      <t>イジョウジ</t>
    </rPh>
    <phoneticPr fontId="7"/>
  </si>
  <si>
    <t>年齢別配置基準による職員数</t>
    <phoneticPr fontId="7"/>
  </si>
  <si>
    <t>定員数による加配</t>
    <rPh sb="0" eb="2">
      <t>テイイン</t>
    </rPh>
    <rPh sb="2" eb="3">
      <t>スウ</t>
    </rPh>
    <rPh sb="6" eb="8">
      <t>カハイ</t>
    </rPh>
    <phoneticPr fontId="7"/>
  </si>
  <si>
    <t>判定１</t>
    <rPh sb="0" eb="2">
      <t>ハンテイ</t>
    </rPh>
    <phoneticPr fontId="7"/>
  </si>
  <si>
    <t>判定２</t>
    <rPh sb="0" eb="2">
      <t>ハンテイ</t>
    </rPh>
    <phoneticPr fontId="7"/>
  </si>
  <si>
    <t>結果</t>
    <rPh sb="0" eb="2">
      <t>ケッカ</t>
    </rPh>
    <phoneticPr fontId="7"/>
  </si>
  <si>
    <t>下限</t>
    <rPh sb="0" eb="2">
      <t>カゲン</t>
    </rPh>
    <phoneticPr fontId="7"/>
  </si>
  <si>
    <t>上限値</t>
    <rPh sb="0" eb="3">
      <t>ジョウゲンチ</t>
    </rPh>
    <phoneticPr fontId="7"/>
  </si>
  <si>
    <t>加配値</t>
    <rPh sb="0" eb="2">
      <t>カハイ</t>
    </rPh>
    <rPh sb="2" eb="3">
      <t>アタイ</t>
    </rPh>
    <phoneticPr fontId="7"/>
  </si>
  <si>
    <t>　</t>
    <phoneticPr fontId="7"/>
  </si>
  <si>
    <t>平均</t>
    <rPh sb="0" eb="2">
      <t>ヘイキン</t>
    </rPh>
    <phoneticPr fontId="28"/>
  </si>
  <si>
    <t>単価</t>
    <rPh sb="0" eb="2">
      <t>タンカ</t>
    </rPh>
    <phoneticPr fontId="7"/>
  </si>
  <si>
    <t>３歳児配置加算の適用（選択）→</t>
    <phoneticPr fontId="7"/>
  </si>
  <si>
    <t>→</t>
    <phoneticPr fontId="7"/>
  </si>
  <si>
    <t>定員数による加配人数</t>
    <phoneticPr fontId="7"/>
  </si>
  <si>
    <t>Ｂの1→</t>
    <phoneticPr fontId="7"/>
  </si>
  <si>
    <t>Ｂの２→</t>
    <phoneticPr fontId="7"/>
  </si>
  <si>
    <t>円</t>
    <rPh sb="0" eb="1">
      <t>エン</t>
    </rPh>
    <phoneticPr fontId="28"/>
  </si>
  <si>
    <t>総額</t>
    <rPh sb="0" eb="2">
      <t>ソウガク</t>
    </rPh>
    <phoneticPr fontId="7"/>
  </si>
  <si>
    <t>賃金改善期間</t>
    <rPh sb="0" eb="2">
      <t>チンギン</t>
    </rPh>
    <rPh sb="2" eb="4">
      <t>カイゼン</t>
    </rPh>
    <rPh sb="4" eb="6">
      <t>キカン</t>
    </rPh>
    <phoneticPr fontId="7"/>
  </si>
  <si>
    <t>令和</t>
    <rPh sb="0" eb="2">
      <t>レイワ</t>
    </rPh>
    <phoneticPr fontId="7"/>
  </si>
  <si>
    <t>年</t>
    <rPh sb="0" eb="1">
      <t>ネン</t>
    </rPh>
    <phoneticPr fontId="7"/>
  </si>
  <si>
    <t>月～令和</t>
    <rPh sb="0" eb="1">
      <t>ツキ</t>
    </rPh>
    <rPh sb="2" eb="4">
      <t>レイワ</t>
    </rPh>
    <phoneticPr fontId="7"/>
  </si>
  <si>
    <t>月（実施期間</t>
    <rPh sb="0" eb="1">
      <t>ツキ</t>
    </rPh>
    <rPh sb="2" eb="4">
      <t>ジッシ</t>
    </rPh>
    <rPh sb="4" eb="6">
      <t>キカン</t>
    </rPh>
    <phoneticPr fontId="7"/>
  </si>
  <si>
    <t>月）</t>
    <rPh sb="0" eb="1">
      <t>ツキ</t>
    </rPh>
    <phoneticPr fontId="7"/>
  </si>
  <si>
    <t>加算により改善を行う部分の総額【（１）②】</t>
    <rPh sb="0" eb="2">
      <t>カサン</t>
    </rPh>
    <rPh sb="5" eb="7">
      <t>カイゼン</t>
    </rPh>
    <rPh sb="8" eb="9">
      <t>オコナ</t>
    </rPh>
    <rPh sb="10" eb="12">
      <t>ブブン</t>
    </rPh>
    <rPh sb="13" eb="15">
      <t>ソウガク</t>
    </rPh>
    <phoneticPr fontId="28"/>
  </si>
  <si>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7"/>
  </si>
  <si>
    <t>令和</t>
    <rPh sb="0" eb="2">
      <t>レイワ</t>
    </rPh>
    <phoneticPr fontId="28"/>
  </si>
  <si>
    <t>月</t>
    <rPh sb="0" eb="1">
      <t>ガツ</t>
    </rPh>
    <phoneticPr fontId="7"/>
  </si>
  <si>
    <t>日</t>
    <rPh sb="0" eb="1">
      <t>ニチ</t>
    </rPh>
    <phoneticPr fontId="7"/>
  </si>
  <si>
    <t>Ｄ　同一事業者内における拠出見込額・受入見込額一覧表</t>
    <rPh sb="2" eb="4">
      <t>ドウイツ</t>
    </rPh>
    <rPh sb="4" eb="7">
      <t>ジギョウシャ</t>
    </rPh>
    <rPh sb="7" eb="8">
      <t>ナイ</t>
    </rPh>
    <rPh sb="12" eb="14">
      <t>キョシュツ</t>
    </rPh>
    <rPh sb="14" eb="16">
      <t>ミコミ</t>
    </rPh>
    <rPh sb="16" eb="17">
      <t>ガク</t>
    </rPh>
    <rPh sb="18" eb="20">
      <t>ウケイレ</t>
    </rPh>
    <rPh sb="20" eb="22">
      <t>ミコミ</t>
    </rPh>
    <rPh sb="22" eb="23">
      <t>ガク</t>
    </rPh>
    <rPh sb="23" eb="25">
      <t>イチラン</t>
    </rPh>
    <rPh sb="25" eb="26">
      <t>ヒョウ</t>
    </rPh>
    <phoneticPr fontId="7"/>
  </si>
  <si>
    <t>都道府県名</t>
    <rPh sb="0" eb="4">
      <t>トドウフケン</t>
    </rPh>
    <rPh sb="4" eb="5">
      <t>メイ</t>
    </rPh>
    <phoneticPr fontId="7"/>
  </si>
  <si>
    <t>市町村名</t>
    <rPh sb="0" eb="4">
      <t>シチョウソンメイ</t>
    </rPh>
    <phoneticPr fontId="7"/>
  </si>
  <si>
    <t>施設名※</t>
    <phoneticPr fontId="7"/>
  </si>
  <si>
    <t>他事業所への拠出額</t>
    <rPh sb="0" eb="1">
      <t>ホカ</t>
    </rPh>
    <rPh sb="1" eb="3">
      <t>ジギョウ</t>
    </rPh>
    <rPh sb="3" eb="4">
      <t>ショ</t>
    </rPh>
    <rPh sb="6" eb="8">
      <t>キョシュツ</t>
    </rPh>
    <rPh sb="8" eb="9">
      <t>ガク</t>
    </rPh>
    <phoneticPr fontId="7"/>
  </si>
  <si>
    <t>他事業所からの受入額</t>
    <rPh sb="0" eb="1">
      <t>ホカ</t>
    </rPh>
    <rPh sb="1" eb="3">
      <t>ジギョウ</t>
    </rPh>
    <rPh sb="3" eb="4">
      <t>ショ</t>
    </rPh>
    <rPh sb="7" eb="9">
      <t>ウケイレ</t>
    </rPh>
    <rPh sb="9" eb="10">
      <t>ガク</t>
    </rPh>
    <phoneticPr fontId="7"/>
  </si>
  <si>
    <t>例１</t>
    <rPh sb="0" eb="1">
      <t>レイ</t>
    </rPh>
    <phoneticPr fontId="7"/>
  </si>
  <si>
    <t>東京都</t>
    <rPh sb="0" eb="2">
      <t>トウキョウ</t>
    </rPh>
    <rPh sb="2" eb="3">
      <t>ト</t>
    </rPh>
    <phoneticPr fontId="7"/>
  </si>
  <si>
    <t>○○市</t>
    <rPh sb="2" eb="3">
      <t>シ</t>
    </rPh>
    <phoneticPr fontId="7"/>
  </si>
  <si>
    <t>○○保育所</t>
    <rPh sb="2" eb="5">
      <t>ホイクショ</t>
    </rPh>
    <phoneticPr fontId="7"/>
  </si>
  <si>
    <t>合計</t>
    <rPh sb="0" eb="2">
      <t>ゴウケイ</t>
    </rPh>
    <phoneticPr fontId="7"/>
  </si>
  <si>
    <t>※　同一事業者・設置者が運営する全ての認証保育所について記入すること。</t>
    <rPh sb="8" eb="11">
      <t>セッチシャ</t>
    </rPh>
    <rPh sb="19" eb="21">
      <t>ニンショウ</t>
    </rPh>
    <rPh sb="21" eb="23">
      <t>ホイク</t>
    </rPh>
    <rPh sb="23" eb="24">
      <t>ショ</t>
    </rPh>
    <phoneticPr fontId="7"/>
  </si>
  <si>
    <t>（２）前年実績による加算当年度見込み年齢別平均児童数</t>
    <rPh sb="3" eb="5">
      <t>ゼンネン</t>
    </rPh>
    <rPh sb="5" eb="7">
      <t>ジッセキ</t>
    </rPh>
    <rPh sb="10" eb="12">
      <t>カサン</t>
    </rPh>
    <rPh sb="12" eb="15">
      <t>トウネンド</t>
    </rPh>
    <rPh sb="15" eb="17">
      <t>ミコ</t>
    </rPh>
    <rPh sb="18" eb="20">
      <t>ネンレイ</t>
    </rPh>
    <rPh sb="20" eb="21">
      <t>ベツ</t>
    </rPh>
    <rPh sb="21" eb="23">
      <t>ヘイキン</t>
    </rPh>
    <rPh sb="23" eb="26">
      <t>ジドウスウ</t>
    </rPh>
    <phoneticPr fontId="28"/>
  </si>
  <si>
    <t>見込在籍児童数（４歳児以上）</t>
    <rPh sb="0" eb="2">
      <t>ミコミ</t>
    </rPh>
    <phoneticPr fontId="17"/>
  </si>
  <si>
    <t>見込在籍児童数（３歳児）</t>
    <rPh sb="0" eb="2">
      <t>ミコミ</t>
    </rPh>
    <phoneticPr fontId="17"/>
  </si>
  <si>
    <t>見込在籍児童数（1～２歳児）</t>
    <rPh sb="0" eb="2">
      <t>ミコミ</t>
    </rPh>
    <phoneticPr fontId="17"/>
  </si>
  <si>
    <t>見込在籍児童数（０歳児）</t>
    <rPh sb="0" eb="2">
      <t>ミコミ</t>
    </rPh>
    <phoneticPr fontId="17"/>
  </si>
  <si>
    <t>１人未満の端数は四捨五入(Bの２②に自動転記)</t>
    <rPh sb="18" eb="20">
      <t>ジドウ</t>
    </rPh>
    <rPh sb="20" eb="22">
      <t>テンキ</t>
    </rPh>
    <phoneticPr fontId="7"/>
  </si>
  <si>
    <t>①　拠出見込額（拠出上限額</t>
    <phoneticPr fontId="7"/>
  </si>
  <si>
    <t>　確認欄（以下のｂの額がａの額以上であること（※１）</t>
    <rPh sb="1" eb="3">
      <t>カクニン</t>
    </rPh>
    <rPh sb="3" eb="4">
      <t>ラン</t>
    </rPh>
    <rPh sb="5" eb="7">
      <t>イカ</t>
    </rPh>
    <rPh sb="10" eb="11">
      <t>ガク</t>
    </rPh>
    <rPh sb="14" eb="15">
      <t>ガク</t>
    </rPh>
    <rPh sb="15" eb="17">
      <t>イジョウ</t>
    </rPh>
    <phoneticPr fontId="7"/>
  </si>
  <si>
    <t>※１ 原則、ｂの額は、ａの額以上であることが必要だが、法定福利費等の事業主負担増加額が少ないことにより、</t>
    <rPh sb="3" eb="5">
      <t>ゲンソク</t>
    </rPh>
    <rPh sb="8" eb="9">
      <t>ガク</t>
    </rPh>
    <rPh sb="13" eb="14">
      <t>ガク</t>
    </rPh>
    <rPh sb="14" eb="16">
      <t>イジョウ</t>
    </rPh>
    <rPh sb="22" eb="24">
      <t>ヒツヨウ</t>
    </rPh>
    <rPh sb="27" eb="29">
      <t>ホウテイ</t>
    </rPh>
    <rPh sb="29" eb="31">
      <t>フクリ</t>
    </rPh>
    <rPh sb="31" eb="32">
      <t>ヒ</t>
    </rPh>
    <rPh sb="32" eb="33">
      <t>トウ</t>
    </rPh>
    <rPh sb="34" eb="37">
      <t>ジギョウヌシ</t>
    </rPh>
    <rPh sb="37" eb="39">
      <t>フタン</t>
    </rPh>
    <rPh sb="39" eb="41">
      <t>ゾウカ</t>
    </rPh>
    <rPh sb="41" eb="42">
      <t>ガク</t>
    </rPh>
    <rPh sb="43" eb="44">
      <t>スク</t>
    </rPh>
    <phoneticPr fontId="7"/>
  </si>
  <si>
    <t>Ｂの1　見込在籍児童数</t>
    <rPh sb="4" eb="6">
      <t>ミコミ</t>
    </rPh>
    <rPh sb="6" eb="8">
      <t>ザイセキ</t>
    </rPh>
    <rPh sb="8" eb="10">
      <t>ジドウ</t>
    </rPh>
    <phoneticPr fontId="7"/>
  </si>
  <si>
    <t>（要綱別表１キ注２）</t>
    <phoneticPr fontId="7"/>
  </si>
  <si>
    <t>加算見込額【①＋(２)②ー(２)①】</t>
    <phoneticPr fontId="28"/>
  </si>
  <si>
    <t xml:space="preserve">①の１ </t>
    <phoneticPr fontId="28"/>
  </si>
  <si>
    <t>加算の基準額（Bの１とBの２の大きい方）×実施期間（月）(1)③</t>
    <rPh sb="21" eb="23">
      <t>ジッシ</t>
    </rPh>
    <rPh sb="23" eb="25">
      <t>キカン</t>
    </rPh>
    <rPh sb="26" eb="27">
      <t>ツキ</t>
    </rPh>
    <phoneticPr fontId="7"/>
  </si>
  <si>
    <t>①の２</t>
    <phoneticPr fontId="7"/>
  </si>
  <si>
    <t>加算見込額【（１）①の２】</t>
    <rPh sb="0" eb="2">
      <t>カサン</t>
    </rPh>
    <rPh sb="2" eb="4">
      <t>ミコ</t>
    </rPh>
    <rPh sb="4" eb="5">
      <t>ガク</t>
    </rPh>
    <phoneticPr fontId="28"/>
  </si>
  <si>
    <t>（２）他施設への配分等について（通知３（３））</t>
    <rPh sb="3" eb="4">
      <t>ホカ</t>
    </rPh>
    <rPh sb="4" eb="6">
      <t>シセツ</t>
    </rPh>
    <rPh sb="8" eb="10">
      <t>ハイブン</t>
    </rPh>
    <rPh sb="10" eb="11">
      <t>トウ</t>
    </rPh>
    <rPh sb="16" eb="18">
      <t>ツウチ</t>
    </rPh>
    <phoneticPr fontId="28"/>
  </si>
  <si>
    <t>（３）【確認欄】事業者申請時の補助要件適否状況（審査結果を担保するものではない。）</t>
    <rPh sb="4" eb="6">
      <t>カクニン</t>
    </rPh>
    <rPh sb="6" eb="7">
      <t>ラン</t>
    </rPh>
    <phoneticPr fontId="28"/>
  </si>
  <si>
    <t>算定職員数【②*1.3+③】</t>
    <phoneticPr fontId="7"/>
  </si>
  <si>
    <t>要件２　</t>
    <rPh sb="0" eb="2">
      <t>ヨウケン</t>
    </rPh>
    <phoneticPr fontId="7"/>
  </si>
  <si>
    <t>要件１　</t>
    <rPh sb="0" eb="2">
      <t>ヨウケン</t>
    </rPh>
    <phoneticPr fontId="7"/>
  </si>
  <si>
    <t>（３）①　≦　（３）②</t>
    <phoneticPr fontId="7"/>
  </si>
  <si>
    <t>Ｃの２　≧　（３）② × ２／３</t>
    <phoneticPr fontId="7"/>
  </si>
  <si>
    <t>基本給等の割合※6　（Cの2／Cの1）</t>
    <rPh sb="0" eb="3">
      <t>キホンキュウ</t>
    </rPh>
    <rPh sb="3" eb="4">
      <t>トウ</t>
    </rPh>
    <rPh sb="5" eb="7">
      <t>ワリアイ</t>
    </rPh>
    <phoneticPr fontId="28"/>
  </si>
  <si>
    <t>令和</t>
    <rPh sb="0" eb="1">
      <t>レイ</t>
    </rPh>
    <rPh sb="1" eb="2">
      <t>ワ</t>
    </rPh>
    <phoneticPr fontId="7"/>
  </si>
  <si>
    <t>年</t>
    <phoneticPr fontId="17"/>
  </si>
  <si>
    <t>月</t>
    <rPh sb="0" eb="1">
      <t>ガツ</t>
    </rPh>
    <phoneticPr fontId="17"/>
  </si>
  <si>
    <t>日</t>
    <rPh sb="0" eb="1">
      <t>ニチ</t>
    </rPh>
    <phoneticPr fontId="17"/>
  </si>
  <si>
    <t>認証保育所処遇改善等加算により改善を行う部分の総額（Ｃの１+Ｃの３）</t>
    <phoneticPr fontId="7"/>
  </si>
  <si>
    <t>②の１　年齢別職員数</t>
    <rPh sb="4" eb="6">
      <t>ネンレイ</t>
    </rPh>
    <rPh sb="6" eb="7">
      <t>ベツ</t>
    </rPh>
    <rPh sb="7" eb="10">
      <t>ショクインスウ</t>
    </rPh>
    <phoneticPr fontId="17"/>
  </si>
  <si>
    <t>定員</t>
    <rPh sb="0" eb="2">
      <t>テイイン</t>
    </rPh>
    <phoneticPr fontId="7"/>
  </si>
  <si>
    <t>４歳以上</t>
    <rPh sb="1" eb="2">
      <t>サイ</t>
    </rPh>
    <rPh sb="2" eb="4">
      <t>イジョウ</t>
    </rPh>
    <phoneticPr fontId="7"/>
  </si>
  <si>
    <t>３歳</t>
    <rPh sb="1" eb="2">
      <t>サイ</t>
    </rPh>
    <phoneticPr fontId="7"/>
  </si>
  <si>
    <t>１歳、２歳</t>
    <rPh sb="1" eb="2">
      <t>サイ</t>
    </rPh>
    <rPh sb="4" eb="5">
      <t>サイ</t>
    </rPh>
    <phoneticPr fontId="7"/>
  </si>
  <si>
    <t>０歳</t>
    <rPh sb="1" eb="2">
      <t>サイ</t>
    </rPh>
    <phoneticPr fontId="7"/>
  </si>
  <si>
    <t>～</t>
    <phoneticPr fontId="7"/>
  </si>
  <si>
    <r>
      <t>Ｂの2</t>
    </r>
    <r>
      <rPr>
        <sz val="12"/>
        <color rgb="FFFF0000"/>
        <rFont val="HGｺﾞｼｯｸM"/>
        <family val="3"/>
        <charset val="128"/>
      </rPr>
      <t>　</t>
    </r>
    <r>
      <rPr>
        <sz val="10"/>
        <color rgb="FFFF0000"/>
        <rFont val="HGｺﾞｼｯｸM"/>
        <family val="3"/>
        <charset val="128"/>
      </rPr>
      <t>事業実施年度加算額の４月１日時点の状況</t>
    </r>
    <rPh sb="4" eb="6">
      <t>ジギョウ</t>
    </rPh>
    <rPh sb="6" eb="8">
      <t>ジッシ</t>
    </rPh>
    <rPh sb="8" eb="10">
      <t>ネンド</t>
    </rPh>
    <rPh sb="10" eb="12">
      <t>カサン</t>
    </rPh>
    <rPh sb="15" eb="16">
      <t>ガツ</t>
    </rPh>
    <rPh sb="17" eb="18">
      <t>ニチ</t>
    </rPh>
    <rPh sb="18" eb="20">
      <t>ジテン</t>
    </rPh>
    <rPh sb="21" eb="23">
      <t>ジョウキョウ</t>
    </rPh>
    <phoneticPr fontId="7"/>
  </si>
  <si>
    <t>第３職層</t>
    <rPh sb="0" eb="1">
      <t>ダイ</t>
    </rPh>
    <rPh sb="2" eb="4">
      <t>ショクソウ</t>
    </rPh>
    <phoneticPr fontId="17"/>
  </si>
  <si>
    <t>第４職層</t>
    <rPh sb="0" eb="1">
      <t>ダイ</t>
    </rPh>
    <rPh sb="2" eb="4">
      <t>ショクソウ</t>
    </rPh>
    <phoneticPr fontId="17"/>
  </si>
  <si>
    <t>単価</t>
    <rPh sb="0" eb="2">
      <t>タンカ</t>
    </rPh>
    <phoneticPr fontId="17"/>
  </si>
  <si>
    <t>第５号様式別紙</t>
    <rPh sb="0" eb="1">
      <t>ダイ</t>
    </rPh>
    <rPh sb="2" eb="5">
      <t>ゴウヨウシキ</t>
    </rPh>
    <rPh sb="5" eb="7">
      <t>ベッシ</t>
    </rPh>
    <phoneticPr fontId="7"/>
  </si>
  <si>
    <t>第５号様式別紙</t>
    <rPh sb="0" eb="1">
      <t>ダイ</t>
    </rPh>
    <rPh sb="2" eb="3">
      <t>ゴウ</t>
    </rPh>
    <rPh sb="3" eb="5">
      <t>ヨウシキ</t>
    </rPh>
    <rPh sb="5" eb="7">
      <t>ベッシ</t>
    </rPh>
    <phoneticPr fontId="7"/>
  </si>
  <si>
    <t>…（1）②ア</t>
    <phoneticPr fontId="7"/>
  </si>
  <si>
    <t>…（１）②ウ</t>
    <phoneticPr fontId="7"/>
  </si>
  <si>
    <t>令和６年度賃金改善計画書（認証保育所処遇改善等加算）</t>
    <rPh sb="0" eb="2">
      <t>レイワ</t>
    </rPh>
    <rPh sb="3" eb="5">
      <t>ネンド</t>
    </rPh>
    <rPh sb="5" eb="7">
      <t>チンギン</t>
    </rPh>
    <rPh sb="7" eb="9">
      <t>カイゼン</t>
    </rPh>
    <rPh sb="9" eb="12">
      <t>ケイカクショ</t>
    </rPh>
    <phoneticPr fontId="7"/>
  </si>
  <si>
    <t>令和５年度年齢別月初在籍数</t>
    <rPh sb="0" eb="2">
      <t>レイワ</t>
    </rPh>
    <rPh sb="3" eb="5">
      <t>ネンド</t>
    </rPh>
    <rPh sb="5" eb="7">
      <t>ネンレイ</t>
    </rPh>
    <rPh sb="7" eb="8">
      <t>ベツ</t>
    </rPh>
    <rPh sb="8" eb="10">
      <t>ゲッショ</t>
    </rPh>
    <rPh sb="10" eb="12">
      <t>ザイセキ</t>
    </rPh>
    <rPh sb="12" eb="13">
      <t>スウ</t>
    </rPh>
    <phoneticPr fontId="7"/>
  </si>
  <si>
    <t>令和５年度の定員</t>
    <rPh sb="0" eb="2">
      <t>レイワ</t>
    </rPh>
    <rPh sb="3" eb="5">
      <t>ネンド</t>
    </rPh>
    <rPh sb="6" eb="8">
      <t>テイイン</t>
    </rPh>
    <phoneticPr fontId="7"/>
  </si>
  <si>
    <t>令和６年度技能・経験に着目した加算賃金改善計画書</t>
    <rPh sb="0" eb="1">
      <t>レイ</t>
    </rPh>
    <rPh sb="1" eb="2">
      <t>ワ</t>
    </rPh>
    <rPh sb="3" eb="4">
      <t>ネン</t>
    </rPh>
    <rPh sb="4" eb="5">
      <t>ド</t>
    </rPh>
    <rPh sb="5" eb="7">
      <t>ギノウ</t>
    </rPh>
    <rPh sb="8" eb="10">
      <t>ケイケン</t>
    </rPh>
    <rPh sb="11" eb="13">
      <t>チャクモク</t>
    </rPh>
    <rPh sb="15" eb="17">
      <t>カサン</t>
    </rPh>
    <rPh sb="17" eb="19">
      <t>チンギン</t>
    </rPh>
    <rPh sb="19" eb="21">
      <t>カイゼン</t>
    </rPh>
    <rPh sb="21" eb="24">
      <t>ケイカクショ</t>
    </rPh>
    <phoneticPr fontId="7"/>
  </si>
  <si>
    <t>施設長</t>
    <rPh sb="0" eb="3">
      <t>シセツチョウ</t>
    </rPh>
    <phoneticPr fontId="7"/>
  </si>
  <si>
    <t>保育士</t>
    <rPh sb="0" eb="3">
      <t>ホイクシ</t>
    </rPh>
    <phoneticPr fontId="7"/>
  </si>
  <si>
    <t>調理師</t>
    <rPh sb="0" eb="3">
      <t>チョウリシ</t>
    </rPh>
    <phoneticPr fontId="7"/>
  </si>
  <si>
    <t>保育補助</t>
    <rPh sb="0" eb="4">
      <t>ホイクホジョ</t>
    </rPh>
    <phoneticPr fontId="7"/>
  </si>
  <si>
    <t>看護師</t>
    <rPh sb="0" eb="3">
      <t>カンゴシ</t>
    </rPh>
    <phoneticPr fontId="7"/>
  </si>
  <si>
    <t>常勤</t>
  </si>
  <si>
    <t>非常勤</t>
    <rPh sb="0" eb="3">
      <t>ヒジョウキン</t>
    </rPh>
    <phoneticPr fontId="7"/>
  </si>
  <si>
    <t>低下させていない。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</si>
</sst>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0.0_ "/>
    <numFmt numFmtId="177" formatCode="#,##0&quot;人&quot;"/>
    <numFmt numFmtId="178" formatCode="#,##0.0_ "/>
    <numFmt numFmtId="179" formatCode="#,##0_ "/>
    <numFmt numFmtId="180" formatCode="0_ "/>
    <numFmt numFmtId="181" formatCode="#,##0_);[Red]\(#,##0\)"/>
    <numFmt numFmtId="182" formatCode="[DBNum3]ggge&quot;年&quot;m&quot;月&quot;;@"/>
    <numFmt numFmtId="183" formatCode="[DBNum3]ggge&quot;年&quot;m&quot;月&quot;d&quot;日&quot;;@"/>
    <numFmt numFmtId="184" formatCode="#,##0&quot;月&quot;\ "/>
    <numFmt numFmtId="185" formatCode="#,##0&quot;人&quot;\ "/>
    <numFmt numFmtId="186" formatCode="0.00_ "/>
    <numFmt numFmtId="187" formatCode="#,##0.0&quot;人&quot;\ "/>
    <numFmt numFmtId="188" formatCode="#,###"/>
    <numFmt numFmtId="189" formatCode="0.0"/>
    <numFmt numFmtId="190" formatCode="#,##0&quot;円&quot;"/>
    <numFmt numFmtId="191" formatCode="#,##0;&quot;▲ &quot;#,##0"/>
    <numFmt numFmtId="192" formatCode="\(0.00\)"/>
    <numFmt numFmtId="193" formatCode="0.0%"/>
    <numFmt numFmtId="194" formatCode="#,##0;[Red]#,##0"/>
  </numFmts>
  <fonts count="6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HGｺﾞｼｯｸM"/>
      <family val="3"/>
      <charset val="128"/>
    </font>
    <font>
      <sz val="6"/>
      <name val="ＭＳ Ｐゴシック"/>
      <family val="3"/>
      <charset val="128"/>
    </font>
    <font>
      <sz val="10"/>
      <name val="HGｺﾞｼｯｸM"/>
      <family val="3"/>
      <charset val="128"/>
    </font>
    <font>
      <sz val="11"/>
      <name val="HGｺﾞｼｯｸM"/>
      <family val="3"/>
      <charset val="128"/>
    </font>
    <font>
      <u/>
      <sz val="12"/>
      <name val="HGｺﾞｼｯｸM"/>
      <family val="3"/>
      <charset val="128"/>
    </font>
    <font>
      <sz val="13"/>
      <name val="HGｺﾞｼｯｸM"/>
      <family val="3"/>
      <charset val="128"/>
    </font>
    <font>
      <strike/>
      <sz val="12"/>
      <name val="HGｺﾞｼｯｸM"/>
      <family val="3"/>
      <charset val="128"/>
    </font>
    <font>
      <b/>
      <sz val="14"/>
      <name val="HGｺﾞｼｯｸM"/>
      <family val="3"/>
      <charset val="128"/>
    </font>
    <font>
      <sz val="12"/>
      <color rgb="FFFF0000"/>
      <name val="HGｺﾞｼｯｸM"/>
      <family val="3"/>
      <charset val="128"/>
    </font>
    <font>
      <sz val="11"/>
      <color rgb="FFFF0000"/>
      <name val="HGｺﾞｼｯｸM"/>
      <family val="3"/>
      <charset val="128"/>
    </font>
    <font>
      <sz val="10"/>
      <color indexed="8"/>
      <name val="ＭＳ 明朝"/>
      <family val="1"/>
      <charset val="128"/>
    </font>
    <font>
      <sz val="6"/>
      <name val="ＭＳ 明朝"/>
      <family val="1"/>
      <charset val="128"/>
    </font>
    <font>
      <sz val="12"/>
      <color theme="1"/>
      <name val="HGｺﾞｼｯｸM"/>
      <family val="3"/>
      <charset val="128"/>
    </font>
    <font>
      <sz val="11"/>
      <color theme="1"/>
      <name val="ＭＳ Ｐゴシック"/>
      <family val="3"/>
      <charset val="128"/>
      <scheme val="minor"/>
    </font>
    <font>
      <sz val="14"/>
      <color theme="1"/>
      <name val="HGｺﾞｼｯｸM"/>
      <family val="3"/>
      <charset val="128"/>
    </font>
    <font>
      <b/>
      <sz val="14"/>
      <color theme="1"/>
      <name val="HGｺﾞｼｯｸM"/>
      <family val="3"/>
      <charset val="128"/>
    </font>
    <font>
      <u/>
      <sz val="12"/>
      <color theme="1"/>
      <name val="HGｺﾞｼｯｸM"/>
      <family val="3"/>
      <charset val="128"/>
    </font>
    <font>
      <sz val="11"/>
      <color theme="1"/>
      <name val="HGｺﾞｼｯｸM"/>
      <family val="3"/>
      <charset val="128"/>
    </font>
    <font>
      <sz val="10"/>
      <color theme="1"/>
      <name val="HGｺﾞｼｯｸM"/>
      <family val="3"/>
      <charset val="128"/>
    </font>
    <font>
      <sz val="9"/>
      <color theme="1"/>
      <name val="HGｺﾞｼｯｸM"/>
      <family val="3"/>
      <charset val="128"/>
    </font>
    <font>
      <sz val="10"/>
      <color indexed="8"/>
      <name val="HGｺﾞｼｯｸM"/>
      <family val="3"/>
      <charset val="128"/>
    </font>
    <font>
      <strike/>
      <sz val="11"/>
      <name val="HGｺﾞｼｯｸM"/>
      <family val="3"/>
      <charset val="128"/>
    </font>
    <font>
      <sz val="6"/>
      <name val="ＭＳ Ｐゴシック"/>
      <family val="2"/>
      <charset val="128"/>
      <scheme val="minor"/>
    </font>
    <font>
      <sz val="11"/>
      <name val="HGPｺﾞｼｯｸM"/>
      <family val="3"/>
      <charset val="128"/>
    </font>
    <font>
      <sz val="11"/>
      <color theme="1"/>
      <name val="HGPｺﾞｼｯｸM"/>
      <family val="3"/>
      <charset val="128"/>
    </font>
    <font>
      <sz val="10"/>
      <name val="HGPｺﾞｼｯｸM"/>
      <family val="3"/>
      <charset val="128"/>
    </font>
    <font>
      <sz val="16"/>
      <color theme="1"/>
      <name val="ＭＳ Ｐゴシック"/>
      <family val="3"/>
      <charset val="128"/>
    </font>
    <font>
      <b/>
      <sz val="24"/>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2"/>
      <color theme="1"/>
      <name val="ＭＳ Ｐゴシック"/>
      <family val="3"/>
      <charset val="128"/>
      <scheme val="minor"/>
    </font>
    <font>
      <sz val="11"/>
      <color rgb="FFFF0000"/>
      <name val="ＭＳ Ｐゴシック"/>
      <family val="3"/>
      <charset val="128"/>
      <scheme val="minor"/>
    </font>
    <font>
      <sz val="9.5"/>
      <name val="HGｺﾞｼｯｸM"/>
      <family val="3"/>
      <charset val="128"/>
    </font>
    <font>
      <sz val="9"/>
      <name val="HGｺﾞｼｯｸM"/>
      <family val="3"/>
      <charset val="128"/>
    </font>
    <font>
      <sz val="14"/>
      <name val="HGｺﾞｼｯｸM"/>
      <family val="3"/>
      <charset val="128"/>
    </font>
    <font>
      <sz val="10"/>
      <name val="ＭＳ Ｐゴシック"/>
      <family val="3"/>
      <charset val="128"/>
    </font>
    <font>
      <sz val="12"/>
      <name val="HGPｺﾞｼｯｸM"/>
      <family val="3"/>
      <charset val="128"/>
    </font>
    <font>
      <b/>
      <sz val="12"/>
      <color theme="1"/>
      <name val="HGｺﾞｼｯｸM"/>
      <family val="3"/>
      <charset val="128"/>
    </font>
    <font>
      <sz val="11"/>
      <color indexed="8"/>
      <name val="ＭＳ Ｐゴシック"/>
      <family val="3"/>
      <charset val="128"/>
    </font>
    <font>
      <sz val="22"/>
      <color theme="1"/>
      <name val="HGｺﾞｼｯｸM"/>
      <family val="3"/>
      <charset val="128"/>
    </font>
    <font>
      <sz val="16"/>
      <color theme="1"/>
      <name val="HGｺﾞｼｯｸM"/>
      <family val="3"/>
      <charset val="128"/>
    </font>
    <font>
      <sz val="8"/>
      <color theme="1"/>
      <name val="HGｺﾞｼｯｸM"/>
      <family val="3"/>
      <charset val="128"/>
    </font>
    <font>
      <sz val="6"/>
      <color theme="1"/>
      <name val="HGｺﾞｼｯｸM"/>
      <family val="3"/>
      <charset val="128"/>
    </font>
    <font>
      <sz val="11"/>
      <color theme="1"/>
      <name val="ＭＳ Ｐゴシック"/>
      <family val="3"/>
      <charset val="128"/>
    </font>
    <font>
      <sz val="12"/>
      <color theme="1"/>
      <name val="ＭＳ Ｐゴシック"/>
      <family val="3"/>
      <charset val="128"/>
    </font>
    <font>
      <sz val="18"/>
      <color theme="1"/>
      <name val="HGｺﾞｼｯｸM"/>
      <family val="3"/>
      <charset val="128"/>
    </font>
    <font>
      <sz val="11"/>
      <name val="ＭＳ Ｐゴシック"/>
      <family val="2"/>
      <charset val="128"/>
      <scheme val="minor"/>
    </font>
    <font>
      <sz val="10"/>
      <color theme="1"/>
      <name val="ＭＳ Ｐ明朝"/>
      <family val="1"/>
      <charset val="128"/>
    </font>
    <font>
      <b/>
      <sz val="18"/>
      <color indexed="81"/>
      <name val="HGPｺﾞｼｯｸE"/>
      <family val="3"/>
      <charset val="128"/>
    </font>
    <font>
      <sz val="8"/>
      <name val="HGｺﾞｼｯｸM"/>
      <family val="3"/>
      <charset val="128"/>
    </font>
    <font>
      <sz val="10"/>
      <color rgb="FF000000"/>
      <name val="HGｺﾞｼｯｸM"/>
      <family val="3"/>
      <charset val="128"/>
    </font>
    <font>
      <sz val="11"/>
      <name val="ＭＳ Ｐ明朝"/>
      <family val="1"/>
      <charset val="128"/>
    </font>
    <font>
      <sz val="10"/>
      <name val="HG丸ｺﾞｼｯｸM-PRO"/>
      <family val="3"/>
      <charset val="128"/>
    </font>
    <font>
      <b/>
      <sz val="10"/>
      <name val="HG丸ｺﾞｼｯｸM-PRO"/>
      <family val="3"/>
      <charset val="128"/>
    </font>
    <font>
      <sz val="11"/>
      <name val="明朝"/>
      <family val="3"/>
      <charset val="128"/>
    </font>
    <font>
      <sz val="10"/>
      <color rgb="FFFF0000"/>
      <name val="HGｺﾞｼｯｸM"/>
      <family val="3"/>
      <charset val="128"/>
    </font>
    <font>
      <sz val="14"/>
      <color theme="0"/>
      <name val="HGｺﾞｼｯｸM"/>
      <family val="3"/>
      <charset val="128"/>
    </font>
    <font>
      <sz val="9"/>
      <color indexed="81"/>
      <name val="MS P ゴシック"/>
      <family val="3"/>
      <charset val="128"/>
    </font>
  </fonts>
  <fills count="8">
    <fill>
      <patternFill patternType="none"/>
    </fill>
    <fill>
      <patternFill patternType="gray125"/>
    </fill>
    <fill>
      <patternFill patternType="solid">
        <fgColor theme="0"/>
        <bgColor indexed="64"/>
      </patternFill>
    </fill>
    <fill>
      <patternFill patternType="solid">
        <fgColor rgb="FFC4FEA4"/>
        <bgColor indexed="64"/>
      </patternFill>
    </fill>
    <fill>
      <patternFill patternType="solid">
        <fgColor rgb="FFFFFF00"/>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0" tint="-0.249977111117893"/>
        <bgColor indexed="64"/>
      </patternFill>
    </fill>
  </fills>
  <borders count="154">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style="medium">
        <color indexed="64"/>
      </top>
      <bottom/>
      <diagonal/>
    </border>
    <border diagonalDown="1">
      <left style="thin">
        <color indexed="64"/>
      </left>
      <right style="thin">
        <color indexed="64"/>
      </right>
      <top style="medium">
        <color indexed="64"/>
      </top>
      <bottom/>
      <diagonal style="thin">
        <color indexed="64"/>
      </diagonal>
    </border>
    <border>
      <left style="thin">
        <color indexed="64"/>
      </left>
      <right style="thin">
        <color indexed="64"/>
      </right>
      <top/>
      <bottom style="thin">
        <color indexed="64"/>
      </bottom>
      <diagonal/>
    </border>
    <border diagonalDown="1">
      <left style="thin">
        <color indexed="64"/>
      </left>
      <right style="thin">
        <color indexed="64"/>
      </right>
      <top/>
      <bottom/>
      <diagonal style="thin">
        <color indexed="64"/>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medium">
        <color indexed="64"/>
      </bottom>
      <diagonal/>
    </border>
    <border diagonalDown="1">
      <left style="thin">
        <color indexed="64"/>
      </left>
      <right style="thin">
        <color indexed="64"/>
      </right>
      <top/>
      <bottom style="medium">
        <color indexed="64"/>
      </bottom>
      <diagonal style="thin">
        <color indexed="64"/>
      </diagonal>
    </border>
    <border>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21">
    <xf numFmtId="0" fontId="0" fillId="0" borderId="0">
      <alignment vertical="center"/>
    </xf>
    <xf numFmtId="0" fontId="5" fillId="0" borderId="0">
      <alignment vertical="center"/>
    </xf>
    <xf numFmtId="0" fontId="5" fillId="0" borderId="0"/>
    <xf numFmtId="0" fontId="5" fillId="0" borderId="0"/>
    <xf numFmtId="0" fontId="5" fillId="0" borderId="0"/>
    <xf numFmtId="0" fontId="4" fillId="0" borderId="0">
      <alignment vertical="center"/>
    </xf>
    <xf numFmtId="0" fontId="4" fillId="0" borderId="0">
      <alignment vertical="center"/>
    </xf>
    <xf numFmtId="0" fontId="5" fillId="0" borderId="0">
      <alignment vertical="center"/>
    </xf>
    <xf numFmtId="0" fontId="16" fillId="0" borderId="0" applyNumberFormat="0" applyFont="0" applyFill="0" applyBorder="0" applyAlignment="0" applyProtection="0"/>
    <xf numFmtId="38" fontId="5" fillId="0" borderId="0" applyFont="0" applyFill="0" applyBorder="0" applyAlignment="0" applyProtection="0"/>
    <xf numFmtId="0" fontId="19" fillId="0" borderId="0">
      <alignment vertical="center"/>
    </xf>
    <xf numFmtId="0" fontId="5" fillId="0" borderId="0">
      <alignment vertical="center"/>
    </xf>
    <xf numFmtId="0" fontId="3" fillId="0" borderId="0">
      <alignment vertical="center"/>
    </xf>
    <xf numFmtId="38" fontId="5" fillId="0" borderId="0" applyFont="0" applyFill="0" applyBorder="0" applyAlignment="0" applyProtection="0">
      <alignment vertical="center"/>
    </xf>
    <xf numFmtId="0" fontId="5" fillId="0" borderId="0"/>
    <xf numFmtId="0" fontId="43" fillId="0" borderId="0"/>
    <xf numFmtId="0" fontId="43" fillId="0" borderId="0"/>
    <xf numFmtId="38" fontId="5" fillId="0" borderId="0" applyFont="0" applyFill="0" applyBorder="0" applyAlignment="0" applyProtection="0">
      <alignment vertical="center"/>
    </xf>
    <xf numFmtId="0" fontId="46" fillId="0" borderId="0">
      <alignment vertical="center"/>
    </xf>
    <xf numFmtId="0" fontId="59" fillId="0" borderId="0"/>
    <xf numFmtId="38" fontId="62" fillId="0" borderId="0" applyFont="0" applyFill="0" applyBorder="0" applyAlignment="0" applyProtection="0">
      <alignment vertical="center"/>
    </xf>
  </cellStyleXfs>
  <cellXfs count="1050">
    <xf numFmtId="0" fontId="0" fillId="0" borderId="0" xfId="0">
      <alignment vertical="center"/>
    </xf>
    <xf numFmtId="0" fontId="18" fillId="0" borderId="0" xfId="10" applyFont="1" applyAlignment="1" applyProtection="1">
      <alignment vertical="top"/>
    </xf>
    <xf numFmtId="0" fontId="23" fillId="0" borderId="0" xfId="10" applyFont="1" applyProtection="1">
      <alignment vertical="center"/>
    </xf>
    <xf numFmtId="0" fontId="23" fillId="0" borderId="0" xfId="10" applyFont="1" applyAlignment="1" applyProtection="1">
      <alignment horizontal="right" vertical="center"/>
    </xf>
    <xf numFmtId="0" fontId="14" fillId="0" borderId="0" xfId="10" applyFont="1" applyAlignment="1" applyProtection="1">
      <alignment vertical="top"/>
    </xf>
    <xf numFmtId="0" fontId="9" fillId="0" borderId="0" xfId="8" applyFont="1" applyFill="1" applyBorder="1" applyAlignment="1" applyProtection="1">
      <alignment vertical="center"/>
    </xf>
    <xf numFmtId="0" fontId="15" fillId="0" borderId="0" xfId="8" applyFont="1" applyFill="1" applyBorder="1" applyAlignment="1" applyProtection="1">
      <alignment horizontal="center" vertical="center" shrinkToFit="1"/>
    </xf>
    <xf numFmtId="0" fontId="15" fillId="0" borderId="0" xfId="8" applyFont="1" applyFill="1" applyBorder="1" applyAlignment="1" applyProtection="1">
      <alignment horizontal="right" vertical="center" shrinkToFit="1"/>
    </xf>
    <xf numFmtId="0" fontId="15" fillId="0" borderId="0" xfId="8" applyFont="1" applyFill="1" applyBorder="1" applyAlignment="1" applyProtection="1">
      <alignment horizontal="left" vertical="center" shrinkToFit="1"/>
    </xf>
    <xf numFmtId="0" fontId="6" fillId="0" borderId="0" xfId="8" applyFont="1" applyAlignment="1" applyProtection="1">
      <alignment horizontal="left" vertical="center"/>
    </xf>
    <xf numFmtId="0" fontId="6" fillId="0" borderId="0" xfId="8" applyFont="1" applyAlignment="1" applyProtection="1">
      <alignment vertical="center"/>
    </xf>
    <xf numFmtId="0" fontId="23" fillId="0" borderId="0" xfId="10" applyFont="1" applyBorder="1" applyProtection="1">
      <alignment vertical="center"/>
    </xf>
    <xf numFmtId="0" fontId="18" fillId="0" borderId="0" xfId="8" applyFont="1" applyFill="1" applyAlignment="1" applyProtection="1">
      <alignment vertical="center"/>
    </xf>
    <xf numFmtId="0" fontId="20" fillId="0" borderId="0" xfId="8" applyFont="1" applyFill="1" applyAlignment="1" applyProtection="1">
      <alignment horizontal="center" vertical="center"/>
    </xf>
    <xf numFmtId="0" fontId="22" fillId="0" borderId="0" xfId="8" applyFont="1" applyFill="1" applyAlignment="1" applyProtection="1">
      <alignment horizontal="center" vertical="center"/>
    </xf>
    <xf numFmtId="0" fontId="18" fillId="0" borderId="0" xfId="8" applyFont="1" applyFill="1" applyBorder="1" applyAlignment="1" applyProtection="1">
      <alignment vertical="center"/>
    </xf>
    <xf numFmtId="0" fontId="6" fillId="0" borderId="0" xfId="8" applyFont="1" applyFill="1" applyAlignment="1" applyProtection="1">
      <alignment vertical="center"/>
    </xf>
    <xf numFmtId="0" fontId="23" fillId="0" borderId="11" xfId="8" applyFont="1" applyFill="1" applyBorder="1" applyAlignment="1" applyProtection="1">
      <alignment horizontal="right" vertical="center"/>
    </xf>
    <xf numFmtId="0" fontId="23" fillId="0" borderId="55" xfId="8" applyFont="1" applyFill="1" applyBorder="1" applyAlignment="1" applyProtection="1">
      <alignment horizontal="right" vertical="center"/>
    </xf>
    <xf numFmtId="0" fontId="23" fillId="0" borderId="57" xfId="8" applyFont="1" applyFill="1" applyBorder="1" applyAlignment="1" applyProtection="1">
      <alignment horizontal="right" vertical="center"/>
    </xf>
    <xf numFmtId="0" fontId="23" fillId="0" borderId="23" xfId="8" applyFont="1" applyFill="1" applyBorder="1" applyAlignment="1" applyProtection="1">
      <alignment horizontal="center" vertical="center"/>
    </xf>
    <xf numFmtId="0" fontId="23" fillId="0" borderId="0" xfId="8" applyFont="1" applyFill="1" applyBorder="1" applyAlignment="1" applyProtection="1">
      <alignment horizontal="center" vertical="center"/>
    </xf>
    <xf numFmtId="0" fontId="23" fillId="0" borderId="0" xfId="8" applyFont="1" applyFill="1" applyBorder="1" applyAlignment="1" applyProtection="1">
      <alignment vertical="center"/>
    </xf>
    <xf numFmtId="0" fontId="9" fillId="0" borderId="0" xfId="1" applyFont="1" applyFill="1" applyAlignment="1" applyProtection="1">
      <alignment vertical="center"/>
    </xf>
    <xf numFmtId="0" fontId="18" fillId="0" borderId="0" xfId="8" applyFont="1" applyFill="1" applyAlignment="1" applyProtection="1">
      <alignment horizontal="left" vertical="center"/>
    </xf>
    <xf numFmtId="38" fontId="24" fillId="0" borderId="0" xfId="9" applyFont="1" applyFill="1" applyBorder="1" applyAlignment="1" applyProtection="1">
      <alignment horizontal="center" vertical="center" shrinkToFit="1"/>
    </xf>
    <xf numFmtId="38" fontId="24" fillId="0" borderId="0" xfId="9" applyFont="1" applyFill="1" applyBorder="1" applyAlignment="1" applyProtection="1">
      <alignment horizontal="right" shrinkToFit="1"/>
    </xf>
    <xf numFmtId="0" fontId="24" fillId="0" borderId="0" xfId="8" applyFont="1" applyFill="1" applyBorder="1" applyAlignment="1" applyProtection="1">
      <alignment horizontal="center" vertical="center"/>
    </xf>
    <xf numFmtId="38" fontId="24" fillId="0" borderId="0" xfId="9" applyFont="1" applyFill="1" applyBorder="1" applyAlignment="1" applyProtection="1">
      <alignment vertical="center" shrinkToFit="1"/>
    </xf>
    <xf numFmtId="0" fontId="8" fillId="0" borderId="0" xfId="8" applyFont="1" applyFill="1" applyAlignment="1" applyProtection="1">
      <alignment vertical="center"/>
    </xf>
    <xf numFmtId="176" fontId="6" fillId="0" borderId="0" xfId="8" applyNumberFormat="1" applyFont="1" applyFill="1" applyAlignment="1" applyProtection="1">
      <alignment vertical="center"/>
    </xf>
    <xf numFmtId="0" fontId="9" fillId="0" borderId="0" xfId="8" applyFont="1" applyFill="1" applyAlignment="1" applyProtection="1">
      <alignment vertical="center"/>
    </xf>
    <xf numFmtId="0" fontId="10" fillId="0" borderId="0" xfId="8" applyFont="1" applyFill="1" applyAlignment="1" applyProtection="1">
      <alignment horizontal="center" vertical="center"/>
    </xf>
    <xf numFmtId="0" fontId="6" fillId="0" borderId="0" xfId="8" applyFont="1" applyFill="1" applyBorder="1" applyAlignment="1" applyProtection="1">
      <alignment horizontal="right" vertical="center"/>
    </xf>
    <xf numFmtId="0" fontId="6" fillId="0" borderId="0" xfId="8" applyFont="1" applyFill="1" applyBorder="1" applyAlignment="1" applyProtection="1">
      <alignment vertical="center"/>
    </xf>
    <xf numFmtId="0" fontId="9" fillId="0" borderId="0" xfId="1" applyFont="1" applyFill="1" applyProtection="1">
      <alignment vertical="center"/>
    </xf>
    <xf numFmtId="176" fontId="6" fillId="0" borderId="0" xfId="8" applyNumberFormat="1" applyFont="1" applyFill="1" applyBorder="1" applyAlignment="1" applyProtection="1">
      <alignment vertical="center"/>
    </xf>
    <xf numFmtId="0" fontId="6" fillId="0" borderId="0" xfId="8" applyFont="1" applyFill="1" applyBorder="1" applyAlignment="1" applyProtection="1">
      <alignment horizontal="distributed" vertical="center"/>
    </xf>
    <xf numFmtId="0" fontId="6" fillId="0" borderId="0" xfId="8" applyFont="1" applyFill="1" applyBorder="1" applyAlignment="1" applyProtection="1">
      <alignment horizontal="distributed" vertical="center" wrapText="1"/>
    </xf>
    <xf numFmtId="0" fontId="8" fillId="0" borderId="0" xfId="8" applyFont="1" applyFill="1" applyBorder="1" applyAlignment="1" applyProtection="1">
      <alignment vertical="center"/>
    </xf>
    <xf numFmtId="0" fontId="12" fillId="0" borderId="0" xfId="8" applyFont="1" applyFill="1" applyBorder="1" applyAlignment="1" applyProtection="1">
      <alignment vertical="center"/>
    </xf>
    <xf numFmtId="0" fontId="6" fillId="0" borderId="0" xfId="8" applyFont="1" applyFill="1" applyBorder="1" applyAlignment="1" applyProtection="1">
      <alignment vertical="center" wrapText="1"/>
    </xf>
    <xf numFmtId="176" fontId="9" fillId="0" borderId="42" xfId="8" applyNumberFormat="1" applyFont="1" applyFill="1" applyBorder="1" applyAlignment="1" applyProtection="1">
      <alignment vertical="center"/>
    </xf>
    <xf numFmtId="0" fontId="9" fillId="0" borderId="48" xfId="8" applyFont="1" applyFill="1" applyBorder="1" applyAlignment="1" applyProtection="1">
      <alignment horizontal="center" vertical="center" shrinkToFit="1"/>
    </xf>
    <xf numFmtId="180" fontId="9" fillId="0" borderId="8" xfId="8" applyNumberFormat="1" applyFont="1" applyFill="1" applyBorder="1" applyAlignment="1" applyProtection="1">
      <alignment horizontal="center" vertical="center"/>
    </xf>
    <xf numFmtId="38" fontId="23" fillId="0" borderId="42" xfId="9" applyFont="1" applyFill="1" applyBorder="1" applyAlignment="1" applyProtection="1">
      <alignment horizontal="right" vertical="center" shrinkToFit="1"/>
    </xf>
    <xf numFmtId="0" fontId="20" fillId="0" borderId="0" xfId="8" applyFont="1" applyFill="1" applyAlignment="1" applyProtection="1">
      <alignment vertical="center"/>
    </xf>
    <xf numFmtId="0" fontId="18" fillId="0" borderId="0" xfId="8" applyFont="1" applyFill="1" applyBorder="1" applyAlignment="1" applyProtection="1">
      <alignment vertical="center"/>
    </xf>
    <xf numFmtId="0" fontId="12" fillId="0" borderId="0" xfId="8" applyFont="1" applyFill="1" applyAlignment="1" applyProtection="1">
      <alignment vertical="center"/>
    </xf>
    <xf numFmtId="0" fontId="27" fillId="0" borderId="0" xfId="8" applyFont="1" applyFill="1" applyAlignment="1" applyProtection="1">
      <alignment vertical="center"/>
    </xf>
    <xf numFmtId="0" fontId="27" fillId="0" borderId="0" xfId="8" applyFont="1" applyFill="1" applyBorder="1" applyAlignment="1" applyProtection="1">
      <alignment vertical="center"/>
    </xf>
    <xf numFmtId="179" fontId="18" fillId="0" borderId="0" xfId="8" applyNumberFormat="1" applyFont="1" applyFill="1" applyBorder="1" applyAlignment="1" applyProtection="1">
      <alignment vertical="center"/>
    </xf>
    <xf numFmtId="0" fontId="23" fillId="0" borderId="0" xfId="8" applyFont="1" applyFill="1" applyBorder="1" applyAlignment="1" applyProtection="1">
      <alignment horizontal="left" vertical="center"/>
    </xf>
    <xf numFmtId="0" fontId="29" fillId="0" borderId="46" xfId="8" applyFont="1" applyFill="1" applyBorder="1" applyAlignment="1">
      <alignment horizontal="center" vertical="center" shrinkToFit="1"/>
    </xf>
    <xf numFmtId="0" fontId="23" fillId="0" borderId="56" xfId="8" applyFont="1" applyFill="1" applyBorder="1" applyAlignment="1" applyProtection="1">
      <alignment horizontal="left" vertical="center"/>
    </xf>
    <xf numFmtId="0" fontId="32" fillId="0" borderId="0" xfId="8" applyFont="1" applyFill="1" applyAlignment="1" applyProtection="1">
      <alignment vertical="center"/>
    </xf>
    <xf numFmtId="0" fontId="19" fillId="0" borderId="0" xfId="12" applyFont="1" applyProtection="1">
      <alignment vertical="center"/>
      <protection locked="0"/>
    </xf>
    <xf numFmtId="0" fontId="33" fillId="0" borderId="0" xfId="12" applyFont="1" applyProtection="1">
      <alignment vertical="center"/>
      <protection locked="0"/>
    </xf>
    <xf numFmtId="0" fontId="19" fillId="0" borderId="0" xfId="12" applyFont="1" applyBorder="1" applyAlignment="1" applyProtection="1">
      <alignment horizontal="center" vertical="center"/>
      <protection locked="0"/>
    </xf>
    <xf numFmtId="0" fontId="34" fillId="0" borderId="0" xfId="12" applyFont="1" applyProtection="1">
      <alignment vertical="center"/>
      <protection locked="0"/>
    </xf>
    <xf numFmtId="0" fontId="35" fillId="0" borderId="0" xfId="12" applyFont="1" applyProtection="1">
      <alignment vertical="center"/>
      <protection locked="0"/>
    </xf>
    <xf numFmtId="184" fontId="19" fillId="0" borderId="29" xfId="12" applyNumberFormat="1" applyFont="1" applyBorder="1" applyAlignment="1" applyProtection="1">
      <alignment horizontal="center" vertical="center"/>
      <protection locked="0"/>
    </xf>
    <xf numFmtId="0" fontId="19" fillId="0" borderId="63" xfId="12" applyFont="1" applyBorder="1" applyAlignment="1" applyProtection="1">
      <alignment horizontal="center" vertical="center"/>
      <protection locked="0"/>
    </xf>
    <xf numFmtId="185" fontId="19" fillId="3" borderId="63" xfId="12" applyNumberFormat="1" applyFont="1" applyFill="1" applyBorder="1" applyProtection="1">
      <alignment vertical="center"/>
      <protection locked="0"/>
    </xf>
    <xf numFmtId="185" fontId="36" fillId="4" borderId="67" xfId="12" applyNumberFormat="1" applyFont="1" applyFill="1" applyBorder="1" applyProtection="1">
      <alignment vertical="center"/>
    </xf>
    <xf numFmtId="0" fontId="19" fillId="0" borderId="68" xfId="12" applyFont="1" applyBorder="1" applyAlignment="1" applyProtection="1">
      <alignment horizontal="center" vertical="center"/>
      <protection locked="0"/>
    </xf>
    <xf numFmtId="0" fontId="19" fillId="0" borderId="68" xfId="12" applyFont="1" applyBorder="1" applyProtection="1">
      <alignment vertical="center"/>
      <protection locked="0"/>
    </xf>
    <xf numFmtId="186" fontId="19" fillId="4" borderId="68" xfId="12" applyNumberFormat="1" applyFont="1" applyFill="1" applyBorder="1" applyProtection="1">
      <alignment vertical="center"/>
    </xf>
    <xf numFmtId="185" fontId="36" fillId="0" borderId="69" xfId="12" applyNumberFormat="1" applyFont="1" applyBorder="1" applyProtection="1">
      <alignment vertical="center"/>
      <protection locked="0"/>
    </xf>
    <xf numFmtId="0" fontId="19" fillId="0" borderId="72" xfId="12" applyFont="1" applyBorder="1" applyAlignment="1" applyProtection="1">
      <alignment horizontal="center" vertical="center"/>
      <protection locked="0"/>
    </xf>
    <xf numFmtId="0" fontId="19" fillId="0" borderId="72" xfId="12" applyFont="1" applyBorder="1" applyProtection="1">
      <alignment vertical="center"/>
      <protection locked="0"/>
    </xf>
    <xf numFmtId="186" fontId="19" fillId="4" borderId="72" xfId="12" applyNumberFormat="1" applyFont="1" applyFill="1" applyBorder="1" applyProtection="1">
      <alignment vertical="center"/>
    </xf>
    <xf numFmtId="185" fontId="36" fillId="0" borderId="73" xfId="12" applyNumberFormat="1" applyFont="1" applyBorder="1" applyProtection="1">
      <alignment vertical="center"/>
      <protection locked="0"/>
    </xf>
    <xf numFmtId="0" fontId="19" fillId="0" borderId="37" xfId="12" applyFont="1" applyBorder="1" applyAlignment="1" applyProtection="1">
      <alignment horizontal="center" vertical="center"/>
      <protection locked="0"/>
    </xf>
    <xf numFmtId="185" fontId="19" fillId="4" borderId="37" xfId="12" applyNumberFormat="1" applyFont="1" applyFill="1" applyBorder="1" applyProtection="1">
      <alignment vertical="center"/>
    </xf>
    <xf numFmtId="185" fontId="19" fillId="0" borderId="37" xfId="12" applyNumberFormat="1" applyFont="1" applyFill="1" applyBorder="1" applyProtection="1">
      <alignment vertical="center"/>
      <protection locked="0"/>
    </xf>
    <xf numFmtId="185" fontId="36" fillId="4" borderId="62" xfId="12" applyNumberFormat="1" applyFont="1" applyFill="1" applyBorder="1" applyProtection="1">
      <alignment vertical="center"/>
    </xf>
    <xf numFmtId="0" fontId="19" fillId="0" borderId="0" xfId="12" applyFont="1" applyFill="1" applyBorder="1" applyAlignment="1" applyProtection="1">
      <alignment horizontal="center" vertical="center"/>
      <protection locked="0"/>
    </xf>
    <xf numFmtId="0" fontId="19" fillId="0" borderId="0" xfId="12" applyFont="1" applyFill="1" applyBorder="1" applyProtection="1">
      <alignment vertical="center"/>
      <protection locked="0"/>
    </xf>
    <xf numFmtId="186" fontId="19" fillId="0" borderId="0" xfId="12" applyNumberFormat="1" applyFont="1" applyFill="1" applyBorder="1" applyProtection="1">
      <alignment vertical="center"/>
      <protection locked="0"/>
    </xf>
    <xf numFmtId="0" fontId="35" fillId="0" borderId="0" xfId="12" applyFont="1" applyFill="1" applyProtection="1">
      <alignment vertical="center"/>
      <protection locked="0"/>
    </xf>
    <xf numFmtId="0" fontId="19" fillId="0" borderId="0" xfId="12" applyFont="1" applyFill="1" applyProtection="1">
      <alignment vertical="center"/>
      <protection locked="0"/>
    </xf>
    <xf numFmtId="0" fontId="19" fillId="0" borderId="21" xfId="12" applyFont="1" applyFill="1" applyBorder="1" applyAlignment="1" applyProtection="1">
      <alignment horizontal="center" vertical="center"/>
      <protection locked="0"/>
    </xf>
    <xf numFmtId="184" fontId="19" fillId="0" borderId="76" xfId="12" applyNumberFormat="1" applyFont="1" applyBorder="1" applyAlignment="1" applyProtection="1">
      <alignment horizontal="center" vertical="center"/>
      <protection locked="0"/>
    </xf>
    <xf numFmtId="184" fontId="19" fillId="0" borderId="5" xfId="12" applyNumberFormat="1" applyFont="1" applyBorder="1" applyAlignment="1" applyProtection="1">
      <alignment horizontal="center" vertical="center"/>
      <protection locked="0"/>
    </xf>
    <xf numFmtId="184" fontId="19" fillId="0" borderId="6" xfId="12" applyNumberFormat="1" applyFont="1" applyBorder="1" applyAlignment="1" applyProtection="1">
      <alignment horizontal="center" vertical="center"/>
      <protection locked="0"/>
    </xf>
    <xf numFmtId="0" fontId="19" fillId="2" borderId="45" xfId="12" applyFont="1" applyFill="1" applyBorder="1" applyAlignment="1" applyProtection="1">
      <alignment horizontal="center" vertical="center"/>
      <protection locked="0"/>
    </xf>
    <xf numFmtId="0" fontId="19" fillId="0" borderId="67" xfId="12" applyFont="1" applyBorder="1" applyAlignment="1" applyProtection="1">
      <alignment horizontal="center" vertical="center"/>
      <protection locked="0"/>
    </xf>
    <xf numFmtId="185" fontId="37" fillId="3" borderId="77" xfId="12" applyNumberFormat="1" applyFont="1" applyFill="1" applyBorder="1" applyProtection="1">
      <alignment vertical="center"/>
      <protection locked="0"/>
    </xf>
    <xf numFmtId="185" fontId="19" fillId="4" borderId="48" xfId="12" applyNumberFormat="1" applyFont="1" applyFill="1" applyBorder="1" applyProtection="1">
      <alignment vertical="center"/>
    </xf>
    <xf numFmtId="185" fontId="19" fillId="4" borderId="46" xfId="12" applyNumberFormat="1" applyFont="1" applyFill="1" applyBorder="1" applyProtection="1">
      <alignment vertical="center"/>
    </xf>
    <xf numFmtId="185" fontId="36" fillId="4" borderId="77" xfId="12" applyNumberFormat="1" applyFont="1" applyFill="1" applyBorder="1" applyProtection="1">
      <alignment vertical="center"/>
    </xf>
    <xf numFmtId="0" fontId="19" fillId="0" borderId="78" xfId="12" applyFont="1" applyBorder="1" applyAlignment="1" applyProtection="1">
      <alignment horizontal="center" vertical="center"/>
      <protection locked="0"/>
    </xf>
    <xf numFmtId="0" fontId="19" fillId="0" borderId="81" xfId="12" applyFont="1" applyBorder="1" applyAlignment="1" applyProtection="1">
      <alignment horizontal="center" vertical="center"/>
      <protection locked="0"/>
    </xf>
    <xf numFmtId="185" fontId="37" fillId="3" borderId="82" xfId="12" applyNumberFormat="1" applyFont="1" applyFill="1" applyBorder="1" applyProtection="1">
      <alignment vertical="center"/>
      <protection locked="0"/>
    </xf>
    <xf numFmtId="185" fontId="19" fillId="4" borderId="83" xfId="12" applyNumberFormat="1" applyFont="1" applyFill="1" applyBorder="1" applyProtection="1">
      <alignment vertical="center"/>
    </xf>
    <xf numFmtId="185" fontId="19" fillId="4" borderId="84" xfId="12" applyNumberFormat="1" applyFont="1" applyFill="1" applyBorder="1" applyProtection="1">
      <alignment vertical="center"/>
    </xf>
    <xf numFmtId="185" fontId="36" fillId="4" borderId="82" xfId="12" applyNumberFormat="1" applyFont="1" applyFill="1" applyBorder="1" applyProtection="1">
      <alignment vertical="center"/>
    </xf>
    <xf numFmtId="0" fontId="19" fillId="0" borderId="62" xfId="12" applyFont="1" applyBorder="1" applyProtection="1">
      <alignment vertical="center"/>
      <protection locked="0"/>
    </xf>
    <xf numFmtId="185" fontId="19" fillId="4" borderId="22" xfId="12" applyNumberFormat="1" applyFont="1" applyFill="1" applyBorder="1" applyProtection="1">
      <alignment vertical="center"/>
    </xf>
    <xf numFmtId="187" fontId="19" fillId="0" borderId="85" xfId="12" applyNumberFormat="1" applyFont="1" applyFill="1" applyBorder="1" applyProtection="1">
      <alignment vertical="center"/>
      <protection locked="0"/>
    </xf>
    <xf numFmtId="187" fontId="19" fillId="0" borderId="37" xfId="12" applyNumberFormat="1" applyFont="1" applyFill="1" applyBorder="1" applyProtection="1">
      <alignment vertical="center"/>
      <protection locked="0"/>
    </xf>
    <xf numFmtId="187" fontId="19" fillId="0" borderId="62" xfId="12" applyNumberFormat="1" applyFont="1" applyFill="1" applyBorder="1" applyProtection="1">
      <alignment vertical="center"/>
      <protection locked="0"/>
    </xf>
    <xf numFmtId="185" fontId="36" fillId="4" borderId="22" xfId="12" applyNumberFormat="1" applyFont="1" applyFill="1" applyBorder="1" applyProtection="1">
      <alignment vertical="center"/>
    </xf>
    <xf numFmtId="0" fontId="19" fillId="0" borderId="32" xfId="12" applyFont="1" applyFill="1" applyBorder="1" applyProtection="1">
      <alignment vertical="center"/>
      <protection locked="0"/>
    </xf>
    <xf numFmtId="184" fontId="19" fillId="0" borderId="47" xfId="12" applyNumberFormat="1" applyFont="1" applyBorder="1" applyAlignment="1" applyProtection="1">
      <alignment horizontal="center" vertical="center"/>
      <protection locked="0"/>
    </xf>
    <xf numFmtId="184" fontId="19" fillId="0" borderId="30" xfId="12" applyNumberFormat="1" applyFont="1" applyBorder="1" applyAlignment="1" applyProtection="1">
      <alignment horizontal="center" vertical="center"/>
      <protection locked="0"/>
    </xf>
    <xf numFmtId="185" fontId="37" fillId="4" borderId="77" xfId="12" applyNumberFormat="1" applyFont="1" applyFill="1" applyBorder="1" applyProtection="1">
      <alignment vertical="center"/>
    </xf>
    <xf numFmtId="185" fontId="19" fillId="3" borderId="48" xfId="12" applyNumberFormat="1" applyFont="1" applyFill="1" applyBorder="1" applyProtection="1">
      <alignment vertical="center"/>
      <protection locked="0"/>
    </xf>
    <xf numFmtId="185" fontId="19" fillId="3" borderId="46" xfId="12" applyNumberFormat="1" applyFont="1" applyFill="1" applyBorder="1" applyProtection="1">
      <alignment vertical="center"/>
      <protection locked="0"/>
    </xf>
    <xf numFmtId="185" fontId="19" fillId="3" borderId="78" xfId="12" applyNumberFormat="1" applyFont="1" applyFill="1" applyBorder="1" applyProtection="1">
      <alignment vertical="center"/>
      <protection locked="0"/>
    </xf>
    <xf numFmtId="0" fontId="19" fillId="0" borderId="84" xfId="12" applyFont="1" applyBorder="1" applyAlignment="1" applyProtection="1">
      <alignment horizontal="center" vertical="center"/>
      <protection locked="0"/>
    </xf>
    <xf numFmtId="185" fontId="37" fillId="4" borderId="82" xfId="12" applyNumberFormat="1" applyFont="1" applyFill="1" applyBorder="1" applyProtection="1">
      <alignment vertical="center"/>
    </xf>
    <xf numFmtId="185" fontId="19" fillId="3" borderId="83" xfId="12" applyNumberFormat="1" applyFont="1" applyFill="1" applyBorder="1" applyProtection="1">
      <alignment vertical="center"/>
      <protection locked="0"/>
    </xf>
    <xf numFmtId="185" fontId="19" fillId="3" borderId="84" xfId="12" applyNumberFormat="1" applyFont="1" applyFill="1" applyBorder="1" applyProtection="1">
      <alignment vertical="center"/>
      <protection locked="0"/>
    </xf>
    <xf numFmtId="185" fontId="19" fillId="3" borderId="81" xfId="12" applyNumberFormat="1" applyFont="1" applyFill="1" applyBorder="1" applyProtection="1">
      <alignment vertical="center"/>
      <protection locked="0"/>
    </xf>
    <xf numFmtId="0" fontId="19" fillId="0" borderId="28" xfId="12" applyFont="1" applyBorder="1" applyProtection="1">
      <alignment vertical="center"/>
      <protection locked="0"/>
    </xf>
    <xf numFmtId="185" fontId="19" fillId="0" borderId="85" xfId="12" applyNumberFormat="1" applyFont="1" applyFill="1" applyBorder="1" applyProtection="1">
      <alignment vertical="center"/>
      <protection locked="0"/>
    </xf>
    <xf numFmtId="185" fontId="19" fillId="0" borderId="62" xfId="12" applyNumberFormat="1" applyFont="1" applyFill="1" applyBorder="1" applyProtection="1">
      <alignment vertical="center"/>
      <protection locked="0"/>
    </xf>
    <xf numFmtId="0" fontId="19" fillId="0" borderId="0" xfId="12" applyFont="1" applyBorder="1" applyProtection="1">
      <alignment vertical="center"/>
      <protection locked="0"/>
    </xf>
    <xf numFmtId="185" fontId="19" fillId="0" borderId="0" xfId="12" applyNumberFormat="1" applyFont="1" applyBorder="1" applyProtection="1">
      <alignment vertical="center"/>
      <protection locked="0"/>
    </xf>
    <xf numFmtId="0" fontId="38" fillId="0" borderId="32" xfId="12" applyFont="1" applyFill="1" applyBorder="1" applyProtection="1">
      <alignment vertical="center"/>
      <protection locked="0"/>
    </xf>
    <xf numFmtId="0" fontId="38" fillId="0" borderId="0" xfId="12" applyFont="1" applyFill="1" applyBorder="1" applyProtection="1">
      <alignment vertical="center"/>
      <protection locked="0"/>
    </xf>
    <xf numFmtId="185" fontId="19" fillId="4" borderId="78" xfId="12" applyNumberFormat="1" applyFont="1" applyFill="1" applyBorder="1" applyProtection="1">
      <alignment vertical="center"/>
    </xf>
    <xf numFmtId="185" fontId="19" fillId="4" borderId="81" xfId="12" applyNumberFormat="1" applyFont="1" applyFill="1" applyBorder="1" applyProtection="1">
      <alignment vertical="center"/>
    </xf>
    <xf numFmtId="0" fontId="39" fillId="0" borderId="0" xfId="12" applyFont="1" applyProtection="1">
      <alignment vertical="center"/>
      <protection locked="0"/>
    </xf>
    <xf numFmtId="0" fontId="23" fillId="0" borderId="54" xfId="8" applyFont="1" applyFill="1" applyBorder="1" applyAlignment="1" applyProtection="1">
      <alignment horizontal="center" vertical="center"/>
    </xf>
    <xf numFmtId="0" fontId="23" fillId="0" borderId="56" xfId="8" applyFont="1" applyFill="1" applyBorder="1" applyAlignment="1" applyProtection="1">
      <alignment horizontal="center" vertical="center"/>
    </xf>
    <xf numFmtId="0" fontId="23" fillId="0" borderId="88" xfId="8" applyFont="1" applyFill="1" applyBorder="1" applyAlignment="1" applyProtection="1">
      <alignment horizontal="center" vertical="center"/>
    </xf>
    <xf numFmtId="0" fontId="6" fillId="0" borderId="0" xfId="8" applyFont="1" applyFill="1" applyBorder="1" applyAlignment="1" applyProtection="1">
      <alignment horizontal="center" vertical="center" wrapText="1"/>
    </xf>
    <xf numFmtId="0" fontId="9" fillId="0" borderId="0" xfId="8" applyFont="1" applyFill="1" applyBorder="1" applyAlignment="1" applyProtection="1">
      <alignment horizontal="center" vertical="center"/>
    </xf>
    <xf numFmtId="0" fontId="18" fillId="0" borderId="0" xfId="8" applyFont="1" applyFill="1" applyBorder="1" applyAlignment="1" applyProtection="1">
      <alignment vertical="center"/>
    </xf>
    <xf numFmtId="180" fontId="23" fillId="0" borderId="0" xfId="10" applyNumberFormat="1" applyFont="1" applyFill="1" applyBorder="1" applyAlignment="1" applyProtection="1">
      <alignment horizontal="left" vertical="top" wrapText="1"/>
    </xf>
    <xf numFmtId="180" fontId="9" fillId="0" borderId="0" xfId="8" applyNumberFormat="1" applyFont="1" applyFill="1" applyBorder="1" applyAlignment="1" applyProtection="1">
      <alignment horizontal="right" vertical="center"/>
    </xf>
    <xf numFmtId="38" fontId="23" fillId="0" borderId="0" xfId="9" applyFont="1" applyFill="1" applyBorder="1" applyAlignment="1" applyProtection="1">
      <alignment horizontal="right" vertical="center" shrinkToFit="1"/>
    </xf>
    <xf numFmtId="180" fontId="9" fillId="0" borderId="0" xfId="8" applyNumberFormat="1" applyFont="1" applyBorder="1" applyAlignment="1" applyProtection="1">
      <alignment horizontal="left" vertical="top" wrapText="1"/>
    </xf>
    <xf numFmtId="180" fontId="9" fillId="0" borderId="8" xfId="8" applyNumberFormat="1" applyFont="1" applyFill="1" applyBorder="1" applyAlignment="1" applyProtection="1">
      <alignment horizontal="right" vertical="center"/>
    </xf>
    <xf numFmtId="0" fontId="9" fillId="0" borderId="76" xfId="8" applyFont="1" applyFill="1" applyBorder="1" applyAlignment="1" applyProtection="1">
      <alignment horizontal="center" vertical="center" shrinkToFit="1"/>
    </xf>
    <xf numFmtId="180" fontId="9" fillId="0" borderId="77" xfId="8" applyNumberFormat="1" applyFont="1" applyFill="1" applyBorder="1" applyAlignment="1" applyProtection="1">
      <alignment horizontal="right" vertical="center"/>
    </xf>
    <xf numFmtId="0" fontId="31" fillId="0" borderId="76" xfId="8" applyFont="1" applyFill="1" applyBorder="1" applyAlignment="1">
      <alignment horizontal="center" vertical="center" shrinkToFit="1"/>
    </xf>
    <xf numFmtId="0" fontId="18" fillId="0" borderId="0" xfId="0" applyFont="1" applyFill="1" applyProtection="1">
      <alignment vertical="center"/>
    </xf>
    <xf numFmtId="0" fontId="18" fillId="0" borderId="0" xfId="0" applyFont="1" applyFill="1" applyBorder="1" applyProtection="1">
      <alignment vertical="center"/>
    </xf>
    <xf numFmtId="0" fontId="18" fillId="0" borderId="0" xfId="16" applyFont="1" applyFill="1" applyBorder="1" applyAlignment="1" applyProtection="1">
      <alignment vertical="center"/>
    </xf>
    <xf numFmtId="0" fontId="18" fillId="0" borderId="0" xfId="16" applyFont="1" applyFill="1" applyBorder="1" applyAlignment="1" applyProtection="1">
      <alignment horizontal="left" vertical="center"/>
    </xf>
    <xf numFmtId="0" fontId="18" fillId="0" borderId="25" xfId="8" applyFont="1" applyFill="1" applyBorder="1" applyAlignment="1" applyProtection="1">
      <alignment vertical="center"/>
    </xf>
    <xf numFmtId="0" fontId="29" fillId="0" borderId="46" xfId="6" applyFont="1" applyFill="1" applyBorder="1" applyAlignment="1">
      <alignment horizontal="center" vertical="center" shrinkToFit="1"/>
    </xf>
    <xf numFmtId="180" fontId="9" fillId="0" borderId="77" xfId="8" applyNumberFormat="1" applyFont="1" applyFill="1" applyBorder="1" applyAlignment="1" applyProtection="1">
      <alignment horizontal="right" vertical="center" shrinkToFit="1"/>
    </xf>
    <xf numFmtId="0" fontId="9" fillId="0" borderId="0" xfId="8" applyFont="1" applyFill="1" applyBorder="1" applyAlignment="1" applyProtection="1">
      <alignment horizontal="center" vertical="center"/>
      <protection locked="0"/>
    </xf>
    <xf numFmtId="0" fontId="6" fillId="0" borderId="42" xfId="8" applyFont="1" applyFill="1" applyBorder="1" applyAlignment="1" applyProtection="1">
      <alignment vertical="center" wrapText="1"/>
    </xf>
    <xf numFmtId="0" fontId="40" fillId="0" borderId="0" xfId="8" applyFont="1" applyFill="1" applyBorder="1" applyAlignment="1" applyProtection="1">
      <alignment vertical="center" wrapText="1"/>
    </xf>
    <xf numFmtId="0" fontId="12" fillId="0" borderId="12" xfId="8" applyFont="1" applyFill="1" applyBorder="1" applyAlignment="1" applyProtection="1">
      <alignment vertical="center"/>
    </xf>
    <xf numFmtId="0" fontId="6" fillId="0" borderId="94" xfId="8" applyFont="1" applyFill="1" applyBorder="1" applyAlignment="1" applyProtection="1">
      <alignment vertical="center" wrapText="1"/>
    </xf>
    <xf numFmtId="0" fontId="6" fillId="0" borderId="57" xfId="8" applyFont="1" applyFill="1" applyBorder="1" applyAlignment="1" applyProtection="1">
      <alignment vertical="center" wrapText="1"/>
    </xf>
    <xf numFmtId="0" fontId="9" fillId="5" borderId="8" xfId="8" applyFont="1" applyFill="1" applyBorder="1" applyAlignment="1" applyProtection="1">
      <alignment horizontal="center" vertical="center" shrinkToFit="1"/>
    </xf>
    <xf numFmtId="180" fontId="9" fillId="5" borderId="77" xfId="8" applyNumberFormat="1" applyFont="1" applyFill="1" applyBorder="1" applyAlignment="1" applyProtection="1">
      <alignment horizontal="right" vertical="center"/>
    </xf>
    <xf numFmtId="180" fontId="9" fillId="5" borderId="48" xfId="8" applyNumberFormat="1" applyFont="1" applyFill="1" applyBorder="1" applyAlignment="1" applyProtection="1">
      <alignment horizontal="right" vertical="center"/>
    </xf>
    <xf numFmtId="180" fontId="9" fillId="5" borderId="46" xfId="8" applyNumberFormat="1" applyFont="1" applyFill="1" applyBorder="1" applyAlignment="1" applyProtection="1">
      <alignment horizontal="right" vertical="center"/>
    </xf>
    <xf numFmtId="180" fontId="9" fillId="5" borderId="78" xfId="8" applyNumberFormat="1" applyFont="1" applyFill="1" applyBorder="1" applyAlignment="1" applyProtection="1">
      <alignment horizontal="right" vertical="center"/>
    </xf>
    <xf numFmtId="38" fontId="23" fillId="0" borderId="0" xfId="9" applyFont="1" applyFill="1" applyBorder="1" applyAlignment="1" applyProtection="1">
      <alignment horizontal="right" vertical="center"/>
    </xf>
    <xf numFmtId="181" fontId="23" fillId="0" borderId="0" xfId="8" applyNumberFormat="1" applyFont="1" applyFill="1" applyBorder="1" applyAlignment="1" applyProtection="1">
      <alignment horizontal="right" vertical="center"/>
    </xf>
    <xf numFmtId="180" fontId="9" fillId="0" borderId="0" xfId="8" applyNumberFormat="1" applyFont="1" applyFill="1" applyBorder="1" applyAlignment="1" applyProtection="1">
      <alignment horizontal="right" vertical="center" shrinkToFit="1"/>
    </xf>
    <xf numFmtId="0" fontId="9" fillId="0" borderId="0" xfId="8" applyFont="1" applyFill="1" applyAlignment="1" applyProtection="1">
      <alignment vertical="center" shrinkToFit="1"/>
    </xf>
    <xf numFmtId="0" fontId="12" fillId="0" borderId="0" xfId="8" applyFont="1" applyFill="1" applyAlignment="1" applyProtection="1">
      <alignment vertical="center" shrinkToFit="1"/>
    </xf>
    <xf numFmtId="0" fontId="23" fillId="0" borderId="0" xfId="10" applyFont="1" applyAlignment="1" applyProtection="1">
      <alignment vertical="center" shrinkToFit="1"/>
    </xf>
    <xf numFmtId="0" fontId="29" fillId="0" borderId="0" xfId="8" applyFont="1" applyFill="1" applyBorder="1" applyAlignment="1">
      <alignment vertical="center" shrinkToFit="1"/>
    </xf>
    <xf numFmtId="0" fontId="30" fillId="0" borderId="91" xfId="8" applyFont="1" applyFill="1" applyBorder="1" applyAlignment="1">
      <alignment horizontal="center" vertical="center" shrinkToFit="1"/>
    </xf>
    <xf numFmtId="0" fontId="23" fillId="0" borderId="66" xfId="8" applyFont="1" applyFill="1" applyBorder="1" applyAlignment="1" applyProtection="1">
      <alignment horizontal="center" vertical="center" shrinkToFit="1"/>
    </xf>
    <xf numFmtId="0" fontId="23" fillId="0" borderId="78" xfId="8" applyFont="1" applyFill="1" applyBorder="1" applyAlignment="1" applyProtection="1">
      <alignment horizontal="center" vertical="center" shrinkToFit="1"/>
    </xf>
    <xf numFmtId="0" fontId="30" fillId="0" borderId="100" xfId="8" applyFont="1" applyFill="1" applyBorder="1" applyAlignment="1">
      <alignment horizontal="center" vertical="center" shrinkToFit="1"/>
    </xf>
    <xf numFmtId="0" fontId="23" fillId="0" borderId="61" xfId="8" applyFont="1" applyFill="1" applyBorder="1" applyAlignment="1" applyProtection="1">
      <alignment horizontal="center" vertical="center" shrinkToFit="1"/>
    </xf>
    <xf numFmtId="180" fontId="9" fillId="0" borderId="90" xfId="8" applyNumberFormat="1" applyFont="1" applyFill="1" applyBorder="1" applyAlignment="1" applyProtection="1">
      <alignment horizontal="center" vertical="center" shrinkToFit="1"/>
    </xf>
    <xf numFmtId="0" fontId="9" fillId="0" borderId="99" xfId="8" applyFont="1" applyFill="1" applyBorder="1" applyAlignment="1" applyProtection="1">
      <alignment horizontal="center" vertical="center" shrinkToFit="1"/>
    </xf>
    <xf numFmtId="180" fontId="9" fillId="0" borderId="91" xfId="8" applyNumberFormat="1" applyFont="1" applyFill="1" applyBorder="1" applyAlignment="1" applyProtection="1">
      <alignment horizontal="center" vertical="center" shrinkToFit="1"/>
    </xf>
    <xf numFmtId="0" fontId="9" fillId="0" borderId="66" xfId="8" applyFont="1" applyFill="1" applyBorder="1" applyAlignment="1" applyProtection="1">
      <alignment horizontal="center" vertical="center" shrinkToFit="1"/>
    </xf>
    <xf numFmtId="0" fontId="23" fillId="5" borderId="60" xfId="8" applyFont="1" applyFill="1" applyBorder="1" applyAlignment="1" applyProtection="1">
      <alignment horizontal="center" vertical="center" shrinkToFit="1"/>
    </xf>
    <xf numFmtId="0" fontId="9" fillId="0" borderId="92" xfId="8" applyFont="1" applyFill="1" applyBorder="1" applyAlignment="1" applyProtection="1">
      <alignment vertical="center"/>
    </xf>
    <xf numFmtId="0" fontId="9" fillId="0" borderId="76" xfId="8" applyFont="1" applyFill="1" applyBorder="1" applyAlignment="1" applyProtection="1">
      <alignment vertical="center"/>
    </xf>
    <xf numFmtId="0" fontId="9" fillId="0" borderId="77" xfId="8" applyFont="1" applyFill="1" applyBorder="1" applyAlignment="1" applyProtection="1">
      <alignment vertical="center"/>
    </xf>
    <xf numFmtId="180" fontId="9" fillId="0" borderId="48" xfId="8" applyNumberFormat="1" applyFont="1" applyFill="1" applyBorder="1" applyAlignment="1" applyProtection="1">
      <alignment horizontal="center" vertical="center" shrinkToFit="1"/>
    </xf>
    <xf numFmtId="0" fontId="9" fillId="0" borderId="78" xfId="8" applyFont="1" applyFill="1" applyBorder="1" applyAlignment="1" applyProtection="1">
      <alignment horizontal="center" vertical="center" shrinkToFit="1"/>
    </xf>
    <xf numFmtId="0" fontId="29" fillId="0" borderId="36" xfId="6" applyFont="1" applyFill="1" applyBorder="1" applyAlignment="1">
      <alignment horizontal="center" vertical="center" shrinkToFit="1"/>
    </xf>
    <xf numFmtId="181" fontId="23" fillId="0" borderId="19" xfId="8" applyNumberFormat="1" applyFont="1" applyFill="1" applyBorder="1" applyAlignment="1" applyProtection="1">
      <alignment vertical="center"/>
    </xf>
    <xf numFmtId="0" fontId="23" fillId="5" borderId="46" xfId="8" applyFont="1" applyFill="1" applyBorder="1" applyAlignment="1" applyProtection="1">
      <alignment horizontal="center" vertical="center"/>
    </xf>
    <xf numFmtId="176" fontId="6" fillId="0" borderId="42" xfId="8" applyNumberFormat="1" applyFont="1" applyFill="1" applyBorder="1" applyAlignment="1" applyProtection="1">
      <alignment vertical="center"/>
    </xf>
    <xf numFmtId="0" fontId="18" fillId="0" borderId="0" xfId="8" applyFont="1" applyFill="1" applyAlignment="1" applyProtection="1">
      <alignment horizontal="center" vertical="center"/>
    </xf>
    <xf numFmtId="0" fontId="22" fillId="0" borderId="0" xfId="8" applyFont="1" applyFill="1" applyAlignment="1" applyProtection="1">
      <alignment horizontal="left" vertical="center"/>
    </xf>
    <xf numFmtId="0" fontId="18" fillId="5" borderId="92" xfId="8" applyFont="1" applyFill="1" applyBorder="1" applyAlignment="1" applyProtection="1">
      <alignment horizontal="left" vertical="center"/>
    </xf>
    <xf numFmtId="0" fontId="22" fillId="5" borderId="92" xfId="8" applyFont="1" applyFill="1" applyBorder="1" applyAlignment="1" applyProtection="1">
      <alignment horizontal="left" vertical="center"/>
    </xf>
    <xf numFmtId="0" fontId="6" fillId="0" borderId="56" xfId="8" applyFont="1" applyFill="1" applyBorder="1" applyAlignment="1" applyProtection="1">
      <alignment vertical="center"/>
    </xf>
    <xf numFmtId="0" fontId="6" fillId="0" borderId="96" xfId="8" applyFont="1" applyFill="1" applyBorder="1" applyAlignment="1" applyProtection="1">
      <alignment vertical="center"/>
    </xf>
    <xf numFmtId="186" fontId="19" fillId="0" borderId="68" xfId="12" applyNumberFormat="1" applyFont="1" applyFill="1" applyBorder="1" applyProtection="1">
      <alignment vertical="center"/>
    </xf>
    <xf numFmtId="185" fontId="36" fillId="0" borderId="67" xfId="12" applyNumberFormat="1" applyFont="1" applyFill="1" applyBorder="1" applyProtection="1">
      <alignment vertical="center"/>
    </xf>
    <xf numFmtId="185" fontId="36" fillId="0" borderId="69" xfId="12" applyNumberFormat="1" applyFont="1" applyFill="1" applyBorder="1" applyProtection="1">
      <alignment vertical="center"/>
      <protection locked="0"/>
    </xf>
    <xf numFmtId="185" fontId="36" fillId="0" borderId="73" xfId="12" applyNumberFormat="1" applyFont="1" applyFill="1" applyBorder="1" applyProtection="1">
      <alignment vertical="center"/>
      <protection locked="0"/>
    </xf>
    <xf numFmtId="185" fontId="36" fillId="0" borderId="62" xfId="12" applyNumberFormat="1" applyFont="1" applyFill="1" applyBorder="1" applyProtection="1">
      <alignment vertical="center"/>
    </xf>
    <xf numFmtId="186" fontId="19" fillId="0" borderId="72" xfId="12" applyNumberFormat="1" applyFont="1" applyFill="1" applyBorder="1" applyProtection="1">
      <alignment vertical="center"/>
    </xf>
    <xf numFmtId="185" fontId="19" fillId="0" borderId="37" xfId="12" applyNumberFormat="1" applyFont="1" applyFill="1" applyBorder="1" applyProtection="1">
      <alignment vertical="center"/>
    </xf>
    <xf numFmtId="185" fontId="19" fillId="0" borderId="48" xfId="12" applyNumberFormat="1" applyFont="1" applyFill="1" applyBorder="1" applyProtection="1">
      <alignment vertical="center"/>
    </xf>
    <xf numFmtId="185" fontId="19" fillId="0" borderId="46" xfId="12" applyNumberFormat="1" applyFont="1" applyFill="1" applyBorder="1" applyProtection="1">
      <alignment vertical="center"/>
    </xf>
    <xf numFmtId="185" fontId="36" fillId="0" borderId="77" xfId="12" applyNumberFormat="1" applyFont="1" applyFill="1" applyBorder="1" applyProtection="1">
      <alignment vertical="center"/>
    </xf>
    <xf numFmtId="185" fontId="19" fillId="0" borderId="9" xfId="12" applyNumberFormat="1" applyFont="1" applyFill="1" applyBorder="1" applyProtection="1">
      <alignment vertical="center"/>
    </xf>
    <xf numFmtId="185" fontId="19" fillId="0" borderId="83" xfId="12" applyNumberFormat="1" applyFont="1" applyFill="1" applyBorder="1" applyProtection="1">
      <alignment vertical="center"/>
    </xf>
    <xf numFmtId="185" fontId="19" fillId="0" borderId="84" xfId="12" applyNumberFormat="1" applyFont="1" applyFill="1" applyBorder="1" applyProtection="1">
      <alignment vertical="center"/>
    </xf>
    <xf numFmtId="185" fontId="19" fillId="0" borderId="80" xfId="12" applyNumberFormat="1" applyFont="1" applyFill="1" applyBorder="1" applyProtection="1">
      <alignment vertical="center"/>
    </xf>
    <xf numFmtId="185" fontId="36" fillId="0" borderId="82" xfId="12" applyNumberFormat="1" applyFont="1" applyFill="1" applyBorder="1" applyProtection="1">
      <alignment vertical="center"/>
    </xf>
    <xf numFmtId="185" fontId="36" fillId="0" borderId="22" xfId="12" applyNumberFormat="1" applyFont="1" applyFill="1" applyBorder="1" applyProtection="1">
      <alignment vertical="center"/>
    </xf>
    <xf numFmtId="185" fontId="19" fillId="0" borderId="22" xfId="12" applyNumberFormat="1" applyFont="1" applyFill="1" applyBorder="1" applyProtection="1">
      <alignment vertical="center"/>
    </xf>
    <xf numFmtId="185" fontId="37" fillId="5" borderId="77" xfId="12" applyNumberFormat="1" applyFont="1" applyFill="1" applyBorder="1" applyProtection="1">
      <alignment vertical="center"/>
      <protection locked="0"/>
    </xf>
    <xf numFmtId="185" fontId="37" fillId="5" borderId="82" xfId="12" applyNumberFormat="1" applyFont="1" applyFill="1" applyBorder="1" applyProtection="1">
      <alignment vertical="center"/>
      <protection locked="0"/>
    </xf>
    <xf numFmtId="185" fontId="19" fillId="5" borderId="63" xfId="12" applyNumberFormat="1" applyFont="1" applyFill="1" applyBorder="1" applyProtection="1">
      <alignment vertical="center"/>
      <protection locked="0"/>
    </xf>
    <xf numFmtId="185" fontId="19" fillId="5" borderId="48" xfId="12" applyNumberFormat="1" applyFont="1" applyFill="1" applyBorder="1" applyProtection="1">
      <alignment vertical="center"/>
      <protection locked="0"/>
    </xf>
    <xf numFmtId="185" fontId="19" fillId="5" borderId="46" xfId="12" applyNumberFormat="1" applyFont="1" applyFill="1" applyBorder="1" applyProtection="1">
      <alignment vertical="center"/>
      <protection locked="0"/>
    </xf>
    <xf numFmtId="185" fontId="19" fillId="5" borderId="78" xfId="12" applyNumberFormat="1" applyFont="1" applyFill="1" applyBorder="1" applyProtection="1">
      <alignment vertical="center"/>
      <protection locked="0"/>
    </xf>
    <xf numFmtId="185" fontId="19" fillId="5" borderId="83" xfId="12" applyNumberFormat="1" applyFont="1" applyFill="1" applyBorder="1" applyProtection="1">
      <alignment vertical="center"/>
      <protection locked="0"/>
    </xf>
    <xf numFmtId="185" fontId="19" fillId="5" borderId="84" xfId="12" applyNumberFormat="1" applyFont="1" applyFill="1" applyBorder="1" applyProtection="1">
      <alignment vertical="center"/>
      <protection locked="0"/>
    </xf>
    <xf numFmtId="185" fontId="19" fillId="5" borderId="81" xfId="12" applyNumberFormat="1" applyFont="1" applyFill="1" applyBorder="1" applyProtection="1">
      <alignment vertical="center"/>
      <protection locked="0"/>
    </xf>
    <xf numFmtId="185" fontId="36" fillId="5" borderId="77" xfId="12" applyNumberFormat="1" applyFont="1" applyFill="1" applyBorder="1" applyProtection="1">
      <alignment vertical="center"/>
    </xf>
    <xf numFmtId="185" fontId="36" fillId="5" borderId="82" xfId="12" applyNumberFormat="1" applyFont="1" applyFill="1" applyBorder="1" applyProtection="1">
      <alignment vertical="center"/>
    </xf>
    <xf numFmtId="185" fontId="36" fillId="5" borderId="22" xfId="12" applyNumberFormat="1" applyFont="1" applyFill="1" applyBorder="1" applyProtection="1">
      <alignment vertical="center"/>
    </xf>
    <xf numFmtId="185" fontId="37" fillId="5" borderId="77" xfId="12" applyNumberFormat="1" applyFont="1" applyFill="1" applyBorder="1" applyProtection="1">
      <alignment vertical="center"/>
    </xf>
    <xf numFmtId="185" fontId="37" fillId="5" borderId="82" xfId="12" applyNumberFormat="1" applyFont="1" applyFill="1" applyBorder="1" applyProtection="1">
      <alignment vertical="center"/>
    </xf>
    <xf numFmtId="185" fontId="19" fillId="5" borderId="22" xfId="12" applyNumberFormat="1" applyFont="1" applyFill="1" applyBorder="1" applyProtection="1">
      <alignment vertical="center"/>
    </xf>
    <xf numFmtId="0" fontId="18" fillId="0" borderId="19" xfId="8" applyFont="1" applyFill="1" applyBorder="1" applyAlignment="1" applyProtection="1">
      <alignment vertical="center" shrinkToFit="1"/>
    </xf>
    <xf numFmtId="0" fontId="6" fillId="0" borderId="0" xfId="8" applyFont="1" applyFill="1" applyBorder="1" applyAlignment="1" applyProtection="1">
      <alignment horizontal="center" vertical="center" wrapText="1"/>
    </xf>
    <xf numFmtId="38" fontId="6" fillId="0" borderId="0" xfId="9" applyFont="1" applyFill="1" applyBorder="1" applyAlignment="1" applyProtection="1">
      <alignment horizontal="center" vertical="center"/>
    </xf>
    <xf numFmtId="0" fontId="8" fillId="0" borderId="0" xfId="8" applyFont="1" applyFill="1" applyBorder="1" applyAlignment="1" applyProtection="1">
      <alignment horizontal="center" vertical="center"/>
    </xf>
    <xf numFmtId="0" fontId="13" fillId="0" borderId="0" xfId="8" applyFont="1" applyFill="1" applyAlignment="1" applyProtection="1">
      <alignment horizontal="center" vertical="center"/>
    </xf>
    <xf numFmtId="0" fontId="23" fillId="0" borderId="0" xfId="8" applyFont="1" applyFill="1" applyBorder="1" applyAlignment="1" applyProtection="1">
      <alignment horizontal="right" vertical="center"/>
    </xf>
    <xf numFmtId="0" fontId="6" fillId="0" borderId="0" xfId="8" applyFont="1" applyFill="1" applyBorder="1" applyAlignment="1" applyProtection="1">
      <alignment horizontal="center" vertical="center"/>
    </xf>
    <xf numFmtId="0" fontId="2" fillId="0" borderId="31" xfId="0" applyFont="1" applyFill="1" applyBorder="1" applyAlignment="1" applyProtection="1">
      <alignment vertical="center"/>
    </xf>
    <xf numFmtId="0" fontId="2" fillId="0" borderId="23" xfId="0" applyFont="1" applyFill="1" applyBorder="1" applyAlignment="1" applyProtection="1">
      <alignment vertical="center"/>
    </xf>
    <xf numFmtId="0" fontId="9" fillId="0" borderId="31" xfId="8" applyFont="1" applyFill="1" applyBorder="1" applyAlignment="1" applyProtection="1">
      <alignment vertical="center"/>
    </xf>
    <xf numFmtId="0" fontId="6" fillId="0" borderId="42" xfId="8" applyFont="1" applyFill="1" applyBorder="1" applyAlignment="1" applyProtection="1">
      <alignment vertical="center"/>
    </xf>
    <xf numFmtId="0" fontId="40" fillId="0" borderId="12" xfId="8" applyFont="1" applyFill="1" applyBorder="1" applyAlignment="1" applyProtection="1">
      <alignment vertical="center" wrapText="1"/>
    </xf>
    <xf numFmtId="0" fontId="6" fillId="0" borderId="12" xfId="8" applyFont="1" applyFill="1" applyBorder="1" applyAlignment="1" applyProtection="1">
      <alignment vertical="center"/>
    </xf>
    <xf numFmtId="0" fontId="6" fillId="0" borderId="93" xfId="8" applyFont="1" applyFill="1" applyBorder="1" applyAlignment="1" applyProtection="1">
      <alignment vertical="center"/>
    </xf>
    <xf numFmtId="0" fontId="6" fillId="0" borderId="24" xfId="8" applyFont="1" applyFill="1" applyBorder="1" applyAlignment="1" applyProtection="1">
      <alignment horizontal="center" vertical="center" wrapText="1"/>
    </xf>
    <xf numFmtId="176" fontId="9" fillId="0" borderId="0" xfId="8" applyNumberFormat="1" applyFont="1" applyFill="1" applyBorder="1" applyAlignment="1" applyProtection="1">
      <alignment vertical="center"/>
    </xf>
    <xf numFmtId="0" fontId="18" fillId="0" borderId="25" xfId="8" applyFont="1" applyFill="1" applyBorder="1" applyAlignment="1" applyProtection="1">
      <alignment vertical="center" shrinkToFit="1"/>
    </xf>
    <xf numFmtId="0" fontId="6" fillId="0" borderId="0" xfId="8" applyFont="1" applyFill="1" applyAlignment="1" applyProtection="1">
      <alignment vertical="center" shrinkToFit="1"/>
    </xf>
    <xf numFmtId="179" fontId="20" fillId="0" borderId="41" xfId="8" applyNumberFormat="1" applyFont="1" applyFill="1" applyBorder="1" applyAlignment="1" applyProtection="1">
      <alignment vertical="center" shrinkToFit="1"/>
      <protection locked="0"/>
    </xf>
    <xf numFmtId="0" fontId="20" fillId="0" borderId="42" xfId="8" applyFont="1" applyFill="1" applyBorder="1" applyAlignment="1" applyProtection="1">
      <alignment horizontal="right" vertical="center" shrinkToFit="1"/>
    </xf>
    <xf numFmtId="0" fontId="23" fillId="0" borderId="0" xfId="8" applyFont="1" applyFill="1" applyBorder="1" applyAlignment="1" applyProtection="1">
      <alignment vertical="top"/>
    </xf>
    <xf numFmtId="181" fontId="20" fillId="0" borderId="54" xfId="8" applyNumberFormat="1" applyFont="1" applyFill="1" applyBorder="1" applyAlignment="1" applyProtection="1">
      <alignment vertical="center" shrinkToFit="1"/>
    </xf>
    <xf numFmtId="0" fontId="23" fillId="0" borderId="98" xfId="8" applyFont="1" applyFill="1" applyBorder="1" applyAlignment="1" applyProtection="1">
      <alignment horizontal="center" vertical="center"/>
    </xf>
    <xf numFmtId="0" fontId="12" fillId="0" borderId="54" xfId="8" applyFont="1" applyFill="1" applyBorder="1" applyAlignment="1" applyProtection="1">
      <alignment vertical="center"/>
    </xf>
    <xf numFmtId="0" fontId="9" fillId="0" borderId="56" xfId="8" applyFont="1" applyFill="1" applyBorder="1" applyAlignment="1" applyProtection="1">
      <alignment vertical="center"/>
    </xf>
    <xf numFmtId="0" fontId="18" fillId="0" borderId="88" xfId="8" applyFont="1" applyFill="1" applyBorder="1" applyAlignment="1" applyProtection="1">
      <alignment horizontal="center" vertical="center"/>
    </xf>
    <xf numFmtId="0" fontId="18" fillId="0" borderId="56" xfId="8" applyFont="1" applyFill="1" applyBorder="1" applyAlignment="1" applyProtection="1">
      <alignment horizontal="left" vertical="center"/>
    </xf>
    <xf numFmtId="0" fontId="18" fillId="0" borderId="87" xfId="8" applyFont="1" applyFill="1" applyBorder="1" applyAlignment="1" applyProtection="1">
      <alignment vertical="center"/>
    </xf>
    <xf numFmtId="0" fontId="23" fillId="0" borderId="113" xfId="8" applyFont="1" applyFill="1" applyBorder="1" applyAlignment="1" applyProtection="1">
      <alignment horizontal="right" vertical="center"/>
    </xf>
    <xf numFmtId="0" fontId="24" fillId="0" borderId="10" xfId="8" applyFont="1" applyFill="1" applyBorder="1" applyAlignment="1" applyProtection="1">
      <alignment horizontal="left" vertical="center"/>
    </xf>
    <xf numFmtId="0" fontId="23" fillId="0" borderId="8" xfId="8" applyFont="1" applyFill="1" applyBorder="1" applyAlignment="1" applyProtection="1">
      <alignment horizontal="left" vertical="center" shrinkToFit="1"/>
    </xf>
    <xf numFmtId="179" fontId="20" fillId="0" borderId="8" xfId="8" applyNumberFormat="1" applyFont="1" applyFill="1" applyBorder="1" applyAlignment="1" applyProtection="1">
      <alignment horizontal="right" vertical="center" shrinkToFit="1"/>
    </xf>
    <xf numFmtId="0" fontId="20" fillId="0" borderId="8" xfId="8" applyFont="1" applyFill="1" applyBorder="1" applyAlignment="1" applyProtection="1">
      <alignment horizontal="right" vertical="center" shrinkToFit="1"/>
    </xf>
    <xf numFmtId="0" fontId="23" fillId="0" borderId="8" xfId="8" applyFont="1" applyFill="1" applyBorder="1" applyAlignment="1" applyProtection="1">
      <alignment vertical="center" shrinkToFit="1"/>
    </xf>
    <xf numFmtId="0" fontId="9" fillId="0" borderId="1" xfId="8" applyFont="1" applyFill="1" applyBorder="1" applyAlignment="1" applyProtection="1">
      <alignment vertical="center"/>
    </xf>
    <xf numFmtId="0" fontId="18" fillId="0" borderId="0" xfId="8" applyFont="1" applyFill="1" applyBorder="1" applyAlignment="1" applyProtection="1">
      <alignment vertical="center"/>
    </xf>
    <xf numFmtId="0" fontId="18" fillId="0" borderId="0" xfId="8" applyFont="1" applyFill="1" applyBorder="1" applyAlignment="1" applyProtection="1">
      <alignment vertical="center" wrapText="1"/>
    </xf>
    <xf numFmtId="0" fontId="18" fillId="0" borderId="1" xfId="8" applyFont="1" applyFill="1" applyBorder="1" applyAlignment="1" applyProtection="1">
      <alignment vertical="center" wrapText="1"/>
    </xf>
    <xf numFmtId="0" fontId="18" fillId="0" borderId="44" xfId="8" applyFont="1" applyFill="1" applyBorder="1" applyAlignment="1" applyProtection="1">
      <alignment vertical="center" wrapText="1"/>
    </xf>
    <xf numFmtId="0" fontId="9" fillId="0" borderId="8" xfId="8" applyFont="1" applyFill="1" applyBorder="1" applyAlignment="1" applyProtection="1">
      <alignment vertical="center"/>
    </xf>
    <xf numFmtId="0" fontId="9" fillId="0" borderId="9" xfId="8" applyFont="1" applyFill="1" applyBorder="1" applyAlignment="1" applyProtection="1">
      <alignment vertical="center"/>
    </xf>
    <xf numFmtId="0" fontId="12" fillId="0" borderId="19" xfId="8" applyFont="1" applyFill="1" applyBorder="1" applyAlignment="1" applyProtection="1">
      <alignment vertical="center"/>
    </xf>
    <xf numFmtId="0" fontId="18" fillId="0" borderId="8" xfId="8" applyFont="1" applyFill="1" applyBorder="1" applyAlignment="1" applyProtection="1">
      <alignment vertical="center"/>
    </xf>
    <xf numFmtId="0" fontId="12" fillId="0" borderId="8" xfId="8" applyFont="1" applyFill="1" applyBorder="1" applyAlignment="1" applyProtection="1">
      <alignment vertical="center"/>
    </xf>
    <xf numFmtId="180" fontId="9" fillId="0" borderId="115" xfId="8" applyNumberFormat="1" applyFont="1" applyFill="1" applyBorder="1" applyAlignment="1" applyProtection="1">
      <alignment horizontal="center" vertical="center" shrinkToFit="1"/>
    </xf>
    <xf numFmtId="0" fontId="9" fillId="0" borderId="65" xfId="8" applyFont="1" applyFill="1" applyBorder="1" applyAlignment="1" applyProtection="1">
      <alignment horizontal="center" vertical="center" shrinkToFit="1"/>
    </xf>
    <xf numFmtId="0" fontId="9" fillId="0" borderId="45" xfId="8" applyFont="1" applyFill="1" applyBorder="1" applyAlignment="1" applyProtection="1">
      <alignment vertical="center"/>
    </xf>
    <xf numFmtId="0" fontId="25" fillId="0" borderId="0" xfId="8" applyFont="1" applyFill="1" applyAlignment="1" applyProtection="1">
      <alignment vertical="center"/>
    </xf>
    <xf numFmtId="0" fontId="18" fillId="0" borderId="19" xfId="8" applyFont="1" applyFill="1" applyBorder="1" applyAlignment="1" applyProtection="1">
      <alignment horizontal="left" vertical="center" shrinkToFit="1"/>
    </xf>
    <xf numFmtId="0" fontId="18" fillId="0" borderId="20" xfId="8" applyFont="1" applyFill="1" applyBorder="1" applyAlignment="1" applyProtection="1">
      <alignment horizontal="right" vertical="center"/>
    </xf>
    <xf numFmtId="0" fontId="6" fillId="0" borderId="0" xfId="1" applyFont="1" applyFill="1" applyAlignment="1" applyProtection="1">
      <alignment vertical="center"/>
    </xf>
    <xf numFmtId="180" fontId="6" fillId="0" borderId="0" xfId="8" applyNumberFormat="1" applyFont="1" applyFill="1" applyBorder="1" applyAlignment="1" applyProtection="1">
      <alignment horizontal="right" vertical="center"/>
    </xf>
    <xf numFmtId="180" fontId="6" fillId="0" borderId="0" xfId="8" applyNumberFormat="1" applyFont="1" applyBorder="1" applyAlignment="1" applyProtection="1">
      <alignment horizontal="left" vertical="top" wrapText="1"/>
    </xf>
    <xf numFmtId="0" fontId="6" fillId="0" borderId="1" xfId="8" applyFont="1" applyFill="1" applyBorder="1" applyAlignment="1" applyProtection="1">
      <alignment vertical="center"/>
    </xf>
    <xf numFmtId="0" fontId="6" fillId="0" borderId="44" xfId="8" applyFont="1" applyFill="1" applyBorder="1" applyAlignment="1" applyProtection="1">
      <alignment vertical="center"/>
    </xf>
    <xf numFmtId="0" fontId="18" fillId="0" borderId="58" xfId="8" applyFont="1" applyFill="1" applyBorder="1" applyAlignment="1" applyProtection="1">
      <alignment horizontal="right" vertical="center"/>
    </xf>
    <xf numFmtId="0" fontId="6" fillId="0" borderId="46" xfId="8" applyFont="1" applyFill="1" applyBorder="1" applyAlignment="1" applyProtection="1">
      <alignment horizontal="center" vertical="center" shrinkToFit="1"/>
    </xf>
    <xf numFmtId="0" fontId="44" fillId="0" borderId="46" xfId="8" applyFont="1" applyFill="1" applyBorder="1" applyAlignment="1">
      <alignment horizontal="center" vertical="center" shrinkToFit="1"/>
    </xf>
    <xf numFmtId="0" fontId="44" fillId="0" borderId="0" xfId="8" applyFont="1" applyBorder="1" applyAlignment="1">
      <alignment horizontal="center" vertical="center" shrinkToFit="1"/>
    </xf>
    <xf numFmtId="0" fontId="44" fillId="0" borderId="0" xfId="8" applyFont="1" applyFill="1" applyBorder="1" applyAlignment="1">
      <alignment vertical="center" shrinkToFit="1"/>
    </xf>
    <xf numFmtId="180" fontId="6" fillId="0" borderId="90" xfId="8" applyNumberFormat="1" applyFont="1" applyFill="1" applyBorder="1" applyAlignment="1" applyProtection="1">
      <alignment horizontal="center" vertical="center" shrinkToFit="1"/>
    </xf>
    <xf numFmtId="0" fontId="6" fillId="0" borderId="99" xfId="8" applyFont="1" applyFill="1" applyBorder="1" applyAlignment="1" applyProtection="1">
      <alignment horizontal="center" vertical="center" shrinkToFit="1"/>
    </xf>
    <xf numFmtId="0" fontId="6" fillId="0" borderId="47" xfId="8" applyFont="1" applyFill="1" applyBorder="1" applyAlignment="1" applyProtection="1">
      <alignment horizontal="center" vertical="center" shrinkToFit="1"/>
    </xf>
    <xf numFmtId="183" fontId="6" fillId="0" borderId="0" xfId="11" applyNumberFormat="1" applyFont="1" applyFill="1" applyAlignment="1" applyProtection="1">
      <alignment vertical="center"/>
      <protection locked="0"/>
    </xf>
    <xf numFmtId="183" fontId="26" fillId="0" borderId="0" xfId="8" applyNumberFormat="1" applyFont="1" applyFill="1" applyAlignment="1" applyProtection="1">
      <alignment vertical="center"/>
      <protection locked="0"/>
    </xf>
    <xf numFmtId="0" fontId="18" fillId="0" borderId="1" xfId="8" applyFont="1" applyFill="1" applyBorder="1" applyAlignment="1" applyProtection="1"/>
    <xf numFmtId="0" fontId="6" fillId="0" borderId="92" xfId="8" applyFont="1" applyFill="1" applyBorder="1" applyAlignment="1" applyProtection="1">
      <alignment vertical="center" shrinkToFit="1"/>
    </xf>
    <xf numFmtId="0" fontId="6" fillId="0" borderId="4" xfId="8" applyFont="1" applyFill="1" applyBorder="1" applyAlignment="1" applyProtection="1">
      <alignment horizontal="center" vertical="center" shrinkToFit="1"/>
    </xf>
    <xf numFmtId="0" fontId="18" fillId="0" borderId="0" xfId="8" applyFont="1" applyFill="1" applyAlignment="1" applyProtection="1">
      <alignment vertical="center" shrinkToFit="1"/>
    </xf>
    <xf numFmtId="0" fontId="9" fillId="0" borderId="0" xfId="8" applyFont="1" applyAlignment="1" applyProtection="1">
      <alignment horizontal="left" vertical="center"/>
    </xf>
    <xf numFmtId="0" fontId="9" fillId="0" borderId="0" xfId="8" applyFont="1" applyFill="1" applyAlignment="1" applyProtection="1">
      <alignment horizontal="right" vertical="center"/>
    </xf>
    <xf numFmtId="0" fontId="18" fillId="0" borderId="0" xfId="8" applyFont="1" applyFill="1" applyAlignment="1" applyProtection="1">
      <alignment horizontal="left" vertical="center" shrinkToFit="1"/>
    </xf>
    <xf numFmtId="0" fontId="24" fillId="0" borderId="0" xfId="8" applyFont="1" applyFill="1" applyBorder="1" applyAlignment="1" applyProtection="1">
      <alignment horizontal="center" vertical="center" shrinkToFit="1"/>
    </xf>
    <xf numFmtId="0" fontId="24" fillId="0" borderId="0" xfId="8" applyFont="1" applyFill="1" applyBorder="1" applyAlignment="1" applyProtection="1">
      <alignment horizontal="left" vertical="center" shrinkToFit="1"/>
    </xf>
    <xf numFmtId="0" fontId="23" fillId="0" borderId="0" xfId="8" applyFont="1" applyFill="1" applyBorder="1" applyAlignment="1" applyProtection="1">
      <alignment horizontal="left" vertical="center" shrinkToFit="1"/>
    </xf>
    <xf numFmtId="0" fontId="23" fillId="0" borderId="0" xfId="8" applyFont="1" applyFill="1" applyBorder="1" applyAlignment="1" applyProtection="1">
      <alignment vertical="center" shrinkToFit="1"/>
    </xf>
    <xf numFmtId="180" fontId="9" fillId="0" borderId="8" xfId="8" applyNumberFormat="1" applyFont="1" applyFill="1" applyBorder="1" applyAlignment="1" applyProtection="1">
      <alignment horizontal="center" vertical="center" shrinkToFit="1"/>
    </xf>
    <xf numFmtId="180" fontId="9" fillId="0" borderId="8" xfId="8" applyNumberFormat="1" applyFont="1" applyFill="1" applyBorder="1" applyAlignment="1" applyProtection="1">
      <alignment horizontal="right" vertical="center" shrinkToFit="1"/>
    </xf>
    <xf numFmtId="180" fontId="9" fillId="5" borderId="46" xfId="8" applyNumberFormat="1" applyFont="1" applyFill="1" applyBorder="1" applyAlignment="1" applyProtection="1">
      <alignment horizontal="right" vertical="center" shrinkToFit="1"/>
    </xf>
    <xf numFmtId="0" fontId="9" fillId="0" borderId="77" xfId="8" applyFont="1" applyFill="1" applyBorder="1" applyAlignment="1" applyProtection="1">
      <alignment vertical="center" shrinkToFit="1"/>
    </xf>
    <xf numFmtId="0" fontId="9" fillId="0" borderId="0" xfId="8" applyFont="1" applyFill="1" applyBorder="1" applyAlignment="1" applyProtection="1">
      <alignment vertical="center" shrinkToFit="1"/>
    </xf>
    <xf numFmtId="0" fontId="23" fillId="0" borderId="0" xfId="8" applyFont="1" applyFill="1" applyBorder="1" applyAlignment="1" applyProtection="1">
      <alignment horizontal="center" vertical="top" shrinkToFit="1"/>
    </xf>
    <xf numFmtId="0" fontId="23" fillId="0" borderId="0" xfId="8" applyFont="1" applyFill="1" applyBorder="1" applyAlignment="1" applyProtection="1">
      <alignment vertical="top" shrinkToFit="1"/>
    </xf>
    <xf numFmtId="0" fontId="24" fillId="0" borderId="45" xfId="8" applyFont="1" applyFill="1" applyBorder="1" applyAlignment="1" applyProtection="1">
      <alignment horizontal="center" vertical="center" shrinkToFit="1"/>
    </xf>
    <xf numFmtId="0" fontId="23" fillId="0" borderId="7" xfId="8" applyFont="1" applyFill="1" applyBorder="1" applyAlignment="1" applyProtection="1">
      <alignment horizontal="right" shrinkToFit="1"/>
    </xf>
    <xf numFmtId="0" fontId="23" fillId="0" borderId="0" xfId="8" applyFont="1" applyFill="1" applyBorder="1" applyAlignment="1" applyProtection="1">
      <alignment horizontal="right" shrinkToFit="1"/>
    </xf>
    <xf numFmtId="0" fontId="24" fillId="0" borderId="59" xfId="8" applyFont="1" applyFill="1" applyBorder="1" applyAlignment="1" applyProtection="1">
      <alignment horizontal="center" vertical="center" shrinkToFit="1"/>
    </xf>
    <xf numFmtId="0" fontId="23" fillId="0" borderId="24" xfId="8" applyFont="1" applyFill="1" applyBorder="1" applyAlignment="1" applyProtection="1">
      <alignment horizontal="right" shrinkToFit="1"/>
    </xf>
    <xf numFmtId="0" fontId="18" fillId="0" borderId="0" xfId="0" applyFont="1" applyFill="1" applyBorder="1" applyAlignment="1" applyProtection="1">
      <alignment horizontal="center" vertical="center"/>
    </xf>
    <xf numFmtId="0" fontId="6" fillId="0" borderId="105" xfId="8" applyFont="1" applyFill="1" applyBorder="1" applyAlignment="1" applyProtection="1">
      <alignment vertical="center"/>
    </xf>
    <xf numFmtId="0" fontId="6" fillId="0" borderId="116" xfId="8" applyFont="1" applyFill="1" applyBorder="1" applyAlignment="1" applyProtection="1">
      <alignment vertical="center"/>
    </xf>
    <xf numFmtId="0" fontId="6" fillId="0" borderId="108" xfId="8" applyFont="1" applyFill="1" applyBorder="1" applyAlignment="1" applyProtection="1">
      <alignment vertical="center"/>
    </xf>
    <xf numFmtId="0" fontId="6" fillId="0" borderId="117" xfId="8" applyFont="1" applyFill="1" applyBorder="1" applyAlignment="1" applyProtection="1">
      <alignment vertical="center"/>
    </xf>
    <xf numFmtId="0" fontId="6" fillId="0" borderId="95" xfId="8" applyFont="1" applyFill="1" applyBorder="1" applyAlignment="1" applyProtection="1">
      <alignment vertical="center"/>
    </xf>
    <xf numFmtId="0" fontId="6" fillId="0" borderId="118" xfId="8" applyFont="1" applyFill="1" applyBorder="1" applyAlignment="1" applyProtection="1">
      <alignment vertical="center"/>
    </xf>
    <xf numFmtId="0" fontId="20" fillId="0" borderId="23" xfId="8" applyFont="1" applyFill="1" applyBorder="1" applyAlignment="1" applyProtection="1">
      <alignment vertical="center"/>
    </xf>
    <xf numFmtId="0" fontId="20" fillId="0" borderId="2" xfId="8" applyFont="1" applyFill="1" applyBorder="1" applyAlignment="1" applyProtection="1">
      <alignment vertical="center"/>
    </xf>
    <xf numFmtId="182" fontId="20" fillId="0" borderId="16" xfId="0" applyNumberFormat="1" applyFont="1" applyFill="1" applyBorder="1" applyAlignment="1" applyProtection="1">
      <alignment vertical="center"/>
    </xf>
    <xf numFmtId="0" fontId="20" fillId="0" borderId="14" xfId="8" applyFont="1" applyFill="1" applyBorder="1" applyAlignment="1" applyProtection="1">
      <alignment vertical="center"/>
    </xf>
    <xf numFmtId="0" fontId="42" fillId="0" borderId="14" xfId="8" applyFont="1" applyFill="1" applyBorder="1" applyAlignment="1" applyProtection="1">
      <alignment vertical="center"/>
    </xf>
    <xf numFmtId="0" fontId="42" fillId="0" borderId="2" xfId="8" applyFont="1" applyFill="1" applyBorder="1" applyAlignment="1" applyProtection="1">
      <alignment vertical="center"/>
    </xf>
    <xf numFmtId="0" fontId="20" fillId="0" borderId="14" xfId="0" applyNumberFormat="1" applyFont="1" applyFill="1" applyBorder="1" applyAlignment="1" applyProtection="1">
      <alignment vertical="center"/>
    </xf>
    <xf numFmtId="0" fontId="20" fillId="0" borderId="17" xfId="0" applyNumberFormat="1" applyFont="1" applyFill="1" applyBorder="1" applyAlignment="1" applyProtection="1">
      <alignment vertical="center"/>
    </xf>
    <xf numFmtId="0" fontId="45" fillId="0" borderId="0" xfId="16" applyFont="1" applyFill="1" applyBorder="1" applyAlignment="1" applyProtection="1">
      <alignment vertical="center"/>
    </xf>
    <xf numFmtId="0" fontId="45" fillId="0" borderId="0" xfId="18" applyFont="1" applyFill="1" applyBorder="1" applyAlignment="1" applyProtection="1">
      <alignment horizontal="left" vertical="center"/>
    </xf>
    <xf numFmtId="0" fontId="47" fillId="0" borderId="0" xfId="18" applyFont="1" applyFill="1" applyBorder="1" applyAlignment="1" applyProtection="1">
      <alignment horizontal="left" vertical="center"/>
    </xf>
    <xf numFmtId="0" fontId="24" fillId="0" borderId="0" xfId="16" applyFont="1" applyFill="1" applyBorder="1" applyProtection="1"/>
    <xf numFmtId="0" fontId="20" fillId="0" borderId="0" xfId="16" applyFont="1" applyFill="1" applyBorder="1" applyAlignment="1" applyProtection="1">
      <alignment horizontal="center" vertical="center"/>
    </xf>
    <xf numFmtId="0" fontId="48" fillId="0" borderId="0" xfId="18" applyFont="1" applyFill="1" applyBorder="1" applyAlignment="1" applyProtection="1">
      <alignment horizontal="left" vertical="center"/>
    </xf>
    <xf numFmtId="0" fontId="18" fillId="0" borderId="0" xfId="16" applyFont="1" applyFill="1" applyBorder="1" applyAlignment="1" applyProtection="1">
      <alignment horizontal="right" vertical="center"/>
    </xf>
    <xf numFmtId="0" fontId="23" fillId="0" borderId="0" xfId="16" applyFont="1" applyFill="1" applyBorder="1" applyAlignment="1" applyProtection="1">
      <alignment horizontal="distributed" vertical="center"/>
    </xf>
    <xf numFmtId="0" fontId="23" fillId="0" borderId="0" xfId="16" applyFont="1" applyFill="1" applyBorder="1" applyAlignment="1" applyProtection="1">
      <alignment horizontal="left" vertical="center"/>
    </xf>
    <xf numFmtId="188" fontId="18" fillId="0" borderId="23" xfId="18" applyNumberFormat="1" applyFont="1" applyFill="1" applyBorder="1" applyAlignment="1" applyProtection="1">
      <alignment horizontal="center" vertical="center" wrapText="1" shrinkToFit="1"/>
    </xf>
    <xf numFmtId="188" fontId="25" fillId="0" borderId="49" xfId="18" applyNumberFormat="1" applyFont="1" applyFill="1" applyBorder="1" applyAlignment="1" applyProtection="1">
      <alignment horizontal="center" vertical="center" shrinkToFit="1"/>
    </xf>
    <xf numFmtId="188" fontId="20" fillId="0" borderId="16" xfId="18" applyNumberFormat="1" applyFont="1" applyFill="1" applyBorder="1" applyAlignment="1" applyProtection="1">
      <alignment horizontal="center" vertical="center" wrapText="1" shrinkToFit="1"/>
    </xf>
    <xf numFmtId="0" fontId="20" fillId="0" borderId="47" xfId="18" applyFont="1" applyFill="1" applyBorder="1" applyAlignment="1" applyProtection="1">
      <alignment horizontal="center" vertical="center" shrinkToFit="1"/>
    </xf>
    <xf numFmtId="0" fontId="20" fillId="0" borderId="29" xfId="18" applyFont="1" applyFill="1" applyBorder="1" applyAlignment="1" applyProtection="1">
      <alignment vertical="center" shrinkToFit="1"/>
      <protection locked="0"/>
    </xf>
    <xf numFmtId="190" fontId="20" fillId="0" borderId="3" xfId="18" applyNumberFormat="1" applyFont="1" applyFill="1" applyBorder="1" applyAlignment="1" applyProtection="1">
      <alignment vertical="center" shrinkToFit="1"/>
      <protection locked="0"/>
    </xf>
    <xf numFmtId="190" fontId="20" fillId="0" borderId="6" xfId="18" applyNumberFormat="1" applyFont="1" applyFill="1" applyBorder="1" applyAlignment="1" applyProtection="1">
      <alignment vertical="center" shrinkToFit="1"/>
      <protection locked="0"/>
    </xf>
    <xf numFmtId="190" fontId="20" fillId="0" borderId="29" xfId="18" applyNumberFormat="1" applyFont="1" applyFill="1" applyBorder="1" applyAlignment="1" applyProtection="1">
      <alignment vertical="center" shrinkToFit="1"/>
      <protection locked="0"/>
    </xf>
    <xf numFmtId="191" fontId="20" fillId="0" borderId="30" xfId="18" applyNumberFormat="1" applyFont="1" applyFill="1" applyBorder="1" applyAlignment="1" applyProtection="1">
      <alignment horizontal="left" vertical="center" shrinkToFit="1"/>
      <protection locked="0"/>
    </xf>
    <xf numFmtId="0" fontId="6" fillId="0" borderId="0" xfId="0" applyFont="1" applyProtection="1">
      <alignment vertical="center"/>
    </xf>
    <xf numFmtId="0" fontId="18" fillId="0" borderId="0" xfId="0" applyFont="1" applyFill="1" applyBorder="1" applyAlignment="1" applyProtection="1">
      <alignment horizontal="distributed" vertical="center"/>
    </xf>
    <xf numFmtId="0" fontId="18" fillId="0" borderId="0" xfId="0" applyFont="1" applyFill="1" applyBorder="1" applyAlignment="1" applyProtection="1">
      <alignment vertical="center"/>
    </xf>
    <xf numFmtId="0" fontId="23" fillId="0" borderId="0" xfId="0" applyFont="1" applyFill="1" applyBorder="1">
      <alignment vertical="center"/>
    </xf>
    <xf numFmtId="0" fontId="20" fillId="0" borderId="91" xfId="18" applyFont="1" applyFill="1" applyBorder="1" applyAlignment="1" applyProtection="1">
      <alignment horizontal="center" vertical="center" shrinkToFit="1"/>
    </xf>
    <xf numFmtId="0" fontId="20" fillId="0" borderId="121" xfId="18" applyFont="1" applyFill="1" applyBorder="1" applyAlignment="1" applyProtection="1">
      <alignment vertical="center" shrinkToFit="1"/>
      <protection locked="0"/>
    </xf>
    <xf numFmtId="190" fontId="20" fillId="0" borderId="51" xfId="18" applyNumberFormat="1" applyFont="1" applyFill="1" applyBorder="1" applyAlignment="1" applyProtection="1">
      <alignment vertical="center" shrinkToFit="1"/>
      <protection locked="0"/>
    </xf>
    <xf numFmtId="190" fontId="20" fillId="0" borderId="43" xfId="18" applyNumberFormat="1" applyFont="1" applyFill="1" applyBorder="1" applyAlignment="1" applyProtection="1">
      <alignment vertical="center" shrinkToFit="1"/>
      <protection locked="0"/>
    </xf>
    <xf numFmtId="190" fontId="20" fillId="0" borderId="121" xfId="18" applyNumberFormat="1" applyFont="1" applyFill="1" applyBorder="1" applyAlignment="1" applyProtection="1">
      <alignment vertical="center" shrinkToFit="1"/>
      <protection locked="0"/>
    </xf>
    <xf numFmtId="191" fontId="20" fillId="0" borderId="78" xfId="18" applyNumberFormat="1" applyFont="1" applyFill="1" applyBorder="1" applyAlignment="1" applyProtection="1">
      <alignment horizontal="left" vertical="center" shrinkToFit="1"/>
      <protection locked="0"/>
    </xf>
    <xf numFmtId="0" fontId="24" fillId="0" borderId="0" xfId="0" applyFont="1" applyFill="1" applyBorder="1">
      <alignment vertical="center"/>
    </xf>
    <xf numFmtId="0" fontId="20" fillId="0" borderId="48" xfId="18" applyFont="1" applyFill="1" applyBorder="1" applyAlignment="1" applyProtection="1">
      <alignment horizontal="center" vertical="center" shrinkToFit="1"/>
    </xf>
    <xf numFmtId="0" fontId="20" fillId="0" borderId="46" xfId="18" applyFont="1" applyFill="1" applyBorder="1" applyAlignment="1" applyProtection="1">
      <alignment vertical="center" shrinkToFit="1"/>
      <protection locked="0"/>
    </xf>
    <xf numFmtId="190" fontId="20" fillId="0" borderId="64" xfId="18" applyNumberFormat="1" applyFont="1" applyFill="1" applyBorder="1" applyAlignment="1" applyProtection="1">
      <alignment vertical="center" shrinkToFit="1"/>
      <protection locked="0"/>
    </xf>
    <xf numFmtId="190" fontId="20" fillId="0" borderId="10" xfId="18" applyNumberFormat="1" applyFont="1" applyFill="1" applyBorder="1" applyAlignment="1" applyProtection="1">
      <alignment vertical="center" shrinkToFit="1"/>
      <protection locked="0"/>
    </xf>
    <xf numFmtId="190" fontId="20" fillId="0" borderId="46" xfId="18" applyNumberFormat="1" applyFont="1" applyFill="1" applyBorder="1" applyAlignment="1" applyProtection="1">
      <alignment vertical="center" shrinkToFit="1"/>
      <protection locked="0"/>
    </xf>
    <xf numFmtId="191" fontId="21" fillId="0" borderId="78" xfId="18" applyNumberFormat="1" applyFont="1" applyFill="1" applyBorder="1" applyAlignment="1" applyProtection="1">
      <alignment horizontal="center" vertical="center" shrinkToFit="1"/>
      <protection locked="0"/>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0" xfId="0" applyFont="1" applyFill="1" applyBorder="1" applyAlignment="1" applyProtection="1">
      <alignment vertical="center"/>
    </xf>
    <xf numFmtId="0" fontId="9" fillId="0" borderId="0" xfId="16" applyFont="1" applyFill="1" applyBorder="1" applyAlignment="1" applyProtection="1">
      <alignment horizontal="left" vertical="center" shrinkToFit="1"/>
    </xf>
    <xf numFmtId="0" fontId="9" fillId="0" borderId="0" xfId="16" applyFont="1" applyFill="1" applyBorder="1" applyAlignment="1" applyProtection="1">
      <alignment horizontal="center" vertical="center"/>
      <protection locked="0"/>
    </xf>
    <xf numFmtId="0" fontId="18" fillId="0" borderId="12" xfId="0" applyFont="1" applyFill="1" applyBorder="1" applyProtection="1">
      <alignment vertical="center"/>
    </xf>
    <xf numFmtId="0" fontId="18" fillId="0" borderId="0" xfId="0" applyFont="1" applyFill="1" applyBorder="1" applyAlignment="1" applyProtection="1">
      <alignment horizontal="distributed" vertical="center" wrapText="1"/>
    </xf>
    <xf numFmtId="0" fontId="18" fillId="0" borderId="0" xfId="0" applyFont="1" applyFill="1" applyBorder="1" applyAlignment="1" applyProtection="1">
      <alignment horizontal="center" vertical="center" wrapText="1"/>
    </xf>
    <xf numFmtId="0" fontId="24" fillId="0" borderId="0" xfId="0" applyFont="1" applyFill="1" applyBorder="1" applyAlignment="1" applyProtection="1">
      <alignment vertical="center"/>
    </xf>
    <xf numFmtId="0" fontId="6" fillId="0" borderId="38" xfId="16" applyFont="1" applyFill="1" applyBorder="1" applyAlignment="1" applyProtection="1">
      <alignment horizontal="center" vertical="center"/>
    </xf>
    <xf numFmtId="0" fontId="6" fillId="0" borderId="39" xfId="16" applyFont="1" applyFill="1" applyBorder="1" applyAlignment="1" applyProtection="1">
      <alignment vertical="center"/>
    </xf>
    <xf numFmtId="0" fontId="18" fillId="0" borderId="39" xfId="0" applyFont="1" applyFill="1" applyBorder="1" applyProtection="1">
      <alignment vertical="center"/>
    </xf>
    <xf numFmtId="0" fontId="6" fillId="0" borderId="42" xfId="16" applyFont="1" applyFill="1" applyBorder="1" applyAlignment="1" applyProtection="1">
      <alignment vertical="center" wrapText="1"/>
    </xf>
    <xf numFmtId="0" fontId="6" fillId="0" borderId="0" xfId="16" applyFont="1" applyFill="1" applyBorder="1" applyAlignment="1" applyProtection="1">
      <alignment vertical="center"/>
    </xf>
    <xf numFmtId="0" fontId="6" fillId="0" borderId="39" xfId="16" applyFont="1" applyFill="1" applyBorder="1" applyAlignment="1" applyProtection="1">
      <alignment vertical="center" wrapText="1"/>
    </xf>
    <xf numFmtId="0" fontId="9" fillId="0" borderId="42" xfId="16" applyFont="1" applyFill="1" applyBorder="1" applyAlignment="1" applyProtection="1">
      <alignment vertical="center"/>
    </xf>
    <xf numFmtId="178" fontId="9" fillId="0" borderId="0" xfId="16" applyNumberFormat="1" applyFont="1" applyFill="1" applyBorder="1" applyAlignment="1" applyProtection="1">
      <alignment vertical="center"/>
    </xf>
    <xf numFmtId="0" fontId="6" fillId="0" borderId="31" xfId="16" applyFont="1" applyFill="1" applyBorder="1" applyAlignment="1" applyProtection="1">
      <alignment vertical="center" wrapText="1"/>
    </xf>
    <xf numFmtId="0" fontId="8" fillId="0" borderId="98" xfId="16" applyFont="1" applyFill="1" applyBorder="1" applyAlignment="1" applyProtection="1">
      <alignment vertical="center"/>
    </xf>
    <xf numFmtId="0" fontId="6" fillId="0" borderId="98" xfId="16" applyFont="1" applyFill="1" applyBorder="1" applyAlignment="1" applyProtection="1">
      <alignment vertical="center"/>
    </xf>
    <xf numFmtId="0" fontId="18" fillId="0" borderId="98" xfId="0" applyFont="1" applyFill="1" applyBorder="1" applyProtection="1">
      <alignment vertical="center"/>
    </xf>
    <xf numFmtId="0" fontId="6" fillId="0" borderId="133" xfId="16" applyFont="1" applyFill="1" applyBorder="1" applyAlignment="1" applyProtection="1">
      <alignment vertical="center" wrapText="1"/>
    </xf>
    <xf numFmtId="192" fontId="23" fillId="2" borderId="0" xfId="0" applyNumberFormat="1" applyFont="1" applyFill="1" applyBorder="1" applyAlignment="1" applyProtection="1">
      <alignment vertical="center" shrinkToFit="1"/>
    </xf>
    <xf numFmtId="0" fontId="8" fillId="0" borderId="12" xfId="16" applyFont="1" applyFill="1" applyBorder="1" applyAlignment="1" applyProtection="1">
      <alignment vertical="center" shrinkToFit="1"/>
    </xf>
    <xf numFmtId="0" fontId="18" fillId="0" borderId="90" xfId="0" applyFont="1" applyFill="1" applyBorder="1" applyAlignment="1" applyProtection="1">
      <alignment horizontal="center" vertical="center" shrinkToFit="1"/>
    </xf>
    <xf numFmtId="0" fontId="18" fillId="0" borderId="134" xfId="0" applyFont="1" applyFill="1" applyBorder="1" applyAlignment="1" applyProtection="1">
      <alignment horizontal="center" vertical="center" shrinkToFit="1"/>
    </xf>
    <xf numFmtId="0" fontId="18" fillId="0" borderId="99" xfId="0" applyFont="1" applyFill="1" applyBorder="1" applyAlignment="1" applyProtection="1">
      <alignment horizontal="center" vertical="center" shrinkToFit="1"/>
    </xf>
    <xf numFmtId="0" fontId="8" fillId="0" borderId="56" xfId="16" applyFont="1" applyFill="1" applyBorder="1" applyAlignment="1" applyProtection="1">
      <alignment vertical="center"/>
    </xf>
    <xf numFmtId="0" fontId="6" fillId="0" borderId="56" xfId="16" applyFont="1" applyFill="1" applyBorder="1" applyAlignment="1" applyProtection="1">
      <alignment vertical="center"/>
    </xf>
    <xf numFmtId="0" fontId="18" fillId="0" borderId="56" xfId="0" applyFont="1" applyFill="1" applyBorder="1" applyProtection="1">
      <alignment vertical="center"/>
    </xf>
    <xf numFmtId="0" fontId="6" fillId="0" borderId="57" xfId="16" applyFont="1" applyFill="1" applyBorder="1" applyAlignment="1" applyProtection="1">
      <alignment vertical="center" wrapText="1"/>
    </xf>
    <xf numFmtId="0" fontId="18" fillId="0" borderId="91" xfId="0" applyFont="1" applyFill="1" applyBorder="1" applyAlignment="1" applyProtection="1">
      <alignment horizontal="center" vertical="center" shrinkToFit="1"/>
    </xf>
    <xf numFmtId="0" fontId="18" fillId="0" borderId="66" xfId="0" applyFont="1" applyFill="1" applyBorder="1" applyAlignment="1" applyProtection="1">
      <alignment horizontal="center" vertical="center" shrinkToFit="1"/>
    </xf>
    <xf numFmtId="0" fontId="24" fillId="0" borderId="91" xfId="0" applyFont="1" applyBorder="1" applyAlignment="1">
      <alignment horizontal="center" vertical="center" shrinkToFit="1"/>
    </xf>
    <xf numFmtId="0" fontId="24" fillId="0" borderId="121" xfId="0" applyFont="1" applyBorder="1" applyAlignment="1">
      <alignment horizontal="center" vertical="center" shrinkToFit="1"/>
    </xf>
    <xf numFmtId="0" fontId="24" fillId="0" borderId="66" xfId="0" applyNumberFormat="1" applyFont="1" applyBorder="1" applyAlignment="1">
      <alignment horizontal="center" vertical="center" shrinkToFit="1"/>
    </xf>
    <xf numFmtId="0" fontId="24" fillId="0" borderId="48" xfId="0" applyFont="1" applyBorder="1" applyAlignment="1">
      <alignment horizontal="center" vertical="center" shrinkToFit="1"/>
    </xf>
    <xf numFmtId="0" fontId="24" fillId="0" borderId="46" xfId="0" applyFont="1" applyBorder="1" applyAlignment="1">
      <alignment horizontal="center" vertical="center" shrinkToFit="1"/>
    </xf>
    <xf numFmtId="0" fontId="24" fillId="0" borderId="78" xfId="0" applyNumberFormat="1" applyFont="1" applyBorder="1" applyAlignment="1">
      <alignment horizontal="center" vertical="center" shrinkToFit="1"/>
    </xf>
    <xf numFmtId="0" fontId="24" fillId="0" borderId="0" xfId="0" applyFont="1" applyBorder="1" applyAlignment="1">
      <alignment vertical="center"/>
    </xf>
    <xf numFmtId="0" fontId="24" fillId="0" borderId="0" xfId="0" applyFont="1" applyBorder="1" applyAlignment="1">
      <alignment vertical="center" wrapText="1"/>
    </xf>
    <xf numFmtId="0" fontId="8" fillId="0" borderId="138" xfId="16" applyFont="1" applyFill="1" applyBorder="1" applyAlignment="1" applyProtection="1">
      <alignment vertical="center"/>
    </xf>
    <xf numFmtId="0" fontId="6" fillId="0" borderId="138" xfId="16" applyFont="1" applyFill="1" applyBorder="1" applyAlignment="1" applyProtection="1">
      <alignment vertical="center"/>
    </xf>
    <xf numFmtId="0" fontId="18" fillId="0" borderId="138" xfId="0" applyFont="1" applyFill="1" applyBorder="1" applyProtection="1">
      <alignment vertical="center"/>
    </xf>
    <xf numFmtId="0" fontId="6" fillId="0" borderId="139" xfId="16" applyFont="1" applyFill="1" applyBorder="1" applyAlignment="1" applyProtection="1">
      <alignment vertical="center" wrapText="1"/>
    </xf>
    <xf numFmtId="0" fontId="6" fillId="0" borderId="0" xfId="16" applyFont="1" applyFill="1" applyBorder="1" applyAlignment="1" applyProtection="1">
      <alignment horizontal="left" vertical="center"/>
    </xf>
    <xf numFmtId="0" fontId="18" fillId="0" borderId="23" xfId="0" applyFont="1" applyFill="1" applyBorder="1" applyProtection="1">
      <alignment vertical="center"/>
    </xf>
    <xf numFmtId="0" fontId="8" fillId="0" borderId="16" xfId="16" applyFont="1" applyFill="1" applyBorder="1" applyAlignment="1" applyProtection="1">
      <alignment vertical="center"/>
    </xf>
    <xf numFmtId="0" fontId="8" fillId="0" borderId="14" xfId="16" applyFont="1" applyFill="1" applyBorder="1" applyAlignment="1" applyProtection="1">
      <alignment vertical="center"/>
    </xf>
    <xf numFmtId="0" fontId="8" fillId="0" borderId="0" xfId="16" applyFont="1" applyFill="1" applyBorder="1" applyAlignment="1" applyProtection="1">
      <alignment vertical="center" shrinkToFit="1"/>
    </xf>
    <xf numFmtId="0" fontId="24" fillId="0" borderId="89" xfId="0" applyFont="1" applyBorder="1" applyAlignment="1">
      <alignment horizontal="center" vertical="center" shrinkToFit="1"/>
    </xf>
    <xf numFmtId="0" fontId="24" fillId="0" borderId="49" xfId="0" applyFont="1" applyBorder="1" applyAlignment="1">
      <alignment horizontal="center" vertical="center" shrinkToFit="1"/>
    </xf>
    <xf numFmtId="0" fontId="24" fillId="0" borderId="141" xfId="0" applyNumberFormat="1" applyFont="1" applyBorder="1" applyAlignment="1">
      <alignment horizontal="center" vertical="center" shrinkToFit="1"/>
    </xf>
    <xf numFmtId="0" fontId="8" fillId="0" borderId="39" xfId="16" applyFont="1" applyFill="1" applyBorder="1" applyAlignment="1" applyProtection="1">
      <alignment vertical="center"/>
    </xf>
    <xf numFmtId="0" fontId="8" fillId="0" borderId="39" xfId="16" applyFont="1" applyFill="1" applyBorder="1" applyAlignment="1" applyProtection="1">
      <alignment vertical="top"/>
    </xf>
    <xf numFmtId="0" fontId="18" fillId="0" borderId="42" xfId="0" applyFont="1" applyFill="1" applyBorder="1" applyProtection="1">
      <alignment vertical="center"/>
    </xf>
    <xf numFmtId="0" fontId="18" fillId="0" borderId="0" xfId="0" applyFont="1" applyFill="1" applyAlignment="1" applyProtection="1">
      <alignment vertical="center"/>
    </xf>
    <xf numFmtId="0" fontId="8" fillId="0" borderId="39" xfId="16" applyFont="1" applyFill="1" applyBorder="1" applyAlignment="1" applyProtection="1">
      <alignment vertical="center" shrinkToFit="1"/>
    </xf>
    <xf numFmtId="0" fontId="8" fillId="0" borderId="42" xfId="16" applyFont="1" applyFill="1" applyBorder="1" applyAlignment="1" applyProtection="1">
      <alignment vertical="center" shrinkToFit="1"/>
    </xf>
    <xf numFmtId="0" fontId="8" fillId="0" borderId="0" xfId="16" applyFont="1" applyFill="1" applyBorder="1" applyAlignment="1" applyProtection="1">
      <alignment wrapText="1"/>
    </xf>
    <xf numFmtId="0" fontId="23" fillId="0" borderId="42" xfId="0" applyFont="1" applyFill="1" applyBorder="1" applyAlignment="1" applyProtection="1">
      <alignment vertical="center" shrinkToFit="1"/>
    </xf>
    <xf numFmtId="0" fontId="6" fillId="0" borderId="0" xfId="16" applyFont="1" applyFill="1" applyBorder="1" applyAlignment="1" applyProtection="1">
      <alignment horizontal="right" vertical="center" shrinkToFit="1"/>
    </xf>
    <xf numFmtId="0" fontId="23" fillId="0" borderId="0" xfId="0" applyFont="1" applyFill="1" applyBorder="1" applyAlignment="1" applyProtection="1">
      <alignment vertical="center" shrinkToFit="1"/>
    </xf>
    <xf numFmtId="0" fontId="6" fillId="0" borderId="0" xfId="16" applyFont="1" applyFill="1" applyBorder="1" applyAlignment="1" applyProtection="1">
      <alignment horizontal="center" vertical="center" shrinkToFit="1"/>
    </xf>
    <xf numFmtId="0" fontId="18" fillId="0" borderId="38" xfId="16" applyNumberFormat="1" applyFont="1" applyFill="1" applyBorder="1" applyAlignment="1" applyProtection="1">
      <alignment vertical="center"/>
    </xf>
    <xf numFmtId="0" fontId="18" fillId="0" borderId="39" xfId="16" applyNumberFormat="1" applyFont="1" applyFill="1" applyBorder="1" applyAlignment="1" applyProtection="1">
      <alignment vertical="center"/>
    </xf>
    <xf numFmtId="3" fontId="1" fillId="0" borderId="39" xfId="0" applyNumberFormat="1" applyFont="1" applyFill="1" applyBorder="1" applyAlignment="1">
      <alignment vertical="center"/>
    </xf>
    <xf numFmtId="3" fontId="18" fillId="0" borderId="39" xfId="16" applyNumberFormat="1" applyFont="1" applyFill="1" applyBorder="1" applyAlignment="1" applyProtection="1">
      <alignment vertical="center"/>
    </xf>
    <xf numFmtId="3" fontId="18" fillId="0" borderId="41" xfId="16" applyNumberFormat="1" applyFont="1" applyFill="1" applyBorder="1" applyAlignment="1" applyProtection="1">
      <alignment vertical="center"/>
    </xf>
    <xf numFmtId="190" fontId="51" fillId="0" borderId="42" xfId="16" applyNumberFormat="1" applyFont="1" applyFill="1" applyBorder="1" applyAlignment="1">
      <alignment vertical="center" shrinkToFit="1"/>
    </xf>
    <xf numFmtId="190" fontId="51" fillId="0" borderId="24" xfId="16" applyNumberFormat="1" applyFont="1" applyFill="1" applyBorder="1" applyAlignment="1">
      <alignment vertical="center" shrinkToFit="1"/>
    </xf>
    <xf numFmtId="0" fontId="18" fillId="0" borderId="92" xfId="0" applyFont="1" applyFill="1" applyBorder="1" applyAlignment="1" applyProtection="1">
      <alignment horizontal="center" vertical="center"/>
    </xf>
    <xf numFmtId="0" fontId="18" fillId="0" borderId="41" xfId="0" applyFont="1" applyFill="1" applyBorder="1" applyProtection="1">
      <alignment vertical="center"/>
    </xf>
    <xf numFmtId="190" fontId="51" fillId="0" borderId="42" xfId="16" applyNumberFormat="1" applyFont="1" applyFill="1" applyBorder="1" applyAlignment="1">
      <alignment vertical="center"/>
    </xf>
    <xf numFmtId="0" fontId="20" fillId="0" borderId="85" xfId="18" applyFont="1" applyFill="1" applyBorder="1" applyAlignment="1" applyProtection="1">
      <alignment vertical="center" shrinkToFit="1"/>
    </xf>
    <xf numFmtId="190" fontId="20" fillId="0" borderId="90" xfId="18" applyNumberFormat="1" applyFont="1" applyFill="1" applyBorder="1" applyAlignment="1" applyProtection="1">
      <alignment vertical="center" shrinkToFit="1"/>
    </xf>
    <xf numFmtId="190" fontId="20" fillId="0" borderId="134" xfId="18" applyNumberFormat="1" applyFont="1" applyFill="1" applyBorder="1" applyAlignment="1" applyProtection="1">
      <alignment vertical="center" shrinkToFit="1"/>
    </xf>
    <xf numFmtId="0" fontId="24" fillId="0" borderId="99" xfId="16" applyFont="1" applyFill="1" applyBorder="1" applyAlignment="1" applyProtection="1">
      <alignment shrinkToFit="1"/>
    </xf>
    <xf numFmtId="0" fontId="18" fillId="0" borderId="92" xfId="16" applyFont="1" applyFill="1" applyBorder="1" applyAlignment="1" applyProtection="1">
      <alignment horizontal="center" vertical="center"/>
    </xf>
    <xf numFmtId="0" fontId="18" fillId="0" borderId="23" xfId="16" applyFont="1" applyFill="1" applyBorder="1" applyAlignment="1" applyProtection="1">
      <alignment vertical="center"/>
    </xf>
    <xf numFmtId="0" fontId="18" fillId="0" borderId="2" xfId="16" applyFont="1" applyFill="1" applyBorder="1" applyAlignment="1" applyProtection="1">
      <alignment vertical="center"/>
    </xf>
    <xf numFmtId="0" fontId="18" fillId="0" borderId="28" xfId="16" applyFont="1" applyFill="1" applyBorder="1" applyAlignment="1" applyProtection="1">
      <alignment vertical="center"/>
    </xf>
    <xf numFmtId="0" fontId="18" fillId="0" borderId="24" xfId="16" applyFont="1" applyFill="1" applyBorder="1" applyAlignment="1" applyProtection="1">
      <alignment vertical="center"/>
    </xf>
    <xf numFmtId="0" fontId="18" fillId="0" borderId="2" xfId="0" applyFont="1" applyFill="1" applyBorder="1" applyProtection="1">
      <alignment vertical="center"/>
    </xf>
    <xf numFmtId="0" fontId="18" fillId="0" borderId="24" xfId="0" applyFont="1" applyFill="1" applyBorder="1" applyAlignment="1" applyProtection="1">
      <alignment vertical="center" shrinkToFit="1"/>
    </xf>
    <xf numFmtId="193" fontId="20" fillId="0" borderId="99" xfId="18" applyNumberFormat="1" applyFont="1" applyFill="1" applyBorder="1" applyAlignment="1" applyProtection="1">
      <alignment vertical="center" shrinkToFit="1"/>
    </xf>
    <xf numFmtId="190" fontId="20" fillId="0" borderId="0" xfId="18" applyNumberFormat="1" applyFont="1" applyFill="1" applyBorder="1" applyAlignment="1" applyProtection="1">
      <alignment vertical="center" shrinkToFit="1"/>
    </xf>
    <xf numFmtId="0" fontId="18" fillId="0" borderId="0" xfId="16" applyFont="1" applyFill="1" applyBorder="1" applyAlignment="1" applyProtection="1">
      <alignment horizontal="center" vertical="center" wrapText="1"/>
    </xf>
    <xf numFmtId="0" fontId="18" fillId="0" borderId="0" xfId="16" applyFont="1" applyFill="1" applyBorder="1" applyAlignment="1" applyProtection="1">
      <alignment vertical="center" wrapText="1"/>
    </xf>
    <xf numFmtId="190" fontId="20" fillId="0" borderId="0" xfId="18" applyNumberFormat="1" applyFont="1" applyFill="1" applyBorder="1" applyAlignment="1" applyProtection="1">
      <alignment vertical="center" wrapText="1" shrinkToFit="1"/>
    </xf>
    <xf numFmtId="0" fontId="51" fillId="0" borderId="0" xfId="0" applyFont="1" applyBorder="1" applyAlignment="1">
      <alignment vertical="center" shrinkToFit="1"/>
    </xf>
    <xf numFmtId="193" fontId="20" fillId="0" borderId="0" xfId="18" applyNumberFormat="1" applyFont="1" applyFill="1" applyBorder="1" applyAlignment="1" applyProtection="1">
      <alignment vertical="center" shrinkToFit="1"/>
    </xf>
    <xf numFmtId="0" fontId="18" fillId="0" borderId="0" xfId="16" applyNumberFormat="1" applyFont="1" applyFill="1" applyBorder="1" applyAlignment="1" applyProtection="1">
      <alignment vertical="center"/>
    </xf>
    <xf numFmtId="3" fontId="1" fillId="0" borderId="0" xfId="0" applyNumberFormat="1" applyFont="1" applyFill="1" applyBorder="1" applyAlignment="1">
      <alignment vertical="center"/>
    </xf>
    <xf numFmtId="3" fontId="18" fillId="0" borderId="0" xfId="16" applyNumberFormat="1" applyFont="1" applyFill="1" applyBorder="1" applyAlignment="1" applyProtection="1">
      <alignment vertical="center"/>
    </xf>
    <xf numFmtId="3" fontId="18" fillId="0" borderId="0" xfId="16" applyNumberFormat="1" applyFont="1" applyFill="1" applyBorder="1" applyAlignment="1" applyProtection="1">
      <alignment horizontal="center" vertical="center"/>
    </xf>
    <xf numFmtId="190" fontId="51" fillId="0" borderId="0" xfId="16" applyNumberFormat="1" applyFont="1" applyFill="1" applyBorder="1" applyAlignment="1">
      <alignment vertical="center"/>
    </xf>
    <xf numFmtId="0" fontId="20" fillId="0" borderId="0" xfId="18" applyFont="1" applyFill="1" applyBorder="1" applyAlignment="1" applyProtection="1">
      <alignment horizontal="left" vertical="top" shrinkToFit="1"/>
    </xf>
    <xf numFmtId="0" fontId="20" fillId="0" borderId="0" xfId="16" applyFont="1" applyFill="1" applyBorder="1" applyProtection="1"/>
    <xf numFmtId="0" fontId="20" fillId="0" borderId="0" xfId="16" applyFont="1" applyFill="1" applyBorder="1" applyAlignment="1" applyProtection="1">
      <alignment vertical="top"/>
    </xf>
    <xf numFmtId="0" fontId="23" fillId="0" borderId="0" xfId="16" applyFont="1" applyFill="1" applyBorder="1" applyAlignment="1">
      <alignment vertical="center" wrapText="1"/>
    </xf>
    <xf numFmtId="0" fontId="23" fillId="0" borderId="0" xfId="16" applyFont="1" applyFill="1" applyBorder="1" applyAlignment="1">
      <alignment horizontal="center" vertical="center" wrapText="1"/>
    </xf>
    <xf numFmtId="0" fontId="18" fillId="0" borderId="39" xfId="16" applyFont="1" applyFill="1" applyBorder="1" applyAlignment="1" applyProtection="1">
      <alignment vertical="center" shrinkToFit="1"/>
    </xf>
    <xf numFmtId="0" fontId="6" fillId="0" borderId="39" xfId="16" applyFont="1" applyFill="1" applyBorder="1" applyAlignment="1" applyProtection="1">
      <alignment vertical="center" shrinkToFit="1"/>
    </xf>
    <xf numFmtId="179" fontId="20" fillId="0" borderId="42" xfId="16" applyNumberFormat="1" applyFont="1" applyFill="1" applyBorder="1" applyAlignment="1" applyProtection="1">
      <alignment vertical="center" shrinkToFit="1"/>
      <protection locked="0"/>
    </xf>
    <xf numFmtId="0" fontId="53" fillId="0" borderId="0" xfId="16" applyFont="1" applyFill="1" applyBorder="1" applyAlignment="1" applyProtection="1">
      <alignment horizontal="left" vertical="center" shrinkToFit="1"/>
    </xf>
    <xf numFmtId="0" fontId="18" fillId="0" borderId="0" xfId="16" applyFont="1" applyFill="1" applyBorder="1" applyAlignment="1" applyProtection="1">
      <alignment vertical="center" shrinkToFit="1"/>
    </xf>
    <xf numFmtId="179" fontId="23" fillId="0" borderId="0" xfId="16" applyNumberFormat="1" applyFont="1" applyFill="1" applyBorder="1" applyAlignment="1" applyProtection="1">
      <alignment horizontal="center" vertical="center" shrinkToFit="1"/>
    </xf>
    <xf numFmtId="179" fontId="23" fillId="0" borderId="0" xfId="16" applyNumberFormat="1" applyFont="1" applyFill="1" applyBorder="1" applyAlignment="1" applyProtection="1">
      <alignment vertical="center" shrinkToFit="1"/>
    </xf>
    <xf numFmtId="0" fontId="6" fillId="0" borderId="0" xfId="16" applyFont="1" applyFill="1" applyBorder="1" applyAlignment="1" applyProtection="1">
      <alignment vertical="center" shrinkToFit="1"/>
    </xf>
    <xf numFmtId="179" fontId="20" fillId="0" borderId="0" xfId="16" applyNumberFormat="1" applyFont="1" applyFill="1" applyBorder="1" applyAlignment="1" applyProtection="1">
      <alignment horizontal="center" vertical="center" shrinkToFit="1"/>
      <protection locked="0"/>
    </xf>
    <xf numFmtId="179" fontId="20" fillId="0" borderId="0" xfId="16" applyNumberFormat="1" applyFont="1" applyFill="1" applyBorder="1" applyAlignment="1" applyProtection="1">
      <alignment vertical="center" shrinkToFit="1"/>
      <protection locked="0"/>
    </xf>
    <xf numFmtId="0" fontId="18" fillId="0" borderId="0" xfId="16" applyFont="1" applyFill="1" applyBorder="1" applyAlignment="1" applyProtection="1">
      <alignment horizontal="left" vertical="center" shrinkToFit="1"/>
    </xf>
    <xf numFmtId="0" fontId="9" fillId="0" borderId="0" xfId="16" applyFont="1" applyFill="1" applyBorder="1" applyAlignment="1">
      <alignment vertical="center" wrapText="1"/>
    </xf>
    <xf numFmtId="0" fontId="9" fillId="0" borderId="0" xfId="16" applyFont="1" applyFill="1" applyBorder="1" applyAlignment="1">
      <alignment horizontal="center" vertical="center" wrapText="1"/>
    </xf>
    <xf numFmtId="0" fontId="20" fillId="0" borderId="0" xfId="16" applyFont="1" applyFill="1" applyBorder="1" applyAlignment="1" applyProtection="1">
      <alignment vertical="top" wrapText="1"/>
    </xf>
    <xf numFmtId="0" fontId="18" fillId="0" borderId="4" xfId="0" applyFont="1" applyFill="1" applyBorder="1" applyProtection="1">
      <alignment vertical="center"/>
    </xf>
    <xf numFmtId="3" fontId="54" fillId="0" borderId="4" xfId="0" applyNumberFormat="1" applyFont="1" applyFill="1" applyBorder="1" applyAlignment="1">
      <alignment vertical="center"/>
    </xf>
    <xf numFmtId="190" fontId="5" fillId="0" borderId="7" xfId="16" applyNumberFormat="1" applyFont="1" applyFill="1" applyBorder="1" applyAlignment="1">
      <alignment vertical="center"/>
    </xf>
    <xf numFmtId="3" fontId="6" fillId="0" borderId="2" xfId="16" applyNumberFormat="1" applyFont="1" applyFill="1" applyBorder="1" applyAlignment="1" applyProtection="1">
      <alignment vertical="center"/>
    </xf>
    <xf numFmtId="3" fontId="6" fillId="0" borderId="24" xfId="16" applyNumberFormat="1" applyFont="1" applyFill="1" applyBorder="1" applyAlignment="1" applyProtection="1">
      <alignment vertical="center"/>
    </xf>
    <xf numFmtId="190" fontId="5" fillId="0" borderId="24" xfId="16" applyNumberFormat="1" applyFont="1" applyFill="1" applyBorder="1" applyAlignment="1">
      <alignment vertical="center"/>
    </xf>
    <xf numFmtId="0" fontId="55" fillId="0" borderId="0" xfId="16" applyFont="1" applyProtection="1"/>
    <xf numFmtId="0" fontId="18" fillId="0" borderId="0" xfId="16" applyFont="1" applyFill="1" applyBorder="1" applyAlignment="1" applyProtection="1">
      <alignment vertical="center"/>
      <protection locked="0"/>
    </xf>
    <xf numFmtId="0" fontId="18" fillId="0" borderId="0" xfId="16" applyFont="1" applyFill="1" applyBorder="1" applyAlignment="1" applyProtection="1">
      <alignment vertical="center" shrinkToFit="1"/>
      <protection locked="0"/>
    </xf>
    <xf numFmtId="0" fontId="22" fillId="0" borderId="1" xfId="16" applyFont="1" applyFill="1" applyBorder="1" applyAlignment="1" applyProtection="1">
      <alignment vertical="center"/>
    </xf>
    <xf numFmtId="0" fontId="22" fillId="0" borderId="1" xfId="0" applyFont="1" applyFill="1" applyBorder="1" applyProtection="1">
      <alignment vertical="center"/>
    </xf>
    <xf numFmtId="0" fontId="18" fillId="0" borderId="8" xfId="16" applyFont="1" applyFill="1" applyBorder="1" applyAlignment="1" applyProtection="1">
      <alignment vertical="center"/>
    </xf>
    <xf numFmtId="0" fontId="18" fillId="0" borderId="8" xfId="0" applyFont="1" applyFill="1" applyBorder="1" applyProtection="1">
      <alignment vertical="center"/>
    </xf>
    <xf numFmtId="0" fontId="45" fillId="2" borderId="0" xfId="16" applyFont="1" applyFill="1" applyBorder="1" applyAlignment="1" applyProtection="1">
      <alignment vertical="center"/>
    </xf>
    <xf numFmtId="0" fontId="22" fillId="2" borderId="0" xfId="16" applyFont="1" applyFill="1" applyBorder="1" applyAlignment="1" applyProtection="1">
      <alignment horizontal="center" vertical="center"/>
    </xf>
    <xf numFmtId="0" fontId="18" fillId="2" borderId="90" xfId="16" applyFont="1" applyFill="1" applyBorder="1" applyAlignment="1" applyProtection="1">
      <alignment horizontal="center" vertical="center" shrinkToFit="1"/>
    </xf>
    <xf numFmtId="0" fontId="18" fillId="2" borderId="134" xfId="16" applyFont="1" applyFill="1" applyBorder="1" applyAlignment="1" applyProtection="1">
      <alignment horizontal="center" vertical="center" shrinkToFit="1"/>
    </xf>
    <xf numFmtId="0" fontId="18" fillId="0" borderId="134" xfId="16" applyFont="1" applyFill="1" applyBorder="1" applyAlignment="1" applyProtection="1">
      <alignment horizontal="center" vertical="center" shrinkToFit="1"/>
    </xf>
    <xf numFmtId="0" fontId="18" fillId="2" borderId="99" xfId="16" applyFont="1" applyFill="1" applyBorder="1" applyAlignment="1" applyProtection="1">
      <alignment horizontal="center" vertical="center" shrinkToFit="1"/>
    </xf>
    <xf numFmtId="0" fontId="18" fillId="2" borderId="91" xfId="16" applyFont="1" applyFill="1" applyBorder="1" applyAlignment="1" applyProtection="1">
      <alignment horizontal="center" vertical="center" shrinkToFit="1"/>
    </xf>
    <xf numFmtId="0" fontId="18" fillId="2" borderId="121" xfId="16" applyFont="1" applyFill="1" applyBorder="1" applyAlignment="1" applyProtection="1">
      <alignment horizontal="center" vertical="center" shrinkToFit="1"/>
    </xf>
    <xf numFmtId="0" fontId="18" fillId="0" borderId="121" xfId="16" applyFont="1" applyFill="1" applyBorder="1" applyAlignment="1" applyProtection="1">
      <alignment horizontal="center" vertical="center" shrinkToFit="1"/>
    </xf>
    <xf numFmtId="190" fontId="18" fillId="2" borderId="121" xfId="17" applyNumberFormat="1" applyFont="1" applyFill="1" applyBorder="1" applyAlignment="1" applyProtection="1">
      <alignment horizontal="right" vertical="center" shrinkToFit="1"/>
    </xf>
    <xf numFmtId="190" fontId="18" fillId="2" borderId="66" xfId="17" applyNumberFormat="1" applyFont="1" applyFill="1" applyBorder="1" applyAlignment="1" applyProtection="1">
      <alignment horizontal="right" vertical="center" shrinkToFit="1"/>
    </xf>
    <xf numFmtId="0" fontId="18" fillId="5" borderId="48" xfId="16" applyFont="1" applyFill="1" applyBorder="1" applyAlignment="1" applyProtection="1">
      <alignment horizontal="center" vertical="center" shrinkToFit="1"/>
      <protection locked="0"/>
    </xf>
    <xf numFmtId="0" fontId="18" fillId="0" borderId="46" xfId="16" applyFont="1" applyFill="1" applyBorder="1" applyAlignment="1" applyProtection="1">
      <alignment horizontal="center" vertical="center" shrinkToFit="1"/>
      <protection locked="0"/>
    </xf>
    <xf numFmtId="0" fontId="18" fillId="5" borderId="46" xfId="16" applyFont="1" applyFill="1" applyBorder="1" applyAlignment="1" applyProtection="1">
      <alignment horizontal="center" vertical="center" shrinkToFit="1"/>
      <protection locked="0"/>
    </xf>
    <xf numFmtId="190" fontId="18" fillId="5" borderId="46" xfId="17" applyNumberFormat="1" applyFont="1" applyFill="1" applyBorder="1" applyAlignment="1" applyProtection="1">
      <alignment horizontal="right" vertical="center" shrinkToFit="1"/>
      <protection locked="0"/>
    </xf>
    <xf numFmtId="190" fontId="18" fillId="5" borderId="78" xfId="17" applyNumberFormat="1" applyFont="1" applyFill="1" applyBorder="1" applyAlignment="1" applyProtection="1">
      <alignment horizontal="right" vertical="center" shrinkToFit="1"/>
      <protection locked="0"/>
    </xf>
    <xf numFmtId="0" fontId="55" fillId="0" borderId="0" xfId="16" applyFont="1" applyAlignment="1" applyProtection="1"/>
    <xf numFmtId="190" fontId="18" fillId="0" borderId="134" xfId="17" applyNumberFormat="1" applyFont="1" applyFill="1" applyBorder="1" applyAlignment="1" applyProtection="1">
      <alignment horizontal="right" vertical="center"/>
    </xf>
    <xf numFmtId="190" fontId="18" fillId="0" borderId="99" xfId="17" applyNumberFormat="1" applyFont="1" applyFill="1" applyBorder="1" applyAlignment="1" applyProtection="1">
      <alignment horizontal="right" vertical="center"/>
    </xf>
    <xf numFmtId="0" fontId="18" fillId="2" borderId="0" xfId="16" applyFont="1" applyFill="1" applyBorder="1" applyAlignment="1" applyProtection="1">
      <alignment vertical="top"/>
    </xf>
    <xf numFmtId="0" fontId="18" fillId="2" borderId="0" xfId="16" applyFont="1" applyFill="1" applyBorder="1" applyAlignment="1" applyProtection="1">
      <alignment vertical="top" wrapText="1"/>
    </xf>
    <xf numFmtId="0" fontId="23" fillId="0" borderId="43" xfId="8" applyFont="1" applyFill="1" applyBorder="1" applyAlignment="1" applyProtection="1">
      <alignment horizontal="center" vertical="center"/>
    </xf>
    <xf numFmtId="0" fontId="23" fillId="0" borderId="1" xfId="8" applyFont="1" applyFill="1" applyBorder="1" applyAlignment="1" applyProtection="1">
      <alignment horizontal="center" vertical="center"/>
    </xf>
    <xf numFmtId="0" fontId="18" fillId="0" borderId="43" xfId="8" applyFont="1" applyFill="1" applyBorder="1" applyAlignment="1" applyProtection="1">
      <alignment horizontal="center" vertical="center"/>
    </xf>
    <xf numFmtId="0" fontId="41" fillId="0" borderId="88" xfId="16" applyFont="1" applyFill="1" applyBorder="1" applyAlignment="1" applyProtection="1">
      <alignment vertical="center"/>
    </xf>
    <xf numFmtId="0" fontId="41" fillId="0" borderId="137" xfId="16" applyFont="1" applyFill="1" applyBorder="1" applyAlignment="1" applyProtection="1">
      <alignment vertical="center"/>
    </xf>
    <xf numFmtId="0" fontId="57" fillId="0" borderId="97" xfId="16" applyFont="1" applyFill="1" applyBorder="1" applyAlignment="1" applyProtection="1">
      <alignment vertical="center"/>
    </xf>
    <xf numFmtId="0" fontId="57" fillId="0" borderId="88" xfId="16" applyFont="1" applyFill="1" applyBorder="1" applyAlignment="1" applyProtection="1">
      <alignment vertical="center"/>
    </xf>
    <xf numFmtId="0" fontId="58" fillId="0" borderId="0" xfId="0" applyFont="1">
      <alignment vertical="center"/>
    </xf>
    <xf numFmtId="0" fontId="49" fillId="0" borderId="26" xfId="8" applyFont="1" applyFill="1" applyBorder="1" applyAlignment="1" applyProtection="1">
      <alignment vertical="center"/>
    </xf>
    <xf numFmtId="0" fontId="49" fillId="0" borderId="26" xfId="8" applyFont="1" applyFill="1" applyBorder="1" applyAlignment="1" applyProtection="1">
      <alignment horizontal="left" vertical="center"/>
    </xf>
    <xf numFmtId="0" fontId="18" fillId="0" borderId="86" xfId="8" applyFont="1" applyFill="1" applyBorder="1" applyAlignment="1" applyProtection="1">
      <alignment horizontal="center" vertical="center"/>
    </xf>
    <xf numFmtId="0" fontId="18" fillId="0" borderId="54" xfId="8" applyFont="1" applyFill="1" applyBorder="1" applyAlignment="1" applyProtection="1">
      <alignment horizontal="left" vertical="center"/>
    </xf>
    <xf numFmtId="0" fontId="18" fillId="0" borderId="54" xfId="8" applyFont="1" applyFill="1" applyBorder="1" applyAlignment="1" applyProtection="1">
      <alignment vertical="center" wrapText="1"/>
    </xf>
    <xf numFmtId="0" fontId="18" fillId="0" borderId="146" xfId="8" applyFont="1" applyFill="1" applyBorder="1" applyAlignment="1" applyProtection="1">
      <alignment vertical="center" wrapText="1"/>
    </xf>
    <xf numFmtId="0" fontId="18" fillId="0" borderId="146" xfId="8" applyFont="1" applyFill="1" applyBorder="1" applyAlignment="1" applyProtection="1">
      <alignment vertical="center"/>
    </xf>
    <xf numFmtId="0" fontId="23" fillId="0" borderId="86" xfId="8" applyFont="1" applyFill="1" applyBorder="1" applyAlignment="1" applyProtection="1">
      <alignment horizontal="center" vertical="center"/>
    </xf>
    <xf numFmtId="0" fontId="23" fillId="0" borderId="54" xfId="8" applyFont="1" applyFill="1" applyBorder="1" applyAlignment="1" applyProtection="1">
      <alignment horizontal="left" vertical="center"/>
    </xf>
    <xf numFmtId="0" fontId="18" fillId="0" borderId="1" xfId="8" applyFont="1" applyFill="1" applyBorder="1" applyAlignment="1" applyProtection="1">
      <alignment horizontal="left" vertical="center"/>
    </xf>
    <xf numFmtId="0" fontId="18" fillId="0" borderId="44" xfId="8" applyFont="1" applyFill="1" applyBorder="1" applyAlignment="1" applyProtection="1">
      <alignment vertical="center"/>
    </xf>
    <xf numFmtId="0" fontId="23" fillId="0" borderId="1" xfId="8" applyFont="1" applyFill="1" applyBorder="1" applyAlignment="1" applyProtection="1">
      <alignment horizontal="left" vertical="center"/>
    </xf>
    <xf numFmtId="181" fontId="20" fillId="0" borderId="1" xfId="8" applyNumberFormat="1" applyFont="1" applyFill="1" applyBorder="1" applyAlignment="1" applyProtection="1">
      <alignment vertical="center" shrinkToFit="1"/>
      <protection locked="0"/>
    </xf>
    <xf numFmtId="0" fontId="18" fillId="0" borderId="56" xfId="8" applyFont="1" applyFill="1" applyBorder="1" applyAlignment="1" applyProtection="1">
      <alignment vertical="center" wrapText="1"/>
    </xf>
    <xf numFmtId="0" fontId="18" fillId="0" borderId="87" xfId="8" applyFont="1" applyFill="1" applyBorder="1" applyAlignment="1" applyProtection="1">
      <alignment vertical="center" wrapText="1"/>
    </xf>
    <xf numFmtId="181" fontId="20" fillId="0" borderId="87" xfId="8" applyNumberFormat="1" applyFont="1" applyFill="1" applyBorder="1" applyAlignment="1" applyProtection="1">
      <alignment vertical="center" shrinkToFit="1"/>
    </xf>
    <xf numFmtId="0" fontId="24" fillId="0" borderId="38" xfId="8" applyFont="1" applyFill="1" applyBorder="1" applyAlignment="1" applyProtection="1">
      <alignment vertical="center"/>
    </xf>
    <xf numFmtId="0" fontId="24" fillId="0" borderId="39" xfId="8" applyFont="1" applyFill="1" applyBorder="1" applyAlignment="1" applyProtection="1">
      <alignment vertical="center"/>
    </xf>
    <xf numFmtId="0" fontId="6" fillId="0" borderId="42" xfId="8" applyFont="1" applyFill="1" applyBorder="1" applyAlignment="1" applyProtection="1">
      <alignment vertical="center" shrinkToFit="1"/>
    </xf>
    <xf numFmtId="0" fontId="8" fillId="0" borderId="39" xfId="8" applyFont="1" applyFill="1" applyBorder="1" applyAlignment="1" applyProtection="1">
      <alignment vertical="center"/>
    </xf>
    <xf numFmtId="3" fontId="6" fillId="0" borderId="38" xfId="16" applyNumberFormat="1" applyFont="1" applyFill="1" applyBorder="1" applyAlignment="1" applyProtection="1">
      <alignment vertical="center"/>
    </xf>
    <xf numFmtId="3" fontId="54" fillId="0" borderId="39" xfId="0" applyNumberFormat="1" applyFont="1" applyFill="1" applyBorder="1" applyAlignment="1">
      <alignment vertical="center"/>
    </xf>
    <xf numFmtId="190" fontId="5" fillId="0" borderId="42" xfId="16" applyNumberFormat="1" applyFont="1" applyFill="1" applyBorder="1" applyAlignment="1">
      <alignment vertical="center"/>
    </xf>
    <xf numFmtId="0" fontId="9" fillId="0" borderId="39" xfId="16" applyFont="1" applyFill="1" applyBorder="1" applyAlignment="1">
      <alignment horizontal="center" vertical="center"/>
    </xf>
    <xf numFmtId="0" fontId="18" fillId="0" borderId="39" xfId="16" applyNumberFormat="1" applyFont="1" applyFill="1" applyBorder="1" applyAlignment="1" applyProtection="1">
      <alignment vertical="center" shrinkToFit="1"/>
    </xf>
    <xf numFmtId="0" fontId="18" fillId="0" borderId="109" xfId="16" applyNumberFormat="1" applyFont="1" applyFill="1" applyBorder="1" applyAlignment="1" applyProtection="1">
      <alignment vertical="center"/>
    </xf>
    <xf numFmtId="0" fontId="24" fillId="0" borderId="109" xfId="16" applyNumberFormat="1" applyFont="1" applyFill="1" applyBorder="1" applyAlignment="1" applyProtection="1">
      <alignment vertical="center"/>
    </xf>
    <xf numFmtId="0" fontId="44" fillId="0" borderId="115" xfId="16" applyNumberFormat="1" applyFont="1" applyFill="1" applyBorder="1" applyAlignment="1" applyProtection="1">
      <alignment vertical="center"/>
    </xf>
    <xf numFmtId="0" fontId="44" fillId="0" borderId="6" xfId="16" applyNumberFormat="1" applyFont="1" applyFill="1" applyBorder="1" applyAlignment="1" applyProtection="1">
      <alignment vertical="center"/>
    </xf>
    <xf numFmtId="0" fontId="44" fillId="0" borderId="4" xfId="16" applyNumberFormat="1" applyFont="1" applyFill="1" applyBorder="1" applyAlignment="1" applyProtection="1">
      <alignment vertical="center"/>
    </xf>
    <xf numFmtId="0" fontId="44" fillId="0" borderId="89" xfId="16" applyNumberFormat="1" applyFont="1" applyFill="1" applyBorder="1" applyAlignment="1" applyProtection="1">
      <alignment vertical="center"/>
    </xf>
    <xf numFmtId="0" fontId="44" fillId="0" borderId="38" xfId="16" applyNumberFormat="1" applyFont="1" applyFill="1" applyBorder="1" applyAlignment="1" applyProtection="1">
      <alignment vertical="center"/>
    </xf>
    <xf numFmtId="0" fontId="29" fillId="0" borderId="39" xfId="0" applyFont="1" applyFill="1" applyBorder="1" applyAlignment="1">
      <alignment vertical="center"/>
    </xf>
    <xf numFmtId="0" fontId="29" fillId="0" borderId="42" xfId="0" applyFont="1" applyFill="1" applyBorder="1" applyAlignment="1">
      <alignment vertical="center"/>
    </xf>
    <xf numFmtId="0" fontId="29" fillId="0" borderId="39" xfId="16" applyFont="1" applyFill="1" applyBorder="1" applyAlignment="1">
      <alignment vertical="center"/>
    </xf>
    <xf numFmtId="0" fontId="29" fillId="0" borderId="42" xfId="16" applyFont="1" applyFill="1" applyBorder="1" applyAlignment="1">
      <alignment vertical="center"/>
    </xf>
    <xf numFmtId="0" fontId="23" fillId="0" borderId="38" xfId="0" applyFont="1" applyFill="1" applyBorder="1" applyProtection="1">
      <alignment vertical="center"/>
    </xf>
    <xf numFmtId="183" fontId="6" fillId="0" borderId="0" xfId="8" applyNumberFormat="1" applyFont="1" applyFill="1" applyBorder="1" applyAlignment="1" applyProtection="1">
      <alignment vertical="center"/>
      <protection locked="0"/>
    </xf>
    <xf numFmtId="0" fontId="8" fillId="0" borderId="10" xfId="8" applyFont="1" applyFill="1" applyBorder="1" applyAlignment="1" applyProtection="1">
      <alignment horizontal="center" vertical="center"/>
    </xf>
    <xf numFmtId="38" fontId="6" fillId="0" borderId="0" xfId="9" applyFont="1" applyFill="1" applyBorder="1" applyAlignment="1" applyProtection="1">
      <alignment vertical="center"/>
    </xf>
    <xf numFmtId="178" fontId="8" fillId="0" borderId="10" xfId="8" applyNumberFormat="1" applyFont="1" applyFill="1" applyBorder="1" applyAlignment="1" applyProtection="1">
      <alignment vertical="center"/>
    </xf>
    <xf numFmtId="178" fontId="8" fillId="0" borderId="92" xfId="8" applyNumberFormat="1" applyFont="1" applyFill="1" applyBorder="1" applyAlignment="1" applyProtection="1">
      <alignment vertical="center"/>
    </xf>
    <xf numFmtId="0" fontId="8" fillId="0" borderId="43" xfId="8" applyFont="1" applyFill="1" applyBorder="1" applyAlignment="1" applyProtection="1">
      <alignment horizontal="center" vertical="center"/>
    </xf>
    <xf numFmtId="0" fontId="8" fillId="0" borderId="46" xfId="8" applyFont="1" applyFill="1" applyBorder="1" applyAlignment="1" applyProtection="1">
      <alignment horizontal="center" vertical="center"/>
    </xf>
    <xf numFmtId="178" fontId="8" fillId="0" borderId="46" xfId="8" applyNumberFormat="1" applyFont="1" applyFill="1" applyBorder="1" applyAlignment="1" applyProtection="1">
      <alignment vertical="center"/>
    </xf>
    <xf numFmtId="0" fontId="6" fillId="0" borderId="38" xfId="16" applyFont="1" applyFill="1" applyBorder="1" applyAlignment="1" applyProtection="1">
      <alignment horizontal="center" vertical="center"/>
    </xf>
    <xf numFmtId="181" fontId="9" fillId="5" borderId="8" xfId="8" applyNumberFormat="1" applyFont="1" applyFill="1" applyBorder="1" applyAlignment="1" applyProtection="1">
      <alignment horizontal="right" vertical="center"/>
      <protection locked="0"/>
    </xf>
    <xf numFmtId="0" fontId="14" fillId="0" borderId="0" xfId="0" applyFont="1" applyProtection="1">
      <alignment vertical="center"/>
    </xf>
    <xf numFmtId="0" fontId="24" fillId="6" borderId="19" xfId="0" applyFont="1" applyFill="1" applyBorder="1" applyAlignment="1" applyProtection="1">
      <alignment vertical="center" wrapText="1"/>
    </xf>
    <xf numFmtId="0" fontId="18" fillId="6" borderId="19" xfId="0" applyFont="1" applyFill="1" applyBorder="1" applyProtection="1">
      <alignment vertical="center"/>
    </xf>
    <xf numFmtId="0" fontId="23" fillId="6" borderId="47" xfId="0" applyFont="1" applyFill="1" applyBorder="1" applyAlignment="1" applyProtection="1">
      <alignment horizontal="center" vertical="center" shrinkToFit="1"/>
    </xf>
    <xf numFmtId="0" fontId="23" fillId="6" borderId="29" xfId="0" applyFont="1" applyFill="1" applyBorder="1" applyAlignment="1" applyProtection="1">
      <alignment horizontal="center" vertical="center" shrinkToFit="1"/>
    </xf>
    <xf numFmtId="0" fontId="23" fillId="6" borderId="29" xfId="0" applyFont="1" applyFill="1" applyBorder="1" applyAlignment="1">
      <alignment horizontal="center" vertical="center" shrinkToFit="1"/>
    </xf>
    <xf numFmtId="0" fontId="23" fillId="6" borderId="30" xfId="0" applyFont="1" applyFill="1" applyBorder="1" applyAlignment="1">
      <alignment horizontal="center" vertical="center" shrinkToFit="1"/>
    </xf>
    <xf numFmtId="0" fontId="23" fillId="6" borderId="129" xfId="0" applyFont="1" applyFill="1" applyBorder="1" applyAlignment="1" applyProtection="1">
      <alignment vertical="center"/>
    </xf>
    <xf numFmtId="0" fontId="23" fillId="6" borderId="130" xfId="0" applyFont="1" applyFill="1" applyBorder="1" applyAlignment="1" applyProtection="1">
      <alignment vertical="center"/>
    </xf>
    <xf numFmtId="0" fontId="1" fillId="6" borderId="130" xfId="0" applyFont="1" applyFill="1" applyBorder="1" applyAlignment="1">
      <alignment vertical="center"/>
    </xf>
    <xf numFmtId="0" fontId="1" fillId="6" borderId="147" xfId="0" applyFont="1" applyFill="1" applyBorder="1" applyAlignment="1">
      <alignment vertical="center"/>
    </xf>
    <xf numFmtId="0" fontId="23" fillId="6" borderId="131" xfId="0" applyFont="1" applyFill="1" applyBorder="1" applyAlignment="1" applyProtection="1">
      <alignment vertical="center"/>
    </xf>
    <xf numFmtId="0" fontId="1" fillId="6" borderId="132" xfId="0" applyFont="1" applyFill="1" applyBorder="1" applyAlignment="1">
      <alignment vertical="center"/>
    </xf>
    <xf numFmtId="0" fontId="23" fillId="6" borderId="132" xfId="0" applyFont="1" applyFill="1" applyBorder="1" applyAlignment="1" applyProtection="1">
      <alignment vertical="center"/>
    </xf>
    <xf numFmtId="0" fontId="1" fillId="6" borderId="148" xfId="0" applyFont="1" applyFill="1" applyBorder="1" applyAlignment="1">
      <alignment vertical="center"/>
    </xf>
    <xf numFmtId="0" fontId="23" fillId="6" borderId="135" xfId="0" applyFont="1" applyFill="1" applyBorder="1" applyAlignment="1" applyProtection="1">
      <alignment vertical="center"/>
    </xf>
    <xf numFmtId="0" fontId="1" fillId="6" borderId="136" xfId="0" applyFont="1" applyFill="1" applyBorder="1" applyAlignment="1">
      <alignment vertical="center"/>
    </xf>
    <xf numFmtId="0" fontId="23" fillId="6" borderId="136" xfId="0" applyFont="1" applyFill="1" applyBorder="1" applyAlignment="1" applyProtection="1">
      <alignment vertical="center"/>
    </xf>
    <xf numFmtId="0" fontId="1" fillId="6" borderId="149" xfId="0" applyFont="1" applyFill="1" applyBorder="1" applyAlignment="1">
      <alignment vertical="center"/>
    </xf>
    <xf numFmtId="0" fontId="61" fillId="0" borderId="46" xfId="19" applyFont="1" applyBorder="1" applyAlignment="1">
      <alignment horizontal="center" vertical="center"/>
    </xf>
    <xf numFmtId="0" fontId="60" fillId="0" borderId="10" xfId="19" applyFont="1" applyBorder="1" applyAlignment="1">
      <alignment horizontal="center" vertical="center"/>
    </xf>
    <xf numFmtId="0" fontId="60" fillId="0" borderId="8" xfId="19" applyFont="1" applyBorder="1" applyAlignment="1">
      <alignment horizontal="center" vertical="center"/>
    </xf>
    <xf numFmtId="0" fontId="60" fillId="0" borderId="9" xfId="19" applyFont="1" applyBorder="1" applyAlignment="1">
      <alignment horizontal="center" vertical="center"/>
    </xf>
    <xf numFmtId="38" fontId="60" fillId="0" borderId="46" xfId="20" applyFont="1" applyBorder="1">
      <alignment vertical="center"/>
    </xf>
    <xf numFmtId="38" fontId="60" fillId="0" borderId="68" xfId="20" applyFont="1" applyBorder="1">
      <alignment vertical="center"/>
    </xf>
    <xf numFmtId="0" fontId="8" fillId="0" borderId="2" xfId="16" applyFont="1" applyFill="1" applyBorder="1" applyAlignment="1" applyProtection="1">
      <alignment vertical="center"/>
    </xf>
    <xf numFmtId="0" fontId="57" fillId="0" borderId="0" xfId="16" applyFont="1" applyFill="1" applyBorder="1" applyAlignment="1" applyProtection="1">
      <alignment horizontal="left" vertical="center" shrinkToFit="1"/>
    </xf>
    <xf numFmtId="0" fontId="6" fillId="0" borderId="0" xfId="16" applyFont="1" applyFill="1" applyBorder="1" applyAlignment="1" applyProtection="1">
      <alignment vertical="center" wrapText="1"/>
    </xf>
    <xf numFmtId="0" fontId="8" fillId="0" borderId="17" xfId="16" applyFont="1" applyFill="1" applyBorder="1" applyAlignment="1" applyProtection="1">
      <alignment vertical="center"/>
    </xf>
    <xf numFmtId="0" fontId="15" fillId="0" borderId="0" xfId="16" applyFont="1" applyFill="1" applyBorder="1" applyAlignment="1" applyProtection="1">
      <alignment horizontal="left" vertical="center" shrinkToFit="1"/>
    </xf>
    <xf numFmtId="180" fontId="15" fillId="0" borderId="0" xfId="8" applyNumberFormat="1" applyFont="1" applyFill="1" applyBorder="1" applyAlignment="1" applyProtection="1">
      <alignment horizontal="left" vertical="center"/>
    </xf>
    <xf numFmtId="0" fontId="14" fillId="0" borderId="0" xfId="8" applyFont="1" applyFill="1" applyAlignment="1" applyProtection="1">
      <alignment vertical="center"/>
    </xf>
    <xf numFmtId="0" fontId="15" fillId="0" borderId="46" xfId="8" applyFont="1" applyFill="1" applyBorder="1" applyAlignment="1" applyProtection="1">
      <alignment vertical="center"/>
    </xf>
    <xf numFmtId="194" fontId="15" fillId="0" borderId="46" xfId="8" applyNumberFormat="1" applyFont="1" applyFill="1" applyBorder="1" applyAlignment="1" applyProtection="1">
      <alignment vertical="center"/>
    </xf>
    <xf numFmtId="38" fontId="15" fillId="0" borderId="0" xfId="9" applyFont="1" applyFill="1" applyBorder="1" applyAlignment="1" applyProtection="1">
      <alignment vertical="center"/>
    </xf>
    <xf numFmtId="38" fontId="15" fillId="0" borderId="31" xfId="9" applyFont="1" applyFill="1" applyBorder="1" applyAlignment="1" applyProtection="1">
      <alignment vertical="center"/>
    </xf>
    <xf numFmtId="181" fontId="15" fillId="5" borderId="8" xfId="8" applyNumberFormat="1" applyFont="1" applyFill="1" applyBorder="1" applyAlignment="1" applyProtection="1">
      <alignment horizontal="right" vertical="center"/>
      <protection locked="0"/>
    </xf>
    <xf numFmtId="181" fontId="9" fillId="5" borderId="8" xfId="8" applyNumberFormat="1" applyFont="1" applyFill="1" applyBorder="1" applyAlignment="1" applyProtection="1">
      <alignment horizontal="right" vertical="center" shrinkToFit="1"/>
      <protection locked="0"/>
    </xf>
    <xf numFmtId="189" fontId="64" fillId="0" borderId="150" xfId="18" applyNumberFormat="1" applyFont="1" applyFill="1" applyBorder="1" applyAlignment="1" applyProtection="1">
      <alignment horizontal="center" vertical="center" shrinkToFit="1"/>
      <protection locked="0"/>
    </xf>
    <xf numFmtId="189" fontId="64" fillId="0" borderId="151" xfId="18" applyNumberFormat="1" applyFont="1" applyFill="1" applyBorder="1" applyAlignment="1" applyProtection="1">
      <alignment horizontal="center" vertical="center" shrinkToFit="1"/>
      <protection locked="0"/>
    </xf>
    <xf numFmtId="189" fontId="64" fillId="0" borderId="152" xfId="18" applyNumberFormat="1" applyFont="1" applyFill="1" applyBorder="1" applyAlignment="1" applyProtection="1">
      <alignment horizontal="center" vertical="center" shrinkToFit="1"/>
      <protection locked="0"/>
    </xf>
    <xf numFmtId="189" fontId="64" fillId="0" borderId="153" xfId="18" applyNumberFormat="1" applyFont="1" applyFill="1" applyBorder="1" applyAlignment="1" applyProtection="1">
      <alignment horizontal="center" vertical="center" shrinkToFit="1"/>
      <protection locked="0"/>
    </xf>
    <xf numFmtId="0" fontId="20" fillId="0" borderId="29" xfId="18" applyFont="1" applyFill="1" applyBorder="1" applyAlignment="1" applyProtection="1">
      <alignment vertical="center" shrinkToFit="1"/>
      <protection locked="0"/>
    </xf>
    <xf numFmtId="0" fontId="20" fillId="0" borderId="46" xfId="18" applyFont="1" applyFill="1" applyBorder="1" applyAlignment="1" applyProtection="1">
      <alignment vertical="center" shrinkToFit="1"/>
      <protection locked="0"/>
    </xf>
    <xf numFmtId="0" fontId="6" fillId="5" borderId="2" xfId="8" applyNumberFormat="1" applyFont="1" applyFill="1" applyBorder="1" applyAlignment="1" applyProtection="1">
      <alignment horizontal="center" vertical="center"/>
      <protection locked="0"/>
    </xf>
    <xf numFmtId="0" fontId="9" fillId="5" borderId="114" xfId="8" applyFont="1" applyFill="1" applyBorder="1" applyAlignment="1" applyProtection="1">
      <alignment horizontal="center" vertical="center" shrinkToFit="1"/>
      <protection locked="0"/>
    </xf>
    <xf numFmtId="0" fontId="9" fillId="5" borderId="96" xfId="8" applyFont="1" applyFill="1" applyBorder="1" applyAlignment="1" applyProtection="1">
      <alignment horizontal="center" vertical="center" shrinkToFit="1"/>
      <protection locked="0"/>
    </xf>
    <xf numFmtId="0" fontId="9" fillId="5" borderId="102" xfId="8" applyFont="1" applyFill="1" applyBorder="1" applyAlignment="1" applyProtection="1">
      <alignment horizontal="center" vertical="center" shrinkToFit="1"/>
      <protection locked="0"/>
    </xf>
    <xf numFmtId="0" fontId="9" fillId="0" borderId="101" xfId="8" applyFont="1" applyFill="1" applyBorder="1" applyAlignment="1" applyProtection="1">
      <alignment horizontal="left" vertical="center" shrinkToFit="1"/>
    </xf>
    <xf numFmtId="0" fontId="9" fillId="0" borderId="96" xfId="8" applyFont="1" applyFill="1" applyBorder="1" applyAlignment="1" applyProtection="1">
      <alignment horizontal="left" vertical="center" shrinkToFit="1"/>
    </xf>
    <xf numFmtId="176" fontId="6" fillId="0" borderId="38" xfId="8" applyNumberFormat="1" applyFont="1" applyFill="1" applyBorder="1" applyAlignment="1" applyProtection="1">
      <alignment horizontal="center" vertical="center"/>
    </xf>
    <xf numFmtId="176" fontId="6" fillId="0" borderId="39" xfId="8" applyNumberFormat="1" applyFont="1" applyFill="1" applyBorder="1" applyAlignment="1" applyProtection="1">
      <alignment horizontal="center" vertical="center"/>
    </xf>
    <xf numFmtId="0" fontId="6" fillId="5" borderId="109" xfId="8" applyFont="1" applyFill="1" applyBorder="1" applyAlignment="1" applyProtection="1">
      <alignment horizontal="center" vertical="center"/>
    </xf>
    <xf numFmtId="0" fontId="6" fillId="5" borderId="39" xfId="8" applyFont="1" applyFill="1" applyBorder="1" applyAlignment="1" applyProtection="1">
      <alignment horizontal="center" vertical="center"/>
    </xf>
    <xf numFmtId="0" fontId="6" fillId="0" borderId="39" xfId="8" applyFont="1" applyFill="1" applyBorder="1" applyAlignment="1" applyProtection="1">
      <alignment horizontal="left" vertical="center" shrinkToFit="1"/>
    </xf>
    <xf numFmtId="0" fontId="6" fillId="0" borderId="42" xfId="8" applyFont="1" applyFill="1" applyBorder="1" applyAlignment="1" applyProtection="1">
      <alignment horizontal="left" vertical="center" shrinkToFit="1"/>
    </xf>
    <xf numFmtId="178" fontId="6" fillId="5" borderId="105" xfId="8" applyNumberFormat="1" applyFont="1" applyFill="1" applyBorder="1" applyAlignment="1" applyProtection="1">
      <alignment horizontal="center" vertical="center"/>
    </xf>
    <xf numFmtId="178" fontId="6" fillId="5" borderId="93" xfId="8" applyNumberFormat="1" applyFont="1" applyFill="1" applyBorder="1" applyAlignment="1" applyProtection="1">
      <alignment horizontal="center" vertical="center"/>
    </xf>
    <xf numFmtId="0" fontId="18" fillId="5" borderId="105" xfId="0" applyFont="1" applyFill="1" applyBorder="1" applyAlignment="1" applyProtection="1">
      <alignment horizontal="left" vertical="center" shrinkToFit="1"/>
    </xf>
    <xf numFmtId="0" fontId="18" fillId="5" borderId="93" xfId="0" applyFont="1" applyFill="1" applyBorder="1" applyAlignment="1" applyProtection="1">
      <alignment horizontal="left" vertical="center" shrinkToFit="1"/>
    </xf>
    <xf numFmtId="0" fontId="18" fillId="0" borderId="1" xfId="8" applyFont="1" applyFill="1" applyBorder="1" applyAlignment="1" applyProtection="1">
      <alignment horizontal="center" vertical="center"/>
    </xf>
    <xf numFmtId="0" fontId="29" fillId="0" borderId="0" xfId="6" applyFont="1" applyFill="1" applyBorder="1" applyAlignment="1">
      <alignment horizontal="center" vertical="center" shrinkToFit="1"/>
    </xf>
    <xf numFmtId="0" fontId="31" fillId="0" borderId="3" xfId="8" applyFont="1" applyFill="1" applyBorder="1" applyAlignment="1">
      <alignment horizontal="center" vertical="center" shrinkToFit="1"/>
    </xf>
    <xf numFmtId="0" fontId="31" fillId="0" borderId="4" xfId="8" applyFont="1" applyFill="1" applyBorder="1" applyAlignment="1">
      <alignment horizontal="center" vertical="center" shrinkToFit="1"/>
    </xf>
    <xf numFmtId="0" fontId="31" fillId="0" borderId="7" xfId="8" applyFont="1" applyFill="1" applyBorder="1" applyAlignment="1">
      <alignment horizontal="center" vertical="center" shrinkToFit="1"/>
    </xf>
    <xf numFmtId="0" fontId="29" fillId="0" borderId="46" xfId="6" applyFont="1" applyFill="1" applyBorder="1" applyAlignment="1">
      <alignment horizontal="center" vertical="center" shrinkToFit="1"/>
    </xf>
    <xf numFmtId="0" fontId="29" fillId="0" borderId="46" xfId="8" applyFont="1" applyFill="1" applyBorder="1" applyAlignment="1">
      <alignment horizontal="left" vertical="center" shrinkToFit="1"/>
    </xf>
    <xf numFmtId="0" fontId="9" fillId="5" borderId="10" xfId="8" applyFont="1" applyFill="1" applyBorder="1" applyAlignment="1" applyProtection="1">
      <alignment horizontal="center" vertical="center" shrinkToFit="1"/>
      <protection locked="0"/>
    </xf>
    <xf numFmtId="0" fontId="9" fillId="5" borderId="8" xfId="8" applyFont="1" applyFill="1" applyBorder="1" applyAlignment="1" applyProtection="1">
      <alignment horizontal="center" vertical="center" shrinkToFit="1"/>
      <protection locked="0"/>
    </xf>
    <xf numFmtId="0" fontId="9" fillId="5" borderId="9" xfId="8" applyFont="1" applyFill="1" applyBorder="1" applyAlignment="1" applyProtection="1">
      <alignment horizontal="center" vertical="center" shrinkToFit="1"/>
      <protection locked="0"/>
    </xf>
    <xf numFmtId="181" fontId="9" fillId="5" borderId="8" xfId="8" applyNumberFormat="1" applyFont="1" applyFill="1" applyBorder="1" applyAlignment="1" applyProtection="1">
      <alignment horizontal="right" vertical="center"/>
    </xf>
    <xf numFmtId="0" fontId="18" fillId="0" borderId="18" xfId="0" applyFont="1" applyFill="1" applyBorder="1" applyAlignment="1" applyProtection="1">
      <alignment vertical="center" shrinkToFit="1"/>
    </xf>
    <xf numFmtId="0" fontId="2" fillId="0" borderId="19" xfId="0" applyFont="1" applyFill="1" applyBorder="1" applyAlignment="1" applyProtection="1">
      <alignment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0" fontId="24" fillId="0" borderId="103" xfId="0" applyFont="1" applyFill="1" applyBorder="1" applyAlignment="1" applyProtection="1">
      <alignment horizontal="center" vertical="center" shrinkToFit="1"/>
    </xf>
    <xf numFmtId="0" fontId="24" fillId="0" borderId="104" xfId="0" applyFont="1" applyFill="1" applyBorder="1" applyAlignment="1" applyProtection="1">
      <alignment horizontal="center" vertical="center" shrinkToFit="1"/>
    </xf>
    <xf numFmtId="181" fontId="9" fillId="5" borderId="10" xfId="8" applyNumberFormat="1" applyFont="1" applyFill="1" applyBorder="1" applyAlignment="1" applyProtection="1">
      <alignment horizontal="center" vertical="center"/>
      <protection locked="0"/>
    </xf>
    <xf numFmtId="181" fontId="9" fillId="5" borderId="8" xfId="8" applyNumberFormat="1" applyFont="1" applyFill="1" applyBorder="1" applyAlignment="1" applyProtection="1">
      <alignment horizontal="center" vertical="center"/>
      <protection locked="0"/>
    </xf>
    <xf numFmtId="0" fontId="6" fillId="0" borderId="2" xfId="8" applyNumberFormat="1" applyFont="1" applyFill="1" applyBorder="1" applyAlignment="1" applyProtection="1">
      <alignment horizontal="center" vertical="center"/>
      <protection locked="0"/>
    </xf>
    <xf numFmtId="0" fontId="23" fillId="0" borderId="46" xfId="8" applyFont="1" applyFill="1" applyBorder="1" applyAlignment="1" applyProtection="1">
      <alignment horizontal="center" vertical="center" shrinkToFit="1"/>
    </xf>
    <xf numFmtId="0" fontId="23" fillId="0" borderId="60" xfId="8" applyFont="1" applyFill="1" applyBorder="1" applyAlignment="1" applyProtection="1">
      <alignment horizontal="center" vertical="center" shrinkToFit="1"/>
    </xf>
    <xf numFmtId="0" fontId="6" fillId="0" borderId="6" xfId="8" applyFont="1" applyFill="1" applyBorder="1" applyAlignment="1" applyProtection="1">
      <alignment horizontal="center" vertical="center" shrinkToFit="1"/>
    </xf>
    <xf numFmtId="0" fontId="6" fillId="0" borderId="4" xfId="8" applyFont="1" applyFill="1" applyBorder="1" applyAlignment="1" applyProtection="1">
      <alignment horizontal="center" vertical="center" shrinkToFit="1"/>
    </xf>
    <xf numFmtId="0" fontId="6" fillId="0" borderId="5" xfId="8" applyFont="1" applyFill="1" applyBorder="1" applyAlignment="1" applyProtection="1">
      <alignment horizontal="center" vertical="center" shrinkToFit="1"/>
    </xf>
    <xf numFmtId="181" fontId="23" fillId="0" borderId="40" xfId="8" applyNumberFormat="1" applyFont="1" applyFill="1" applyBorder="1" applyAlignment="1" applyProtection="1">
      <alignment horizontal="right" vertical="center"/>
    </xf>
    <xf numFmtId="181" fontId="23" fillId="0" borderId="39" xfId="8" applyNumberFormat="1" applyFont="1" applyFill="1" applyBorder="1" applyAlignment="1" applyProtection="1">
      <alignment horizontal="right" vertical="center"/>
    </xf>
    <xf numFmtId="181" fontId="9" fillId="5" borderId="10" xfId="8" applyNumberFormat="1" applyFont="1" applyFill="1" applyBorder="1" applyAlignment="1" applyProtection="1">
      <alignment horizontal="center" vertical="center" shrinkToFit="1"/>
      <protection locked="0"/>
    </xf>
    <xf numFmtId="181" fontId="9" fillId="5" borderId="8" xfId="8" applyNumberFormat="1" applyFont="1" applyFill="1" applyBorder="1" applyAlignment="1" applyProtection="1">
      <alignment horizontal="center" vertical="center" shrinkToFit="1"/>
      <protection locked="0"/>
    </xf>
    <xf numFmtId="181" fontId="9" fillId="5" borderId="8" xfId="8" applyNumberFormat="1" applyFont="1" applyFill="1" applyBorder="1" applyAlignment="1" applyProtection="1">
      <alignment horizontal="right" vertical="center" shrinkToFit="1"/>
    </xf>
    <xf numFmtId="0" fontId="23" fillId="0" borderId="45" xfId="8" applyFont="1" applyFill="1" applyBorder="1" applyAlignment="1" applyProtection="1">
      <alignment horizontal="center" vertical="center"/>
    </xf>
    <xf numFmtId="0" fontId="23" fillId="0" borderId="21" xfId="8" applyFont="1" applyFill="1" applyBorder="1" applyAlignment="1" applyProtection="1">
      <alignment horizontal="center" vertical="center"/>
    </xf>
    <xf numFmtId="0" fontId="23" fillId="0" borderId="50" xfId="8" applyFont="1" applyFill="1" applyBorder="1" applyAlignment="1" applyProtection="1">
      <alignment horizontal="center" vertical="center"/>
    </xf>
    <xf numFmtId="0" fontId="23" fillId="0" borderId="52" xfId="8" applyFont="1" applyFill="1" applyBorder="1" applyAlignment="1" applyProtection="1">
      <alignment horizontal="center" vertical="center"/>
    </xf>
    <xf numFmtId="181" fontId="20" fillId="0" borderId="0" xfId="8" applyNumberFormat="1" applyFont="1" applyFill="1" applyBorder="1" applyAlignment="1" applyProtection="1">
      <alignment horizontal="right" vertical="center" shrinkToFit="1"/>
    </xf>
    <xf numFmtId="194" fontId="24" fillId="0" borderId="8" xfId="8" applyNumberFormat="1" applyFont="1" applyFill="1" applyBorder="1" applyAlignment="1" applyProtection="1">
      <alignment horizontal="center" vertical="center"/>
    </xf>
    <xf numFmtId="0" fontId="18" fillId="0" borderId="46" xfId="8" applyFont="1" applyFill="1" applyBorder="1" applyAlignment="1" applyProtection="1">
      <alignment horizontal="center" vertical="center" shrinkToFit="1"/>
    </xf>
    <xf numFmtId="0" fontId="18" fillId="0" borderId="8" xfId="8" applyFont="1" applyFill="1" applyBorder="1" applyAlignment="1" applyProtection="1">
      <alignment horizontal="center" vertical="center" shrinkToFit="1"/>
    </xf>
    <xf numFmtId="179" fontId="18" fillId="0" borderId="19" xfId="8" applyNumberFormat="1" applyFont="1" applyFill="1" applyBorder="1" applyAlignment="1" applyProtection="1">
      <alignment horizontal="right" vertical="center" shrinkToFit="1"/>
    </xf>
    <xf numFmtId="0" fontId="18" fillId="0" borderId="19" xfId="8" applyFont="1" applyFill="1" applyBorder="1" applyAlignment="1" applyProtection="1">
      <alignment horizontal="right" vertical="center" shrinkToFit="1"/>
    </xf>
    <xf numFmtId="0" fontId="18" fillId="5" borderId="8" xfId="8" applyFont="1" applyFill="1" applyBorder="1" applyAlignment="1" applyProtection="1">
      <alignment horizontal="center"/>
    </xf>
    <xf numFmtId="0" fontId="18" fillId="0" borderId="0" xfId="8" applyFont="1" applyFill="1" applyBorder="1" applyAlignment="1" applyProtection="1">
      <alignment horizontal="center" vertical="center" shrinkToFit="1"/>
      <protection locked="0"/>
    </xf>
    <xf numFmtId="179" fontId="23" fillId="0" borderId="39" xfId="8" applyNumberFormat="1" applyFont="1" applyFill="1" applyBorder="1" applyAlignment="1" applyProtection="1">
      <alignment vertical="center" shrinkToFit="1"/>
    </xf>
    <xf numFmtId="0" fontId="23" fillId="0" borderId="18" xfId="8" applyFont="1" applyFill="1" applyBorder="1" applyAlignment="1" applyProtection="1">
      <alignment vertical="center" shrinkToFit="1"/>
    </xf>
    <xf numFmtId="0" fontId="23" fillId="0" borderId="19" xfId="8" applyFont="1" applyFill="1" applyBorder="1" applyAlignment="1" applyProtection="1">
      <alignment vertical="center" shrinkToFit="1"/>
    </xf>
    <xf numFmtId="0" fontId="23" fillId="0" borderId="20" xfId="8" applyFont="1" applyFill="1" applyBorder="1" applyAlignment="1" applyProtection="1">
      <alignment vertical="center" shrinkToFit="1"/>
    </xf>
    <xf numFmtId="179" fontId="20" fillId="0" borderId="3" xfId="8" applyNumberFormat="1" applyFont="1" applyFill="1" applyBorder="1" applyAlignment="1" applyProtection="1">
      <alignment vertical="center" shrinkToFit="1"/>
    </xf>
    <xf numFmtId="179" fontId="20" fillId="0" borderId="4" xfId="8" applyNumberFormat="1" applyFont="1" applyFill="1" applyBorder="1" applyAlignment="1" applyProtection="1">
      <alignment vertical="center" shrinkToFit="1"/>
    </xf>
    <xf numFmtId="0" fontId="23" fillId="0" borderId="13" xfId="8" applyFont="1" applyFill="1" applyBorder="1" applyAlignment="1" applyProtection="1">
      <alignment vertical="center" shrinkToFit="1"/>
    </xf>
    <xf numFmtId="0" fontId="23" fillId="0" borderId="14" xfId="8" applyFont="1" applyFill="1" applyBorder="1" applyAlignment="1" applyProtection="1">
      <alignment vertical="center" shrinkToFit="1"/>
    </xf>
    <xf numFmtId="179" fontId="20" fillId="0" borderId="13" xfId="8" applyNumberFormat="1" applyFont="1" applyFill="1" applyBorder="1" applyAlignment="1" applyProtection="1">
      <alignment vertical="center" shrinkToFit="1"/>
    </xf>
    <xf numFmtId="179" fontId="20" fillId="0" borderId="14" xfId="8" applyNumberFormat="1" applyFont="1" applyFill="1" applyBorder="1" applyAlignment="1" applyProtection="1">
      <alignment vertical="center" shrinkToFit="1"/>
    </xf>
    <xf numFmtId="0" fontId="8" fillId="0" borderId="0" xfId="8" applyFont="1" applyFill="1" applyBorder="1" applyAlignment="1" applyProtection="1">
      <alignment horizontal="center" vertical="center"/>
    </xf>
    <xf numFmtId="0" fontId="6" fillId="0" borderId="38" xfId="8" applyFont="1" applyFill="1" applyBorder="1" applyAlignment="1" applyProtection="1">
      <alignment horizontal="left" vertical="center" wrapText="1"/>
    </xf>
    <xf numFmtId="0" fontId="6" fillId="0" borderId="39" xfId="8" applyFont="1" applyFill="1" applyBorder="1" applyAlignment="1" applyProtection="1">
      <alignment horizontal="left" vertical="center" wrapText="1"/>
    </xf>
    <xf numFmtId="0" fontId="6" fillId="0" borderId="38" xfId="8" applyFont="1" applyFill="1" applyBorder="1" applyAlignment="1" applyProtection="1">
      <alignment horizontal="center" vertical="center" shrinkToFit="1"/>
    </xf>
    <xf numFmtId="0" fontId="6" fillId="0" borderId="39" xfId="8" applyFont="1" applyFill="1" applyBorder="1" applyAlignment="1" applyProtection="1">
      <alignment horizontal="center" vertical="center" shrinkToFit="1"/>
    </xf>
    <xf numFmtId="176" fontId="13" fillId="0" borderId="109" xfId="8" applyNumberFormat="1" applyFont="1" applyFill="1" applyBorder="1" applyAlignment="1" applyProtection="1">
      <alignment horizontal="center" vertical="center"/>
    </xf>
    <xf numFmtId="176" fontId="13" fillId="0" borderId="39" xfId="8" applyNumberFormat="1" applyFont="1" applyFill="1" applyBorder="1" applyAlignment="1" applyProtection="1">
      <alignment horizontal="center" vertical="center"/>
    </xf>
    <xf numFmtId="0" fontId="6" fillId="0" borderId="38" xfId="8" applyFont="1" applyFill="1" applyBorder="1" applyAlignment="1" applyProtection="1">
      <alignment horizontal="left" vertical="center" shrinkToFit="1"/>
    </xf>
    <xf numFmtId="0" fontId="6" fillId="0" borderId="110" xfId="8" applyFont="1" applyFill="1" applyBorder="1" applyAlignment="1" applyProtection="1">
      <alignment horizontal="left" vertical="center" shrinkToFit="1"/>
    </xf>
    <xf numFmtId="189" fontId="6" fillId="5" borderId="108" xfId="8" applyNumberFormat="1" applyFont="1" applyFill="1" applyBorder="1" applyAlignment="1" applyProtection="1">
      <alignment horizontal="center" vertical="center"/>
    </xf>
    <xf numFmtId="189" fontId="6" fillId="5" borderId="56" xfId="8" applyNumberFormat="1" applyFont="1" applyFill="1" applyBorder="1" applyAlignment="1" applyProtection="1">
      <alignment horizontal="center" vertical="center"/>
    </xf>
    <xf numFmtId="177" fontId="8" fillId="0" borderId="0" xfId="8" applyNumberFormat="1" applyFont="1" applyFill="1" applyBorder="1" applyAlignment="1" applyProtection="1">
      <alignment horizontal="right" vertical="center"/>
    </xf>
    <xf numFmtId="0" fontId="6" fillId="0" borderId="18" xfId="8" applyFont="1" applyFill="1" applyBorder="1" applyAlignment="1" applyProtection="1">
      <alignment horizontal="center" vertical="center"/>
    </xf>
    <xf numFmtId="0" fontId="6" fillId="0" borderId="31" xfId="8" applyFont="1" applyFill="1" applyBorder="1" applyAlignment="1" applyProtection="1">
      <alignment horizontal="center" vertical="center"/>
    </xf>
    <xf numFmtId="0" fontId="6" fillId="0" borderId="23" xfId="8" applyFont="1" applyFill="1" applyBorder="1" applyAlignment="1" applyProtection="1">
      <alignment horizontal="center" vertical="center"/>
    </xf>
    <xf numFmtId="0" fontId="13" fillId="0" borderId="0" xfId="8" applyFont="1" applyFill="1" applyAlignment="1" applyProtection="1">
      <alignment horizontal="center" vertical="center"/>
    </xf>
    <xf numFmtId="0" fontId="6" fillId="5" borderId="16" xfId="8" applyFont="1" applyFill="1" applyBorder="1" applyAlignment="1" applyProtection="1">
      <alignment horizontal="center" vertical="center" shrinkToFit="1"/>
      <protection locked="0"/>
    </xf>
    <xf numFmtId="0" fontId="6" fillId="5" borderId="14" xfId="8" applyFont="1" applyFill="1" applyBorder="1" applyAlignment="1" applyProtection="1">
      <alignment horizontal="center" vertical="center" shrinkToFit="1"/>
      <protection locked="0"/>
    </xf>
    <xf numFmtId="0" fontId="6" fillId="5" borderId="17" xfId="8" applyFont="1" applyFill="1" applyBorder="1" applyAlignment="1" applyProtection="1">
      <alignment horizontal="center" vertical="center" shrinkToFit="1"/>
      <protection locked="0"/>
    </xf>
    <xf numFmtId="0" fontId="20" fillId="0" borderId="14" xfId="0" applyNumberFormat="1" applyFont="1" applyFill="1" applyBorder="1" applyAlignment="1" applyProtection="1">
      <alignment horizontal="right" vertical="center"/>
    </xf>
    <xf numFmtId="0" fontId="20" fillId="5" borderId="14" xfId="0" applyNumberFormat="1" applyFont="1" applyFill="1" applyBorder="1" applyAlignment="1" applyProtection="1">
      <alignment horizontal="center" vertical="center"/>
      <protection locked="0"/>
    </xf>
    <xf numFmtId="0" fontId="20" fillId="0" borderId="14" xfId="0" applyNumberFormat="1" applyFont="1" applyFill="1" applyBorder="1" applyAlignment="1" applyProtection="1">
      <alignment horizontal="center" vertical="center"/>
    </xf>
    <xf numFmtId="0" fontId="18" fillId="0" borderId="93" xfId="0" applyFont="1" applyFill="1" applyBorder="1" applyAlignment="1" applyProtection="1">
      <alignment horizontal="center" vertical="center"/>
    </xf>
    <xf numFmtId="0" fontId="18" fillId="5" borderId="93" xfId="0" applyFont="1" applyFill="1" applyBorder="1" applyAlignment="1" applyProtection="1">
      <alignment horizontal="center" vertical="center" shrinkToFit="1"/>
    </xf>
    <xf numFmtId="0" fontId="18" fillId="5" borderId="94" xfId="0" applyFont="1" applyFill="1" applyBorder="1" applyAlignment="1" applyProtection="1">
      <alignment horizontal="center" vertical="center" shrinkToFit="1"/>
    </xf>
    <xf numFmtId="0" fontId="24" fillId="0" borderId="106" xfId="0" applyFont="1" applyFill="1" applyBorder="1" applyAlignment="1" applyProtection="1">
      <alignment horizontal="center" vertical="center" shrinkToFit="1"/>
    </xf>
    <xf numFmtId="0" fontId="24" fillId="0" borderId="107" xfId="0" applyFont="1" applyFill="1" applyBorder="1" applyAlignment="1" applyProtection="1">
      <alignment horizontal="center" vertical="center" shrinkToFit="1"/>
    </xf>
    <xf numFmtId="0" fontId="24" fillId="0" borderId="108" xfId="0" applyFont="1" applyFill="1" applyBorder="1" applyAlignment="1" applyProtection="1">
      <alignment horizontal="center" vertical="center" shrinkToFit="1"/>
    </xf>
    <xf numFmtId="0" fontId="18" fillId="5" borderId="108" xfId="0" applyFont="1" applyFill="1" applyBorder="1" applyAlignment="1" applyProtection="1">
      <alignment horizontal="left" vertical="center" shrinkToFit="1"/>
    </xf>
    <xf numFmtId="0" fontId="18" fillId="5" borderId="56" xfId="0" applyFont="1" applyFill="1" applyBorder="1" applyAlignment="1" applyProtection="1">
      <alignment horizontal="left" vertical="center" shrinkToFit="1"/>
    </xf>
    <xf numFmtId="0" fontId="18" fillId="0" borderId="0" xfId="0" applyFont="1" applyFill="1" applyBorder="1" applyAlignment="1" applyProtection="1">
      <alignment horizontal="center" vertical="center"/>
    </xf>
    <xf numFmtId="0" fontId="18" fillId="5" borderId="0" xfId="0" applyFont="1" applyFill="1" applyBorder="1" applyAlignment="1" applyProtection="1">
      <alignment horizontal="center" vertical="center" shrinkToFit="1"/>
    </xf>
    <xf numFmtId="0" fontId="18" fillId="5" borderId="12" xfId="0" applyFont="1" applyFill="1" applyBorder="1" applyAlignment="1" applyProtection="1">
      <alignment horizontal="center" vertical="center" shrinkToFit="1"/>
    </xf>
    <xf numFmtId="0" fontId="11" fillId="0" borderId="0" xfId="8" applyFont="1" applyFill="1" applyBorder="1" applyAlignment="1" applyProtection="1">
      <alignment horizontal="center" vertical="center"/>
    </xf>
    <xf numFmtId="0" fontId="9" fillId="0" borderId="3" xfId="8" applyFont="1" applyFill="1" applyBorder="1" applyAlignment="1" applyProtection="1">
      <alignment horizontal="distributed" vertical="center"/>
    </xf>
    <xf numFmtId="0" fontId="9" fillId="0" borderId="4" xfId="8" applyFont="1" applyFill="1" applyBorder="1" applyAlignment="1" applyProtection="1">
      <alignment horizontal="distributed" vertical="center"/>
    </xf>
    <xf numFmtId="0" fontId="9" fillId="0" borderId="5" xfId="8" applyFont="1" applyFill="1" applyBorder="1" applyAlignment="1" applyProtection="1">
      <alignment horizontal="distributed" vertical="center"/>
    </xf>
    <xf numFmtId="0" fontId="6" fillId="5" borderId="6" xfId="8" applyFont="1" applyFill="1" applyBorder="1" applyAlignment="1" applyProtection="1">
      <alignment horizontal="center" vertical="center" shrinkToFit="1"/>
      <protection locked="0"/>
    </xf>
    <xf numFmtId="0" fontId="6" fillId="5" borderId="4" xfId="8" applyFont="1" applyFill="1" applyBorder="1" applyAlignment="1" applyProtection="1">
      <alignment horizontal="center" vertical="center" shrinkToFit="1"/>
      <protection locked="0"/>
    </xf>
    <xf numFmtId="0" fontId="6" fillId="5" borderId="7" xfId="8" applyFont="1" applyFill="1" applyBorder="1" applyAlignment="1" applyProtection="1">
      <alignment horizontal="center" vertical="center" shrinkToFit="1"/>
      <protection locked="0"/>
    </xf>
    <xf numFmtId="0" fontId="9" fillId="0" borderId="13" xfId="8" applyFont="1" applyFill="1" applyBorder="1" applyAlignment="1" applyProtection="1">
      <alignment horizontal="distributed" vertical="center"/>
    </xf>
    <xf numFmtId="0" fontId="9" fillId="0" borderId="14" xfId="8" applyFont="1" applyFill="1" applyBorder="1" applyAlignment="1" applyProtection="1">
      <alignment horizontal="distributed" vertical="center"/>
    </xf>
    <xf numFmtId="0" fontId="9" fillId="0" borderId="15" xfId="8" applyFont="1" applyFill="1" applyBorder="1" applyAlignment="1" applyProtection="1">
      <alignment horizontal="distributed" vertical="center"/>
    </xf>
    <xf numFmtId="0" fontId="6" fillId="0" borderId="0" xfId="8" applyFont="1" applyFill="1" applyBorder="1" applyAlignment="1" applyProtection="1">
      <alignment horizontal="center" vertical="center" wrapText="1"/>
    </xf>
    <xf numFmtId="0" fontId="6" fillId="0" borderId="26" xfId="8" applyFont="1" applyFill="1" applyBorder="1" applyAlignment="1" applyProtection="1">
      <alignment horizontal="center" vertical="center" shrinkToFit="1"/>
    </xf>
    <xf numFmtId="0" fontId="6" fillId="0" borderId="19" xfId="8" applyFont="1" applyFill="1" applyBorder="1" applyAlignment="1" applyProtection="1">
      <alignment horizontal="center" vertical="center" shrinkToFit="1"/>
    </xf>
    <xf numFmtId="0" fontId="6" fillId="0" borderId="7" xfId="8" applyFont="1" applyFill="1" applyBorder="1" applyAlignment="1" applyProtection="1">
      <alignment horizontal="center" vertical="center" shrinkToFit="1"/>
    </xf>
    <xf numFmtId="0" fontId="23" fillId="0" borderId="38" xfId="8" applyFont="1" applyFill="1" applyBorder="1" applyAlignment="1" applyProtection="1">
      <alignment horizontal="left" vertical="center"/>
    </xf>
    <xf numFmtId="0" fontId="23" fillId="0" borderId="39" xfId="8" applyFont="1" applyFill="1" applyBorder="1" applyAlignment="1" applyProtection="1">
      <alignment horizontal="left" vertical="center"/>
    </xf>
    <xf numFmtId="0" fontId="23" fillId="0" borderId="41" xfId="8" applyFont="1" applyFill="1" applyBorder="1" applyAlignment="1" applyProtection="1">
      <alignment horizontal="left" vertical="center"/>
    </xf>
    <xf numFmtId="179" fontId="13" fillId="0" borderId="109" xfId="8" applyNumberFormat="1" applyFont="1" applyFill="1" applyBorder="1" applyAlignment="1" applyProtection="1">
      <alignment horizontal="center" vertical="center"/>
    </xf>
    <xf numFmtId="179" fontId="13" fillId="0" borderId="39" xfId="8" applyNumberFormat="1" applyFont="1" applyFill="1" applyBorder="1" applyAlignment="1" applyProtection="1">
      <alignment horizontal="center" vertical="center"/>
    </xf>
    <xf numFmtId="0" fontId="6" fillId="0" borderId="38" xfId="8" applyFont="1" applyFill="1" applyBorder="1" applyAlignment="1" applyProtection="1">
      <alignment horizontal="center" vertical="center"/>
    </xf>
    <xf numFmtId="0" fontId="6" fillId="0" borderId="39" xfId="8" applyFont="1" applyFill="1" applyBorder="1" applyAlignment="1" applyProtection="1">
      <alignment horizontal="center" vertical="center"/>
    </xf>
    <xf numFmtId="0" fontId="18" fillId="0" borderId="0" xfId="8" applyFont="1" applyFill="1" applyBorder="1" applyAlignment="1" applyProtection="1">
      <alignment vertical="center" shrinkToFit="1"/>
      <protection locked="0"/>
    </xf>
    <xf numFmtId="0" fontId="18" fillId="0" borderId="18" xfId="8" applyFont="1" applyFill="1" applyBorder="1" applyAlignment="1" applyProtection="1">
      <alignment vertical="center"/>
    </xf>
    <xf numFmtId="0" fontId="18" fillId="0" borderId="19" xfId="8" applyFont="1" applyFill="1" applyBorder="1" applyAlignment="1" applyProtection="1">
      <alignment vertical="center"/>
    </xf>
    <xf numFmtId="0" fontId="18" fillId="0" borderId="31" xfId="8" applyFont="1" applyFill="1" applyBorder="1" applyAlignment="1" applyProtection="1">
      <alignment vertical="center"/>
    </xf>
    <xf numFmtId="0" fontId="18" fillId="0" borderId="0" xfId="8" applyFont="1" applyFill="1" applyBorder="1" applyAlignment="1" applyProtection="1">
      <alignment vertical="center"/>
    </xf>
    <xf numFmtId="0" fontId="18" fillId="0" borderId="51" xfId="8" applyFont="1" applyFill="1" applyBorder="1" applyAlignment="1" applyProtection="1">
      <alignment vertical="center"/>
    </xf>
    <xf numFmtId="0" fontId="18" fillId="0" borderId="1" xfId="8" applyFont="1" applyFill="1" applyBorder="1" applyAlignment="1" applyProtection="1">
      <alignment vertical="center"/>
    </xf>
    <xf numFmtId="0" fontId="18" fillId="0" borderId="53" xfId="8" applyFont="1" applyFill="1" applyBorder="1" applyAlignment="1" applyProtection="1">
      <alignment vertical="center" wrapText="1"/>
    </xf>
    <xf numFmtId="0" fontId="18" fillId="0" borderId="33" xfId="8" applyFont="1" applyFill="1" applyBorder="1" applyAlignment="1" applyProtection="1">
      <alignment vertical="center" wrapText="1"/>
    </xf>
    <xf numFmtId="0" fontId="18" fillId="0" borderId="31" xfId="8" applyFont="1" applyFill="1" applyBorder="1" applyAlignment="1" applyProtection="1">
      <alignment vertical="center" wrapText="1"/>
    </xf>
    <xf numFmtId="0" fontId="18" fillId="0" borderId="0" xfId="8" applyFont="1" applyFill="1" applyBorder="1" applyAlignment="1" applyProtection="1">
      <alignment vertical="center" wrapText="1"/>
    </xf>
    <xf numFmtId="0" fontId="18" fillId="0" borderId="51" xfId="8" applyFont="1" applyFill="1" applyBorder="1" applyAlignment="1" applyProtection="1">
      <alignment vertical="center" wrapText="1"/>
    </xf>
    <xf numFmtId="0" fontId="18" fillId="0" borderId="1" xfId="8" applyFont="1" applyFill="1" applyBorder="1" applyAlignment="1" applyProtection="1">
      <alignment vertical="center" wrapText="1"/>
    </xf>
    <xf numFmtId="0" fontId="9" fillId="0" borderId="10" xfId="8" applyFont="1" applyFill="1" applyBorder="1" applyAlignment="1" applyProtection="1">
      <alignment horizontal="center" vertical="center"/>
    </xf>
    <xf numFmtId="0" fontId="9" fillId="0" borderId="8" xfId="8" applyFont="1" applyFill="1" applyBorder="1" applyAlignment="1" applyProtection="1">
      <alignment horizontal="center" vertical="center"/>
    </xf>
    <xf numFmtId="0" fontId="6" fillId="0" borderId="10" xfId="8" applyFont="1" applyFill="1" applyBorder="1" applyAlignment="1" applyProtection="1">
      <alignment horizontal="center" vertical="center"/>
    </xf>
    <xf numFmtId="0" fontId="6" fillId="0" borderId="8" xfId="8" applyFont="1" applyFill="1" applyBorder="1" applyAlignment="1" applyProtection="1">
      <alignment horizontal="center" vertical="center"/>
    </xf>
    <xf numFmtId="0" fontId="23" fillId="0" borderId="43" xfId="8" applyFont="1" applyFill="1" applyBorder="1" applyAlignment="1" applyProtection="1">
      <alignment horizontal="center" vertical="center"/>
    </xf>
    <xf numFmtId="0" fontId="23" fillId="0" borderId="1" xfId="8" applyFont="1" applyFill="1" applyBorder="1" applyAlignment="1" applyProtection="1">
      <alignment horizontal="center" vertical="center"/>
    </xf>
    <xf numFmtId="0" fontId="18" fillId="0" borderId="6" xfId="8" applyFont="1" applyFill="1" applyBorder="1" applyAlignment="1" applyProtection="1">
      <alignment horizontal="center" vertical="center"/>
    </xf>
    <xf numFmtId="0" fontId="18" fillId="0" borderId="4" xfId="8" applyFont="1" applyFill="1" applyBorder="1" applyAlignment="1" applyProtection="1">
      <alignment horizontal="center" vertical="center"/>
    </xf>
    <xf numFmtId="0" fontId="8" fillId="0" borderId="38" xfId="8" applyFont="1" applyFill="1" applyBorder="1" applyAlignment="1" applyProtection="1">
      <alignment horizontal="right" vertical="center" shrinkToFit="1"/>
    </xf>
    <xf numFmtId="0" fontId="8" fillId="0" borderId="39" xfId="8" applyFont="1" applyFill="1" applyBorder="1" applyAlignment="1" applyProtection="1">
      <alignment horizontal="right" vertical="center" shrinkToFit="1"/>
    </xf>
    <xf numFmtId="179" fontId="20" fillId="5" borderId="39" xfId="8" applyNumberFormat="1" applyFont="1" applyFill="1" applyBorder="1" applyAlignment="1" applyProtection="1">
      <alignment horizontal="center" vertical="center" shrinkToFit="1"/>
      <protection locked="0"/>
    </xf>
    <xf numFmtId="0" fontId="18" fillId="5" borderId="26" xfId="8" applyNumberFormat="1" applyFont="1" applyFill="1" applyBorder="1" applyAlignment="1" applyProtection="1">
      <alignment horizontal="center" vertical="center"/>
    </xf>
    <xf numFmtId="0" fontId="18" fillId="5" borderId="19" xfId="8" applyNumberFormat="1" applyFont="1" applyFill="1" applyBorder="1" applyAlignment="1" applyProtection="1">
      <alignment horizontal="center" vertical="center"/>
    </xf>
    <xf numFmtId="194" fontId="20" fillId="0" borderId="10" xfId="8" applyNumberFormat="1" applyFont="1" applyFill="1" applyBorder="1" applyAlignment="1" applyProtection="1">
      <alignment horizontal="right" vertical="center" shrinkToFit="1"/>
    </xf>
    <xf numFmtId="194" fontId="20" fillId="0" borderId="8" xfId="8" applyNumberFormat="1" applyFont="1" applyFill="1" applyBorder="1" applyAlignment="1" applyProtection="1">
      <alignment horizontal="right" vertical="center" shrinkToFit="1"/>
    </xf>
    <xf numFmtId="181" fontId="20" fillId="0" borderId="43" xfId="8" applyNumberFormat="1" applyFont="1" applyFill="1" applyBorder="1" applyAlignment="1" applyProtection="1">
      <alignment horizontal="right" vertical="center" shrinkToFit="1"/>
      <protection locked="0"/>
    </xf>
    <xf numFmtId="181" fontId="20" fillId="0" borderId="1" xfId="8" applyNumberFormat="1" applyFont="1" applyFill="1" applyBorder="1" applyAlignment="1" applyProtection="1">
      <alignment horizontal="right" vertical="center" shrinkToFit="1"/>
      <protection locked="0"/>
    </xf>
    <xf numFmtId="181" fontId="20" fillId="5" borderId="111" xfId="8" applyNumberFormat="1" applyFont="1" applyFill="1" applyBorder="1" applyAlignment="1" applyProtection="1">
      <alignment horizontal="right" vertical="center" shrinkToFit="1"/>
      <protection locked="0"/>
    </xf>
    <xf numFmtId="181" fontId="20" fillId="5" borderId="112" xfId="8" applyNumberFormat="1" applyFont="1" applyFill="1" applyBorder="1" applyAlignment="1" applyProtection="1">
      <alignment horizontal="right" vertical="center" shrinkToFit="1"/>
      <protection locked="0"/>
    </xf>
    <xf numFmtId="181" fontId="20" fillId="0" borderId="88" xfId="8" applyNumberFormat="1" applyFont="1" applyFill="1" applyBorder="1" applyAlignment="1" applyProtection="1">
      <alignment horizontal="right" vertical="center" shrinkToFit="1"/>
    </xf>
    <xf numFmtId="181" fontId="20" fillId="0" borderId="56" xfId="8" applyNumberFormat="1" applyFont="1" applyFill="1" applyBorder="1" applyAlignment="1" applyProtection="1">
      <alignment horizontal="right" vertical="center" shrinkToFit="1"/>
    </xf>
    <xf numFmtId="181" fontId="20" fillId="0" borderId="86" xfId="8" applyNumberFormat="1" applyFont="1" applyFill="1" applyBorder="1" applyAlignment="1" applyProtection="1">
      <alignment horizontal="right" vertical="center" shrinkToFit="1"/>
    </xf>
    <xf numFmtId="181" fontId="20" fillId="0" borderId="54" xfId="8" applyNumberFormat="1" applyFont="1" applyFill="1" applyBorder="1" applyAlignment="1" applyProtection="1">
      <alignment horizontal="right" vertical="center" shrinkToFit="1"/>
    </xf>
    <xf numFmtId="0" fontId="18" fillId="0" borderId="38" xfId="8" applyFont="1" applyFill="1" applyBorder="1" applyAlignment="1" applyProtection="1">
      <alignment horizontal="left" vertical="center" shrinkToFit="1"/>
    </xf>
    <xf numFmtId="0" fontId="18" fillId="0" borderId="39" xfId="8" applyFont="1" applyFill="1" applyBorder="1" applyAlignment="1" applyProtection="1">
      <alignment horizontal="left" vertical="center" shrinkToFit="1"/>
    </xf>
    <xf numFmtId="181" fontId="20" fillId="0" borderId="10" xfId="8" applyNumberFormat="1" applyFont="1" applyFill="1" applyBorder="1" applyAlignment="1" applyProtection="1">
      <alignment horizontal="right" vertical="center" shrinkToFit="1"/>
    </xf>
    <xf numFmtId="181" fontId="20" fillId="0" borderId="8" xfId="8" applyNumberFormat="1" applyFont="1" applyFill="1" applyBorder="1" applyAlignment="1" applyProtection="1">
      <alignment horizontal="right" vertical="center" shrinkToFit="1"/>
    </xf>
    <xf numFmtId="0" fontId="6" fillId="5" borderId="42" xfId="8" applyFont="1" applyFill="1" applyBorder="1" applyAlignment="1" applyProtection="1">
      <alignment horizontal="center" vertical="center"/>
    </xf>
    <xf numFmtId="38" fontId="6" fillId="0" borderId="0" xfId="9" applyFont="1" applyFill="1" applyBorder="1" applyAlignment="1" applyProtection="1">
      <alignment horizontal="center" vertical="center"/>
    </xf>
    <xf numFmtId="0" fontId="18" fillId="0" borderId="26" xfId="8" applyFont="1" applyFill="1" applyBorder="1" applyAlignment="1" applyProtection="1">
      <alignment horizontal="center" vertical="center"/>
    </xf>
    <xf numFmtId="0" fontId="18" fillId="0" borderId="19" xfId="8" applyFont="1" applyFill="1" applyBorder="1" applyAlignment="1" applyProtection="1">
      <alignment horizontal="center" vertical="center"/>
    </xf>
    <xf numFmtId="0" fontId="18" fillId="0" borderId="43" xfId="8" applyFont="1" applyFill="1" applyBorder="1" applyAlignment="1" applyProtection="1">
      <alignment horizontal="center" vertical="center"/>
    </xf>
    <xf numFmtId="179" fontId="18" fillId="0" borderId="26" xfId="8" applyNumberFormat="1" applyFont="1" applyFill="1" applyBorder="1" applyAlignment="1" applyProtection="1">
      <alignment horizontal="center" vertical="center"/>
    </xf>
    <xf numFmtId="179" fontId="18" fillId="0" borderId="19" xfId="8" applyNumberFormat="1" applyFont="1" applyFill="1" applyBorder="1" applyAlignment="1" applyProtection="1">
      <alignment horizontal="center" vertical="center"/>
    </xf>
    <xf numFmtId="179" fontId="18" fillId="0" borderId="25" xfId="8" applyNumberFormat="1" applyFont="1" applyFill="1" applyBorder="1" applyAlignment="1" applyProtection="1">
      <alignment horizontal="center" vertical="center"/>
    </xf>
    <xf numFmtId="179" fontId="18" fillId="0" borderId="43" xfId="8" applyNumberFormat="1" applyFont="1" applyFill="1" applyBorder="1" applyAlignment="1" applyProtection="1">
      <alignment horizontal="center" vertical="center"/>
    </xf>
    <xf numFmtId="179" fontId="18" fillId="0" borderId="1" xfId="8" applyNumberFormat="1" applyFont="1" applyFill="1" applyBorder="1" applyAlignment="1" applyProtection="1">
      <alignment horizontal="center" vertical="center"/>
    </xf>
    <xf numFmtId="179" fontId="18" fillId="0" borderId="44" xfId="8" applyNumberFormat="1" applyFont="1" applyFill="1" applyBorder="1" applyAlignment="1" applyProtection="1">
      <alignment horizontal="center" vertical="center"/>
    </xf>
    <xf numFmtId="0" fontId="18" fillId="5" borderId="46" xfId="8" applyFont="1" applyFill="1" applyBorder="1" applyAlignment="1" applyProtection="1">
      <alignment horizontal="center" vertical="center"/>
      <protection locked="0"/>
    </xf>
    <xf numFmtId="0" fontId="18" fillId="5" borderId="49" xfId="8" applyFont="1" applyFill="1" applyBorder="1" applyAlignment="1" applyProtection="1">
      <alignment horizontal="center" vertical="center"/>
      <protection locked="0"/>
    </xf>
    <xf numFmtId="0" fontId="18" fillId="5" borderId="46" xfId="8" applyFont="1" applyFill="1" applyBorder="1" applyAlignment="1" applyProtection="1">
      <alignment horizontal="center" vertical="center" shrinkToFit="1"/>
      <protection locked="0"/>
    </xf>
    <xf numFmtId="0" fontId="18" fillId="5" borderId="49" xfId="8" applyFont="1" applyFill="1" applyBorder="1" applyAlignment="1" applyProtection="1">
      <alignment horizontal="center" vertical="center" shrinkToFit="1"/>
      <protection locked="0"/>
    </xf>
    <xf numFmtId="179" fontId="18" fillId="5" borderId="46" xfId="8" applyNumberFormat="1" applyFont="1" applyFill="1" applyBorder="1" applyAlignment="1" applyProtection="1">
      <alignment horizontal="right" vertical="center"/>
      <protection locked="0"/>
    </xf>
    <xf numFmtId="179" fontId="18" fillId="5" borderId="49" xfId="8" applyNumberFormat="1" applyFont="1" applyFill="1" applyBorder="1" applyAlignment="1" applyProtection="1">
      <alignment horizontal="right" vertical="center"/>
      <protection locked="0"/>
    </xf>
    <xf numFmtId="0" fontId="18" fillId="0" borderId="0" xfId="8" applyFont="1" applyFill="1" applyAlignment="1" applyProtection="1">
      <alignment horizontal="center" vertical="center"/>
    </xf>
    <xf numFmtId="0" fontId="18" fillId="0" borderId="46" xfId="8" applyFont="1" applyFill="1" applyBorder="1" applyAlignment="1" applyProtection="1">
      <alignment horizontal="center" vertical="center"/>
    </xf>
    <xf numFmtId="0" fontId="18" fillId="0" borderId="35" xfId="8" applyFont="1" applyFill="1" applyBorder="1" applyAlignment="1" applyProtection="1">
      <alignment horizontal="center" vertical="center"/>
    </xf>
    <xf numFmtId="0" fontId="18" fillId="0" borderId="33" xfId="8" applyFont="1" applyFill="1" applyBorder="1" applyAlignment="1" applyProtection="1">
      <alignment horizontal="center" vertical="center"/>
    </xf>
    <xf numFmtId="0" fontId="18" fillId="0" borderId="32" xfId="8" applyFont="1" applyFill="1" applyBorder="1" applyAlignment="1" applyProtection="1">
      <alignment horizontal="center" vertical="center"/>
    </xf>
    <xf numFmtId="0" fontId="18" fillId="0" borderId="36" xfId="8" applyFont="1" applyFill="1" applyBorder="1" applyAlignment="1" applyProtection="1">
      <alignment horizontal="center" vertical="center"/>
    </xf>
    <xf numFmtId="0" fontId="18" fillId="0" borderId="0" xfId="8" applyFont="1" applyFill="1" applyBorder="1" applyAlignment="1" applyProtection="1">
      <alignment horizontal="center" vertical="center"/>
    </xf>
    <xf numFmtId="0" fontId="18" fillId="0" borderId="44" xfId="8" applyFont="1" applyFill="1" applyBorder="1" applyAlignment="1" applyProtection="1">
      <alignment horizontal="center" vertical="center"/>
    </xf>
    <xf numFmtId="0" fontId="18" fillId="0" borderId="35" xfId="8" applyFont="1" applyFill="1" applyBorder="1" applyAlignment="1" applyProtection="1">
      <alignment horizontal="center" vertical="center" wrapText="1"/>
    </xf>
    <xf numFmtId="0" fontId="18" fillId="0" borderId="33" xfId="8" applyFont="1" applyFill="1" applyBorder="1" applyAlignment="1" applyProtection="1">
      <alignment horizontal="center" vertical="center" wrapText="1"/>
    </xf>
    <xf numFmtId="0" fontId="18" fillId="0" borderId="34" xfId="8" applyFont="1" applyFill="1" applyBorder="1" applyAlignment="1" applyProtection="1">
      <alignment horizontal="center" vertical="center" wrapText="1"/>
    </xf>
    <xf numFmtId="0" fontId="18" fillId="0" borderId="36" xfId="8" applyFont="1" applyFill="1" applyBorder="1" applyAlignment="1" applyProtection="1">
      <alignment horizontal="center" vertical="center" wrapText="1"/>
    </xf>
    <xf numFmtId="0" fontId="18" fillId="0" borderId="0" xfId="8" applyFont="1" applyFill="1" applyBorder="1" applyAlignment="1" applyProtection="1">
      <alignment horizontal="center" vertical="center" wrapText="1"/>
    </xf>
    <xf numFmtId="0" fontId="18" fillId="0" borderId="32" xfId="8" applyFont="1" applyFill="1" applyBorder="1" applyAlignment="1" applyProtection="1">
      <alignment horizontal="center" vertical="center" wrapText="1"/>
    </xf>
    <xf numFmtId="0" fontId="18" fillId="0" borderId="43" xfId="8" applyFont="1" applyFill="1" applyBorder="1" applyAlignment="1" applyProtection="1">
      <alignment horizontal="center" vertical="center" wrapText="1"/>
    </xf>
    <xf numFmtId="0" fontId="18" fillId="0" borderId="1" xfId="8" applyFont="1" applyFill="1" applyBorder="1" applyAlignment="1" applyProtection="1">
      <alignment horizontal="center" vertical="center" wrapText="1"/>
    </xf>
    <xf numFmtId="0" fontId="18" fillId="0" borderId="44" xfId="8" applyFont="1" applyFill="1" applyBorder="1" applyAlignment="1" applyProtection="1">
      <alignment horizontal="center" vertical="center" wrapText="1"/>
    </xf>
    <xf numFmtId="0" fontId="18" fillId="5" borderId="35" xfId="8" applyFont="1" applyFill="1" applyBorder="1" applyAlignment="1" applyProtection="1">
      <alignment horizontal="center" vertical="center" wrapText="1"/>
      <protection locked="0"/>
    </xf>
    <xf numFmtId="0" fontId="18" fillId="5" borderId="33" xfId="8" applyFont="1" applyFill="1" applyBorder="1" applyAlignment="1" applyProtection="1">
      <alignment horizontal="center" vertical="center" wrapText="1"/>
      <protection locked="0"/>
    </xf>
    <xf numFmtId="0" fontId="18" fillId="5" borderId="34" xfId="8" applyFont="1" applyFill="1" applyBorder="1" applyAlignment="1" applyProtection="1">
      <alignment horizontal="center" vertical="center" wrapText="1"/>
      <protection locked="0"/>
    </xf>
    <xf numFmtId="0" fontId="18" fillId="5" borderId="43" xfId="8" applyFont="1" applyFill="1" applyBorder="1" applyAlignment="1" applyProtection="1">
      <alignment horizontal="center" vertical="center" wrapText="1"/>
      <protection locked="0"/>
    </xf>
    <xf numFmtId="0" fontId="18" fillId="5" borderId="1" xfId="8" applyFont="1" applyFill="1" applyBorder="1" applyAlignment="1" applyProtection="1">
      <alignment horizontal="center" vertical="center" wrapText="1"/>
      <protection locked="0"/>
    </xf>
    <xf numFmtId="0" fontId="18" fillId="5" borderId="44" xfId="8" applyFont="1" applyFill="1" applyBorder="1" applyAlignment="1" applyProtection="1">
      <alignment horizontal="center" vertical="center" wrapText="1"/>
      <protection locked="0"/>
    </xf>
    <xf numFmtId="0" fontId="19" fillId="0" borderId="64" xfId="12" applyFont="1" applyBorder="1" applyAlignment="1" applyProtection="1">
      <alignment horizontal="left" vertical="center"/>
      <protection locked="0"/>
    </xf>
    <xf numFmtId="0" fontId="19" fillId="0" borderId="9" xfId="12" applyFont="1" applyBorder="1" applyAlignment="1" applyProtection="1">
      <alignment horizontal="left" vertical="center"/>
      <protection locked="0"/>
    </xf>
    <xf numFmtId="0" fontId="19" fillId="0" borderId="79" xfId="12" applyFont="1" applyBorder="1" applyAlignment="1" applyProtection="1">
      <alignment horizontal="left" vertical="center"/>
      <protection locked="0"/>
    </xf>
    <xf numFmtId="0" fontId="19" fillId="0" borderId="80" xfId="12" applyFont="1" applyBorder="1" applyAlignment="1" applyProtection="1">
      <alignment horizontal="left" vertical="center"/>
      <protection locked="0"/>
    </xf>
    <xf numFmtId="0" fontId="19" fillId="0" borderId="74" xfId="12" applyFont="1" applyBorder="1" applyAlignment="1" applyProtection="1">
      <alignment horizontal="left" vertical="center"/>
      <protection locked="0"/>
    </xf>
    <xf numFmtId="0" fontId="19" fillId="0" borderId="75" xfId="12" applyFont="1" applyBorder="1" applyAlignment="1" applyProtection="1">
      <alignment horizontal="left" vertical="center"/>
      <protection locked="0"/>
    </xf>
    <xf numFmtId="0" fontId="19" fillId="5" borderId="38" xfId="12" applyFont="1" applyFill="1" applyBorder="1" applyAlignment="1" applyProtection="1">
      <alignment horizontal="left" vertical="top"/>
      <protection locked="0"/>
    </xf>
    <xf numFmtId="0" fontId="19" fillId="5" borderId="39" xfId="12" applyFont="1" applyFill="1" applyBorder="1" applyAlignment="1" applyProtection="1">
      <alignment horizontal="left" vertical="top"/>
      <protection locked="0"/>
    </xf>
    <xf numFmtId="0" fontId="19" fillId="5" borderId="42" xfId="12" applyFont="1" applyFill="1" applyBorder="1" applyAlignment="1" applyProtection="1">
      <alignment horizontal="left" vertical="top"/>
      <protection locked="0"/>
    </xf>
    <xf numFmtId="0" fontId="19" fillId="0" borderId="23" xfId="12" applyFont="1" applyBorder="1" applyAlignment="1" applyProtection="1">
      <alignment horizontal="left" vertical="center"/>
      <protection locked="0"/>
    </xf>
    <xf numFmtId="0" fontId="19" fillId="0" borderId="27" xfId="12" applyFont="1" applyBorder="1" applyAlignment="1" applyProtection="1">
      <alignment horizontal="left" vertical="center"/>
      <protection locked="0"/>
    </xf>
    <xf numFmtId="0" fontId="36" fillId="5" borderId="18" xfId="12" applyFont="1" applyFill="1" applyBorder="1" applyAlignment="1" applyProtection="1">
      <alignment horizontal="center" vertical="center" wrapText="1"/>
      <protection locked="0"/>
    </xf>
    <xf numFmtId="0" fontId="36" fillId="5" borderId="19" xfId="12" applyFont="1" applyFill="1" applyBorder="1" applyAlignment="1" applyProtection="1">
      <alignment horizontal="center" vertical="center" wrapText="1"/>
      <protection locked="0"/>
    </xf>
    <xf numFmtId="0" fontId="36" fillId="5" borderId="20" xfId="12" applyFont="1" applyFill="1" applyBorder="1" applyAlignment="1" applyProtection="1">
      <alignment horizontal="center" vertical="center" wrapText="1"/>
      <protection locked="0"/>
    </xf>
    <xf numFmtId="0" fontId="36" fillId="5" borderId="51" xfId="12" applyFont="1" applyFill="1" applyBorder="1" applyAlignment="1" applyProtection="1">
      <alignment horizontal="center" vertical="center" wrapText="1"/>
      <protection locked="0"/>
    </xf>
    <xf numFmtId="0" fontId="36" fillId="5" borderId="1" xfId="12" applyFont="1" applyFill="1" applyBorder="1" applyAlignment="1" applyProtection="1">
      <alignment horizontal="center" vertical="center" wrapText="1"/>
      <protection locked="0"/>
    </xf>
    <xf numFmtId="0" fontId="36" fillId="5" borderId="58" xfId="12" applyFont="1" applyFill="1" applyBorder="1" applyAlignment="1" applyProtection="1">
      <alignment horizontal="center" vertical="center" wrapText="1"/>
      <protection locked="0"/>
    </xf>
    <xf numFmtId="0" fontId="19" fillId="0" borderId="45" xfId="12" applyFont="1" applyBorder="1" applyAlignment="1" applyProtection="1">
      <alignment horizontal="center" vertical="center" wrapText="1"/>
      <protection locked="0"/>
    </xf>
    <xf numFmtId="0" fontId="19" fillId="0" borderId="50" xfId="12" applyFont="1" applyBorder="1" applyAlignment="1" applyProtection="1">
      <alignment horizontal="center" vertical="center" wrapText="1"/>
      <protection locked="0"/>
    </xf>
    <xf numFmtId="184" fontId="19" fillId="0" borderId="48" xfId="12" applyNumberFormat="1" applyFont="1" applyBorder="1" applyAlignment="1" applyProtection="1">
      <alignment horizontal="center" vertical="center"/>
      <protection locked="0"/>
    </xf>
    <xf numFmtId="184" fontId="19" fillId="0" borderId="46" xfId="12" applyNumberFormat="1" applyFont="1" applyBorder="1" applyAlignment="1" applyProtection="1">
      <alignment horizontal="center" vertical="center"/>
      <protection locked="0"/>
    </xf>
    <xf numFmtId="184" fontId="19" fillId="0" borderId="78" xfId="12" applyNumberFormat="1" applyFont="1" applyBorder="1" applyAlignment="1" applyProtection="1">
      <alignment horizontal="center" vertical="center"/>
      <protection locked="0"/>
    </xf>
    <xf numFmtId="0" fontId="19" fillId="0" borderId="31" xfId="12" applyFont="1" applyBorder="1" applyAlignment="1" applyProtection="1">
      <alignment horizontal="left" vertical="center"/>
      <protection locked="0"/>
    </xf>
    <xf numFmtId="0" fontId="19" fillId="0" borderId="0" xfId="12" applyFont="1" applyBorder="1" applyAlignment="1" applyProtection="1">
      <alignment horizontal="left" vertical="center"/>
      <protection locked="0"/>
    </xf>
    <xf numFmtId="184" fontId="19" fillId="0" borderId="64" xfId="12" applyNumberFormat="1" applyFont="1" applyBorder="1" applyAlignment="1" applyProtection="1">
      <alignment horizontal="center" vertical="center"/>
      <protection locked="0"/>
    </xf>
    <xf numFmtId="184" fontId="19" fillId="0" borderId="8" xfId="12" applyNumberFormat="1" applyFont="1" applyBorder="1" applyAlignment="1" applyProtection="1">
      <alignment horizontal="center" vertical="center"/>
      <protection locked="0"/>
    </xf>
    <xf numFmtId="184" fontId="19" fillId="0" borderId="11" xfId="12" applyNumberFormat="1" applyFont="1" applyBorder="1" applyAlignment="1" applyProtection="1">
      <alignment horizontal="center" vertical="center"/>
      <protection locked="0"/>
    </xf>
    <xf numFmtId="0" fontId="19" fillId="0" borderId="53" xfId="12" applyFont="1" applyBorder="1" applyAlignment="1" applyProtection="1">
      <alignment horizontal="left" vertical="center"/>
      <protection locked="0"/>
    </xf>
    <xf numFmtId="0" fontId="19" fillId="0" borderId="33" xfId="12" applyFont="1" applyBorder="1" applyAlignment="1" applyProtection="1">
      <alignment horizontal="left" vertical="center"/>
      <protection locked="0"/>
    </xf>
    <xf numFmtId="0" fontId="19" fillId="0" borderId="51" xfId="12" applyFont="1" applyBorder="1" applyAlignment="1" applyProtection="1">
      <alignment horizontal="left" vertical="center"/>
      <protection locked="0"/>
    </xf>
    <xf numFmtId="0" fontId="19" fillId="0" borderId="1" xfId="12" applyFont="1" applyBorder="1" applyAlignment="1" applyProtection="1">
      <alignment horizontal="left" vertical="center"/>
      <protection locked="0"/>
    </xf>
    <xf numFmtId="0" fontId="19" fillId="0" borderId="44" xfId="12" applyFont="1" applyBorder="1" applyAlignment="1" applyProtection="1">
      <alignment horizontal="left" vertical="center"/>
      <protection locked="0"/>
    </xf>
    <xf numFmtId="0" fontId="19" fillId="0" borderId="34" xfId="12" applyFont="1" applyBorder="1" applyAlignment="1" applyProtection="1">
      <alignment horizontal="left" vertical="center"/>
      <protection locked="0"/>
    </xf>
    <xf numFmtId="0" fontId="19" fillId="0" borderId="70" xfId="12" applyFont="1" applyBorder="1" applyAlignment="1" applyProtection="1">
      <alignment horizontal="left" vertical="center"/>
      <protection locked="0"/>
    </xf>
    <xf numFmtId="0" fontId="19" fillId="0" borderId="71" xfId="12" applyFont="1" applyBorder="1" applyAlignment="1" applyProtection="1">
      <alignment horizontal="left" vertical="center"/>
      <protection locked="0"/>
    </xf>
    <xf numFmtId="0" fontId="33" fillId="0" borderId="0" xfId="12" applyFont="1" applyAlignment="1" applyProtection="1">
      <alignment horizontal="center" vertical="center"/>
      <protection locked="0"/>
    </xf>
    <xf numFmtId="0" fontId="34" fillId="0" borderId="38" xfId="12" applyFont="1" applyBorder="1" applyAlignment="1" applyProtection="1">
      <alignment horizontal="center" vertical="center"/>
      <protection locked="0"/>
    </xf>
    <xf numFmtId="0" fontId="34" fillId="0" borderId="39" xfId="12" applyFont="1" applyBorder="1" applyAlignment="1" applyProtection="1">
      <alignment horizontal="center" vertical="center"/>
      <protection locked="0"/>
    </xf>
    <xf numFmtId="0" fontId="34" fillId="0" borderId="42" xfId="12" applyFont="1" applyBorder="1" applyAlignment="1" applyProtection="1">
      <alignment horizontal="center" vertical="center"/>
      <protection locked="0"/>
    </xf>
    <xf numFmtId="0" fontId="36" fillId="5" borderId="18" xfId="12" applyFont="1" applyFill="1" applyBorder="1" applyAlignment="1" applyProtection="1">
      <alignment horizontal="center" vertical="center"/>
      <protection locked="0"/>
    </xf>
    <xf numFmtId="0" fontId="36" fillId="5" borderId="19" xfId="12" applyFont="1" applyFill="1" applyBorder="1" applyAlignment="1" applyProtection="1">
      <alignment horizontal="center" vertical="center"/>
      <protection locked="0"/>
    </xf>
    <xf numFmtId="0" fontId="36" fillId="5" borderId="25" xfId="12" applyFont="1" applyFill="1" applyBorder="1" applyAlignment="1" applyProtection="1">
      <alignment horizontal="center" vertical="center"/>
      <protection locked="0"/>
    </xf>
    <xf numFmtId="0" fontId="36" fillId="5" borderId="51" xfId="12" applyFont="1" applyFill="1" applyBorder="1" applyAlignment="1" applyProtection="1">
      <alignment horizontal="center" vertical="center"/>
      <protection locked="0"/>
    </xf>
    <xf numFmtId="0" fontId="36" fillId="5" borderId="1" xfId="12" applyFont="1" applyFill="1" applyBorder="1" applyAlignment="1" applyProtection="1">
      <alignment horizontal="center" vertical="center"/>
      <protection locked="0"/>
    </xf>
    <xf numFmtId="0" fontId="36" fillId="5" borderId="44" xfId="12" applyFont="1" applyFill="1" applyBorder="1" applyAlignment="1" applyProtection="1">
      <alignment horizontal="center" vertical="center"/>
      <protection locked="0"/>
    </xf>
    <xf numFmtId="0" fontId="19" fillId="0" borderId="65" xfId="12" applyFont="1" applyBorder="1" applyAlignment="1" applyProtection="1">
      <alignment horizontal="center" vertical="center" wrapText="1"/>
      <protection locked="0"/>
    </xf>
    <xf numFmtId="0" fontId="19" fillId="0" borderId="66" xfId="12" applyFont="1" applyBorder="1" applyAlignment="1" applyProtection="1">
      <alignment horizontal="center" vertical="center" wrapText="1"/>
      <protection locked="0"/>
    </xf>
    <xf numFmtId="0" fontId="19" fillId="0" borderId="10" xfId="12" applyFont="1" applyBorder="1" applyAlignment="1" applyProtection="1">
      <alignment horizontal="center" vertical="center"/>
      <protection locked="0"/>
    </xf>
    <xf numFmtId="0" fontId="19" fillId="0" borderId="8" xfId="12" applyFont="1" applyBorder="1" applyAlignment="1" applyProtection="1">
      <alignment horizontal="center" vertical="center"/>
      <protection locked="0"/>
    </xf>
    <xf numFmtId="0" fontId="19" fillId="0" borderId="9" xfId="12" applyFont="1" applyBorder="1" applyAlignment="1" applyProtection="1">
      <alignment horizontal="center" vertical="center"/>
      <protection locked="0"/>
    </xf>
    <xf numFmtId="0" fontId="19" fillId="3" borderId="38" xfId="12" applyFont="1" applyFill="1" applyBorder="1" applyAlignment="1" applyProtection="1">
      <alignment horizontal="left" vertical="top"/>
      <protection locked="0"/>
    </xf>
    <xf numFmtId="0" fontId="19" fillId="3" borderId="39" xfId="12" applyFont="1" applyFill="1" applyBorder="1" applyAlignment="1" applyProtection="1">
      <alignment horizontal="left" vertical="top"/>
      <protection locked="0"/>
    </xf>
    <xf numFmtId="0" fontId="19" fillId="3" borderId="42" xfId="12" applyFont="1" applyFill="1" applyBorder="1" applyAlignment="1" applyProtection="1">
      <alignment horizontal="left" vertical="top"/>
      <protection locked="0"/>
    </xf>
    <xf numFmtId="0" fontId="36" fillId="0" borderId="18" xfId="12" applyFont="1" applyBorder="1" applyAlignment="1" applyProtection="1">
      <alignment horizontal="center" vertical="center" wrapText="1"/>
      <protection locked="0"/>
    </xf>
    <xf numFmtId="0" fontId="36" fillId="0" borderId="19" xfId="12" applyFont="1" applyBorder="1" applyAlignment="1" applyProtection="1">
      <alignment horizontal="center" vertical="center" wrapText="1"/>
      <protection locked="0"/>
    </xf>
    <xf numFmtId="0" fontId="36" fillId="0" borderId="20" xfId="12" applyFont="1" applyBorder="1" applyAlignment="1" applyProtection="1">
      <alignment horizontal="center" vertical="center" wrapText="1"/>
      <protection locked="0"/>
    </xf>
    <xf numFmtId="0" fontId="36" fillId="0" borderId="51" xfId="12" applyFont="1" applyBorder="1" applyAlignment="1" applyProtection="1">
      <alignment horizontal="center" vertical="center" wrapText="1"/>
      <protection locked="0"/>
    </xf>
    <xf numFmtId="0" fontId="36" fillId="0" borderId="1" xfId="12" applyFont="1" applyBorder="1" applyAlignment="1" applyProtection="1">
      <alignment horizontal="center" vertical="center" wrapText="1"/>
      <protection locked="0"/>
    </xf>
    <xf numFmtId="0" fontId="36" fillId="0" borderId="58" xfId="12" applyFont="1" applyBorder="1" applyAlignment="1" applyProtection="1">
      <alignment horizontal="center" vertical="center" wrapText="1"/>
      <protection locked="0"/>
    </xf>
    <xf numFmtId="0" fontId="36" fillId="0" borderId="18" xfId="12" applyFont="1" applyBorder="1" applyAlignment="1" applyProtection="1">
      <alignment horizontal="center" vertical="center"/>
      <protection locked="0"/>
    </xf>
    <xf numFmtId="0" fontId="36" fillId="0" borderId="19" xfId="12" applyFont="1" applyBorder="1" applyAlignment="1" applyProtection="1">
      <alignment horizontal="center" vertical="center"/>
      <protection locked="0"/>
    </xf>
    <xf numFmtId="0" fontId="36" fillId="0" borderId="25" xfId="12" applyFont="1" applyBorder="1" applyAlignment="1" applyProtection="1">
      <alignment horizontal="center" vertical="center"/>
      <protection locked="0"/>
    </xf>
    <xf numFmtId="0" fontId="36" fillId="0" borderId="51" xfId="12" applyFont="1" applyBorder="1" applyAlignment="1" applyProtection="1">
      <alignment horizontal="center" vertical="center"/>
      <protection locked="0"/>
    </xf>
    <xf numFmtId="0" fontId="36" fillId="0" borderId="1" xfId="12" applyFont="1" applyBorder="1" applyAlignment="1" applyProtection="1">
      <alignment horizontal="center" vertical="center"/>
      <protection locked="0"/>
    </xf>
    <xf numFmtId="0" fontId="36" fillId="0" borderId="44" xfId="12" applyFont="1" applyBorder="1" applyAlignment="1" applyProtection="1">
      <alignment horizontal="center" vertical="center"/>
      <protection locked="0"/>
    </xf>
    <xf numFmtId="0" fontId="15" fillId="0" borderId="38" xfId="0" applyFont="1" applyFill="1" applyBorder="1" applyAlignment="1" applyProtection="1">
      <alignment horizontal="center" vertical="center" wrapText="1"/>
    </xf>
    <xf numFmtId="0" fontId="15" fillId="0" borderId="39" xfId="0" applyFont="1" applyFill="1" applyBorder="1" applyAlignment="1" applyProtection="1">
      <alignment horizontal="center" vertical="center" wrapText="1"/>
    </xf>
    <xf numFmtId="0" fontId="15" fillId="0" borderId="42" xfId="0" applyFont="1" applyFill="1" applyBorder="1" applyAlignment="1" applyProtection="1">
      <alignment horizontal="center" vertical="center" wrapText="1"/>
    </xf>
    <xf numFmtId="0" fontId="14" fillId="5" borderId="3" xfId="16" applyFont="1" applyFill="1" applyBorder="1" applyAlignment="1" applyProtection="1">
      <alignment horizontal="center" vertical="center"/>
    </xf>
    <xf numFmtId="0" fontId="14" fillId="5" borderId="4" xfId="16" applyFont="1" applyFill="1" applyBorder="1" applyAlignment="1" applyProtection="1">
      <alignment horizontal="center" vertical="center"/>
    </xf>
    <xf numFmtId="0" fontId="14" fillId="5" borderId="7" xfId="16" applyFont="1" applyFill="1" applyBorder="1" applyAlignment="1" applyProtection="1">
      <alignment horizontal="center" vertical="center"/>
    </xf>
    <xf numFmtId="0" fontId="60" fillId="0" borderId="46" xfId="19" applyFont="1" applyBorder="1" applyAlignment="1">
      <alignment horizontal="center" vertical="center"/>
    </xf>
    <xf numFmtId="0" fontId="21" fillId="5" borderId="0" xfId="16" applyFont="1" applyFill="1" applyBorder="1" applyAlignment="1" applyProtection="1">
      <alignment horizontal="center" vertical="center"/>
      <protection locked="0"/>
    </xf>
    <xf numFmtId="0" fontId="20" fillId="0" borderId="115" xfId="18" applyFont="1" applyFill="1" applyBorder="1" applyAlignment="1" applyProtection="1">
      <alignment horizontal="center" vertical="center"/>
    </xf>
    <xf numFmtId="0" fontId="20" fillId="0" borderId="85" xfId="18" applyFont="1" applyFill="1" applyBorder="1" applyAlignment="1" applyProtection="1">
      <alignment horizontal="center" vertical="center"/>
    </xf>
    <xf numFmtId="0" fontId="20" fillId="0" borderId="26" xfId="18" applyFont="1" applyFill="1" applyBorder="1" applyAlignment="1" applyProtection="1">
      <alignment horizontal="center" vertical="center" wrapText="1"/>
    </xf>
    <xf numFmtId="0" fontId="20" fillId="0" borderId="19" xfId="18" applyFont="1" applyFill="1" applyBorder="1" applyAlignment="1" applyProtection="1">
      <alignment horizontal="center" vertical="center" wrapText="1"/>
    </xf>
    <xf numFmtId="0" fontId="20" fillId="0" borderId="25" xfId="18" applyFont="1" applyFill="1" applyBorder="1" applyAlignment="1" applyProtection="1">
      <alignment horizontal="center" vertical="center" wrapText="1"/>
    </xf>
    <xf numFmtId="0" fontId="20" fillId="0" borderId="28" xfId="18" applyFont="1" applyFill="1" applyBorder="1" applyAlignment="1" applyProtection="1">
      <alignment horizontal="center" vertical="center" wrapText="1"/>
    </xf>
    <xf numFmtId="0" fontId="20" fillId="0" borderId="2" xfId="18" applyFont="1" applyFill="1" applyBorder="1" applyAlignment="1" applyProtection="1">
      <alignment horizontal="center" vertical="center" wrapText="1"/>
    </xf>
    <xf numFmtId="0" fontId="20" fillId="0" borderId="27" xfId="18" applyFont="1" applyFill="1" applyBorder="1" applyAlignment="1" applyProtection="1">
      <alignment horizontal="center" vertical="center" wrapText="1"/>
    </xf>
    <xf numFmtId="0" fontId="23" fillId="0" borderId="119" xfId="18" applyFont="1" applyFill="1" applyBorder="1" applyAlignment="1" applyProtection="1">
      <alignment horizontal="center" vertical="center" wrapText="1"/>
    </xf>
    <xf numFmtId="0" fontId="23" fillId="0" borderId="37" xfId="18" applyFont="1" applyFill="1" applyBorder="1" applyAlignment="1" applyProtection="1">
      <alignment horizontal="center" vertical="center" wrapText="1"/>
    </xf>
    <xf numFmtId="0" fontId="49" fillId="0" borderId="119" xfId="18" applyFont="1" applyFill="1" applyBorder="1" applyAlignment="1" applyProtection="1">
      <alignment horizontal="center" vertical="center" wrapText="1"/>
    </xf>
    <xf numFmtId="0" fontId="49" fillId="0" borderId="37" xfId="18" applyFont="1" applyFill="1" applyBorder="1" applyAlignment="1" applyProtection="1">
      <alignment horizontal="center" vertical="center" wrapText="1"/>
    </xf>
    <xf numFmtId="0" fontId="57" fillId="7" borderId="65" xfId="18" applyFont="1" applyFill="1" applyBorder="1" applyAlignment="1" applyProtection="1">
      <alignment horizontal="center" vertical="center" wrapText="1"/>
    </xf>
    <xf numFmtId="0" fontId="57" fillId="7" borderId="62" xfId="18" applyFont="1" applyFill="1" applyBorder="1" applyAlignment="1" applyProtection="1">
      <alignment horizontal="center" vertical="center" wrapText="1"/>
    </xf>
    <xf numFmtId="0" fontId="23" fillId="0" borderId="18" xfId="18" applyFont="1" applyFill="1" applyBorder="1" applyAlignment="1" applyProtection="1">
      <alignment horizontal="left" vertical="center" wrapText="1"/>
    </xf>
    <xf numFmtId="0" fontId="1" fillId="0" borderId="19" xfId="0" applyFont="1" applyBorder="1" applyAlignment="1">
      <alignment vertical="center" wrapText="1"/>
    </xf>
    <xf numFmtId="0" fontId="50" fillId="0" borderId="119" xfId="16" applyFont="1" applyFill="1" applyBorder="1" applyAlignment="1">
      <alignment horizontal="center" vertical="center" wrapText="1"/>
    </xf>
    <xf numFmtId="0" fontId="50" fillId="0" borderId="37" xfId="16" applyFont="1" applyFill="1" applyBorder="1" applyAlignment="1">
      <alignment horizontal="center" vertical="center" wrapText="1"/>
    </xf>
    <xf numFmtId="0" fontId="20" fillId="0" borderId="65" xfId="18" applyFont="1" applyFill="1" applyBorder="1" applyAlignment="1" applyProtection="1">
      <alignment horizontal="center" vertical="center" wrapText="1" shrinkToFit="1"/>
    </xf>
    <xf numFmtId="0" fontId="20" fillId="0" borderId="62" xfId="18" applyFont="1" applyFill="1" applyBorder="1" applyAlignment="1" applyProtection="1">
      <alignment horizontal="center" vertical="center" wrapText="1" shrinkToFit="1"/>
    </xf>
    <xf numFmtId="0" fontId="20" fillId="0" borderId="29" xfId="18" applyFont="1" applyFill="1" applyBorder="1" applyAlignment="1" applyProtection="1">
      <alignment vertical="center" shrinkToFit="1"/>
      <protection locked="0"/>
    </xf>
    <xf numFmtId="190" fontId="24" fillId="0" borderId="120" xfId="16" applyNumberFormat="1" applyFont="1" applyFill="1" applyBorder="1" applyAlignment="1" applyProtection="1">
      <alignment horizontal="center" shrinkToFit="1"/>
    </xf>
    <xf numFmtId="190" fontId="24" fillId="0" borderId="122" xfId="16" applyNumberFormat="1" applyFont="1" applyFill="1" applyBorder="1" applyAlignment="1" applyProtection="1">
      <alignment horizontal="center" shrinkToFit="1"/>
    </xf>
    <xf numFmtId="190" fontId="24" fillId="0" borderId="145" xfId="16" applyNumberFormat="1" applyFont="1" applyFill="1" applyBorder="1" applyAlignment="1" applyProtection="1">
      <alignment horizontal="center" shrinkToFit="1"/>
    </xf>
    <xf numFmtId="0" fontId="20" fillId="0" borderId="10" xfId="18" applyFont="1" applyFill="1" applyBorder="1" applyAlignment="1" applyProtection="1">
      <alignment vertical="center" shrinkToFit="1"/>
      <protection locked="0"/>
    </xf>
    <xf numFmtId="0" fontId="20" fillId="0" borderId="8" xfId="18" applyFont="1" applyFill="1" applyBorder="1" applyAlignment="1" applyProtection="1">
      <alignment vertical="center" shrinkToFit="1"/>
      <protection locked="0"/>
    </xf>
    <xf numFmtId="0" fontId="20" fillId="0" borderId="9" xfId="18" applyFont="1" applyFill="1" applyBorder="1" applyAlignment="1" applyProtection="1">
      <alignment vertical="center" shrinkToFit="1"/>
      <protection locked="0"/>
    </xf>
    <xf numFmtId="0" fontId="24" fillId="0" borderId="126" xfId="0" applyFont="1" applyFill="1" applyBorder="1" applyAlignment="1" applyProtection="1">
      <alignment horizontal="center" vertical="center" shrinkToFit="1"/>
    </xf>
    <xf numFmtId="0" fontId="24" fillId="0" borderId="127" xfId="0" applyFont="1" applyFill="1" applyBorder="1" applyAlignment="1" applyProtection="1">
      <alignment horizontal="center" vertical="center" shrinkToFit="1"/>
    </xf>
    <xf numFmtId="0" fontId="24" fillId="0" borderId="128" xfId="0" applyFont="1" applyFill="1" applyBorder="1" applyAlignment="1" applyProtection="1">
      <alignment horizontal="center" vertical="center" shrinkToFit="1"/>
    </xf>
    <xf numFmtId="0" fontId="18" fillId="5" borderId="95" xfId="0" applyFont="1" applyFill="1" applyBorder="1" applyAlignment="1" applyProtection="1">
      <alignment horizontal="left" vertical="center" shrinkToFit="1"/>
    </xf>
    <xf numFmtId="0" fontId="18" fillId="5" borderId="96" xfId="0" applyFont="1" applyFill="1" applyBorder="1" applyAlignment="1" applyProtection="1">
      <alignment horizontal="left" vertical="center" shrinkToFit="1"/>
    </xf>
    <xf numFmtId="0" fontId="18" fillId="0" borderId="2" xfId="0" applyFont="1" applyFill="1" applyBorder="1" applyAlignment="1" applyProtection="1">
      <alignment horizontal="center" vertical="center"/>
    </xf>
    <xf numFmtId="0" fontId="18" fillId="5" borderId="96" xfId="0" applyFont="1" applyFill="1" applyBorder="1" applyAlignment="1" applyProtection="1">
      <alignment horizontal="center" vertical="center"/>
    </xf>
    <xf numFmtId="0" fontId="18" fillId="5" borderId="102" xfId="0" applyFont="1" applyFill="1" applyBorder="1" applyAlignment="1" applyProtection="1">
      <alignment horizontal="center" vertical="center"/>
    </xf>
    <xf numFmtId="0" fontId="9" fillId="0" borderId="23" xfId="16" applyFont="1" applyFill="1" applyBorder="1" applyAlignment="1" applyProtection="1">
      <alignment horizontal="left" vertical="center" shrinkToFit="1"/>
    </xf>
    <xf numFmtId="0" fontId="9" fillId="0" borderId="2" xfId="16" applyFont="1" applyFill="1" applyBorder="1" applyAlignment="1" applyProtection="1">
      <alignment horizontal="left" vertical="center" shrinkToFit="1"/>
    </xf>
    <xf numFmtId="0" fontId="9" fillId="5" borderId="28" xfId="16" applyFont="1" applyFill="1" applyBorder="1" applyAlignment="1" applyProtection="1">
      <alignment horizontal="center" vertical="center" shrinkToFit="1"/>
      <protection locked="0"/>
    </xf>
    <xf numFmtId="0" fontId="9" fillId="5" borderId="2" xfId="16" applyFont="1" applyFill="1" applyBorder="1" applyAlignment="1" applyProtection="1">
      <alignment horizontal="center" vertical="center" shrinkToFit="1"/>
      <protection locked="0"/>
    </xf>
    <xf numFmtId="0" fontId="9" fillId="5" borderId="24" xfId="16" applyFont="1" applyFill="1" applyBorder="1" applyAlignment="1" applyProtection="1">
      <alignment horizontal="center" vertical="center" shrinkToFit="1"/>
      <protection locked="0"/>
    </xf>
    <xf numFmtId="0" fontId="18" fillId="0" borderId="18" xfId="0" applyFont="1" applyFill="1" applyBorder="1" applyAlignment="1" applyProtection="1">
      <alignment horizontal="left" vertical="center" shrinkToFit="1"/>
    </xf>
    <xf numFmtId="0" fontId="18" fillId="0" borderId="19" xfId="0" applyFont="1" applyFill="1" applyBorder="1" applyAlignment="1" applyProtection="1">
      <alignment horizontal="left" vertical="center" shrinkToFit="1"/>
    </xf>
    <xf numFmtId="0" fontId="18" fillId="0" borderId="20" xfId="0" applyFont="1" applyFill="1" applyBorder="1" applyAlignment="1" applyProtection="1">
      <alignment horizontal="left" vertical="center" shrinkToFit="1"/>
    </xf>
    <xf numFmtId="0" fontId="24" fillId="0" borderId="123" xfId="0" applyFont="1" applyFill="1" applyBorder="1" applyAlignment="1" applyProtection="1">
      <alignment horizontal="center" vertical="center" shrinkToFit="1"/>
    </xf>
    <xf numFmtId="0" fontId="24" fillId="0" borderId="124" xfId="0" applyFont="1" applyFill="1" applyBorder="1" applyAlignment="1" applyProtection="1">
      <alignment horizontal="center" vertical="center" shrinkToFit="1"/>
    </xf>
    <xf numFmtId="0" fontId="18" fillId="5" borderId="125" xfId="0" applyFont="1" applyFill="1" applyBorder="1" applyAlignment="1" applyProtection="1">
      <alignment horizontal="left" vertical="center" shrinkToFit="1"/>
    </xf>
    <xf numFmtId="0" fontId="18" fillId="5" borderId="19" xfId="0" applyFont="1" applyFill="1" applyBorder="1" applyAlignment="1" applyProtection="1">
      <alignment horizontal="left" vertical="center" shrinkToFit="1"/>
    </xf>
    <xf numFmtId="0" fontId="18" fillId="5" borderId="19" xfId="0" applyFont="1" applyFill="1" applyBorder="1" applyAlignment="1" applyProtection="1">
      <alignment horizontal="center" vertical="center"/>
    </xf>
    <xf numFmtId="0" fontId="18" fillId="5" borderId="20" xfId="0" applyFont="1" applyFill="1" applyBorder="1" applyAlignment="1" applyProtection="1">
      <alignment horizontal="center" vertical="center"/>
    </xf>
    <xf numFmtId="0" fontId="25" fillId="6" borderId="18" xfId="0" applyFont="1" applyFill="1" applyBorder="1" applyAlignment="1" applyProtection="1">
      <alignment horizontal="center" vertical="center" wrapText="1"/>
    </xf>
    <xf numFmtId="0" fontId="25" fillId="6" borderId="19" xfId="0" applyFont="1" applyFill="1" applyBorder="1" applyAlignment="1" applyProtection="1">
      <alignment horizontal="center" vertical="center" wrapText="1"/>
    </xf>
    <xf numFmtId="0" fontId="25" fillId="6" borderId="31" xfId="0" applyFont="1" applyFill="1" applyBorder="1" applyAlignment="1" applyProtection="1">
      <alignment horizontal="center" vertical="center" wrapText="1"/>
    </xf>
    <xf numFmtId="0" fontId="25" fillId="6" borderId="0" xfId="0" applyFont="1" applyFill="1" applyBorder="1" applyAlignment="1" applyProtection="1">
      <alignment horizontal="center" vertical="center" wrapText="1"/>
    </xf>
    <xf numFmtId="0" fontId="25" fillId="6" borderId="23" xfId="0" applyFont="1" applyFill="1" applyBorder="1" applyAlignment="1" applyProtection="1">
      <alignment horizontal="center" vertical="center" wrapText="1"/>
    </xf>
    <xf numFmtId="0" fontId="25" fillId="6" borderId="2" xfId="0" applyFont="1" applyFill="1" applyBorder="1" applyAlignment="1" applyProtection="1">
      <alignment horizontal="center" vertical="center" wrapText="1"/>
    </xf>
    <xf numFmtId="0" fontId="6" fillId="5" borderId="29" xfId="16" applyFont="1" applyFill="1" applyBorder="1" applyAlignment="1" applyProtection="1">
      <alignment horizontal="center" vertical="center"/>
    </xf>
    <xf numFmtId="0" fontId="23" fillId="6" borderId="86" xfId="0" applyFont="1" applyFill="1" applyBorder="1" applyAlignment="1" applyProtection="1">
      <alignment horizontal="center" vertical="center" shrinkToFit="1"/>
    </xf>
    <xf numFmtId="0" fontId="23" fillId="6" borderId="54" xfId="0" applyFont="1" applyFill="1" applyBorder="1" applyAlignment="1" applyProtection="1">
      <alignment horizontal="center" vertical="center" shrinkToFit="1"/>
    </xf>
    <xf numFmtId="0" fontId="23" fillId="6" borderId="55" xfId="0" applyFont="1" applyFill="1" applyBorder="1" applyAlignment="1" applyProtection="1">
      <alignment horizontal="center" vertical="center" shrinkToFit="1"/>
    </xf>
    <xf numFmtId="178" fontId="9" fillId="0" borderId="38" xfId="16" applyNumberFormat="1" applyFont="1" applyFill="1" applyBorder="1" applyAlignment="1" applyProtection="1">
      <alignment horizontal="right" vertical="center" shrinkToFit="1"/>
    </xf>
    <xf numFmtId="178" fontId="9" fillId="0" borderId="39" xfId="16" applyNumberFormat="1" applyFont="1" applyFill="1" applyBorder="1" applyAlignment="1" applyProtection="1">
      <alignment horizontal="right" vertical="center" shrinkToFit="1"/>
    </xf>
    <xf numFmtId="38" fontId="23" fillId="6" borderId="88" xfId="13" applyFont="1" applyFill="1" applyBorder="1" applyAlignment="1" applyProtection="1">
      <alignment horizontal="center" vertical="center" shrinkToFit="1"/>
      <protection locked="0"/>
    </xf>
    <xf numFmtId="38" fontId="23" fillId="6" borderId="56" xfId="13" applyFont="1" applyFill="1" applyBorder="1" applyAlignment="1" applyProtection="1">
      <alignment horizontal="center" vertical="center" shrinkToFit="1"/>
      <protection locked="0"/>
    </xf>
    <xf numFmtId="38" fontId="23" fillId="6" borderId="57" xfId="13" applyFont="1" applyFill="1" applyBorder="1" applyAlignment="1" applyProtection="1">
      <alignment horizontal="center" vertical="center" shrinkToFit="1"/>
      <protection locked="0"/>
    </xf>
    <xf numFmtId="0" fontId="6" fillId="5" borderId="46" xfId="16" applyFont="1" applyFill="1" applyBorder="1" applyAlignment="1" applyProtection="1">
      <alignment horizontal="center" vertical="center"/>
    </xf>
    <xf numFmtId="192" fontId="23" fillId="2" borderId="31" xfId="0" applyNumberFormat="1" applyFont="1" applyFill="1" applyBorder="1" applyAlignment="1" applyProtection="1">
      <alignment horizontal="left" vertical="center" shrinkToFit="1"/>
    </xf>
    <xf numFmtId="192" fontId="23" fillId="2" borderId="0" xfId="0" applyNumberFormat="1" applyFont="1" applyFill="1" applyBorder="1" applyAlignment="1" applyProtection="1">
      <alignment horizontal="left" vertical="center" shrinkToFit="1"/>
    </xf>
    <xf numFmtId="0" fontId="23" fillId="0" borderId="140" xfId="0" applyFont="1" applyFill="1" applyBorder="1" applyAlignment="1" applyProtection="1">
      <alignment horizontal="center" vertical="center"/>
    </xf>
    <xf numFmtId="0" fontId="1" fillId="0" borderId="7" xfId="0" applyFont="1" applyBorder="1" applyAlignment="1">
      <alignment horizontal="center" vertical="center"/>
    </xf>
    <xf numFmtId="0" fontId="6" fillId="0" borderId="38" xfId="16" applyFont="1" applyFill="1" applyBorder="1" applyAlignment="1" applyProtection="1">
      <alignment horizontal="center" vertical="center"/>
    </xf>
    <xf numFmtId="0" fontId="6" fillId="0" borderId="39" xfId="16" applyFont="1" applyFill="1" applyBorder="1" applyAlignment="1" applyProtection="1">
      <alignment horizontal="center" vertical="center"/>
    </xf>
    <xf numFmtId="0" fontId="6" fillId="0" borderId="42" xfId="16" applyFont="1" applyFill="1" applyBorder="1" applyAlignment="1" applyProtection="1">
      <alignment horizontal="center" vertical="center"/>
    </xf>
    <xf numFmtId="0" fontId="20" fillId="0" borderId="46" xfId="18" applyFont="1" applyFill="1" applyBorder="1" applyAlignment="1" applyProtection="1">
      <alignment vertical="center" shrinkToFit="1"/>
      <protection locked="0"/>
    </xf>
    <xf numFmtId="38" fontId="23" fillId="6" borderId="114" xfId="13" applyFont="1" applyFill="1" applyBorder="1" applyAlignment="1" applyProtection="1">
      <alignment horizontal="center" vertical="center" shrinkToFit="1"/>
      <protection locked="0"/>
    </xf>
    <xf numFmtId="38" fontId="23" fillId="6" borderId="96" xfId="13" applyFont="1" applyFill="1" applyBorder="1" applyAlignment="1" applyProtection="1">
      <alignment horizontal="center" vertical="center" shrinkToFit="1"/>
      <protection locked="0"/>
    </xf>
    <xf numFmtId="38" fontId="23" fillId="6" borderId="102" xfId="13" applyFont="1" applyFill="1" applyBorder="1" applyAlignment="1" applyProtection="1">
      <alignment horizontal="center" vertical="center" shrinkToFit="1"/>
      <protection locked="0"/>
    </xf>
    <xf numFmtId="38" fontId="23" fillId="0" borderId="88" xfId="13" applyFont="1" applyFill="1" applyBorder="1" applyAlignment="1" applyProtection="1">
      <alignment horizontal="center" vertical="center" shrinkToFit="1"/>
      <protection locked="0"/>
    </xf>
    <xf numFmtId="38" fontId="23" fillId="0" borderId="56" xfId="13" applyFont="1" applyFill="1" applyBorder="1" applyAlignment="1" applyProtection="1">
      <alignment horizontal="center" vertical="center" shrinkToFit="1"/>
      <protection locked="0"/>
    </xf>
    <xf numFmtId="38" fontId="23" fillId="0" borderId="57" xfId="13" applyFont="1" applyFill="1" applyBorder="1" applyAlignment="1" applyProtection="1">
      <alignment horizontal="center" vertical="center" shrinkToFit="1"/>
      <protection locked="0"/>
    </xf>
    <xf numFmtId="0" fontId="23" fillId="5" borderId="143" xfId="0" applyFont="1" applyFill="1" applyBorder="1" applyAlignment="1" applyProtection="1">
      <alignment horizontal="center" vertical="center"/>
    </xf>
    <xf numFmtId="0" fontId="23" fillId="5" borderId="57" xfId="0" applyFont="1" applyFill="1" applyBorder="1" applyAlignment="1" applyProtection="1">
      <alignment horizontal="center" vertical="center"/>
    </xf>
    <xf numFmtId="0" fontId="6" fillId="0" borderId="31" xfId="16" applyFont="1" applyFill="1" applyBorder="1" applyAlignment="1" applyProtection="1">
      <alignment horizontal="center" vertical="center"/>
    </xf>
    <xf numFmtId="0" fontId="6" fillId="0" borderId="12" xfId="16" applyFont="1" applyFill="1" applyBorder="1" applyAlignment="1" applyProtection="1">
      <alignment horizontal="center" vertical="center"/>
    </xf>
    <xf numFmtId="194" fontId="6" fillId="0" borderId="64" xfId="16" applyNumberFormat="1" applyFont="1" applyFill="1" applyBorder="1" applyAlignment="1" applyProtection="1">
      <alignment horizontal="center" vertical="center"/>
    </xf>
    <xf numFmtId="194" fontId="6" fillId="0" borderId="8" xfId="16" applyNumberFormat="1" applyFont="1" applyFill="1" applyBorder="1" applyAlignment="1" applyProtection="1">
      <alignment horizontal="center" vertical="center"/>
    </xf>
    <xf numFmtId="194" fontId="6" fillId="0" borderId="11" xfId="16" applyNumberFormat="1" applyFont="1" applyFill="1" applyBorder="1" applyAlignment="1" applyProtection="1">
      <alignment horizontal="center" vertical="center"/>
    </xf>
    <xf numFmtId="0" fontId="6" fillId="0" borderId="0" xfId="16" applyFont="1" applyFill="1" applyBorder="1" applyAlignment="1" applyProtection="1">
      <alignment horizontal="center" vertical="center"/>
    </xf>
    <xf numFmtId="194" fontId="6" fillId="0" borderId="64" xfId="16" applyNumberFormat="1" applyFont="1" applyFill="1" applyBorder="1" applyAlignment="1" applyProtection="1">
      <alignment horizontal="center" vertical="center" shrinkToFit="1"/>
    </xf>
    <xf numFmtId="194" fontId="6" fillId="0" borderId="8" xfId="16" applyNumberFormat="1" applyFont="1" applyFill="1" applyBorder="1" applyAlignment="1" applyProtection="1">
      <alignment horizontal="center" vertical="center" shrinkToFit="1"/>
    </xf>
    <xf numFmtId="194" fontId="6" fillId="0" borderId="11" xfId="16" applyNumberFormat="1" applyFont="1" applyFill="1" applyBorder="1" applyAlignment="1" applyProtection="1">
      <alignment horizontal="center" vertical="center" shrinkToFit="1"/>
    </xf>
    <xf numFmtId="0" fontId="23" fillId="0" borderId="86" xfId="0" applyFont="1" applyFill="1" applyBorder="1" applyAlignment="1" applyProtection="1">
      <alignment horizontal="center" vertical="center" shrinkToFit="1"/>
    </xf>
    <xf numFmtId="0" fontId="23" fillId="0" borderId="54" xfId="0" applyFont="1" applyFill="1" applyBorder="1" applyAlignment="1" applyProtection="1">
      <alignment horizontal="center" vertical="center" shrinkToFit="1"/>
    </xf>
    <xf numFmtId="0" fontId="23" fillId="0" borderId="55" xfId="0" applyFont="1" applyFill="1" applyBorder="1" applyAlignment="1" applyProtection="1">
      <alignment horizontal="center" vertical="center" shrinkToFit="1"/>
    </xf>
    <xf numFmtId="3" fontId="23" fillId="5" borderId="142" xfId="0" applyNumberFormat="1" applyFont="1" applyFill="1" applyBorder="1" applyAlignment="1" applyProtection="1">
      <alignment horizontal="center" vertical="center"/>
    </xf>
    <xf numFmtId="3" fontId="1" fillId="5" borderId="133" xfId="0" applyNumberFormat="1" applyFont="1" applyFill="1" applyBorder="1" applyAlignment="1">
      <alignment horizontal="center" vertical="center"/>
    </xf>
    <xf numFmtId="194" fontId="6" fillId="0" borderId="3" xfId="16" applyNumberFormat="1" applyFont="1" applyFill="1" applyBorder="1" applyAlignment="1" applyProtection="1">
      <alignment horizontal="center" vertical="center"/>
    </xf>
    <xf numFmtId="194" fontId="6" fillId="0" borderId="4" xfId="16" applyNumberFormat="1" applyFont="1" applyFill="1" applyBorder="1" applyAlignment="1" applyProtection="1">
      <alignment horizontal="center" vertical="center"/>
    </xf>
    <xf numFmtId="194" fontId="6" fillId="0" borderId="7" xfId="16" applyNumberFormat="1" applyFont="1" applyFill="1" applyBorder="1" applyAlignment="1" applyProtection="1">
      <alignment horizontal="center" vertical="center"/>
    </xf>
    <xf numFmtId="194" fontId="6" fillId="0" borderId="3" xfId="16" applyNumberFormat="1" applyFont="1" applyFill="1" applyBorder="1" applyAlignment="1" applyProtection="1">
      <alignment horizontal="center" vertical="center" shrinkToFit="1"/>
    </xf>
    <xf numFmtId="194" fontId="6" fillId="0" borderId="4" xfId="16" applyNumberFormat="1" applyFont="1" applyFill="1" applyBorder="1" applyAlignment="1" applyProtection="1">
      <alignment horizontal="center" vertical="center" shrinkToFit="1"/>
    </xf>
    <xf numFmtId="194" fontId="6" fillId="0" borderId="7" xfId="16" applyNumberFormat="1" applyFont="1" applyFill="1" applyBorder="1" applyAlignment="1" applyProtection="1">
      <alignment horizontal="center" vertical="center" shrinkToFit="1"/>
    </xf>
    <xf numFmtId="0" fontId="8" fillId="0" borderId="40" xfId="16" applyFont="1" applyFill="1" applyBorder="1" applyAlignment="1" applyProtection="1">
      <alignment horizontal="center" vertical="center" shrinkToFit="1"/>
    </xf>
    <xf numFmtId="0" fontId="8" fillId="0" borderId="39" xfId="16" applyFont="1" applyFill="1" applyBorder="1" applyAlignment="1" applyProtection="1">
      <alignment horizontal="center" vertical="center" shrinkToFit="1"/>
    </xf>
    <xf numFmtId="0" fontId="1" fillId="5" borderId="57" xfId="0" applyFont="1" applyFill="1" applyBorder="1" applyAlignment="1">
      <alignment horizontal="center" vertical="center"/>
    </xf>
    <xf numFmtId="38" fontId="23" fillId="0" borderId="114" xfId="13" applyFont="1" applyFill="1" applyBorder="1" applyAlignment="1" applyProtection="1">
      <alignment horizontal="center" vertical="center" shrinkToFit="1"/>
      <protection locked="0"/>
    </xf>
    <xf numFmtId="38" fontId="23" fillId="0" borderId="96" xfId="13" applyFont="1" applyFill="1" applyBorder="1" applyAlignment="1" applyProtection="1">
      <alignment horizontal="center" vertical="center" shrinkToFit="1"/>
      <protection locked="0"/>
    </xf>
    <xf numFmtId="38" fontId="23" fillId="0" borderId="102" xfId="13" applyFont="1" applyFill="1" applyBorder="1" applyAlignment="1" applyProtection="1">
      <alignment horizontal="center" vertical="center" shrinkToFit="1"/>
      <protection locked="0"/>
    </xf>
    <xf numFmtId="0" fontId="23" fillId="5" borderId="144" xfId="0" applyFont="1" applyFill="1" applyBorder="1" applyAlignment="1" applyProtection="1">
      <alignment horizontal="center" vertical="center"/>
    </xf>
    <xf numFmtId="0" fontId="1" fillId="5" borderId="102" xfId="0" applyFont="1" applyFill="1" applyBorder="1" applyAlignment="1">
      <alignment horizontal="center" vertical="center"/>
    </xf>
    <xf numFmtId="194" fontId="6" fillId="0" borderId="13" xfId="16" applyNumberFormat="1" applyFont="1" applyFill="1" applyBorder="1" applyAlignment="1" applyProtection="1">
      <alignment horizontal="center" vertical="center"/>
    </xf>
    <xf numFmtId="194" fontId="6" fillId="0" borderId="14" xfId="16" applyNumberFormat="1" applyFont="1" applyFill="1" applyBorder="1" applyAlignment="1" applyProtection="1">
      <alignment horizontal="center" vertical="center"/>
    </xf>
    <xf numFmtId="194" fontId="6" fillId="0" borderId="17" xfId="16" applyNumberFormat="1" applyFont="1" applyFill="1" applyBorder="1" applyAlignment="1" applyProtection="1">
      <alignment horizontal="center" vertical="center"/>
    </xf>
    <xf numFmtId="194" fontId="6" fillId="0" borderId="13" xfId="16" applyNumberFormat="1" applyFont="1" applyFill="1" applyBorder="1" applyAlignment="1" applyProtection="1">
      <alignment horizontal="center" vertical="center" shrinkToFit="1"/>
    </xf>
    <xf numFmtId="194" fontId="6" fillId="0" borderId="14" xfId="16" applyNumberFormat="1" applyFont="1" applyFill="1" applyBorder="1" applyAlignment="1" applyProtection="1">
      <alignment horizontal="center" vertical="center" shrinkToFit="1"/>
    </xf>
    <xf numFmtId="194" fontId="6" fillId="0" borderId="17" xfId="16" applyNumberFormat="1" applyFont="1" applyFill="1" applyBorder="1" applyAlignment="1" applyProtection="1">
      <alignment horizontal="center" vertical="center" shrinkToFit="1"/>
    </xf>
    <xf numFmtId="0" fontId="18" fillId="0" borderId="38"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42" xfId="0" applyFont="1" applyFill="1" applyBorder="1" applyAlignment="1" applyProtection="1">
      <alignment horizontal="center" vertical="center"/>
    </xf>
    <xf numFmtId="194" fontId="6" fillId="0" borderId="38" xfId="16" applyNumberFormat="1" applyFont="1" applyFill="1" applyBorder="1" applyAlignment="1" applyProtection="1">
      <alignment horizontal="right" vertical="center" shrinkToFit="1"/>
    </xf>
    <xf numFmtId="194" fontId="6" fillId="0" borderId="39" xfId="16" applyNumberFormat="1" applyFont="1" applyFill="1" applyBorder="1" applyAlignment="1" applyProtection="1">
      <alignment horizontal="right" vertical="center" shrinkToFit="1"/>
    </xf>
    <xf numFmtId="38" fontId="6" fillId="0" borderId="38" xfId="13" applyFont="1" applyFill="1" applyBorder="1" applyAlignment="1" applyProtection="1">
      <alignment horizontal="center" vertical="center" shrinkToFit="1"/>
    </xf>
    <xf numFmtId="38" fontId="6" fillId="0" borderId="39" xfId="13" applyFont="1" applyFill="1" applyBorder="1" applyAlignment="1" applyProtection="1">
      <alignment horizontal="center" vertical="center" shrinkToFit="1"/>
    </xf>
    <xf numFmtId="38" fontId="6" fillId="0" borderId="42" xfId="13" applyFont="1" applyFill="1" applyBorder="1" applyAlignment="1" applyProtection="1">
      <alignment horizontal="center" vertical="center" shrinkToFit="1"/>
    </xf>
    <xf numFmtId="0" fontId="18" fillId="0" borderId="45" xfId="16" applyNumberFormat="1" applyFont="1" applyFill="1" applyBorder="1" applyAlignment="1" applyProtection="1">
      <alignment horizontal="center" vertical="center"/>
    </xf>
    <xf numFmtId="0" fontId="18" fillId="0" borderId="21" xfId="16" applyNumberFormat="1" applyFont="1" applyFill="1" applyBorder="1" applyAlignment="1" applyProtection="1">
      <alignment horizontal="center" vertical="center"/>
    </xf>
    <xf numFmtId="3" fontId="18" fillId="0" borderId="40" xfId="16" applyNumberFormat="1" applyFont="1" applyFill="1" applyBorder="1" applyAlignment="1" applyProtection="1">
      <alignment horizontal="center" vertical="center"/>
    </xf>
    <xf numFmtId="3" fontId="18" fillId="0" borderId="39" xfId="16" applyNumberFormat="1" applyFont="1" applyFill="1" applyBorder="1" applyAlignment="1" applyProtection="1">
      <alignment horizontal="center" vertical="center"/>
    </xf>
    <xf numFmtId="0" fontId="20" fillId="0" borderId="40" xfId="18" applyFont="1" applyFill="1" applyBorder="1" applyAlignment="1" applyProtection="1">
      <alignment horizontal="center" vertical="center" shrinkToFit="1"/>
    </xf>
    <xf numFmtId="0" fontId="20" fillId="0" borderId="39" xfId="18" applyFont="1" applyFill="1" applyBorder="1" applyAlignment="1" applyProtection="1">
      <alignment horizontal="center" vertical="center" shrinkToFit="1"/>
    </xf>
    <xf numFmtId="0" fontId="18" fillId="0" borderId="2" xfId="16" applyFont="1" applyFill="1" applyBorder="1" applyAlignment="1" applyProtection="1">
      <alignment horizontal="center" vertical="center"/>
    </xf>
    <xf numFmtId="190" fontId="18" fillId="0" borderId="38" xfId="18" applyNumberFormat="1" applyFont="1" applyFill="1" applyBorder="1" applyAlignment="1" applyProtection="1">
      <alignment vertical="center" shrinkToFit="1"/>
    </xf>
    <xf numFmtId="0" fontId="52" fillId="0" borderId="39" xfId="0" applyFont="1" applyBorder="1" applyAlignment="1">
      <alignment vertical="center" shrinkToFit="1"/>
    </xf>
    <xf numFmtId="0" fontId="44" fillId="0" borderId="28" xfId="16" applyNumberFormat="1" applyFont="1" applyFill="1" applyBorder="1" applyAlignment="1" applyProtection="1">
      <alignment vertical="center" shrinkToFit="1"/>
    </xf>
    <xf numFmtId="0" fontId="29" fillId="0" borderId="2" xfId="0" applyFont="1" applyBorder="1" applyAlignment="1">
      <alignment vertical="center" shrinkToFit="1"/>
    </xf>
    <xf numFmtId="3" fontId="6" fillId="0" borderId="23" xfId="16" applyNumberFormat="1" applyFont="1" applyFill="1" applyBorder="1" applyAlignment="1" applyProtection="1">
      <alignment horizontal="right" vertical="center"/>
    </xf>
    <xf numFmtId="3" fontId="6" fillId="0" borderId="2" xfId="16" applyNumberFormat="1" applyFont="1" applyFill="1" applyBorder="1" applyAlignment="1" applyProtection="1">
      <alignment horizontal="right" vertical="center"/>
    </xf>
    <xf numFmtId="0" fontId="20" fillId="0" borderId="0" xfId="18" applyFont="1" applyFill="1" applyBorder="1" applyAlignment="1" applyProtection="1">
      <alignment horizontal="left" vertical="top" wrapText="1" shrinkToFit="1"/>
    </xf>
    <xf numFmtId="0" fontId="20" fillId="0" borderId="0" xfId="18" applyFont="1" applyFill="1" applyBorder="1" applyAlignment="1" applyProtection="1">
      <alignment horizontal="left" vertical="top" shrinkToFit="1"/>
    </xf>
    <xf numFmtId="0" fontId="20" fillId="0" borderId="0" xfId="18" applyFont="1" applyFill="1" applyBorder="1" applyAlignment="1" applyProtection="1">
      <alignment vertical="top" wrapText="1" shrinkToFit="1"/>
    </xf>
    <xf numFmtId="0" fontId="20" fillId="0" borderId="0" xfId="16" applyFont="1" applyFill="1" applyBorder="1" applyAlignment="1" applyProtection="1">
      <alignment horizontal="left" vertical="top" wrapText="1"/>
    </xf>
    <xf numFmtId="0" fontId="23" fillId="0" borderId="0" xfId="16" applyFont="1" applyFill="1" applyBorder="1" applyAlignment="1">
      <alignment vertical="top" wrapText="1"/>
    </xf>
    <xf numFmtId="0" fontId="53" fillId="0" borderId="38" xfId="16" applyFont="1" applyFill="1" applyBorder="1" applyAlignment="1" applyProtection="1">
      <alignment horizontal="left" vertical="center" shrinkToFit="1"/>
    </xf>
    <xf numFmtId="0" fontId="53" fillId="0" borderId="39" xfId="16" applyFont="1" applyFill="1" applyBorder="1" applyAlignment="1" applyProtection="1">
      <alignment horizontal="left" vertical="center" shrinkToFit="1"/>
    </xf>
    <xf numFmtId="179" fontId="23" fillId="0" borderId="39" xfId="16" applyNumberFormat="1" applyFont="1" applyFill="1" applyBorder="1" applyAlignment="1" applyProtection="1">
      <alignment horizontal="center" vertical="center" shrinkToFit="1"/>
    </xf>
    <xf numFmtId="179" fontId="23" fillId="0" borderId="39" xfId="16" applyNumberFormat="1" applyFont="1" applyFill="1" applyBorder="1" applyAlignment="1" applyProtection="1">
      <alignment vertical="center" shrinkToFit="1"/>
    </xf>
    <xf numFmtId="179" fontId="20" fillId="0" borderId="40" xfId="16" applyNumberFormat="1" applyFont="1" applyFill="1" applyBorder="1" applyAlignment="1" applyProtection="1">
      <alignment horizontal="center" vertical="center" shrinkToFit="1"/>
      <protection locked="0"/>
    </xf>
    <xf numFmtId="179" fontId="20" fillId="0" borderId="39" xfId="16" applyNumberFormat="1" applyFont="1" applyFill="1" applyBorder="1" applyAlignment="1" applyProtection="1">
      <alignment horizontal="center" vertical="center" shrinkToFit="1"/>
      <protection locked="0"/>
    </xf>
    <xf numFmtId="0" fontId="18" fillId="0" borderId="38" xfId="16" applyFont="1" applyFill="1" applyBorder="1" applyAlignment="1" applyProtection="1">
      <alignment horizontal="left" vertical="center" shrinkToFit="1"/>
    </xf>
    <xf numFmtId="0" fontId="18" fillId="0" borderId="39" xfId="16" applyFont="1" applyFill="1" applyBorder="1" applyAlignment="1" applyProtection="1">
      <alignment horizontal="left" vertical="center" shrinkToFit="1"/>
    </xf>
    <xf numFmtId="0" fontId="20" fillId="0" borderId="0" xfId="16" applyFont="1" applyFill="1" applyBorder="1" applyAlignment="1" applyProtection="1">
      <alignment horizontal="left" vertical="top"/>
    </xf>
    <xf numFmtId="0" fontId="23" fillId="0" borderId="0" xfId="16" applyFont="1" applyFill="1" applyBorder="1" applyAlignment="1">
      <alignment vertical="top"/>
    </xf>
    <xf numFmtId="0" fontId="18" fillId="5" borderId="0" xfId="16" applyFont="1" applyFill="1" applyBorder="1" applyAlignment="1" applyProtection="1">
      <alignment horizontal="center" vertical="center" shrinkToFit="1"/>
      <protection locked="0"/>
    </xf>
    <xf numFmtId="0" fontId="22" fillId="5" borderId="1" xfId="0" applyFont="1" applyFill="1" applyBorder="1" applyAlignment="1" applyProtection="1">
      <alignment horizontal="center" vertical="center"/>
    </xf>
    <xf numFmtId="0" fontId="18" fillId="5" borderId="8" xfId="0" applyFont="1" applyFill="1" applyBorder="1" applyAlignment="1" applyProtection="1">
      <alignment horizontal="center" vertical="center"/>
    </xf>
    <xf numFmtId="0" fontId="18" fillId="2" borderId="38" xfId="16" applyFont="1" applyFill="1" applyBorder="1" applyAlignment="1" applyProtection="1">
      <alignment horizontal="center" vertical="center"/>
    </xf>
    <xf numFmtId="0" fontId="18" fillId="2" borderId="39" xfId="16" applyFont="1" applyFill="1" applyBorder="1" applyAlignment="1" applyProtection="1">
      <alignment horizontal="center" vertical="center"/>
    </xf>
    <xf numFmtId="0" fontId="18" fillId="2" borderId="41" xfId="16" applyFont="1" applyFill="1" applyBorder="1" applyAlignment="1" applyProtection="1">
      <alignment horizontal="center" vertical="center"/>
    </xf>
    <xf numFmtId="0" fontId="23" fillId="0" borderId="0" xfId="16" applyFont="1" applyFill="1" applyBorder="1" applyAlignment="1">
      <alignment vertical="center"/>
    </xf>
    <xf numFmtId="3" fontId="6" fillId="0" borderId="3" xfId="16" applyNumberFormat="1" applyFont="1" applyFill="1" applyBorder="1" applyAlignment="1" applyProtection="1">
      <alignment horizontal="right" vertical="center"/>
    </xf>
    <xf numFmtId="3" fontId="6" fillId="0" borderId="4" xfId="16" applyNumberFormat="1" applyFont="1" applyFill="1" applyBorder="1" applyAlignment="1" applyProtection="1">
      <alignment horizontal="right" vertical="center"/>
    </xf>
    <xf numFmtId="0" fontId="51" fillId="0" borderId="0" xfId="0" applyFont="1" applyAlignment="1">
      <alignment vertical="center" wrapText="1"/>
    </xf>
    <xf numFmtId="193" fontId="9" fillId="0" borderId="38" xfId="16" applyNumberFormat="1" applyFont="1" applyFill="1" applyBorder="1" applyAlignment="1">
      <alignment horizontal="center" vertical="center"/>
    </xf>
    <xf numFmtId="0" fontId="9" fillId="0" borderId="39" xfId="16" applyFont="1" applyFill="1" applyBorder="1" applyAlignment="1">
      <alignment horizontal="center" vertical="center"/>
    </xf>
    <xf numFmtId="0" fontId="9" fillId="0" borderId="42" xfId="16" applyFont="1" applyFill="1" applyBorder="1" applyAlignment="1">
      <alignment horizontal="center" vertical="center"/>
    </xf>
    <xf numFmtId="0" fontId="18" fillId="5" borderId="1" xfId="8" applyFont="1" applyFill="1" applyBorder="1" applyAlignment="1" applyProtection="1">
      <alignment horizontal="center" vertical="center"/>
    </xf>
  </cellXfs>
  <cellStyles count="21">
    <cellStyle name="桁区切り" xfId="13" builtinId="6"/>
    <cellStyle name="桁区切り 2" xfId="9" xr:uid="{00000000-0005-0000-0000-000002000000}"/>
    <cellStyle name="桁区切り 3" xfId="17" xr:uid="{00000000-0005-0000-0000-000003000000}"/>
    <cellStyle name="桁区切り 3 2" xfId="20" xr:uid="{8470DDA1-76B0-4C3B-8938-0C9CE5D996E5}"/>
    <cellStyle name="標準" xfId="0" builtinId="0"/>
    <cellStyle name="標準 10" xfId="2" xr:uid="{00000000-0005-0000-0000-000005000000}"/>
    <cellStyle name="標準 12" xfId="3" xr:uid="{00000000-0005-0000-0000-000006000000}"/>
    <cellStyle name="標準 13" xfId="4" xr:uid="{00000000-0005-0000-0000-000007000000}"/>
    <cellStyle name="標準 2" xfId="5" xr:uid="{00000000-0005-0000-0000-000008000000}"/>
    <cellStyle name="標準 2 2" xfId="6" xr:uid="{00000000-0005-0000-0000-000009000000}"/>
    <cellStyle name="標準 2 2 2" xfId="10" xr:uid="{00000000-0005-0000-0000-00000A000000}"/>
    <cellStyle name="標準 2 3" xfId="11" xr:uid="{00000000-0005-0000-0000-00000B000000}"/>
    <cellStyle name="標準 27" xfId="7" xr:uid="{00000000-0005-0000-0000-00000C000000}"/>
    <cellStyle name="標準 3" xfId="8" xr:uid="{00000000-0005-0000-0000-00000D000000}"/>
    <cellStyle name="標準 3 2" xfId="14" xr:uid="{00000000-0005-0000-0000-00000E000000}"/>
    <cellStyle name="標準 3 2 2" xfId="16" xr:uid="{00000000-0005-0000-0000-00000F000000}"/>
    <cellStyle name="標準 3 3" xfId="15" xr:uid="{00000000-0005-0000-0000-000010000000}"/>
    <cellStyle name="標準 4" xfId="12" xr:uid="{00000000-0005-0000-0000-000011000000}"/>
    <cellStyle name="標準_13様式" xfId="19" xr:uid="{80BE2D72-4B10-40E0-B29D-B3212DEC8FED}"/>
    <cellStyle name="標準_Book2" xfId="1" xr:uid="{00000000-0005-0000-0000-000012000000}"/>
    <cellStyle name="標準_賃金改善内訳表" xfId="18" xr:uid="{00000000-0005-0000-0000-000013000000}"/>
  </cellStyles>
  <dxfs count="4">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116</xdr:col>
      <xdr:colOff>123506</xdr:colOff>
      <xdr:row>6</xdr:row>
      <xdr:rowOff>190160</xdr:rowOff>
    </xdr:from>
    <xdr:to>
      <xdr:col>135</xdr:col>
      <xdr:colOff>65314</xdr:colOff>
      <xdr:row>10</xdr:row>
      <xdr:rowOff>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362020" y="1561760"/>
          <a:ext cx="4078380" cy="746012"/>
        </a:xfrm>
        <a:prstGeom prst="rect">
          <a:avLst/>
        </a:prstGeom>
        <a:solidFill>
          <a:srgbClr val="FFFF0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色つきのセルについて、選択または</a:t>
          </a:r>
          <a:endParaRPr kumimoji="1" lang="en-US" altLang="ja-JP" sz="1400"/>
        </a:p>
        <a:p>
          <a:pPr>
            <a:lnSpc>
              <a:spcPts val="1700"/>
            </a:lnSpc>
          </a:pPr>
          <a:r>
            <a:rPr kumimoji="1" lang="ja-JP" altLang="en-US" sz="1400"/>
            <a:t>入力をしてください。白いセルは、自動計算です。</a:t>
          </a:r>
        </a:p>
      </xdr:txBody>
    </xdr:sp>
    <xdr:clientData/>
  </xdr:twoCellAnchor>
  <xdr:twoCellAnchor>
    <xdr:from>
      <xdr:col>36</xdr:col>
      <xdr:colOff>35859</xdr:colOff>
      <xdr:row>21</xdr:row>
      <xdr:rowOff>43540</xdr:rowOff>
    </xdr:from>
    <xdr:to>
      <xdr:col>61</xdr:col>
      <xdr:colOff>141514</xdr:colOff>
      <xdr:row>26</xdr:row>
      <xdr:rowOff>76200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001435" y="3979046"/>
          <a:ext cx="5986503" cy="1009813"/>
        </a:xfrm>
        <a:prstGeom prst="roundRect">
          <a:avLst>
            <a:gd name="adj" fmla="val 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chemeClr val="tx1"/>
              </a:solidFill>
              <a:effectLst/>
              <a:latin typeface="HGｺﾞｼｯｸM" panose="020B0609000000000000" pitchFamily="49" charset="-128"/>
              <a:ea typeface="HGｺﾞｼｯｸM" panose="020B0609000000000000" pitchFamily="49" charset="-128"/>
              <a:cs typeface="+mn-cs"/>
            </a:rPr>
            <a:t>【</a:t>
          </a:r>
          <a:r>
            <a:rPr kumimoji="1" lang="ja-JP" altLang="en-US" sz="1000">
              <a:solidFill>
                <a:schemeClr val="tx1"/>
              </a:solidFill>
              <a:effectLst/>
              <a:latin typeface="HGｺﾞｼｯｸM" panose="020B0609000000000000" pitchFamily="49" charset="-128"/>
              <a:ea typeface="HGｺﾞｼｯｸM" panose="020B0609000000000000" pitchFamily="49" charset="-128"/>
              <a:cs typeface="+mn-cs"/>
            </a:rPr>
            <a:t>（３）（４）</a:t>
          </a:r>
          <a:r>
            <a:rPr kumimoji="1" lang="ja-JP" altLang="ja-JP" sz="1000">
              <a:solidFill>
                <a:schemeClr val="tx1"/>
              </a:solidFill>
              <a:effectLst/>
              <a:latin typeface="HGｺﾞｼｯｸM" panose="020B0609000000000000" pitchFamily="49" charset="-128"/>
              <a:ea typeface="HGｺﾞｼｯｸM" panose="020B0609000000000000" pitchFamily="49" charset="-128"/>
              <a:cs typeface="+mn-cs"/>
            </a:rPr>
            <a:t>記入例</a:t>
          </a:r>
          <a:r>
            <a:rPr kumimoji="1" lang="en-US" altLang="ja-JP" sz="1000">
              <a:solidFill>
                <a:schemeClr val="tx1"/>
              </a:solidFill>
              <a:effectLst/>
              <a:latin typeface="HGｺﾞｼｯｸM" panose="020B0609000000000000" pitchFamily="49" charset="-128"/>
              <a:ea typeface="HGｺﾞｼｯｸM" panose="020B0609000000000000" pitchFamily="49" charset="-128"/>
              <a:cs typeface="+mn-cs"/>
            </a:rPr>
            <a:t>】</a:t>
          </a:r>
          <a:r>
            <a:rPr kumimoji="1" lang="ja-JP" altLang="ja-JP" sz="1000">
              <a:solidFill>
                <a:schemeClr val="tx1"/>
              </a:solidFill>
              <a:effectLst/>
              <a:latin typeface="HGｺﾞｼｯｸM" panose="020B0609000000000000" pitchFamily="49" charset="-128"/>
              <a:ea typeface="HGｺﾞｼｯｸM" panose="020B0609000000000000" pitchFamily="49" charset="-128"/>
              <a:cs typeface="+mn-cs"/>
            </a:rPr>
            <a:t>①通知５（４）なお書きに該当する職員も</a:t>
          </a:r>
          <a:r>
            <a:rPr kumimoji="1" lang="ja-JP" altLang="en-US" sz="1000">
              <a:solidFill>
                <a:schemeClr val="tx1"/>
              </a:solidFill>
              <a:effectLst/>
              <a:latin typeface="HGｺﾞｼｯｸM" panose="020B0609000000000000" pitchFamily="49" charset="-128"/>
              <a:ea typeface="HGｺﾞｼｯｸM" panose="020B0609000000000000" pitchFamily="49" charset="-128"/>
              <a:cs typeface="+mn-cs"/>
            </a:rPr>
            <a:t>本様式（３）</a:t>
          </a:r>
          <a:r>
            <a:rPr kumimoji="1" lang="ja-JP" altLang="ja-JP" sz="1000">
              <a:solidFill>
                <a:schemeClr val="tx1"/>
              </a:solidFill>
              <a:effectLst/>
              <a:latin typeface="HGｺﾞｼｯｸM" panose="020B0609000000000000" pitchFamily="49" charset="-128"/>
              <a:ea typeface="HGｺﾞｼｯｸM" panose="020B0609000000000000" pitchFamily="49" charset="-128"/>
              <a:cs typeface="+mn-cs"/>
            </a:rPr>
            <a:t>に記載。②職種：保育士</a:t>
          </a:r>
          <a:r>
            <a:rPr kumimoji="1" lang="ja-JP" altLang="en-US" sz="1000">
              <a:solidFill>
                <a:schemeClr val="tx1"/>
              </a:solidFill>
              <a:effectLst/>
              <a:latin typeface="HGｺﾞｼｯｸM" panose="020B0609000000000000" pitchFamily="49" charset="-128"/>
              <a:ea typeface="HGｺﾞｼｯｸM" panose="020B0609000000000000" pitchFamily="49" charset="-128"/>
              <a:cs typeface="+mn-cs"/>
            </a:rPr>
            <a:t>等</a:t>
          </a:r>
          <a:r>
            <a:rPr kumimoji="1" lang="ja-JP" altLang="ja-JP" sz="1000">
              <a:solidFill>
                <a:schemeClr val="tx1"/>
              </a:solidFill>
              <a:effectLst/>
              <a:latin typeface="HGｺﾞｼｯｸM" panose="020B0609000000000000" pitchFamily="49" charset="-128"/>
              <a:ea typeface="HGｺﾞｼｯｸM" panose="020B0609000000000000" pitchFamily="49" charset="-128"/>
              <a:cs typeface="+mn-cs"/>
            </a:rPr>
            <a:t>　　③給与項目：基本給や手当等　　④ライン：ライン職相当の職員は〇　⑤修了科目は、加算前年度末時点の</a:t>
          </a:r>
          <a:r>
            <a:rPr kumimoji="1" lang="ja-JP" altLang="en-US" sz="1000">
              <a:solidFill>
                <a:schemeClr val="tx1"/>
              </a:solidFill>
              <a:effectLst/>
              <a:latin typeface="HGｺﾞｼｯｸM" panose="020B0609000000000000" pitchFamily="49" charset="-128"/>
              <a:ea typeface="HGｺﾞｼｯｸM" panose="020B0609000000000000" pitchFamily="49" charset="-128"/>
              <a:cs typeface="+mn-cs"/>
            </a:rPr>
            <a:t>修了</a:t>
          </a:r>
          <a:r>
            <a:rPr kumimoji="1" lang="ja-JP" altLang="ja-JP" sz="1000">
              <a:solidFill>
                <a:schemeClr val="tx1"/>
              </a:solidFill>
              <a:effectLst/>
              <a:latin typeface="HGｺﾞｼｯｸM" panose="020B0609000000000000" pitchFamily="49" charset="-128"/>
              <a:ea typeface="HGｺﾞｼｯｸM" panose="020B0609000000000000" pitchFamily="49" charset="-128"/>
              <a:cs typeface="+mn-cs"/>
            </a:rPr>
            <a:t>科目番号</a:t>
          </a:r>
          <a:r>
            <a:rPr kumimoji="1" lang="ja-JP" altLang="en-US" sz="1000">
              <a:solidFill>
                <a:schemeClr val="tx1"/>
              </a:solidFill>
              <a:effectLst/>
              <a:latin typeface="HGｺﾞｼｯｸM" panose="020B0609000000000000" pitchFamily="49" charset="-128"/>
              <a:ea typeface="HGｺﾞｼｯｸM" panose="020B0609000000000000" pitchFamily="49" charset="-128"/>
              <a:cs typeface="+mn-cs"/>
            </a:rPr>
            <a:t>１～７を選択</a:t>
          </a:r>
          <a:r>
            <a:rPr kumimoji="1" lang="ja-JP" altLang="ja-JP" sz="1000">
              <a:solidFill>
                <a:schemeClr val="tx1"/>
              </a:solidFill>
              <a:effectLst/>
              <a:latin typeface="HGｺﾞｼｯｸM" panose="020B0609000000000000" pitchFamily="49" charset="-128"/>
              <a:ea typeface="HGｺﾞｼｯｸM" panose="020B0609000000000000" pitchFamily="49" charset="-128"/>
              <a:cs typeface="+mn-cs"/>
            </a:rPr>
            <a:t>。</a:t>
          </a:r>
          <a:endParaRPr kumimoji="1" lang="en-US" altLang="ja-JP" sz="1000">
            <a:solidFill>
              <a:schemeClr val="tx1"/>
            </a:solidFill>
            <a:effectLst/>
            <a:latin typeface="HGｺﾞｼｯｸM" panose="020B0609000000000000" pitchFamily="49" charset="-128"/>
            <a:ea typeface="HGｺﾞｼｯｸM" panose="020B0609000000000000" pitchFamily="49" charset="-128"/>
            <a:cs typeface="+mn-cs"/>
          </a:endParaRPr>
        </a:p>
        <a:p>
          <a:pPr algn="l"/>
          <a:r>
            <a:rPr kumimoji="1" lang="en-US" altLang="ja-JP" sz="1000">
              <a:solidFill>
                <a:schemeClr val="tx1"/>
              </a:solidFill>
              <a:latin typeface="HGｺﾞｼｯｸM" panose="020B0609000000000000" pitchFamily="49" charset="-128"/>
              <a:ea typeface="HGｺﾞｼｯｸM" panose="020B0609000000000000" pitchFamily="49" charset="-128"/>
            </a:rPr>
            <a:t>【</a:t>
          </a:r>
          <a:r>
            <a:rPr kumimoji="1" lang="ja-JP" altLang="en-US" sz="1000">
              <a:solidFill>
                <a:schemeClr val="tx1"/>
              </a:solidFill>
              <a:latin typeface="HGｺﾞｼｯｸM" panose="020B0609000000000000" pitchFamily="49" charset="-128"/>
              <a:ea typeface="HGｺﾞｼｯｸM" panose="020B0609000000000000" pitchFamily="49" charset="-128"/>
            </a:rPr>
            <a:t>（３）適用状況</a:t>
          </a:r>
          <a:r>
            <a:rPr kumimoji="1" lang="en-US" altLang="ja-JP" sz="1000">
              <a:solidFill>
                <a:schemeClr val="tx1"/>
              </a:solidFill>
              <a:latin typeface="HGｺﾞｼｯｸM" panose="020B0609000000000000" pitchFamily="49" charset="-128"/>
              <a:ea typeface="HGｺﾞｼｯｸM" panose="020B0609000000000000" pitchFamily="49" charset="-128"/>
            </a:rPr>
            <a:t>】</a:t>
          </a:r>
          <a:r>
            <a:rPr kumimoji="1" lang="ja-JP" altLang="en-US" sz="1000">
              <a:solidFill>
                <a:schemeClr val="tx1"/>
              </a:solidFill>
              <a:latin typeface="HGｺﾞｼｯｸM" panose="020B0609000000000000" pitchFamily="49" charset="-128"/>
              <a:ea typeface="HGｺﾞｼｯｸM" panose="020B0609000000000000" pitchFamily="49" charset="-128"/>
            </a:rPr>
            <a:t>修了科目数の適否を関数判断（</a:t>
          </a:r>
          <a:r>
            <a:rPr kumimoji="1" lang="en-US" altLang="ja-JP" sz="1000">
              <a:solidFill>
                <a:schemeClr val="tx1"/>
              </a:solidFill>
              <a:latin typeface="HGｺﾞｼｯｸM" panose="020B0609000000000000" pitchFamily="49" charset="-128"/>
              <a:ea typeface="HGｺﾞｼｯｸM" panose="020B0609000000000000" pitchFamily="49" charset="-128"/>
            </a:rPr>
            <a:t>R8</a:t>
          </a:r>
          <a:r>
            <a:rPr kumimoji="1" lang="ja-JP" altLang="en-US" sz="1000">
              <a:solidFill>
                <a:schemeClr val="tx1"/>
              </a:solidFill>
              <a:latin typeface="HGｺﾞｼｯｸM" panose="020B0609000000000000" pitchFamily="49" charset="-128"/>
              <a:ea typeface="HGｺﾞｼｯｸM" panose="020B0609000000000000" pitchFamily="49" charset="-128"/>
            </a:rPr>
            <a:t>以降は、</a:t>
          </a:r>
          <a:r>
            <a:rPr kumimoji="1" lang="ja-JP" altLang="ja-JP" sz="1000">
              <a:solidFill>
                <a:schemeClr val="tx1"/>
              </a:solidFill>
              <a:effectLst/>
              <a:latin typeface="HGｺﾞｼｯｸM" panose="020B0609000000000000" pitchFamily="49" charset="-128"/>
              <a:ea typeface="HGｺﾞｼｯｸM" panose="020B0609000000000000" pitchFamily="49" charset="-128"/>
              <a:cs typeface="+mn-cs"/>
            </a:rPr>
            <a:t>ライン職</a:t>
          </a:r>
          <a:r>
            <a:rPr kumimoji="1" lang="ja-JP" altLang="en-US" sz="1000">
              <a:solidFill>
                <a:schemeClr val="tx1"/>
              </a:solidFill>
              <a:effectLst/>
              <a:latin typeface="HGｺﾞｼｯｸM" panose="020B0609000000000000" pitchFamily="49" charset="-128"/>
              <a:ea typeface="HGｺﾞｼｯｸM" panose="020B0609000000000000" pitchFamily="49" charset="-128"/>
              <a:cs typeface="+mn-cs"/>
            </a:rPr>
            <a:t>の</a:t>
          </a:r>
          <a:r>
            <a:rPr kumimoji="1" lang="ja-JP" altLang="en-US" sz="1000">
              <a:solidFill>
                <a:schemeClr val="tx1"/>
              </a:solidFill>
              <a:latin typeface="HGｺﾞｼｯｸM" panose="020B0609000000000000" pitchFamily="49" charset="-128"/>
              <a:ea typeface="HGｺﾞｼｯｸM" panose="020B0609000000000000" pitchFamily="49" charset="-128"/>
            </a:rPr>
            <a:t>マネジメント修了適否）</a:t>
          </a:r>
          <a:endParaRPr kumimoji="1" lang="en-US" altLang="ja-JP" sz="1000">
            <a:solidFill>
              <a:schemeClr val="tx1"/>
            </a:solidFill>
            <a:latin typeface="HGｺﾞｼｯｸM" panose="020B0609000000000000" pitchFamily="49" charset="-128"/>
            <a:ea typeface="HGｺﾞｼｯｸM" panose="020B0609000000000000" pitchFamily="49" charset="-128"/>
          </a:endParaRPr>
        </a:p>
      </xdr:txBody>
    </xdr:sp>
    <xdr:clientData/>
  </xdr:twoCellAnchor>
  <xdr:twoCellAnchor>
    <xdr:from>
      <xdr:col>37</xdr:col>
      <xdr:colOff>35860</xdr:colOff>
      <xdr:row>50</xdr:row>
      <xdr:rowOff>17929</xdr:rowOff>
    </xdr:from>
    <xdr:to>
      <xdr:col>62</xdr:col>
      <xdr:colOff>32658</xdr:colOff>
      <xdr:row>52</xdr:row>
      <xdr:rowOff>161365</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126942" y="9619129"/>
          <a:ext cx="5958328" cy="502024"/>
        </a:xfrm>
        <a:prstGeom prst="roundRect">
          <a:avLst>
            <a:gd name="adj" fmla="val 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chemeClr val="tx1"/>
              </a:solidFill>
              <a:latin typeface="HGｺﾞｼｯｸM" panose="020B0609000000000000" pitchFamily="49" charset="-128"/>
              <a:ea typeface="HGｺﾞｼｯｸM" panose="020B0609000000000000" pitchFamily="49" charset="-128"/>
            </a:rPr>
            <a:t>【</a:t>
          </a:r>
          <a:r>
            <a:rPr kumimoji="1" lang="ja-JP" altLang="en-US" sz="1000">
              <a:solidFill>
                <a:schemeClr val="tx1"/>
              </a:solidFill>
              <a:latin typeface="HGｺﾞｼｯｸM" panose="020B0609000000000000" pitchFamily="49" charset="-128"/>
              <a:ea typeface="HGｺﾞｼｯｸM" panose="020B0609000000000000" pitchFamily="49" charset="-128"/>
            </a:rPr>
            <a:t>（４）記入例</a:t>
          </a:r>
          <a:r>
            <a:rPr kumimoji="1" lang="en-US" altLang="ja-JP" sz="1000">
              <a:solidFill>
                <a:schemeClr val="tx1"/>
              </a:solidFill>
              <a:latin typeface="HGｺﾞｼｯｸM" panose="020B0609000000000000" pitchFamily="49" charset="-128"/>
              <a:ea typeface="HGｺﾞｼｯｸM" panose="020B0609000000000000" pitchFamily="49" charset="-128"/>
            </a:rPr>
            <a:t>】</a:t>
          </a:r>
          <a:r>
            <a:rPr kumimoji="1" lang="ja-JP" altLang="en-US" sz="1000">
              <a:solidFill>
                <a:schemeClr val="tx1"/>
              </a:solidFill>
              <a:latin typeface="HGｺﾞｼｯｸM" panose="020B0609000000000000" pitchFamily="49" charset="-128"/>
              <a:ea typeface="HGｺﾞｼｯｸM" panose="020B0609000000000000" pitchFamily="49" charset="-128"/>
            </a:rPr>
            <a:t>①科目は、加算前年度末時点の修了科目番号を１～６から選択。</a:t>
          </a:r>
          <a:endParaRPr kumimoji="1" lang="en-US" altLang="ja-JP" sz="1000">
            <a:solidFill>
              <a:schemeClr val="tx1"/>
            </a:solidFill>
            <a:latin typeface="HGｺﾞｼｯｸM" panose="020B0609000000000000" pitchFamily="49" charset="-128"/>
            <a:ea typeface="HGｺﾞｼｯｸM" panose="020B0609000000000000" pitchFamily="49" charset="-128"/>
          </a:endParaRPr>
        </a:p>
        <a:p>
          <a:pPr algn="l"/>
          <a:r>
            <a:rPr kumimoji="1" lang="en-US" altLang="ja-JP" sz="1000">
              <a:solidFill>
                <a:schemeClr val="tx1"/>
              </a:solidFill>
              <a:latin typeface="HGｺﾞｼｯｸM" panose="020B0609000000000000" pitchFamily="49" charset="-128"/>
              <a:ea typeface="HGｺﾞｼｯｸM" panose="020B0609000000000000" pitchFamily="49" charset="-128"/>
            </a:rPr>
            <a:t>【</a:t>
          </a:r>
          <a:r>
            <a:rPr kumimoji="1" lang="ja-JP" altLang="en-US" sz="1000">
              <a:solidFill>
                <a:schemeClr val="tx1"/>
              </a:solidFill>
              <a:latin typeface="HGｺﾞｼｯｸM" panose="020B0609000000000000" pitchFamily="49" charset="-128"/>
              <a:ea typeface="HGｺﾞｼｯｸM" panose="020B0609000000000000" pitchFamily="49" charset="-128"/>
            </a:rPr>
            <a:t>（４）適用状況</a:t>
          </a:r>
          <a:r>
            <a:rPr kumimoji="1" lang="en-US" altLang="ja-JP" sz="1000">
              <a:solidFill>
                <a:schemeClr val="tx1"/>
              </a:solidFill>
              <a:latin typeface="HGｺﾞｼｯｸM" panose="020B0609000000000000" pitchFamily="49" charset="-128"/>
              <a:ea typeface="HGｺﾞｼｯｸM" panose="020B0609000000000000" pitchFamily="49" charset="-128"/>
            </a:rPr>
            <a:t>】R6</a:t>
          </a:r>
          <a:r>
            <a:rPr kumimoji="1" lang="ja-JP" altLang="en-US" sz="1000">
              <a:solidFill>
                <a:schemeClr val="tx1"/>
              </a:solidFill>
              <a:latin typeface="HGｺﾞｼｯｸM" panose="020B0609000000000000" pitchFamily="49" charset="-128"/>
              <a:ea typeface="HGｺﾞｼｯｸM" panose="020B0609000000000000" pitchFamily="49" charset="-128"/>
            </a:rPr>
            <a:t>以降は、修了科目数の適否を関数判断。</a:t>
          </a:r>
          <a:endParaRPr kumimoji="1" lang="en-US" altLang="ja-JP" sz="1000">
            <a:solidFill>
              <a:schemeClr val="tx1"/>
            </a:solidFill>
            <a:latin typeface="HGｺﾞｼｯｸM" panose="020B0609000000000000" pitchFamily="49" charset="-128"/>
            <a:ea typeface="HGｺﾞｼｯｸM" panose="020B0609000000000000" pitchFamily="49" charset="-128"/>
          </a:endParaRPr>
        </a:p>
      </xdr:txBody>
    </xdr:sp>
    <xdr:clientData/>
  </xdr:twoCellAnchor>
  <xdr:twoCellAnchor>
    <xdr:from>
      <xdr:col>74</xdr:col>
      <xdr:colOff>10885</xdr:colOff>
      <xdr:row>1</xdr:row>
      <xdr:rowOff>10885</xdr:rowOff>
    </xdr:from>
    <xdr:to>
      <xdr:col>85</xdr:col>
      <xdr:colOff>185057</xdr:colOff>
      <xdr:row>5</xdr:row>
      <xdr:rowOff>116541</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17743714" y="206828"/>
          <a:ext cx="5323114" cy="93297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latin typeface="HGｺﾞｼｯｸM" panose="020B0609000000000000" pitchFamily="49" charset="-128"/>
              <a:ea typeface="HGｺﾞｼｯｸM" panose="020B0609000000000000" pitchFamily="49" charset="-128"/>
            </a:rPr>
            <a:t>判定関数の考え方。</a:t>
          </a:r>
          <a:endParaRPr kumimoji="1" lang="en-US" altLang="ja-JP" sz="1050">
            <a:solidFill>
              <a:schemeClr val="tx1"/>
            </a:solidFill>
            <a:latin typeface="HGｺﾞｼｯｸM" panose="020B0609000000000000" pitchFamily="49" charset="-128"/>
            <a:ea typeface="HGｺﾞｼｯｸM" panose="020B0609000000000000" pitchFamily="49" charset="-128"/>
          </a:endParaRPr>
        </a:p>
        <a:p>
          <a:pPr algn="l"/>
          <a:r>
            <a:rPr kumimoji="1" lang="ja-JP" altLang="en-US" sz="1050">
              <a:solidFill>
                <a:schemeClr val="tx1"/>
              </a:solidFill>
              <a:latin typeface="HGｺﾞｼｯｸM" panose="020B0609000000000000" pitchFamily="49" charset="-128"/>
              <a:ea typeface="HGｺﾞｼｯｸM" panose="020B0609000000000000" pitchFamily="49" charset="-128"/>
            </a:rPr>
            <a:t>（１）各年度ごとに必要科目数以上の修了科目をクリアすれば１</a:t>
          </a:r>
          <a:endParaRPr kumimoji="1" lang="en-US" altLang="ja-JP" sz="1050">
            <a:solidFill>
              <a:schemeClr val="tx1"/>
            </a:solidFill>
            <a:latin typeface="HGｺﾞｼｯｸM" panose="020B0609000000000000" pitchFamily="49" charset="-128"/>
            <a:ea typeface="HGｺﾞｼｯｸM" panose="020B0609000000000000" pitchFamily="49" charset="-128"/>
          </a:endParaRPr>
        </a:p>
        <a:p>
          <a:pPr algn="l"/>
          <a:r>
            <a:rPr kumimoji="1" lang="ja-JP" altLang="en-US" sz="1050">
              <a:solidFill>
                <a:schemeClr val="tx1"/>
              </a:solidFill>
              <a:latin typeface="HGｺﾞｼｯｸM" panose="020B0609000000000000" pitchFamily="49" charset="-128"/>
              <a:ea typeface="HGｺﾞｼｯｸM" panose="020B0609000000000000" pitchFamily="49" charset="-128"/>
            </a:rPr>
            <a:t>（２）ライン職相当は、</a:t>
          </a:r>
          <a:r>
            <a:rPr kumimoji="1" lang="en-US" altLang="ja-JP" sz="1050">
              <a:solidFill>
                <a:schemeClr val="tx1"/>
              </a:solidFill>
              <a:latin typeface="HGｺﾞｼｯｸM" panose="020B0609000000000000" pitchFamily="49" charset="-128"/>
              <a:ea typeface="HGｺﾞｼｯｸM" panose="020B0609000000000000" pitchFamily="49" charset="-128"/>
            </a:rPr>
            <a:t>R8</a:t>
          </a:r>
          <a:r>
            <a:rPr kumimoji="1" lang="ja-JP" altLang="en-US" sz="1050">
              <a:solidFill>
                <a:schemeClr val="tx1"/>
              </a:solidFill>
              <a:latin typeface="HGｺﾞｼｯｸM" panose="020B0609000000000000" pitchFamily="49" charset="-128"/>
              <a:ea typeface="HGｺﾞｼｯｸM" panose="020B0609000000000000" pitchFamily="49" charset="-128"/>
            </a:rPr>
            <a:t>以降は、７修了していれば１．</a:t>
          </a:r>
          <a:r>
            <a:rPr kumimoji="1" lang="en-US" altLang="ja-JP" sz="1050">
              <a:solidFill>
                <a:schemeClr val="tx1"/>
              </a:solidFill>
              <a:latin typeface="HGｺﾞｼｯｸM" panose="020B0609000000000000" pitchFamily="49" charset="-128"/>
              <a:ea typeface="HGｺﾞｼｯｸM" panose="020B0609000000000000" pitchFamily="49" charset="-128"/>
            </a:rPr>
            <a:t>R7</a:t>
          </a:r>
          <a:r>
            <a:rPr kumimoji="1" lang="ja-JP" altLang="en-US" sz="1050">
              <a:solidFill>
                <a:schemeClr val="tx1"/>
              </a:solidFill>
              <a:latin typeface="HGｺﾞｼｯｸM" panose="020B0609000000000000" pitchFamily="49" charset="-128"/>
              <a:ea typeface="HGｺﾞｼｯｸM" panose="020B0609000000000000" pitchFamily="49" charset="-128"/>
            </a:rPr>
            <a:t>までは、自動で１．</a:t>
          </a:r>
          <a:endParaRPr kumimoji="1" lang="en-US" altLang="ja-JP" sz="1050">
            <a:solidFill>
              <a:schemeClr val="tx1"/>
            </a:solidFill>
            <a:latin typeface="HGｺﾞｼｯｸM" panose="020B0609000000000000" pitchFamily="49" charset="-128"/>
            <a:ea typeface="HGｺﾞｼｯｸM" panose="020B0609000000000000" pitchFamily="49" charset="-128"/>
          </a:endParaRPr>
        </a:p>
        <a:p>
          <a:pPr algn="l"/>
          <a:r>
            <a:rPr kumimoji="1" lang="ja-JP" altLang="en-US" sz="1050">
              <a:solidFill>
                <a:schemeClr val="tx1"/>
              </a:solidFill>
              <a:latin typeface="HGｺﾞｼｯｸM" panose="020B0609000000000000" pitchFamily="49" charset="-128"/>
              <a:ea typeface="HGｺﾞｼｯｸM" panose="020B0609000000000000" pitchFamily="49" charset="-128"/>
            </a:rPr>
            <a:t>（３）（１）＋（２）で２以上なら</a:t>
          </a:r>
          <a:r>
            <a:rPr kumimoji="1" lang="en-US" altLang="ja-JP" sz="1050">
              <a:solidFill>
                <a:schemeClr val="tx1"/>
              </a:solidFill>
              <a:latin typeface="HGｺﾞｼｯｸM" panose="020B0609000000000000" pitchFamily="49" charset="-128"/>
              <a:ea typeface="HGｺﾞｼｯｸM" panose="020B0609000000000000" pitchFamily="49" charset="-128"/>
            </a:rPr>
            <a:t>OK</a:t>
          </a:r>
        </a:p>
      </xdr:txBody>
    </xdr:sp>
    <xdr:clientData/>
  </xdr:twoCellAnchor>
  <xdr:twoCellAnchor>
    <xdr:from>
      <xdr:col>62</xdr:col>
      <xdr:colOff>195943</xdr:colOff>
      <xdr:row>20</xdr:row>
      <xdr:rowOff>119743</xdr:rowOff>
    </xdr:from>
    <xdr:to>
      <xdr:col>64</xdr:col>
      <xdr:colOff>76200</xdr:colOff>
      <xdr:row>21</xdr:row>
      <xdr:rowOff>163286</xdr:rowOff>
    </xdr:to>
    <xdr:sp macro="" textlink="">
      <xdr:nvSpPr>
        <xdr:cNvPr id="9" name="上矢印 8">
          <a:extLst>
            <a:ext uri="{FF2B5EF4-FFF2-40B4-BE49-F238E27FC236}">
              <a16:creationId xmlns:a16="http://schemas.microsoft.com/office/drawing/2014/main" id="{00000000-0008-0000-0000-000009000000}"/>
            </a:ext>
          </a:extLst>
        </xdr:cNvPr>
        <xdr:cNvSpPr/>
      </xdr:nvSpPr>
      <xdr:spPr>
        <a:xfrm>
          <a:off x="15621000" y="6662057"/>
          <a:ext cx="772886" cy="283029"/>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62</xdr:col>
          <xdr:colOff>65314</xdr:colOff>
          <xdr:row>22</xdr:row>
          <xdr:rowOff>0</xdr:rowOff>
        </xdr:from>
        <xdr:to>
          <xdr:col>66</xdr:col>
          <xdr:colOff>72935</xdr:colOff>
          <xdr:row>31</xdr:row>
          <xdr:rowOff>91440</xdr:rowOff>
        </xdr:to>
        <xdr:pic>
          <xdr:nvPicPr>
            <xdr:cNvPr id="10" name="図 9">
              <a:extLst>
                <a:ext uri="{FF2B5EF4-FFF2-40B4-BE49-F238E27FC236}">
                  <a16:creationId xmlns:a16="http://schemas.microsoft.com/office/drawing/2014/main" id="{00000000-0008-0000-0000-00000A000000}"/>
                </a:ext>
              </a:extLst>
            </xdr:cNvPr>
            <xdr:cNvPicPr>
              <a:picLocks noChangeAspect="1" noChangeArrowheads="1"/>
              <a:extLst>
                <a:ext uri="{84589F7E-364E-4C9E-8A38-B11213B215E9}">
                  <a14:cameraTool cellRange="$BK$58:$BN$65" spid="_x0000_s8429"/>
                </a:ext>
              </a:extLst>
            </xdr:cNvPicPr>
          </xdr:nvPicPr>
          <xdr:blipFill>
            <a:blip xmlns:r="http://schemas.openxmlformats.org/officeDocument/2006/relationships" r:embed="rId1"/>
            <a:srcRect/>
            <a:stretch>
              <a:fillRect/>
            </a:stretch>
          </xdr:blipFill>
          <xdr:spPr bwMode="auto">
            <a:xfrm>
              <a:off x="13313228" y="5257800"/>
              <a:ext cx="900249" cy="192024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68</xdr:col>
      <xdr:colOff>235324</xdr:colOff>
      <xdr:row>8</xdr:row>
      <xdr:rowOff>112059</xdr:rowOff>
    </xdr:from>
    <xdr:to>
      <xdr:col>75</xdr:col>
      <xdr:colOff>575310</xdr:colOff>
      <xdr:row>16</xdr:row>
      <xdr:rowOff>54349</xdr:rowOff>
    </xdr:to>
    <xdr:sp macro="" textlink="">
      <xdr:nvSpPr>
        <xdr:cNvPr id="3" name="正方形/長方形 2">
          <a:extLst>
            <a:ext uri="{FF2B5EF4-FFF2-40B4-BE49-F238E27FC236}">
              <a16:creationId xmlns:a16="http://schemas.microsoft.com/office/drawing/2014/main" id="{3370189F-5B62-41A7-A469-2E3B765B0192}"/>
            </a:ext>
          </a:extLst>
        </xdr:cNvPr>
        <xdr:cNvSpPr/>
      </xdr:nvSpPr>
      <xdr:spPr>
        <a:xfrm>
          <a:off x="14713324" y="1669677"/>
          <a:ext cx="4161192" cy="141026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chemeClr val="tx1"/>
              </a:solidFill>
            </a:rPr>
            <a:t>色付きのセルへ入力をお願いいたします。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278865</xdr:colOff>
      <xdr:row>20</xdr:row>
      <xdr:rowOff>42585</xdr:rowOff>
    </xdr:from>
    <xdr:to>
      <xdr:col>10</xdr:col>
      <xdr:colOff>206565</xdr:colOff>
      <xdr:row>21</xdr:row>
      <xdr:rowOff>190500</xdr:rowOff>
    </xdr:to>
    <xdr:sp macro="" textlink="">
      <xdr:nvSpPr>
        <xdr:cNvPr id="2" name="下矢印 1">
          <a:extLst>
            <a:ext uri="{FF2B5EF4-FFF2-40B4-BE49-F238E27FC236}">
              <a16:creationId xmlns:a16="http://schemas.microsoft.com/office/drawing/2014/main" id="{00000000-0008-0000-0300-000002000000}"/>
            </a:ext>
          </a:extLst>
        </xdr:cNvPr>
        <xdr:cNvSpPr/>
      </xdr:nvSpPr>
      <xdr:spPr>
        <a:xfrm>
          <a:off x="4881345" y="4934625"/>
          <a:ext cx="537300" cy="3612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298555</xdr:colOff>
      <xdr:row>33</xdr:row>
      <xdr:rowOff>161924</xdr:rowOff>
    </xdr:from>
    <xdr:to>
      <xdr:col>10</xdr:col>
      <xdr:colOff>245305</xdr:colOff>
      <xdr:row>34</xdr:row>
      <xdr:rowOff>180094</xdr:rowOff>
    </xdr:to>
    <xdr:sp macro="" textlink="">
      <xdr:nvSpPr>
        <xdr:cNvPr id="3" name="下矢印 2">
          <a:extLst>
            <a:ext uri="{FF2B5EF4-FFF2-40B4-BE49-F238E27FC236}">
              <a16:creationId xmlns:a16="http://schemas.microsoft.com/office/drawing/2014/main" id="{00000000-0008-0000-0300-000003000000}"/>
            </a:ext>
          </a:extLst>
        </xdr:cNvPr>
        <xdr:cNvSpPr/>
      </xdr:nvSpPr>
      <xdr:spPr>
        <a:xfrm>
          <a:off x="4901035" y="7827644"/>
          <a:ext cx="556350" cy="23153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157843</xdr:colOff>
      <xdr:row>31</xdr:row>
      <xdr:rowOff>65312</xdr:rowOff>
    </xdr:from>
    <xdr:to>
      <xdr:col>15</xdr:col>
      <xdr:colOff>304799</xdr:colOff>
      <xdr:row>33</xdr:row>
      <xdr:rowOff>133349</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864723" y="7304312"/>
          <a:ext cx="6700156" cy="4947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上記計算では実態と大きく乖離する場合（面積基準を下回る場合を含む）</a:t>
          </a:r>
          <a:endParaRPr kumimoji="1" lang="en-US" altLang="ja-JP" sz="1100" b="1">
            <a:solidFill>
              <a:srgbClr val="FF0000"/>
            </a:solidFill>
          </a:endParaRPr>
        </a:p>
        <a:p>
          <a:pPr algn="ctr"/>
          <a:r>
            <a:rPr kumimoji="1" lang="en-US" altLang="ja-JP" sz="1100" b="1">
              <a:solidFill>
                <a:srgbClr val="FF0000"/>
              </a:solidFill>
            </a:rPr>
            <a:t>【</a:t>
          </a:r>
          <a:r>
            <a:rPr kumimoji="1" lang="ja-JP" altLang="en-US" sz="1100" b="1">
              <a:solidFill>
                <a:srgbClr val="FF0000"/>
              </a:solidFill>
            </a:rPr>
            <a:t>上記算出結果を使用する場合は以下入力不要</a:t>
          </a:r>
          <a:r>
            <a:rPr kumimoji="1" lang="en-US" altLang="ja-JP" sz="1100" b="1">
              <a:solidFill>
                <a:srgbClr val="FF0000"/>
              </a:solidFill>
            </a:rPr>
            <a:t>】</a:t>
          </a:r>
          <a:endParaRPr kumimoji="1" lang="ja-JP" altLang="en-US"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278865</xdr:colOff>
      <xdr:row>20</xdr:row>
      <xdr:rowOff>42585</xdr:rowOff>
    </xdr:from>
    <xdr:to>
      <xdr:col>10</xdr:col>
      <xdr:colOff>206565</xdr:colOff>
      <xdr:row>21</xdr:row>
      <xdr:rowOff>190500</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4271745" y="4728885"/>
          <a:ext cx="384900" cy="3612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298555</xdr:colOff>
      <xdr:row>33</xdr:row>
      <xdr:rowOff>161924</xdr:rowOff>
    </xdr:from>
    <xdr:to>
      <xdr:col>10</xdr:col>
      <xdr:colOff>245305</xdr:colOff>
      <xdr:row>34</xdr:row>
      <xdr:rowOff>180094</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4291435" y="7621904"/>
          <a:ext cx="403950" cy="23153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157843</xdr:colOff>
      <xdr:row>31</xdr:row>
      <xdr:rowOff>65312</xdr:rowOff>
    </xdr:from>
    <xdr:to>
      <xdr:col>15</xdr:col>
      <xdr:colOff>304799</xdr:colOff>
      <xdr:row>33</xdr:row>
      <xdr:rowOff>133349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864723" y="7098572"/>
          <a:ext cx="5176156" cy="4947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上記計算では実態と大きく乖離する場合（面積基準を下回る場合含む）</a:t>
          </a:r>
          <a:endParaRPr kumimoji="1" lang="en-US" altLang="ja-JP" sz="1100" b="1">
            <a:solidFill>
              <a:srgbClr val="FF0000"/>
            </a:solidFill>
          </a:endParaRPr>
        </a:p>
        <a:p>
          <a:pPr algn="ctr"/>
          <a:r>
            <a:rPr kumimoji="1" lang="en-US" altLang="ja-JP" sz="1100" b="1">
              <a:solidFill>
                <a:srgbClr val="FF0000"/>
              </a:solidFill>
            </a:rPr>
            <a:t>【</a:t>
          </a:r>
          <a:r>
            <a:rPr kumimoji="1" lang="ja-JP" altLang="en-US" sz="1100" b="1">
              <a:solidFill>
                <a:srgbClr val="FF0000"/>
              </a:solidFill>
            </a:rPr>
            <a:t>上記算出結果を使用する場合は以下入力不要</a:t>
          </a:r>
          <a:r>
            <a:rPr kumimoji="1" lang="en-US" altLang="ja-JP" sz="1100" b="1">
              <a:solidFill>
                <a:srgbClr val="FF0000"/>
              </a:solidFill>
            </a:rPr>
            <a:t>】</a:t>
          </a:r>
          <a:endParaRPr kumimoji="1" lang="ja-JP" altLang="en-US"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174172</xdr:colOff>
      <xdr:row>37</xdr:row>
      <xdr:rowOff>21773</xdr:rowOff>
    </xdr:from>
    <xdr:to>
      <xdr:col>53</xdr:col>
      <xdr:colOff>33298</xdr:colOff>
      <xdr:row>52</xdr:row>
      <xdr:rowOff>10886</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070272" y="6788333"/>
          <a:ext cx="7303866" cy="2732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記入における留意事項</a:t>
          </a:r>
          <a:r>
            <a:rPr kumimoji="1" lang="en-US" altLang="ja-JP" sz="1050">
              <a:latin typeface="HGｺﾞｼｯｸM" panose="020B0609000000000000" pitchFamily="49" charset="-128"/>
              <a:ea typeface="HGｺﾞｼｯｸM" panose="020B0609000000000000" pitchFamily="49" charset="-128"/>
            </a:rPr>
            <a:t>】</a:t>
          </a:r>
        </a:p>
        <a:p>
          <a:r>
            <a:rPr kumimoji="1" lang="en-US" altLang="ja-JP" sz="1050">
              <a:latin typeface="HGｺﾞｼｯｸM" panose="020B0609000000000000" pitchFamily="49" charset="-128"/>
              <a:ea typeface="HGｺﾞｼｯｸM" panose="020B0609000000000000" pitchFamily="49" charset="-128"/>
            </a:rPr>
            <a:t>※1</a:t>
          </a:r>
          <a:r>
            <a:rPr kumimoji="1" lang="ja-JP" altLang="en-US" sz="1050" baseline="0">
              <a:latin typeface="HGｺﾞｼｯｸM" panose="020B0609000000000000" pitchFamily="49" charset="-128"/>
              <a:ea typeface="HGｺﾞｼｯｸM" panose="020B0609000000000000" pitchFamily="49" charset="-128"/>
            </a:rPr>
            <a:t>　</a:t>
          </a:r>
          <a:r>
            <a:rPr kumimoji="1" lang="ja-JP" altLang="en-US" sz="1050">
              <a:latin typeface="HGｺﾞｼｯｸM" panose="020B0609000000000000" pitchFamily="49" charset="-128"/>
              <a:ea typeface="HGｺﾞｼｯｸM" panose="020B0609000000000000" pitchFamily="49" charset="-128"/>
            </a:rPr>
            <a:t>施設に現に勤務している職員全員</a:t>
          </a: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職種を問わず、非常勤を含む。</a:t>
          </a: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を記入すること。</a:t>
          </a:r>
        </a:p>
        <a:p>
          <a:r>
            <a:rPr kumimoji="1" lang="en-US" altLang="ja-JP" sz="1050">
              <a:latin typeface="HGｺﾞｼｯｸM" panose="020B0609000000000000" pitchFamily="49" charset="-128"/>
              <a:ea typeface="HGｺﾞｼｯｸM" panose="020B0609000000000000" pitchFamily="49" charset="-128"/>
            </a:rPr>
            <a:t>※2</a:t>
          </a:r>
          <a:r>
            <a:rPr kumimoji="1" lang="ja-JP" altLang="en-US" sz="1050">
              <a:latin typeface="HGｺﾞｼｯｸM" panose="020B0609000000000000" pitchFamily="49" charset="-128"/>
              <a:ea typeface="HGｺﾞｼｯｸM" panose="020B0609000000000000" pitchFamily="49" charset="-128"/>
            </a:rPr>
            <a:t>　「常勤」とは、東京都認証保育所事業実施要綱に定める「常勤職員」とし、「非常勤」とは常勤以外の者をいう。</a:t>
          </a:r>
          <a:endParaRPr kumimoji="1" lang="en-US" altLang="ja-JP" sz="1050">
            <a:latin typeface="HGｺﾞｼｯｸM" panose="020B0609000000000000" pitchFamily="49" charset="-128"/>
            <a:ea typeface="HGｺﾞｼｯｸM" panose="020B0609000000000000" pitchFamily="49" charset="-128"/>
          </a:endParaRPr>
        </a:p>
        <a:p>
          <a:r>
            <a:rPr kumimoji="1" lang="en-US" altLang="ja-JP" sz="1050">
              <a:solidFill>
                <a:schemeClr val="tx1"/>
              </a:solidFill>
              <a:latin typeface="HGｺﾞｼｯｸM" panose="020B0609000000000000" pitchFamily="49" charset="-128"/>
              <a:ea typeface="HGｺﾞｼｯｸM" panose="020B0609000000000000" pitchFamily="49" charset="-128"/>
            </a:rPr>
            <a:t>※3</a:t>
          </a:r>
          <a:r>
            <a:rPr kumimoji="1" lang="ja-JP" altLang="en-US" sz="1050">
              <a:solidFill>
                <a:schemeClr val="tx1"/>
              </a:solidFill>
              <a:latin typeface="HGｺﾞｼｯｸM" panose="020B0609000000000000" pitchFamily="49" charset="-128"/>
              <a:ea typeface="HGｺﾞｼｯｸM" panose="020B0609000000000000" pitchFamily="49" charset="-128"/>
            </a:rPr>
            <a:t>　常勤換算値について、常勤の者については</a:t>
          </a:r>
          <a:r>
            <a:rPr kumimoji="1" lang="en-US" altLang="ja-JP" sz="1050">
              <a:solidFill>
                <a:schemeClr val="tx1"/>
              </a:solidFill>
              <a:latin typeface="HGｺﾞｼｯｸM" panose="020B0609000000000000" pitchFamily="49" charset="-128"/>
              <a:ea typeface="HGｺﾞｼｯｸM" panose="020B0609000000000000" pitchFamily="49" charset="-128"/>
            </a:rPr>
            <a:t>1.0</a:t>
          </a:r>
          <a:r>
            <a:rPr kumimoji="1" lang="ja-JP" altLang="en-US" sz="1050">
              <a:solidFill>
                <a:schemeClr val="tx1"/>
              </a:solidFill>
              <a:latin typeface="HGｺﾞｼｯｸM" panose="020B0609000000000000" pitchFamily="49" charset="-128"/>
              <a:ea typeface="HGｺﾞｼｯｸM" panose="020B0609000000000000" pitchFamily="49" charset="-128"/>
            </a:rPr>
            <a:t>とし、非常勤の者については、以下の算式によって得た値とする。 </a:t>
          </a:r>
          <a:endParaRPr kumimoji="1" lang="en-US" altLang="ja-JP" sz="1050">
            <a:solidFill>
              <a:schemeClr val="tx1"/>
            </a:solidFill>
            <a:latin typeface="HGｺﾞｼｯｸM" panose="020B0609000000000000" pitchFamily="49" charset="-128"/>
            <a:ea typeface="HGｺﾞｼｯｸM" panose="020B0609000000000000" pitchFamily="49" charset="-128"/>
          </a:endParaRPr>
        </a:p>
        <a:p>
          <a:r>
            <a:rPr kumimoji="1" lang="en-US" altLang="ja-JP" sz="1050" baseline="0">
              <a:solidFill>
                <a:schemeClr val="tx1"/>
              </a:solidFill>
              <a:latin typeface="HGｺﾞｼｯｸM" panose="020B0609000000000000" pitchFamily="49" charset="-128"/>
              <a:ea typeface="HGｺﾞｼｯｸM" panose="020B0609000000000000" pitchFamily="49" charset="-128"/>
            </a:rPr>
            <a:t> </a:t>
          </a:r>
          <a:r>
            <a:rPr kumimoji="1" lang="en-US" altLang="ja-JP" sz="1050">
              <a:solidFill>
                <a:schemeClr val="tx1"/>
              </a:solidFill>
              <a:latin typeface="HGｺﾞｼｯｸM" panose="020B0609000000000000" pitchFamily="49" charset="-128"/>
              <a:ea typeface="HGｺﾞｼｯｸM" panose="020B0609000000000000" pitchFamily="49" charset="-128"/>
            </a:rPr>
            <a:t>〔</a:t>
          </a:r>
          <a:r>
            <a:rPr kumimoji="1" lang="ja-JP" altLang="en-US" sz="1050">
              <a:solidFill>
                <a:schemeClr val="tx1"/>
              </a:solidFill>
              <a:latin typeface="HGｺﾞｼｯｸM" panose="020B0609000000000000" pitchFamily="49" charset="-128"/>
              <a:ea typeface="HGｺﾞｼｯｸM" panose="020B0609000000000000" pitchFamily="49" charset="-128"/>
            </a:rPr>
            <a:t>算式</a:t>
          </a:r>
          <a:r>
            <a:rPr kumimoji="1" lang="en-US" altLang="ja-JP" sz="1050">
              <a:solidFill>
                <a:schemeClr val="tx1"/>
              </a:solidFill>
              <a:latin typeface="HGｺﾞｼｯｸM" panose="020B0609000000000000" pitchFamily="49" charset="-128"/>
              <a:ea typeface="HGｺﾞｼｯｸM" panose="020B0609000000000000" pitchFamily="49" charset="-128"/>
            </a:rPr>
            <a:t>〕</a:t>
          </a:r>
          <a:r>
            <a:rPr kumimoji="1" lang="ja-JP" altLang="en-US" sz="1050">
              <a:solidFill>
                <a:schemeClr val="tx1"/>
              </a:solidFill>
              <a:latin typeface="HGｺﾞｼｯｸM" panose="020B0609000000000000" pitchFamily="49" charset="-128"/>
              <a:ea typeface="HGｺﾞｼｯｸM" panose="020B0609000000000000" pitchFamily="49" charset="-128"/>
            </a:rPr>
            <a:t>　常勤以外の職員の１か月の勤務時間数の合計</a:t>
          </a:r>
          <a:r>
            <a:rPr kumimoji="1" lang="en-US" altLang="ja-JP" sz="1050">
              <a:solidFill>
                <a:schemeClr val="tx1"/>
              </a:solidFill>
              <a:latin typeface="HGｺﾞｼｯｸM" panose="020B0609000000000000" pitchFamily="49" charset="-128"/>
              <a:ea typeface="HGｺﾞｼｯｸM" panose="020B0609000000000000" pitchFamily="49" charset="-128"/>
            </a:rPr>
            <a:t>÷</a:t>
          </a:r>
          <a:r>
            <a:rPr kumimoji="1" lang="ja-JP" altLang="en-US" sz="1050">
              <a:solidFill>
                <a:schemeClr val="tx1"/>
              </a:solidFill>
              <a:latin typeface="HGｺﾞｼｯｸM" panose="020B0609000000000000" pitchFamily="49" charset="-128"/>
              <a:ea typeface="HGｺﾞｼｯｸM" panose="020B0609000000000000" pitchFamily="49" charset="-128"/>
            </a:rPr>
            <a:t>各施設・事業所の就業規則等で定めた常勤職員の１か月の勤務時間数　＝　常勤換算値</a:t>
          </a:r>
          <a:r>
            <a:rPr kumimoji="1" lang="en-US" altLang="ja-JP" sz="1050">
              <a:solidFill>
                <a:schemeClr val="tx1"/>
              </a:solidFill>
              <a:latin typeface="HGｺﾞｼｯｸM" panose="020B0609000000000000" pitchFamily="49" charset="-128"/>
              <a:ea typeface="HGｺﾞｼｯｸM" panose="020B0609000000000000" pitchFamily="49" charset="-128"/>
            </a:rPr>
            <a:t>"</a:t>
          </a:r>
        </a:p>
        <a:p>
          <a:r>
            <a:rPr kumimoji="1" lang="en-US" altLang="ja-JP" sz="1050">
              <a:latin typeface="HGｺﾞｼｯｸM" panose="020B0609000000000000" pitchFamily="49" charset="-128"/>
              <a:ea typeface="HGｺﾞｼｯｸM" panose="020B0609000000000000" pitchFamily="49" charset="-128"/>
            </a:rPr>
            <a:t>※4</a:t>
          </a:r>
          <a:r>
            <a:rPr kumimoji="1" lang="ja-JP" altLang="en-US" sz="1050">
              <a:latin typeface="HGｺﾞｼｯｸM" panose="020B0609000000000000" pitchFamily="49" charset="-128"/>
              <a:ea typeface="HGｺﾞｼｯｸM" panose="020B0609000000000000" pitchFamily="49" charset="-128"/>
            </a:rPr>
            <a:t>　賃金改善に伴い増加する法定福利費等の事業主負担分を除く。</a:t>
          </a:r>
        </a:p>
        <a:p>
          <a:r>
            <a:rPr kumimoji="1" lang="en-US" altLang="ja-JP" sz="1050">
              <a:latin typeface="HGｺﾞｼｯｸM" panose="020B0609000000000000" pitchFamily="49" charset="-128"/>
              <a:ea typeface="HGｺﾞｼｯｸM" panose="020B0609000000000000" pitchFamily="49" charset="-128"/>
            </a:rPr>
            <a:t>※5</a:t>
          </a:r>
          <a:r>
            <a:rPr kumimoji="1" lang="ja-JP" altLang="en-US" sz="1050">
              <a:latin typeface="HGｺﾞｼｯｸM" panose="020B0609000000000000" pitchFamily="49" charset="-128"/>
              <a:ea typeface="HGｺﾞｼｯｸM" panose="020B0609000000000000" pitchFamily="49" charset="-128"/>
            </a:rPr>
            <a:t>　増加する事業主負担分とは、「賃金改善に伴い増加する法定福利費等の事業主負担分」を言う。以下の算式により算定することを標準とする。   </a:t>
          </a:r>
          <a:endParaRPr kumimoji="1" lang="en-US" altLang="ja-JP" sz="1050">
            <a:latin typeface="HGｺﾞｼｯｸM" panose="020B0609000000000000" pitchFamily="49" charset="-128"/>
            <a:ea typeface="HGｺﾞｼｯｸM" panose="020B0609000000000000" pitchFamily="49" charset="-128"/>
          </a:endParaRPr>
        </a:p>
        <a:p>
          <a:r>
            <a:rPr kumimoji="1" lang="en-US" altLang="ja-JP" sz="1050" baseline="0">
              <a:latin typeface="HGｺﾞｼｯｸM" panose="020B0609000000000000" pitchFamily="49" charset="-128"/>
              <a:ea typeface="HGｺﾞｼｯｸM" panose="020B0609000000000000" pitchFamily="49" charset="-128"/>
            </a:rPr>
            <a:t> </a:t>
          </a: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算式</a:t>
          </a: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加算前年度における法定福利費等の事業主負担分の総額</a:t>
          </a: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加算前年度における賃金の総額</a:t>
          </a: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賃金改善額</a:t>
          </a:r>
          <a:endParaRPr kumimoji="1" lang="en-US" altLang="ja-JP" sz="1050">
            <a:latin typeface="HGｺﾞｼｯｸM" panose="020B0609000000000000" pitchFamily="49" charset="-128"/>
            <a:ea typeface="HGｺﾞｼｯｸM" panose="020B0609000000000000" pitchFamily="49" charset="-128"/>
          </a:endParaRPr>
        </a:p>
        <a:p>
          <a:r>
            <a:rPr kumimoji="1" lang="en-US" altLang="ja-JP" sz="1050">
              <a:latin typeface="HGｺﾞｼｯｸM" panose="020B0609000000000000" pitchFamily="49" charset="-128"/>
              <a:ea typeface="HGｺﾞｼｯｸM" panose="020B0609000000000000" pitchFamily="49" charset="-128"/>
            </a:rPr>
            <a:t>※6</a:t>
          </a:r>
          <a:r>
            <a:rPr kumimoji="1" lang="ja-JP" altLang="en-US" sz="1050">
              <a:latin typeface="HGｺﾞｼｯｸM" panose="020B0609000000000000" pitchFamily="49" charset="-128"/>
              <a:ea typeface="HGｺﾞｼｯｸM" panose="020B0609000000000000" pitchFamily="49" charset="-128"/>
            </a:rPr>
            <a:t>　「認証保育所処遇改善等加算による賃金改善見込額」に占める「基本給及び決まって毎月支払う手当による金額」の割合が３分の２以上であることが必要。法定福利費等の事業主負担額を除く。</a:t>
          </a:r>
          <a:endParaRPr kumimoji="1" lang="en-US" altLang="ja-JP" sz="1050">
            <a:latin typeface="HGｺﾞｼｯｸM" panose="020B0609000000000000" pitchFamily="49" charset="-128"/>
            <a:ea typeface="HGｺﾞｼｯｸM" panose="020B0609000000000000" pitchFamily="49" charset="-128"/>
          </a:endParaRPr>
        </a:p>
        <a:p>
          <a:r>
            <a:rPr kumimoji="1" lang="en-US" altLang="ja-JP" sz="1050">
              <a:latin typeface="HGｺﾞｼｯｸM" panose="020B0609000000000000" pitchFamily="49" charset="-128"/>
              <a:ea typeface="HGｺﾞｼｯｸM" panose="020B0609000000000000" pitchFamily="49" charset="-128"/>
            </a:rPr>
            <a:t>※C</a:t>
          </a:r>
          <a:r>
            <a:rPr kumimoji="1" lang="ja-JP" altLang="en-US" sz="1050">
              <a:latin typeface="HGｺﾞｼｯｸM" panose="020B0609000000000000" pitchFamily="49" charset="-128"/>
              <a:ea typeface="HGｺﾞｼｯｸM" panose="020B0609000000000000" pitchFamily="49" charset="-128"/>
            </a:rPr>
            <a:t>の</a:t>
          </a:r>
          <a:r>
            <a:rPr kumimoji="1" lang="en-US" altLang="ja-JP" sz="1050">
              <a:latin typeface="HGｺﾞｼｯｸM" panose="020B0609000000000000" pitchFamily="49" charset="-128"/>
              <a:ea typeface="HGｺﾞｼｯｸM" panose="020B0609000000000000" pitchFamily="49" charset="-128"/>
            </a:rPr>
            <a:t>2</a:t>
          </a:r>
          <a:r>
            <a:rPr kumimoji="1" lang="ja-JP" altLang="en-US" sz="1050">
              <a:latin typeface="HGｺﾞｼｯｸM" panose="020B0609000000000000" pitchFamily="49" charset="-128"/>
              <a:ea typeface="HGｺﾞｼｯｸM" panose="020B0609000000000000" pitchFamily="49" charset="-128"/>
            </a:rPr>
            <a:t>　基本給等とは、「基本給及び決まって毎月支払う手当」を言う。</a:t>
          </a:r>
        </a:p>
      </xdr:txBody>
    </xdr:sp>
    <xdr:clientData/>
  </xdr:twoCellAnchor>
  <xdr:twoCellAnchor>
    <xdr:from>
      <xdr:col>16</xdr:col>
      <xdr:colOff>53235</xdr:colOff>
      <xdr:row>26</xdr:row>
      <xdr:rowOff>7539</xdr:rowOff>
    </xdr:from>
    <xdr:to>
      <xdr:col>18</xdr:col>
      <xdr:colOff>129435</xdr:colOff>
      <xdr:row>26</xdr:row>
      <xdr:rowOff>173661</xdr:rowOff>
    </xdr:to>
    <xdr:sp macro="" textlink="">
      <xdr:nvSpPr>
        <xdr:cNvPr id="3" name="左矢印 2">
          <a:extLst>
            <a:ext uri="{FF2B5EF4-FFF2-40B4-BE49-F238E27FC236}">
              <a16:creationId xmlns:a16="http://schemas.microsoft.com/office/drawing/2014/main" id="{00000000-0008-0000-0500-000003000000}"/>
            </a:ext>
          </a:extLst>
        </xdr:cNvPr>
        <xdr:cNvSpPr/>
      </xdr:nvSpPr>
      <xdr:spPr>
        <a:xfrm rot="16200000">
          <a:off x="2894909" y="4534853"/>
          <a:ext cx="166122" cy="434788"/>
        </a:xfrm>
        <a:prstGeom prst="leftArrow">
          <a:avLst/>
        </a:prstGeom>
        <a:solidFill>
          <a:schemeClr val="accent6">
            <a:lumMod val="20000"/>
            <a:lumOff val="8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92294</xdr:colOff>
      <xdr:row>25</xdr:row>
      <xdr:rowOff>72359</xdr:rowOff>
    </xdr:from>
    <xdr:to>
      <xdr:col>38</xdr:col>
      <xdr:colOff>181302</xdr:colOff>
      <xdr:row>26</xdr:row>
      <xdr:rowOff>130630</xdr:rowOff>
    </xdr:to>
    <xdr:sp macro="" textlink="">
      <xdr:nvSpPr>
        <xdr:cNvPr id="4" name="左矢印 3">
          <a:extLst>
            <a:ext uri="{FF2B5EF4-FFF2-40B4-BE49-F238E27FC236}">
              <a16:creationId xmlns:a16="http://schemas.microsoft.com/office/drawing/2014/main" id="{00000000-0008-0000-0500-000004000000}"/>
            </a:ext>
          </a:extLst>
        </xdr:cNvPr>
        <xdr:cNvSpPr/>
      </xdr:nvSpPr>
      <xdr:spPr>
        <a:xfrm rot="16200000">
          <a:off x="6462742" y="4552791"/>
          <a:ext cx="241151" cy="424288"/>
        </a:xfrm>
        <a:prstGeom prst="leftArrow">
          <a:avLst/>
        </a:prstGeom>
        <a:solidFill>
          <a:schemeClr val="accent6">
            <a:lumMod val="20000"/>
            <a:lumOff val="8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21</xdr:col>
          <xdr:colOff>141515</xdr:colOff>
          <xdr:row>23</xdr:row>
          <xdr:rowOff>65315</xdr:rowOff>
        </xdr:from>
        <xdr:to>
          <xdr:col>28</xdr:col>
          <xdr:colOff>19274</xdr:colOff>
          <xdr:row>28</xdr:row>
          <xdr:rowOff>21474</xdr:rowOff>
        </xdr:to>
        <xdr:pic>
          <xdr:nvPicPr>
            <xdr:cNvPr id="5" name="図 4">
              <a:extLst>
                <a:ext uri="{FF2B5EF4-FFF2-40B4-BE49-F238E27FC236}">
                  <a16:creationId xmlns:a16="http://schemas.microsoft.com/office/drawing/2014/main" id="{00000000-0008-0000-0500-000005000000}"/>
                </a:ext>
              </a:extLst>
            </xdr:cNvPr>
            <xdr:cNvPicPr>
              <a:picLocks noChangeAspect="1" noChangeArrowheads="1"/>
              <a:extLst>
                <a:ext uri="{84589F7E-364E-4C9E-8A38-B11213B215E9}">
                  <a14:cameraTool cellRange="$BG$16:$BI$21" spid="_x0000_s12424"/>
                </a:ext>
              </a:extLst>
            </xdr:cNvPicPr>
          </xdr:nvPicPr>
          <xdr:blipFill>
            <a:blip xmlns:r="http://schemas.openxmlformats.org/officeDocument/2006/relationships" r:embed="rId1"/>
            <a:srcRect/>
            <a:stretch>
              <a:fillRect/>
            </a:stretch>
          </xdr:blipFill>
          <xdr:spPr bwMode="auto">
            <a:xfrm>
              <a:off x="3785260" y="4207824"/>
              <a:ext cx="1168657" cy="84908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54</xdr:col>
      <xdr:colOff>194310</xdr:colOff>
      <xdr:row>3</xdr:row>
      <xdr:rowOff>29808</xdr:rowOff>
    </xdr:from>
    <xdr:to>
      <xdr:col>63</xdr:col>
      <xdr:colOff>15015</xdr:colOff>
      <xdr:row>11</xdr:row>
      <xdr:rowOff>0</xdr:rowOff>
    </xdr:to>
    <xdr:sp macro="" textlink="">
      <xdr:nvSpPr>
        <xdr:cNvPr id="6" name="正方形/長方形 5">
          <a:extLst>
            <a:ext uri="{FF2B5EF4-FFF2-40B4-BE49-F238E27FC236}">
              <a16:creationId xmlns:a16="http://schemas.microsoft.com/office/drawing/2014/main" id="{D0A1BADB-3DEA-38D9-4D49-6655F208A2EB}"/>
            </a:ext>
          </a:extLst>
        </xdr:cNvPr>
        <xdr:cNvSpPr/>
      </xdr:nvSpPr>
      <xdr:spPr>
        <a:xfrm>
          <a:off x="16442839" y="567690"/>
          <a:ext cx="4157382" cy="140454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chemeClr val="tx1"/>
              </a:solidFill>
            </a:rPr>
            <a:t>色付きのセルへ入力をお願いいたします。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31038;&#20250;&#12539;&#25588;&#35703;&#23616;&#38556;&#23475;&#20445;&#20581;&#31119;&#31049;&#37096;&#38556;&#23475;&#31119;&#31049;&#35506;\DOCUME~1\HTFFW\LOCALS~1\Temp\DxExp\210220&#9632;&#26368;&#26032;&#29256;&#9632;&#26032;&#26087;&#23550;&#29031;&#9632;\&#9312;20080226&#12288;H20%2004%20&#29256;&#38556;&#23475;&#32773;&#31639;&#23450;&#27083;&#36896;&#35211;&#12360;&#28040;&#12375;&#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26.120.3\&#20445;&#32946;&#25903;&#25588;&#35506;\&#20445;&#32946;_&#22320;&#22495;&#20445;&#32946;\&#9734;&#35469;&#35388;&#20445;&#32946;&#25152;\&#9632;03_&#35036;&#21161;&#31561;&#20107;&#26989;&#65288;&#30740;&#20462;&#21547;&#12416;&#65289;\01_&#35469;&#35388;&#20445;&#32946;&#25152;&#36939;&#21942;&#36027;&#31561;&#35036;&#21161;&#37329;\07_R4&#24180;&#24230;\07&#12288;R4.9_&#25216;&#33021;&#32076;&#39443;&#21152;&#31639;\02_&#20445;&#32946;&#21161;&#25104;&#25285;&#24403;&#12392;&#12398;&#12420;&#12426;&#21462;&#12426;\01_R4.8&#26376;~&#65305;&#26376;\R4%20&#20966;&#36935;&#25913;&#21892;&#31561;&#21152;&#31639;&#36969;&#29992;&#30003;&#35531;&#20381;&#38972;\04-1%20R4%20&#27096;&#24335;&#31532;&#65301;&#21495;&#65298;~7&#65288;&#20445;,&#35469;&#12371;,&#24188;,&#23567;,&#20107;6&#19978;&#65289;&#65288;&#26045;&#35373;&#25552;&#20986;&#29992;&#65289;&#12304;040902&#20462;&#27491;&#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s>
    <sheetDataSet>
      <sheetData sheetId="0">
        <row r="2">
          <cell r="B2">
            <v>4.5999999999999999E-2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前チェック表"/>
      <sheetName val="５号の2　一覧表（※入力不要）"/>
      <sheetName val="【処Ⅰ】5号の3　申請書"/>
      <sheetName val="【処Ⅰ】5号の3（2枚目）"/>
      <sheetName val="【処Ⅰ】5号の3（3枚目）"/>
      <sheetName val="【処Ⅰ】5号の4　賃金改善計画書 "/>
      <sheetName val="【処Ⅰ】5号の4別添１　賃金改善明細"/>
      <sheetName val="【処Ⅰ】【必要な場合のみ】5号の4別添２　一覧表"/>
      <sheetName val="【必要な場合のみ】5号の5 キャリアパス要件届出書"/>
      <sheetName val="【処Ⅱ】第５号の６　申請書"/>
      <sheetName val="【処Ⅱ】【必要な場合のみ】平均年齢別児童数計算表"/>
      <sheetName val="【処Ⅱ】５号の７　賃金改善計画書（1枚目）"/>
      <sheetName val="【処Ⅱ】５号の７（2枚目）"/>
      <sheetName val="【処Ⅱ】【他施設へ配分する場合のみ】５号の７別添　一覧表"/>
      <sheetName val="【処Ⅱ】参考様式 "/>
      <sheetName val="定義（編集削除不可）"/>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M2">
            <v>1</v>
          </cell>
        </row>
        <row r="3">
          <cell r="AM3">
            <v>2</v>
          </cell>
        </row>
        <row r="4">
          <cell r="AM4">
            <v>3</v>
          </cell>
        </row>
        <row r="5">
          <cell r="AM5">
            <v>4</v>
          </cell>
        </row>
        <row r="6">
          <cell r="AM6">
            <v>5</v>
          </cell>
        </row>
        <row r="7">
          <cell r="AM7">
            <v>6</v>
          </cell>
        </row>
        <row r="8">
          <cell r="AM8">
            <v>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ED65"/>
  <sheetViews>
    <sheetView showGridLines="0" tabSelected="1" view="pageBreakPreview" topLeftCell="A4" zoomScale="85" zoomScaleNormal="100" zoomScaleSheetLayoutView="85" workbookViewId="0">
      <selection activeCell="BI30" sqref="BI30:BI35"/>
    </sheetView>
  </sheetViews>
  <sheetFormatPr defaultRowHeight="18.600000000000001" customHeight="1"/>
  <cols>
    <col min="1" max="1" width="2.44140625" style="16" customWidth="1"/>
    <col min="2" max="20" width="2.77734375" style="16" customWidth="1"/>
    <col min="21" max="21" width="3.88671875" style="16" customWidth="1"/>
    <col min="22" max="30" width="2.77734375" style="16" customWidth="1"/>
    <col min="31" max="33" width="2.77734375" style="29" customWidth="1"/>
    <col min="34" max="35" width="2.77734375" style="16" customWidth="1"/>
    <col min="36" max="36" width="4.5546875" style="16" customWidth="1"/>
    <col min="37" max="37" width="1.77734375" style="30" customWidth="1"/>
    <col min="38" max="38" width="7.5546875" style="16" customWidth="1"/>
    <col min="39" max="39" width="4.33203125" style="16" customWidth="1"/>
    <col min="40" max="40" width="12.33203125" style="16" customWidth="1"/>
    <col min="41" max="43" width="2.44140625" style="31" customWidth="1"/>
    <col min="44" max="47" width="2.109375" style="31" customWidth="1"/>
    <col min="48" max="50" width="3.109375" style="31" customWidth="1"/>
    <col min="51" max="52" width="3.33203125" style="31" customWidth="1"/>
    <col min="53" max="53" width="4.21875" style="31" customWidth="1"/>
    <col min="54" max="58" width="3.21875" style="31" customWidth="1"/>
    <col min="59" max="59" width="1.88671875" style="31" customWidth="1"/>
    <col min="60" max="60" width="3.109375" style="31" customWidth="1"/>
    <col min="61" max="65" width="3" style="31" customWidth="1"/>
    <col min="66" max="66" width="4" style="31" customWidth="1"/>
    <col min="67" max="67" width="2" style="31" customWidth="1"/>
    <col min="68" max="68" width="3.6640625" style="31" customWidth="1"/>
    <col min="69" max="69" width="6.6640625" style="161" customWidth="1"/>
    <col min="70" max="70" width="9.88671875" style="161" customWidth="1"/>
    <col min="71" max="73" width="9.88671875" style="31" customWidth="1"/>
    <col min="74" max="74" width="3.6640625" style="31" customWidth="1"/>
    <col min="75" max="75" width="6.21875" style="31" customWidth="1"/>
    <col min="76" max="77" width="9.6640625" style="31" customWidth="1"/>
    <col min="78" max="81" width="6.21875" style="31" customWidth="1"/>
    <col min="82" max="93" width="7.88671875" style="31" customWidth="1"/>
    <col min="94" max="105" width="3.109375" style="31" customWidth="1"/>
    <col min="106" max="111" width="3.109375" style="16" customWidth="1"/>
    <col min="112" max="258" width="9" style="16"/>
    <col min="259" max="259" width="0.6640625" style="16" customWidth="1"/>
    <col min="260" max="261" width="3.21875" style="16" customWidth="1"/>
    <col min="262" max="262" width="3.77734375" style="16" customWidth="1"/>
    <col min="263" max="264" width="3" style="16" customWidth="1"/>
    <col min="265" max="268" width="2.109375" style="16" customWidth="1"/>
    <col min="269" max="273" width="3" style="16" customWidth="1"/>
    <col min="274" max="274" width="6" style="16" customWidth="1"/>
    <col min="275" max="281" width="3" style="16" customWidth="1"/>
    <col min="282" max="285" width="3.44140625" style="16" customWidth="1"/>
    <col min="286" max="288" width="3" style="16" customWidth="1"/>
    <col min="289" max="291" width="3.109375" style="16" customWidth="1"/>
    <col min="292" max="294" width="3" style="16" customWidth="1"/>
    <col min="295" max="295" width="3.44140625" style="16" customWidth="1"/>
    <col min="296" max="354" width="0" style="16" hidden="1" customWidth="1"/>
    <col min="355" max="360" width="3.109375" style="16" customWidth="1"/>
    <col min="361" max="361" width="0" style="16" hidden="1" customWidth="1"/>
    <col min="362" max="514" width="9" style="16"/>
    <col min="515" max="515" width="0.6640625" style="16" customWidth="1"/>
    <col min="516" max="517" width="3.21875" style="16" customWidth="1"/>
    <col min="518" max="518" width="3.77734375" style="16" customWidth="1"/>
    <col min="519" max="520" width="3" style="16" customWidth="1"/>
    <col min="521" max="524" width="2.109375" style="16" customWidth="1"/>
    <col min="525" max="529" width="3" style="16" customWidth="1"/>
    <col min="530" max="530" width="6" style="16" customWidth="1"/>
    <col min="531" max="537" width="3" style="16" customWidth="1"/>
    <col min="538" max="541" width="3.44140625" style="16" customWidth="1"/>
    <col min="542" max="544" width="3" style="16" customWidth="1"/>
    <col min="545" max="547" width="3.109375" style="16" customWidth="1"/>
    <col min="548" max="550" width="3" style="16" customWidth="1"/>
    <col min="551" max="551" width="3.44140625" style="16" customWidth="1"/>
    <col min="552" max="610" width="0" style="16" hidden="1" customWidth="1"/>
    <col min="611" max="616" width="3.109375" style="16" customWidth="1"/>
    <col min="617" max="617" width="0" style="16" hidden="1" customWidth="1"/>
    <col min="618" max="770" width="9" style="16"/>
    <col min="771" max="771" width="0.6640625" style="16" customWidth="1"/>
    <col min="772" max="773" width="3.21875" style="16" customWidth="1"/>
    <col min="774" max="774" width="3.77734375" style="16" customWidth="1"/>
    <col min="775" max="776" width="3" style="16" customWidth="1"/>
    <col min="777" max="780" width="2.109375" style="16" customWidth="1"/>
    <col min="781" max="785" width="3" style="16" customWidth="1"/>
    <col min="786" max="786" width="6" style="16" customWidth="1"/>
    <col min="787" max="793" width="3" style="16" customWidth="1"/>
    <col min="794" max="797" width="3.44140625" style="16" customWidth="1"/>
    <col min="798" max="800" width="3" style="16" customWidth="1"/>
    <col min="801" max="803" width="3.109375" style="16" customWidth="1"/>
    <col min="804" max="806" width="3" style="16" customWidth="1"/>
    <col min="807" max="807" width="3.44140625" style="16" customWidth="1"/>
    <col min="808" max="866" width="0" style="16" hidden="1" customWidth="1"/>
    <col min="867" max="872" width="3.109375" style="16" customWidth="1"/>
    <col min="873" max="873" width="0" style="16" hidden="1" customWidth="1"/>
    <col min="874" max="1026" width="9" style="16"/>
    <col min="1027" max="1027" width="0.6640625" style="16" customWidth="1"/>
    <col min="1028" max="1029" width="3.21875" style="16" customWidth="1"/>
    <col min="1030" max="1030" width="3.77734375" style="16" customWidth="1"/>
    <col min="1031" max="1032" width="3" style="16" customWidth="1"/>
    <col min="1033" max="1036" width="2.109375" style="16" customWidth="1"/>
    <col min="1037" max="1041" width="3" style="16" customWidth="1"/>
    <col min="1042" max="1042" width="6" style="16" customWidth="1"/>
    <col min="1043" max="1049" width="3" style="16" customWidth="1"/>
    <col min="1050" max="1053" width="3.44140625" style="16" customWidth="1"/>
    <col min="1054" max="1056" width="3" style="16" customWidth="1"/>
    <col min="1057" max="1059" width="3.109375" style="16" customWidth="1"/>
    <col min="1060" max="1062" width="3" style="16" customWidth="1"/>
    <col min="1063" max="1063" width="3.44140625" style="16" customWidth="1"/>
    <col min="1064" max="1122" width="0" style="16" hidden="1" customWidth="1"/>
    <col min="1123" max="1128" width="3.109375" style="16" customWidth="1"/>
    <col min="1129" max="1129" width="0" style="16" hidden="1" customWidth="1"/>
    <col min="1130" max="1282" width="9" style="16"/>
    <col min="1283" max="1283" width="0.6640625" style="16" customWidth="1"/>
    <col min="1284" max="1285" width="3.21875" style="16" customWidth="1"/>
    <col min="1286" max="1286" width="3.77734375" style="16" customWidth="1"/>
    <col min="1287" max="1288" width="3" style="16" customWidth="1"/>
    <col min="1289" max="1292" width="2.109375" style="16" customWidth="1"/>
    <col min="1293" max="1297" width="3" style="16" customWidth="1"/>
    <col min="1298" max="1298" width="6" style="16" customWidth="1"/>
    <col min="1299" max="1305" width="3" style="16" customWidth="1"/>
    <col min="1306" max="1309" width="3.44140625" style="16" customWidth="1"/>
    <col min="1310" max="1312" width="3" style="16" customWidth="1"/>
    <col min="1313" max="1315" width="3.109375" style="16" customWidth="1"/>
    <col min="1316" max="1318" width="3" style="16" customWidth="1"/>
    <col min="1319" max="1319" width="3.44140625" style="16" customWidth="1"/>
    <col min="1320" max="1378" width="0" style="16" hidden="1" customWidth="1"/>
    <col min="1379" max="1384" width="3.109375" style="16" customWidth="1"/>
    <col min="1385" max="1385" width="0" style="16" hidden="1" customWidth="1"/>
    <col min="1386" max="1538" width="9" style="16"/>
    <col min="1539" max="1539" width="0.6640625" style="16" customWidth="1"/>
    <col min="1540" max="1541" width="3.21875" style="16" customWidth="1"/>
    <col min="1542" max="1542" width="3.77734375" style="16" customWidth="1"/>
    <col min="1543" max="1544" width="3" style="16" customWidth="1"/>
    <col min="1545" max="1548" width="2.109375" style="16" customWidth="1"/>
    <col min="1549" max="1553" width="3" style="16" customWidth="1"/>
    <col min="1554" max="1554" width="6" style="16" customWidth="1"/>
    <col min="1555" max="1561" width="3" style="16" customWidth="1"/>
    <col min="1562" max="1565" width="3.44140625" style="16" customWidth="1"/>
    <col min="1566" max="1568" width="3" style="16" customWidth="1"/>
    <col min="1569" max="1571" width="3.109375" style="16" customWidth="1"/>
    <col min="1572" max="1574" width="3" style="16" customWidth="1"/>
    <col min="1575" max="1575" width="3.44140625" style="16" customWidth="1"/>
    <col min="1576" max="1634" width="0" style="16" hidden="1" customWidth="1"/>
    <col min="1635" max="1640" width="3.109375" style="16" customWidth="1"/>
    <col min="1641" max="1641" width="0" style="16" hidden="1" customWidth="1"/>
    <col min="1642" max="1794" width="9" style="16"/>
    <col min="1795" max="1795" width="0.6640625" style="16" customWidth="1"/>
    <col min="1796" max="1797" width="3.21875" style="16" customWidth="1"/>
    <col min="1798" max="1798" width="3.77734375" style="16" customWidth="1"/>
    <col min="1799" max="1800" width="3" style="16" customWidth="1"/>
    <col min="1801" max="1804" width="2.109375" style="16" customWidth="1"/>
    <col min="1805" max="1809" width="3" style="16" customWidth="1"/>
    <col min="1810" max="1810" width="6" style="16" customWidth="1"/>
    <col min="1811" max="1817" width="3" style="16" customWidth="1"/>
    <col min="1818" max="1821" width="3.44140625" style="16" customWidth="1"/>
    <col min="1822" max="1824" width="3" style="16" customWidth="1"/>
    <col min="1825" max="1827" width="3.109375" style="16" customWidth="1"/>
    <col min="1828" max="1830" width="3" style="16" customWidth="1"/>
    <col min="1831" max="1831" width="3.44140625" style="16" customWidth="1"/>
    <col min="1832" max="1890" width="0" style="16" hidden="1" customWidth="1"/>
    <col min="1891" max="1896" width="3.109375" style="16" customWidth="1"/>
    <col min="1897" max="1897" width="0" style="16" hidden="1" customWidth="1"/>
    <col min="1898" max="2050" width="9" style="16"/>
    <col min="2051" max="2051" width="0.6640625" style="16" customWidth="1"/>
    <col min="2052" max="2053" width="3.21875" style="16" customWidth="1"/>
    <col min="2054" max="2054" width="3.77734375" style="16" customWidth="1"/>
    <col min="2055" max="2056" width="3" style="16" customWidth="1"/>
    <col min="2057" max="2060" width="2.109375" style="16" customWidth="1"/>
    <col min="2061" max="2065" width="3" style="16" customWidth="1"/>
    <col min="2066" max="2066" width="6" style="16" customWidth="1"/>
    <col min="2067" max="2073" width="3" style="16" customWidth="1"/>
    <col min="2074" max="2077" width="3.44140625" style="16" customWidth="1"/>
    <col min="2078" max="2080" width="3" style="16" customWidth="1"/>
    <col min="2081" max="2083" width="3.109375" style="16" customWidth="1"/>
    <col min="2084" max="2086" width="3" style="16" customWidth="1"/>
    <col min="2087" max="2087" width="3.44140625" style="16" customWidth="1"/>
    <col min="2088" max="2146" width="0" style="16" hidden="1" customWidth="1"/>
    <col min="2147" max="2152" width="3.109375" style="16" customWidth="1"/>
    <col min="2153" max="2153" width="0" style="16" hidden="1" customWidth="1"/>
    <col min="2154" max="2306" width="9" style="16"/>
    <col min="2307" max="2307" width="0.6640625" style="16" customWidth="1"/>
    <col min="2308" max="2309" width="3.21875" style="16" customWidth="1"/>
    <col min="2310" max="2310" width="3.77734375" style="16" customWidth="1"/>
    <col min="2311" max="2312" width="3" style="16" customWidth="1"/>
    <col min="2313" max="2316" width="2.109375" style="16" customWidth="1"/>
    <col min="2317" max="2321" width="3" style="16" customWidth="1"/>
    <col min="2322" max="2322" width="6" style="16" customWidth="1"/>
    <col min="2323" max="2329" width="3" style="16" customWidth="1"/>
    <col min="2330" max="2333" width="3.44140625" style="16" customWidth="1"/>
    <col min="2334" max="2336" width="3" style="16" customWidth="1"/>
    <col min="2337" max="2339" width="3.109375" style="16" customWidth="1"/>
    <col min="2340" max="2342" width="3" style="16" customWidth="1"/>
    <col min="2343" max="2343" width="3.44140625" style="16" customWidth="1"/>
    <col min="2344" max="2402" width="0" style="16" hidden="1" customWidth="1"/>
    <col min="2403" max="2408" width="3.109375" style="16" customWidth="1"/>
    <col min="2409" max="2409" width="0" style="16" hidden="1" customWidth="1"/>
    <col min="2410" max="2562" width="9" style="16"/>
    <col min="2563" max="2563" width="0.6640625" style="16" customWidth="1"/>
    <col min="2564" max="2565" width="3.21875" style="16" customWidth="1"/>
    <col min="2566" max="2566" width="3.77734375" style="16" customWidth="1"/>
    <col min="2567" max="2568" width="3" style="16" customWidth="1"/>
    <col min="2569" max="2572" width="2.109375" style="16" customWidth="1"/>
    <col min="2573" max="2577" width="3" style="16" customWidth="1"/>
    <col min="2578" max="2578" width="6" style="16" customWidth="1"/>
    <col min="2579" max="2585" width="3" style="16" customWidth="1"/>
    <col min="2586" max="2589" width="3.44140625" style="16" customWidth="1"/>
    <col min="2590" max="2592" width="3" style="16" customWidth="1"/>
    <col min="2593" max="2595" width="3.109375" style="16" customWidth="1"/>
    <col min="2596" max="2598" width="3" style="16" customWidth="1"/>
    <col min="2599" max="2599" width="3.44140625" style="16" customWidth="1"/>
    <col min="2600" max="2658" width="0" style="16" hidden="1" customWidth="1"/>
    <col min="2659" max="2664" width="3.109375" style="16" customWidth="1"/>
    <col min="2665" max="2665" width="0" style="16" hidden="1" customWidth="1"/>
    <col min="2666" max="2818" width="9" style="16"/>
    <col min="2819" max="2819" width="0.6640625" style="16" customWidth="1"/>
    <col min="2820" max="2821" width="3.21875" style="16" customWidth="1"/>
    <col min="2822" max="2822" width="3.77734375" style="16" customWidth="1"/>
    <col min="2823" max="2824" width="3" style="16" customWidth="1"/>
    <col min="2825" max="2828" width="2.109375" style="16" customWidth="1"/>
    <col min="2829" max="2833" width="3" style="16" customWidth="1"/>
    <col min="2834" max="2834" width="6" style="16" customWidth="1"/>
    <col min="2835" max="2841" width="3" style="16" customWidth="1"/>
    <col min="2842" max="2845" width="3.44140625" style="16" customWidth="1"/>
    <col min="2846" max="2848" width="3" style="16" customWidth="1"/>
    <col min="2849" max="2851" width="3.109375" style="16" customWidth="1"/>
    <col min="2852" max="2854" width="3" style="16" customWidth="1"/>
    <col min="2855" max="2855" width="3.44140625" style="16" customWidth="1"/>
    <col min="2856" max="2914" width="0" style="16" hidden="1" customWidth="1"/>
    <col min="2915" max="2920" width="3.109375" style="16" customWidth="1"/>
    <col min="2921" max="2921" width="0" style="16" hidden="1" customWidth="1"/>
    <col min="2922" max="3074" width="9" style="16"/>
    <col min="3075" max="3075" width="0.6640625" style="16" customWidth="1"/>
    <col min="3076" max="3077" width="3.21875" style="16" customWidth="1"/>
    <col min="3078" max="3078" width="3.77734375" style="16" customWidth="1"/>
    <col min="3079" max="3080" width="3" style="16" customWidth="1"/>
    <col min="3081" max="3084" width="2.109375" style="16" customWidth="1"/>
    <col min="3085" max="3089" width="3" style="16" customWidth="1"/>
    <col min="3090" max="3090" width="6" style="16" customWidth="1"/>
    <col min="3091" max="3097" width="3" style="16" customWidth="1"/>
    <col min="3098" max="3101" width="3.44140625" style="16" customWidth="1"/>
    <col min="3102" max="3104" width="3" style="16" customWidth="1"/>
    <col min="3105" max="3107" width="3.109375" style="16" customWidth="1"/>
    <col min="3108" max="3110" width="3" style="16" customWidth="1"/>
    <col min="3111" max="3111" width="3.44140625" style="16" customWidth="1"/>
    <col min="3112" max="3170" width="0" style="16" hidden="1" customWidth="1"/>
    <col min="3171" max="3176" width="3.109375" style="16" customWidth="1"/>
    <col min="3177" max="3177" width="0" style="16" hidden="1" customWidth="1"/>
    <col min="3178" max="3330" width="9" style="16"/>
    <col min="3331" max="3331" width="0.6640625" style="16" customWidth="1"/>
    <col min="3332" max="3333" width="3.21875" style="16" customWidth="1"/>
    <col min="3334" max="3334" width="3.77734375" style="16" customWidth="1"/>
    <col min="3335" max="3336" width="3" style="16" customWidth="1"/>
    <col min="3337" max="3340" width="2.109375" style="16" customWidth="1"/>
    <col min="3341" max="3345" width="3" style="16" customWidth="1"/>
    <col min="3346" max="3346" width="6" style="16" customWidth="1"/>
    <col min="3347" max="3353" width="3" style="16" customWidth="1"/>
    <col min="3354" max="3357" width="3.44140625" style="16" customWidth="1"/>
    <col min="3358" max="3360" width="3" style="16" customWidth="1"/>
    <col min="3361" max="3363" width="3.109375" style="16" customWidth="1"/>
    <col min="3364" max="3366" width="3" style="16" customWidth="1"/>
    <col min="3367" max="3367" width="3.44140625" style="16" customWidth="1"/>
    <col min="3368" max="3426" width="0" style="16" hidden="1" customWidth="1"/>
    <col min="3427" max="3432" width="3.109375" style="16" customWidth="1"/>
    <col min="3433" max="3433" width="0" style="16" hidden="1" customWidth="1"/>
    <col min="3434" max="3586" width="9" style="16"/>
    <col min="3587" max="3587" width="0.6640625" style="16" customWidth="1"/>
    <col min="3588" max="3589" width="3.21875" style="16" customWidth="1"/>
    <col min="3590" max="3590" width="3.77734375" style="16" customWidth="1"/>
    <col min="3591" max="3592" width="3" style="16" customWidth="1"/>
    <col min="3593" max="3596" width="2.109375" style="16" customWidth="1"/>
    <col min="3597" max="3601" width="3" style="16" customWidth="1"/>
    <col min="3602" max="3602" width="6" style="16" customWidth="1"/>
    <col min="3603" max="3609" width="3" style="16" customWidth="1"/>
    <col min="3610" max="3613" width="3.44140625" style="16" customWidth="1"/>
    <col min="3614" max="3616" width="3" style="16" customWidth="1"/>
    <col min="3617" max="3619" width="3.109375" style="16" customWidth="1"/>
    <col min="3620" max="3622" width="3" style="16" customWidth="1"/>
    <col min="3623" max="3623" width="3.44140625" style="16" customWidth="1"/>
    <col min="3624" max="3682" width="0" style="16" hidden="1" customWidth="1"/>
    <col min="3683" max="3688" width="3.109375" style="16" customWidth="1"/>
    <col min="3689" max="3689" width="0" style="16" hidden="1" customWidth="1"/>
    <col min="3690" max="3842" width="9" style="16"/>
    <col min="3843" max="3843" width="0.6640625" style="16" customWidth="1"/>
    <col min="3844" max="3845" width="3.21875" style="16" customWidth="1"/>
    <col min="3846" max="3846" width="3.77734375" style="16" customWidth="1"/>
    <col min="3847" max="3848" width="3" style="16" customWidth="1"/>
    <col min="3849" max="3852" width="2.109375" style="16" customWidth="1"/>
    <col min="3853" max="3857" width="3" style="16" customWidth="1"/>
    <col min="3858" max="3858" width="6" style="16" customWidth="1"/>
    <col min="3859" max="3865" width="3" style="16" customWidth="1"/>
    <col min="3866" max="3869" width="3.44140625" style="16" customWidth="1"/>
    <col min="3870" max="3872" width="3" style="16" customWidth="1"/>
    <col min="3873" max="3875" width="3.109375" style="16" customWidth="1"/>
    <col min="3876" max="3878" width="3" style="16" customWidth="1"/>
    <col min="3879" max="3879" width="3.44140625" style="16" customWidth="1"/>
    <col min="3880" max="3938" width="0" style="16" hidden="1" customWidth="1"/>
    <col min="3939" max="3944" width="3.109375" style="16" customWidth="1"/>
    <col min="3945" max="3945" width="0" style="16" hidden="1" customWidth="1"/>
    <col min="3946" max="4098" width="9" style="16"/>
    <col min="4099" max="4099" width="0.6640625" style="16" customWidth="1"/>
    <col min="4100" max="4101" width="3.21875" style="16" customWidth="1"/>
    <col min="4102" max="4102" width="3.77734375" style="16" customWidth="1"/>
    <col min="4103" max="4104" width="3" style="16" customWidth="1"/>
    <col min="4105" max="4108" width="2.109375" style="16" customWidth="1"/>
    <col min="4109" max="4113" width="3" style="16" customWidth="1"/>
    <col min="4114" max="4114" width="6" style="16" customWidth="1"/>
    <col min="4115" max="4121" width="3" style="16" customWidth="1"/>
    <col min="4122" max="4125" width="3.44140625" style="16" customWidth="1"/>
    <col min="4126" max="4128" width="3" style="16" customWidth="1"/>
    <col min="4129" max="4131" width="3.109375" style="16" customWidth="1"/>
    <col min="4132" max="4134" width="3" style="16" customWidth="1"/>
    <col min="4135" max="4135" width="3.44140625" style="16" customWidth="1"/>
    <col min="4136" max="4194" width="0" style="16" hidden="1" customWidth="1"/>
    <col min="4195" max="4200" width="3.109375" style="16" customWidth="1"/>
    <col min="4201" max="4201" width="0" style="16" hidden="1" customWidth="1"/>
    <col min="4202" max="4354" width="9" style="16"/>
    <col min="4355" max="4355" width="0.6640625" style="16" customWidth="1"/>
    <col min="4356" max="4357" width="3.21875" style="16" customWidth="1"/>
    <col min="4358" max="4358" width="3.77734375" style="16" customWidth="1"/>
    <col min="4359" max="4360" width="3" style="16" customWidth="1"/>
    <col min="4361" max="4364" width="2.109375" style="16" customWidth="1"/>
    <col min="4365" max="4369" width="3" style="16" customWidth="1"/>
    <col min="4370" max="4370" width="6" style="16" customWidth="1"/>
    <col min="4371" max="4377" width="3" style="16" customWidth="1"/>
    <col min="4378" max="4381" width="3.44140625" style="16" customWidth="1"/>
    <col min="4382" max="4384" width="3" style="16" customWidth="1"/>
    <col min="4385" max="4387" width="3.109375" style="16" customWidth="1"/>
    <col min="4388" max="4390" width="3" style="16" customWidth="1"/>
    <col min="4391" max="4391" width="3.44140625" style="16" customWidth="1"/>
    <col min="4392" max="4450" width="0" style="16" hidden="1" customWidth="1"/>
    <col min="4451" max="4456" width="3.109375" style="16" customWidth="1"/>
    <col min="4457" max="4457" width="0" style="16" hidden="1" customWidth="1"/>
    <col min="4458" max="4610" width="9" style="16"/>
    <col min="4611" max="4611" width="0.6640625" style="16" customWidth="1"/>
    <col min="4612" max="4613" width="3.21875" style="16" customWidth="1"/>
    <col min="4614" max="4614" width="3.77734375" style="16" customWidth="1"/>
    <col min="4615" max="4616" width="3" style="16" customWidth="1"/>
    <col min="4617" max="4620" width="2.109375" style="16" customWidth="1"/>
    <col min="4621" max="4625" width="3" style="16" customWidth="1"/>
    <col min="4626" max="4626" width="6" style="16" customWidth="1"/>
    <col min="4627" max="4633" width="3" style="16" customWidth="1"/>
    <col min="4634" max="4637" width="3.44140625" style="16" customWidth="1"/>
    <col min="4638" max="4640" width="3" style="16" customWidth="1"/>
    <col min="4641" max="4643" width="3.109375" style="16" customWidth="1"/>
    <col min="4644" max="4646" width="3" style="16" customWidth="1"/>
    <col min="4647" max="4647" width="3.44140625" style="16" customWidth="1"/>
    <col min="4648" max="4706" width="0" style="16" hidden="1" customWidth="1"/>
    <col min="4707" max="4712" width="3.109375" style="16" customWidth="1"/>
    <col min="4713" max="4713" width="0" style="16" hidden="1" customWidth="1"/>
    <col min="4714" max="4866" width="9" style="16"/>
    <col min="4867" max="4867" width="0.6640625" style="16" customWidth="1"/>
    <col min="4868" max="4869" width="3.21875" style="16" customWidth="1"/>
    <col min="4870" max="4870" width="3.77734375" style="16" customWidth="1"/>
    <col min="4871" max="4872" width="3" style="16" customWidth="1"/>
    <col min="4873" max="4876" width="2.109375" style="16" customWidth="1"/>
    <col min="4877" max="4881" width="3" style="16" customWidth="1"/>
    <col min="4882" max="4882" width="6" style="16" customWidth="1"/>
    <col min="4883" max="4889" width="3" style="16" customWidth="1"/>
    <col min="4890" max="4893" width="3.44140625" style="16" customWidth="1"/>
    <col min="4894" max="4896" width="3" style="16" customWidth="1"/>
    <col min="4897" max="4899" width="3.109375" style="16" customWidth="1"/>
    <col min="4900" max="4902" width="3" style="16" customWidth="1"/>
    <col min="4903" max="4903" width="3.44140625" style="16" customWidth="1"/>
    <col min="4904" max="4962" width="0" style="16" hidden="1" customWidth="1"/>
    <col min="4963" max="4968" width="3.109375" style="16" customWidth="1"/>
    <col min="4969" max="4969" width="0" style="16" hidden="1" customWidth="1"/>
    <col min="4970" max="5122" width="9" style="16"/>
    <col min="5123" max="5123" width="0.6640625" style="16" customWidth="1"/>
    <col min="5124" max="5125" width="3.21875" style="16" customWidth="1"/>
    <col min="5126" max="5126" width="3.77734375" style="16" customWidth="1"/>
    <col min="5127" max="5128" width="3" style="16" customWidth="1"/>
    <col min="5129" max="5132" width="2.109375" style="16" customWidth="1"/>
    <col min="5133" max="5137" width="3" style="16" customWidth="1"/>
    <col min="5138" max="5138" width="6" style="16" customWidth="1"/>
    <col min="5139" max="5145" width="3" style="16" customWidth="1"/>
    <col min="5146" max="5149" width="3.44140625" style="16" customWidth="1"/>
    <col min="5150" max="5152" width="3" style="16" customWidth="1"/>
    <col min="5153" max="5155" width="3.109375" style="16" customWidth="1"/>
    <col min="5156" max="5158" width="3" style="16" customWidth="1"/>
    <col min="5159" max="5159" width="3.44140625" style="16" customWidth="1"/>
    <col min="5160" max="5218" width="0" style="16" hidden="1" customWidth="1"/>
    <col min="5219" max="5224" width="3.109375" style="16" customWidth="1"/>
    <col min="5225" max="5225" width="0" style="16" hidden="1" customWidth="1"/>
    <col min="5226" max="5378" width="9" style="16"/>
    <col min="5379" max="5379" width="0.6640625" style="16" customWidth="1"/>
    <col min="5380" max="5381" width="3.21875" style="16" customWidth="1"/>
    <col min="5382" max="5382" width="3.77734375" style="16" customWidth="1"/>
    <col min="5383" max="5384" width="3" style="16" customWidth="1"/>
    <col min="5385" max="5388" width="2.109375" style="16" customWidth="1"/>
    <col min="5389" max="5393" width="3" style="16" customWidth="1"/>
    <col min="5394" max="5394" width="6" style="16" customWidth="1"/>
    <col min="5395" max="5401" width="3" style="16" customWidth="1"/>
    <col min="5402" max="5405" width="3.44140625" style="16" customWidth="1"/>
    <col min="5406" max="5408" width="3" style="16" customWidth="1"/>
    <col min="5409" max="5411" width="3.109375" style="16" customWidth="1"/>
    <col min="5412" max="5414" width="3" style="16" customWidth="1"/>
    <col min="5415" max="5415" width="3.44140625" style="16" customWidth="1"/>
    <col min="5416" max="5474" width="0" style="16" hidden="1" customWidth="1"/>
    <col min="5475" max="5480" width="3.109375" style="16" customWidth="1"/>
    <col min="5481" max="5481" width="0" style="16" hidden="1" customWidth="1"/>
    <col min="5482" max="5634" width="9" style="16"/>
    <col min="5635" max="5635" width="0.6640625" style="16" customWidth="1"/>
    <col min="5636" max="5637" width="3.21875" style="16" customWidth="1"/>
    <col min="5638" max="5638" width="3.77734375" style="16" customWidth="1"/>
    <col min="5639" max="5640" width="3" style="16" customWidth="1"/>
    <col min="5641" max="5644" width="2.109375" style="16" customWidth="1"/>
    <col min="5645" max="5649" width="3" style="16" customWidth="1"/>
    <col min="5650" max="5650" width="6" style="16" customWidth="1"/>
    <col min="5651" max="5657" width="3" style="16" customWidth="1"/>
    <col min="5658" max="5661" width="3.44140625" style="16" customWidth="1"/>
    <col min="5662" max="5664" width="3" style="16" customWidth="1"/>
    <col min="5665" max="5667" width="3.109375" style="16" customWidth="1"/>
    <col min="5668" max="5670" width="3" style="16" customWidth="1"/>
    <col min="5671" max="5671" width="3.44140625" style="16" customWidth="1"/>
    <col min="5672" max="5730" width="0" style="16" hidden="1" customWidth="1"/>
    <col min="5731" max="5736" width="3.109375" style="16" customWidth="1"/>
    <col min="5737" max="5737" width="0" style="16" hidden="1" customWidth="1"/>
    <col min="5738" max="5890" width="9" style="16"/>
    <col min="5891" max="5891" width="0.6640625" style="16" customWidth="1"/>
    <col min="5892" max="5893" width="3.21875" style="16" customWidth="1"/>
    <col min="5894" max="5894" width="3.77734375" style="16" customWidth="1"/>
    <col min="5895" max="5896" width="3" style="16" customWidth="1"/>
    <col min="5897" max="5900" width="2.109375" style="16" customWidth="1"/>
    <col min="5901" max="5905" width="3" style="16" customWidth="1"/>
    <col min="5906" max="5906" width="6" style="16" customWidth="1"/>
    <col min="5907" max="5913" width="3" style="16" customWidth="1"/>
    <col min="5914" max="5917" width="3.44140625" style="16" customWidth="1"/>
    <col min="5918" max="5920" width="3" style="16" customWidth="1"/>
    <col min="5921" max="5923" width="3.109375" style="16" customWidth="1"/>
    <col min="5924" max="5926" width="3" style="16" customWidth="1"/>
    <col min="5927" max="5927" width="3.44140625" style="16" customWidth="1"/>
    <col min="5928" max="5986" width="0" style="16" hidden="1" customWidth="1"/>
    <col min="5987" max="5992" width="3.109375" style="16" customWidth="1"/>
    <col min="5993" max="5993" width="0" style="16" hidden="1" customWidth="1"/>
    <col min="5994" max="6146" width="9" style="16"/>
    <col min="6147" max="6147" width="0.6640625" style="16" customWidth="1"/>
    <col min="6148" max="6149" width="3.21875" style="16" customWidth="1"/>
    <col min="6150" max="6150" width="3.77734375" style="16" customWidth="1"/>
    <col min="6151" max="6152" width="3" style="16" customWidth="1"/>
    <col min="6153" max="6156" width="2.109375" style="16" customWidth="1"/>
    <col min="6157" max="6161" width="3" style="16" customWidth="1"/>
    <col min="6162" max="6162" width="6" style="16" customWidth="1"/>
    <col min="6163" max="6169" width="3" style="16" customWidth="1"/>
    <col min="6170" max="6173" width="3.44140625" style="16" customWidth="1"/>
    <col min="6174" max="6176" width="3" style="16" customWidth="1"/>
    <col min="6177" max="6179" width="3.109375" style="16" customWidth="1"/>
    <col min="6180" max="6182" width="3" style="16" customWidth="1"/>
    <col min="6183" max="6183" width="3.44140625" style="16" customWidth="1"/>
    <col min="6184" max="6242" width="0" style="16" hidden="1" customWidth="1"/>
    <col min="6243" max="6248" width="3.109375" style="16" customWidth="1"/>
    <col min="6249" max="6249" width="0" style="16" hidden="1" customWidth="1"/>
    <col min="6250" max="6402" width="9" style="16"/>
    <col min="6403" max="6403" width="0.6640625" style="16" customWidth="1"/>
    <col min="6404" max="6405" width="3.21875" style="16" customWidth="1"/>
    <col min="6406" max="6406" width="3.77734375" style="16" customWidth="1"/>
    <col min="6407" max="6408" width="3" style="16" customWidth="1"/>
    <col min="6409" max="6412" width="2.109375" style="16" customWidth="1"/>
    <col min="6413" max="6417" width="3" style="16" customWidth="1"/>
    <col min="6418" max="6418" width="6" style="16" customWidth="1"/>
    <col min="6419" max="6425" width="3" style="16" customWidth="1"/>
    <col min="6426" max="6429" width="3.44140625" style="16" customWidth="1"/>
    <col min="6430" max="6432" width="3" style="16" customWidth="1"/>
    <col min="6433" max="6435" width="3.109375" style="16" customWidth="1"/>
    <col min="6436" max="6438" width="3" style="16" customWidth="1"/>
    <col min="6439" max="6439" width="3.44140625" style="16" customWidth="1"/>
    <col min="6440" max="6498" width="0" style="16" hidden="1" customWidth="1"/>
    <col min="6499" max="6504" width="3.109375" style="16" customWidth="1"/>
    <col min="6505" max="6505" width="0" style="16" hidden="1" customWidth="1"/>
    <col min="6506" max="6658" width="9" style="16"/>
    <col min="6659" max="6659" width="0.6640625" style="16" customWidth="1"/>
    <col min="6660" max="6661" width="3.21875" style="16" customWidth="1"/>
    <col min="6662" max="6662" width="3.77734375" style="16" customWidth="1"/>
    <col min="6663" max="6664" width="3" style="16" customWidth="1"/>
    <col min="6665" max="6668" width="2.109375" style="16" customWidth="1"/>
    <col min="6669" max="6673" width="3" style="16" customWidth="1"/>
    <col min="6674" max="6674" width="6" style="16" customWidth="1"/>
    <col min="6675" max="6681" width="3" style="16" customWidth="1"/>
    <col min="6682" max="6685" width="3.44140625" style="16" customWidth="1"/>
    <col min="6686" max="6688" width="3" style="16" customWidth="1"/>
    <col min="6689" max="6691" width="3.109375" style="16" customWidth="1"/>
    <col min="6692" max="6694" width="3" style="16" customWidth="1"/>
    <col min="6695" max="6695" width="3.44140625" style="16" customWidth="1"/>
    <col min="6696" max="6754" width="0" style="16" hidden="1" customWidth="1"/>
    <col min="6755" max="6760" width="3.109375" style="16" customWidth="1"/>
    <col min="6761" max="6761" width="0" style="16" hidden="1" customWidth="1"/>
    <col min="6762" max="6914" width="9" style="16"/>
    <col min="6915" max="6915" width="0.6640625" style="16" customWidth="1"/>
    <col min="6916" max="6917" width="3.21875" style="16" customWidth="1"/>
    <col min="6918" max="6918" width="3.77734375" style="16" customWidth="1"/>
    <col min="6919" max="6920" width="3" style="16" customWidth="1"/>
    <col min="6921" max="6924" width="2.109375" style="16" customWidth="1"/>
    <col min="6925" max="6929" width="3" style="16" customWidth="1"/>
    <col min="6930" max="6930" width="6" style="16" customWidth="1"/>
    <col min="6931" max="6937" width="3" style="16" customWidth="1"/>
    <col min="6938" max="6941" width="3.44140625" style="16" customWidth="1"/>
    <col min="6942" max="6944" width="3" style="16" customWidth="1"/>
    <col min="6945" max="6947" width="3.109375" style="16" customWidth="1"/>
    <col min="6948" max="6950" width="3" style="16" customWidth="1"/>
    <col min="6951" max="6951" width="3.44140625" style="16" customWidth="1"/>
    <col min="6952" max="7010" width="0" style="16" hidden="1" customWidth="1"/>
    <col min="7011" max="7016" width="3.109375" style="16" customWidth="1"/>
    <col min="7017" max="7017" width="0" style="16" hidden="1" customWidth="1"/>
    <col min="7018" max="7170" width="9" style="16"/>
    <col min="7171" max="7171" width="0.6640625" style="16" customWidth="1"/>
    <col min="7172" max="7173" width="3.21875" style="16" customWidth="1"/>
    <col min="7174" max="7174" width="3.77734375" style="16" customWidth="1"/>
    <col min="7175" max="7176" width="3" style="16" customWidth="1"/>
    <col min="7177" max="7180" width="2.109375" style="16" customWidth="1"/>
    <col min="7181" max="7185" width="3" style="16" customWidth="1"/>
    <col min="7186" max="7186" width="6" style="16" customWidth="1"/>
    <col min="7187" max="7193" width="3" style="16" customWidth="1"/>
    <col min="7194" max="7197" width="3.44140625" style="16" customWidth="1"/>
    <col min="7198" max="7200" width="3" style="16" customWidth="1"/>
    <col min="7201" max="7203" width="3.109375" style="16" customWidth="1"/>
    <col min="7204" max="7206" width="3" style="16" customWidth="1"/>
    <col min="7207" max="7207" width="3.44140625" style="16" customWidth="1"/>
    <col min="7208" max="7266" width="0" style="16" hidden="1" customWidth="1"/>
    <col min="7267" max="7272" width="3.109375" style="16" customWidth="1"/>
    <col min="7273" max="7273" width="0" style="16" hidden="1" customWidth="1"/>
    <col min="7274" max="7426" width="9" style="16"/>
    <col min="7427" max="7427" width="0.6640625" style="16" customWidth="1"/>
    <col min="7428" max="7429" width="3.21875" style="16" customWidth="1"/>
    <col min="7430" max="7430" width="3.77734375" style="16" customWidth="1"/>
    <col min="7431" max="7432" width="3" style="16" customWidth="1"/>
    <col min="7433" max="7436" width="2.109375" style="16" customWidth="1"/>
    <col min="7437" max="7441" width="3" style="16" customWidth="1"/>
    <col min="7442" max="7442" width="6" style="16" customWidth="1"/>
    <col min="7443" max="7449" width="3" style="16" customWidth="1"/>
    <col min="7450" max="7453" width="3.44140625" style="16" customWidth="1"/>
    <col min="7454" max="7456" width="3" style="16" customWidth="1"/>
    <col min="7457" max="7459" width="3.109375" style="16" customWidth="1"/>
    <col min="7460" max="7462" width="3" style="16" customWidth="1"/>
    <col min="7463" max="7463" width="3.44140625" style="16" customWidth="1"/>
    <col min="7464" max="7522" width="0" style="16" hidden="1" customWidth="1"/>
    <col min="7523" max="7528" width="3.109375" style="16" customWidth="1"/>
    <col min="7529" max="7529" width="0" style="16" hidden="1" customWidth="1"/>
    <col min="7530" max="7682" width="9" style="16"/>
    <col min="7683" max="7683" width="0.6640625" style="16" customWidth="1"/>
    <col min="7684" max="7685" width="3.21875" style="16" customWidth="1"/>
    <col min="7686" max="7686" width="3.77734375" style="16" customWidth="1"/>
    <col min="7687" max="7688" width="3" style="16" customWidth="1"/>
    <col min="7689" max="7692" width="2.109375" style="16" customWidth="1"/>
    <col min="7693" max="7697" width="3" style="16" customWidth="1"/>
    <col min="7698" max="7698" width="6" style="16" customWidth="1"/>
    <col min="7699" max="7705" width="3" style="16" customWidth="1"/>
    <col min="7706" max="7709" width="3.44140625" style="16" customWidth="1"/>
    <col min="7710" max="7712" width="3" style="16" customWidth="1"/>
    <col min="7713" max="7715" width="3.109375" style="16" customWidth="1"/>
    <col min="7716" max="7718" width="3" style="16" customWidth="1"/>
    <col min="7719" max="7719" width="3.44140625" style="16" customWidth="1"/>
    <col min="7720" max="7778" width="0" style="16" hidden="1" customWidth="1"/>
    <col min="7779" max="7784" width="3.109375" style="16" customWidth="1"/>
    <col min="7785" max="7785" width="0" style="16" hidden="1" customWidth="1"/>
    <col min="7786" max="7938" width="9" style="16"/>
    <col min="7939" max="7939" width="0.6640625" style="16" customWidth="1"/>
    <col min="7940" max="7941" width="3.21875" style="16" customWidth="1"/>
    <col min="7942" max="7942" width="3.77734375" style="16" customWidth="1"/>
    <col min="7943" max="7944" width="3" style="16" customWidth="1"/>
    <col min="7945" max="7948" width="2.109375" style="16" customWidth="1"/>
    <col min="7949" max="7953" width="3" style="16" customWidth="1"/>
    <col min="7954" max="7954" width="6" style="16" customWidth="1"/>
    <col min="7955" max="7961" width="3" style="16" customWidth="1"/>
    <col min="7962" max="7965" width="3.44140625" style="16" customWidth="1"/>
    <col min="7966" max="7968" width="3" style="16" customWidth="1"/>
    <col min="7969" max="7971" width="3.109375" style="16" customWidth="1"/>
    <col min="7972" max="7974" width="3" style="16" customWidth="1"/>
    <col min="7975" max="7975" width="3.44140625" style="16" customWidth="1"/>
    <col min="7976" max="8034" width="0" style="16" hidden="1" customWidth="1"/>
    <col min="8035" max="8040" width="3.109375" style="16" customWidth="1"/>
    <col min="8041" max="8041" width="0" style="16" hidden="1" customWidth="1"/>
    <col min="8042" max="8194" width="9" style="16"/>
    <col min="8195" max="8195" width="0.6640625" style="16" customWidth="1"/>
    <col min="8196" max="8197" width="3.21875" style="16" customWidth="1"/>
    <col min="8198" max="8198" width="3.77734375" style="16" customWidth="1"/>
    <col min="8199" max="8200" width="3" style="16" customWidth="1"/>
    <col min="8201" max="8204" width="2.109375" style="16" customWidth="1"/>
    <col min="8205" max="8209" width="3" style="16" customWidth="1"/>
    <col min="8210" max="8210" width="6" style="16" customWidth="1"/>
    <col min="8211" max="8217" width="3" style="16" customWidth="1"/>
    <col min="8218" max="8221" width="3.44140625" style="16" customWidth="1"/>
    <col min="8222" max="8224" width="3" style="16" customWidth="1"/>
    <col min="8225" max="8227" width="3.109375" style="16" customWidth="1"/>
    <col min="8228" max="8230" width="3" style="16" customWidth="1"/>
    <col min="8231" max="8231" width="3.44140625" style="16" customWidth="1"/>
    <col min="8232" max="8290" width="0" style="16" hidden="1" customWidth="1"/>
    <col min="8291" max="8296" width="3.109375" style="16" customWidth="1"/>
    <col min="8297" max="8297" width="0" style="16" hidden="1" customWidth="1"/>
    <col min="8298" max="8450" width="9" style="16"/>
    <col min="8451" max="8451" width="0.6640625" style="16" customWidth="1"/>
    <col min="8452" max="8453" width="3.21875" style="16" customWidth="1"/>
    <col min="8454" max="8454" width="3.77734375" style="16" customWidth="1"/>
    <col min="8455" max="8456" width="3" style="16" customWidth="1"/>
    <col min="8457" max="8460" width="2.109375" style="16" customWidth="1"/>
    <col min="8461" max="8465" width="3" style="16" customWidth="1"/>
    <col min="8466" max="8466" width="6" style="16" customWidth="1"/>
    <col min="8467" max="8473" width="3" style="16" customWidth="1"/>
    <col min="8474" max="8477" width="3.44140625" style="16" customWidth="1"/>
    <col min="8478" max="8480" width="3" style="16" customWidth="1"/>
    <col min="8481" max="8483" width="3.109375" style="16" customWidth="1"/>
    <col min="8484" max="8486" width="3" style="16" customWidth="1"/>
    <col min="8487" max="8487" width="3.44140625" style="16" customWidth="1"/>
    <col min="8488" max="8546" width="0" style="16" hidden="1" customWidth="1"/>
    <col min="8547" max="8552" width="3.109375" style="16" customWidth="1"/>
    <col min="8553" max="8553" width="0" style="16" hidden="1" customWidth="1"/>
    <col min="8554" max="8706" width="9" style="16"/>
    <col min="8707" max="8707" width="0.6640625" style="16" customWidth="1"/>
    <col min="8708" max="8709" width="3.21875" style="16" customWidth="1"/>
    <col min="8710" max="8710" width="3.77734375" style="16" customWidth="1"/>
    <col min="8711" max="8712" width="3" style="16" customWidth="1"/>
    <col min="8713" max="8716" width="2.109375" style="16" customWidth="1"/>
    <col min="8717" max="8721" width="3" style="16" customWidth="1"/>
    <col min="8722" max="8722" width="6" style="16" customWidth="1"/>
    <col min="8723" max="8729" width="3" style="16" customWidth="1"/>
    <col min="8730" max="8733" width="3.44140625" style="16" customWidth="1"/>
    <col min="8734" max="8736" width="3" style="16" customWidth="1"/>
    <col min="8737" max="8739" width="3.109375" style="16" customWidth="1"/>
    <col min="8740" max="8742" width="3" style="16" customWidth="1"/>
    <col min="8743" max="8743" width="3.44140625" style="16" customWidth="1"/>
    <col min="8744" max="8802" width="0" style="16" hidden="1" customWidth="1"/>
    <col min="8803" max="8808" width="3.109375" style="16" customWidth="1"/>
    <col min="8809" max="8809" width="0" style="16" hidden="1" customWidth="1"/>
    <col min="8810" max="8962" width="9" style="16"/>
    <col min="8963" max="8963" width="0.6640625" style="16" customWidth="1"/>
    <col min="8964" max="8965" width="3.21875" style="16" customWidth="1"/>
    <col min="8966" max="8966" width="3.77734375" style="16" customWidth="1"/>
    <col min="8967" max="8968" width="3" style="16" customWidth="1"/>
    <col min="8969" max="8972" width="2.109375" style="16" customWidth="1"/>
    <col min="8973" max="8977" width="3" style="16" customWidth="1"/>
    <col min="8978" max="8978" width="6" style="16" customWidth="1"/>
    <col min="8979" max="8985" width="3" style="16" customWidth="1"/>
    <col min="8986" max="8989" width="3.44140625" style="16" customWidth="1"/>
    <col min="8990" max="8992" width="3" style="16" customWidth="1"/>
    <col min="8993" max="8995" width="3.109375" style="16" customWidth="1"/>
    <col min="8996" max="8998" width="3" style="16" customWidth="1"/>
    <col min="8999" max="8999" width="3.44140625" style="16" customWidth="1"/>
    <col min="9000" max="9058" width="0" style="16" hidden="1" customWidth="1"/>
    <col min="9059" max="9064" width="3.109375" style="16" customWidth="1"/>
    <col min="9065" max="9065" width="0" style="16" hidden="1" customWidth="1"/>
    <col min="9066" max="9218" width="9" style="16"/>
    <col min="9219" max="9219" width="0.6640625" style="16" customWidth="1"/>
    <col min="9220" max="9221" width="3.21875" style="16" customWidth="1"/>
    <col min="9222" max="9222" width="3.77734375" style="16" customWidth="1"/>
    <col min="9223" max="9224" width="3" style="16" customWidth="1"/>
    <col min="9225" max="9228" width="2.109375" style="16" customWidth="1"/>
    <col min="9229" max="9233" width="3" style="16" customWidth="1"/>
    <col min="9234" max="9234" width="6" style="16" customWidth="1"/>
    <col min="9235" max="9241" width="3" style="16" customWidth="1"/>
    <col min="9242" max="9245" width="3.44140625" style="16" customWidth="1"/>
    <col min="9246" max="9248" width="3" style="16" customWidth="1"/>
    <col min="9249" max="9251" width="3.109375" style="16" customWidth="1"/>
    <col min="9252" max="9254" width="3" style="16" customWidth="1"/>
    <col min="9255" max="9255" width="3.44140625" style="16" customWidth="1"/>
    <col min="9256" max="9314" width="0" style="16" hidden="1" customWidth="1"/>
    <col min="9315" max="9320" width="3.109375" style="16" customWidth="1"/>
    <col min="9321" max="9321" width="0" style="16" hidden="1" customWidth="1"/>
    <col min="9322" max="9474" width="9" style="16"/>
    <col min="9475" max="9475" width="0.6640625" style="16" customWidth="1"/>
    <col min="9476" max="9477" width="3.21875" style="16" customWidth="1"/>
    <col min="9478" max="9478" width="3.77734375" style="16" customWidth="1"/>
    <col min="9479" max="9480" width="3" style="16" customWidth="1"/>
    <col min="9481" max="9484" width="2.109375" style="16" customWidth="1"/>
    <col min="9485" max="9489" width="3" style="16" customWidth="1"/>
    <col min="9490" max="9490" width="6" style="16" customWidth="1"/>
    <col min="9491" max="9497" width="3" style="16" customWidth="1"/>
    <col min="9498" max="9501" width="3.44140625" style="16" customWidth="1"/>
    <col min="9502" max="9504" width="3" style="16" customWidth="1"/>
    <col min="9505" max="9507" width="3.109375" style="16" customWidth="1"/>
    <col min="9508" max="9510" width="3" style="16" customWidth="1"/>
    <col min="9511" max="9511" width="3.44140625" style="16" customWidth="1"/>
    <col min="9512" max="9570" width="0" style="16" hidden="1" customWidth="1"/>
    <col min="9571" max="9576" width="3.109375" style="16" customWidth="1"/>
    <col min="9577" max="9577" width="0" style="16" hidden="1" customWidth="1"/>
    <col min="9578" max="9730" width="9" style="16"/>
    <col min="9731" max="9731" width="0.6640625" style="16" customWidth="1"/>
    <col min="9732" max="9733" width="3.21875" style="16" customWidth="1"/>
    <col min="9734" max="9734" width="3.77734375" style="16" customWidth="1"/>
    <col min="9735" max="9736" width="3" style="16" customWidth="1"/>
    <col min="9737" max="9740" width="2.109375" style="16" customWidth="1"/>
    <col min="9741" max="9745" width="3" style="16" customWidth="1"/>
    <col min="9746" max="9746" width="6" style="16" customWidth="1"/>
    <col min="9747" max="9753" width="3" style="16" customWidth="1"/>
    <col min="9754" max="9757" width="3.44140625" style="16" customWidth="1"/>
    <col min="9758" max="9760" width="3" style="16" customWidth="1"/>
    <col min="9761" max="9763" width="3.109375" style="16" customWidth="1"/>
    <col min="9764" max="9766" width="3" style="16" customWidth="1"/>
    <col min="9767" max="9767" width="3.44140625" style="16" customWidth="1"/>
    <col min="9768" max="9826" width="0" style="16" hidden="1" customWidth="1"/>
    <col min="9827" max="9832" width="3.109375" style="16" customWidth="1"/>
    <col min="9833" max="9833" width="0" style="16" hidden="1" customWidth="1"/>
    <col min="9834" max="9986" width="9" style="16"/>
    <col min="9987" max="9987" width="0.6640625" style="16" customWidth="1"/>
    <col min="9988" max="9989" width="3.21875" style="16" customWidth="1"/>
    <col min="9990" max="9990" width="3.77734375" style="16" customWidth="1"/>
    <col min="9991" max="9992" width="3" style="16" customWidth="1"/>
    <col min="9993" max="9996" width="2.109375" style="16" customWidth="1"/>
    <col min="9997" max="10001" width="3" style="16" customWidth="1"/>
    <col min="10002" max="10002" width="6" style="16" customWidth="1"/>
    <col min="10003" max="10009" width="3" style="16" customWidth="1"/>
    <col min="10010" max="10013" width="3.44140625" style="16" customWidth="1"/>
    <col min="10014" max="10016" width="3" style="16" customWidth="1"/>
    <col min="10017" max="10019" width="3.109375" style="16" customWidth="1"/>
    <col min="10020" max="10022" width="3" style="16" customWidth="1"/>
    <col min="10023" max="10023" width="3.44140625" style="16" customWidth="1"/>
    <col min="10024" max="10082" width="0" style="16" hidden="1" customWidth="1"/>
    <col min="10083" max="10088" width="3.109375" style="16" customWidth="1"/>
    <col min="10089" max="10089" width="0" style="16" hidden="1" customWidth="1"/>
    <col min="10090" max="10242" width="9" style="16"/>
    <col min="10243" max="10243" width="0.6640625" style="16" customWidth="1"/>
    <col min="10244" max="10245" width="3.21875" style="16" customWidth="1"/>
    <col min="10246" max="10246" width="3.77734375" style="16" customWidth="1"/>
    <col min="10247" max="10248" width="3" style="16" customWidth="1"/>
    <col min="10249" max="10252" width="2.109375" style="16" customWidth="1"/>
    <col min="10253" max="10257" width="3" style="16" customWidth="1"/>
    <col min="10258" max="10258" width="6" style="16" customWidth="1"/>
    <col min="10259" max="10265" width="3" style="16" customWidth="1"/>
    <col min="10266" max="10269" width="3.44140625" style="16" customWidth="1"/>
    <col min="10270" max="10272" width="3" style="16" customWidth="1"/>
    <col min="10273" max="10275" width="3.109375" style="16" customWidth="1"/>
    <col min="10276" max="10278" width="3" style="16" customWidth="1"/>
    <col min="10279" max="10279" width="3.44140625" style="16" customWidth="1"/>
    <col min="10280" max="10338" width="0" style="16" hidden="1" customWidth="1"/>
    <col min="10339" max="10344" width="3.109375" style="16" customWidth="1"/>
    <col min="10345" max="10345" width="0" style="16" hidden="1" customWidth="1"/>
    <col min="10346" max="10498" width="9" style="16"/>
    <col min="10499" max="10499" width="0.6640625" style="16" customWidth="1"/>
    <col min="10500" max="10501" width="3.21875" style="16" customWidth="1"/>
    <col min="10502" max="10502" width="3.77734375" style="16" customWidth="1"/>
    <col min="10503" max="10504" width="3" style="16" customWidth="1"/>
    <col min="10505" max="10508" width="2.109375" style="16" customWidth="1"/>
    <col min="10509" max="10513" width="3" style="16" customWidth="1"/>
    <col min="10514" max="10514" width="6" style="16" customWidth="1"/>
    <col min="10515" max="10521" width="3" style="16" customWidth="1"/>
    <col min="10522" max="10525" width="3.44140625" style="16" customWidth="1"/>
    <col min="10526" max="10528" width="3" style="16" customWidth="1"/>
    <col min="10529" max="10531" width="3.109375" style="16" customWidth="1"/>
    <col min="10532" max="10534" width="3" style="16" customWidth="1"/>
    <col min="10535" max="10535" width="3.44140625" style="16" customWidth="1"/>
    <col min="10536" max="10594" width="0" style="16" hidden="1" customWidth="1"/>
    <col min="10595" max="10600" width="3.109375" style="16" customWidth="1"/>
    <col min="10601" max="10601" width="0" style="16" hidden="1" customWidth="1"/>
    <col min="10602" max="10754" width="9" style="16"/>
    <col min="10755" max="10755" width="0.6640625" style="16" customWidth="1"/>
    <col min="10756" max="10757" width="3.21875" style="16" customWidth="1"/>
    <col min="10758" max="10758" width="3.77734375" style="16" customWidth="1"/>
    <col min="10759" max="10760" width="3" style="16" customWidth="1"/>
    <col min="10761" max="10764" width="2.109375" style="16" customWidth="1"/>
    <col min="10765" max="10769" width="3" style="16" customWidth="1"/>
    <col min="10770" max="10770" width="6" style="16" customWidth="1"/>
    <col min="10771" max="10777" width="3" style="16" customWidth="1"/>
    <col min="10778" max="10781" width="3.44140625" style="16" customWidth="1"/>
    <col min="10782" max="10784" width="3" style="16" customWidth="1"/>
    <col min="10785" max="10787" width="3.109375" style="16" customWidth="1"/>
    <col min="10788" max="10790" width="3" style="16" customWidth="1"/>
    <col min="10791" max="10791" width="3.44140625" style="16" customWidth="1"/>
    <col min="10792" max="10850" width="0" style="16" hidden="1" customWidth="1"/>
    <col min="10851" max="10856" width="3.109375" style="16" customWidth="1"/>
    <col min="10857" max="10857" width="0" style="16" hidden="1" customWidth="1"/>
    <col min="10858" max="11010" width="9" style="16"/>
    <col min="11011" max="11011" width="0.6640625" style="16" customWidth="1"/>
    <col min="11012" max="11013" width="3.21875" style="16" customWidth="1"/>
    <col min="11014" max="11014" width="3.77734375" style="16" customWidth="1"/>
    <col min="11015" max="11016" width="3" style="16" customWidth="1"/>
    <col min="11017" max="11020" width="2.109375" style="16" customWidth="1"/>
    <col min="11021" max="11025" width="3" style="16" customWidth="1"/>
    <col min="11026" max="11026" width="6" style="16" customWidth="1"/>
    <col min="11027" max="11033" width="3" style="16" customWidth="1"/>
    <col min="11034" max="11037" width="3.44140625" style="16" customWidth="1"/>
    <col min="11038" max="11040" width="3" style="16" customWidth="1"/>
    <col min="11041" max="11043" width="3.109375" style="16" customWidth="1"/>
    <col min="11044" max="11046" width="3" style="16" customWidth="1"/>
    <col min="11047" max="11047" width="3.44140625" style="16" customWidth="1"/>
    <col min="11048" max="11106" width="0" style="16" hidden="1" customWidth="1"/>
    <col min="11107" max="11112" width="3.109375" style="16" customWidth="1"/>
    <col min="11113" max="11113" width="0" style="16" hidden="1" customWidth="1"/>
    <col min="11114" max="11266" width="9" style="16"/>
    <col min="11267" max="11267" width="0.6640625" style="16" customWidth="1"/>
    <col min="11268" max="11269" width="3.21875" style="16" customWidth="1"/>
    <col min="11270" max="11270" width="3.77734375" style="16" customWidth="1"/>
    <col min="11271" max="11272" width="3" style="16" customWidth="1"/>
    <col min="11273" max="11276" width="2.109375" style="16" customWidth="1"/>
    <col min="11277" max="11281" width="3" style="16" customWidth="1"/>
    <col min="11282" max="11282" width="6" style="16" customWidth="1"/>
    <col min="11283" max="11289" width="3" style="16" customWidth="1"/>
    <col min="11290" max="11293" width="3.44140625" style="16" customWidth="1"/>
    <col min="11294" max="11296" width="3" style="16" customWidth="1"/>
    <col min="11297" max="11299" width="3.109375" style="16" customWidth="1"/>
    <col min="11300" max="11302" width="3" style="16" customWidth="1"/>
    <col min="11303" max="11303" width="3.44140625" style="16" customWidth="1"/>
    <col min="11304" max="11362" width="0" style="16" hidden="1" customWidth="1"/>
    <col min="11363" max="11368" width="3.109375" style="16" customWidth="1"/>
    <col min="11369" max="11369" width="0" style="16" hidden="1" customWidth="1"/>
    <col min="11370" max="11522" width="9" style="16"/>
    <col min="11523" max="11523" width="0.6640625" style="16" customWidth="1"/>
    <col min="11524" max="11525" width="3.21875" style="16" customWidth="1"/>
    <col min="11526" max="11526" width="3.77734375" style="16" customWidth="1"/>
    <col min="11527" max="11528" width="3" style="16" customWidth="1"/>
    <col min="11529" max="11532" width="2.109375" style="16" customWidth="1"/>
    <col min="11533" max="11537" width="3" style="16" customWidth="1"/>
    <col min="11538" max="11538" width="6" style="16" customWidth="1"/>
    <col min="11539" max="11545" width="3" style="16" customWidth="1"/>
    <col min="11546" max="11549" width="3.44140625" style="16" customWidth="1"/>
    <col min="11550" max="11552" width="3" style="16" customWidth="1"/>
    <col min="11553" max="11555" width="3.109375" style="16" customWidth="1"/>
    <col min="11556" max="11558" width="3" style="16" customWidth="1"/>
    <col min="11559" max="11559" width="3.44140625" style="16" customWidth="1"/>
    <col min="11560" max="11618" width="0" style="16" hidden="1" customWidth="1"/>
    <col min="11619" max="11624" width="3.109375" style="16" customWidth="1"/>
    <col min="11625" max="11625" width="0" style="16" hidden="1" customWidth="1"/>
    <col min="11626" max="11778" width="9" style="16"/>
    <col min="11779" max="11779" width="0.6640625" style="16" customWidth="1"/>
    <col min="11780" max="11781" width="3.21875" style="16" customWidth="1"/>
    <col min="11782" max="11782" width="3.77734375" style="16" customWidth="1"/>
    <col min="11783" max="11784" width="3" style="16" customWidth="1"/>
    <col min="11785" max="11788" width="2.109375" style="16" customWidth="1"/>
    <col min="11789" max="11793" width="3" style="16" customWidth="1"/>
    <col min="11794" max="11794" width="6" style="16" customWidth="1"/>
    <col min="11795" max="11801" width="3" style="16" customWidth="1"/>
    <col min="11802" max="11805" width="3.44140625" style="16" customWidth="1"/>
    <col min="11806" max="11808" width="3" style="16" customWidth="1"/>
    <col min="11809" max="11811" width="3.109375" style="16" customWidth="1"/>
    <col min="11812" max="11814" width="3" style="16" customWidth="1"/>
    <col min="11815" max="11815" width="3.44140625" style="16" customWidth="1"/>
    <col min="11816" max="11874" width="0" style="16" hidden="1" customWidth="1"/>
    <col min="11875" max="11880" width="3.109375" style="16" customWidth="1"/>
    <col min="11881" max="11881" width="0" style="16" hidden="1" customWidth="1"/>
    <col min="11882" max="12034" width="9" style="16"/>
    <col min="12035" max="12035" width="0.6640625" style="16" customWidth="1"/>
    <col min="12036" max="12037" width="3.21875" style="16" customWidth="1"/>
    <col min="12038" max="12038" width="3.77734375" style="16" customWidth="1"/>
    <col min="12039" max="12040" width="3" style="16" customWidth="1"/>
    <col min="12041" max="12044" width="2.109375" style="16" customWidth="1"/>
    <col min="12045" max="12049" width="3" style="16" customWidth="1"/>
    <col min="12050" max="12050" width="6" style="16" customWidth="1"/>
    <col min="12051" max="12057" width="3" style="16" customWidth="1"/>
    <col min="12058" max="12061" width="3.44140625" style="16" customWidth="1"/>
    <col min="12062" max="12064" width="3" style="16" customWidth="1"/>
    <col min="12065" max="12067" width="3.109375" style="16" customWidth="1"/>
    <col min="12068" max="12070" width="3" style="16" customWidth="1"/>
    <col min="12071" max="12071" width="3.44140625" style="16" customWidth="1"/>
    <col min="12072" max="12130" width="0" style="16" hidden="1" customWidth="1"/>
    <col min="12131" max="12136" width="3.109375" style="16" customWidth="1"/>
    <col min="12137" max="12137" width="0" style="16" hidden="1" customWidth="1"/>
    <col min="12138" max="12290" width="9" style="16"/>
    <col min="12291" max="12291" width="0.6640625" style="16" customWidth="1"/>
    <col min="12292" max="12293" width="3.21875" style="16" customWidth="1"/>
    <col min="12294" max="12294" width="3.77734375" style="16" customWidth="1"/>
    <col min="12295" max="12296" width="3" style="16" customWidth="1"/>
    <col min="12297" max="12300" width="2.109375" style="16" customWidth="1"/>
    <col min="12301" max="12305" width="3" style="16" customWidth="1"/>
    <col min="12306" max="12306" width="6" style="16" customWidth="1"/>
    <col min="12307" max="12313" width="3" style="16" customWidth="1"/>
    <col min="12314" max="12317" width="3.44140625" style="16" customWidth="1"/>
    <col min="12318" max="12320" width="3" style="16" customWidth="1"/>
    <col min="12321" max="12323" width="3.109375" style="16" customWidth="1"/>
    <col min="12324" max="12326" width="3" style="16" customWidth="1"/>
    <col min="12327" max="12327" width="3.44140625" style="16" customWidth="1"/>
    <col min="12328" max="12386" width="0" style="16" hidden="1" customWidth="1"/>
    <col min="12387" max="12392" width="3.109375" style="16" customWidth="1"/>
    <col min="12393" max="12393" width="0" style="16" hidden="1" customWidth="1"/>
    <col min="12394" max="12546" width="9" style="16"/>
    <col min="12547" max="12547" width="0.6640625" style="16" customWidth="1"/>
    <col min="12548" max="12549" width="3.21875" style="16" customWidth="1"/>
    <col min="12550" max="12550" width="3.77734375" style="16" customWidth="1"/>
    <col min="12551" max="12552" width="3" style="16" customWidth="1"/>
    <col min="12553" max="12556" width="2.109375" style="16" customWidth="1"/>
    <col min="12557" max="12561" width="3" style="16" customWidth="1"/>
    <col min="12562" max="12562" width="6" style="16" customWidth="1"/>
    <col min="12563" max="12569" width="3" style="16" customWidth="1"/>
    <col min="12570" max="12573" width="3.44140625" style="16" customWidth="1"/>
    <col min="12574" max="12576" width="3" style="16" customWidth="1"/>
    <col min="12577" max="12579" width="3.109375" style="16" customWidth="1"/>
    <col min="12580" max="12582" width="3" style="16" customWidth="1"/>
    <col min="12583" max="12583" width="3.44140625" style="16" customWidth="1"/>
    <col min="12584" max="12642" width="0" style="16" hidden="1" customWidth="1"/>
    <col min="12643" max="12648" width="3.109375" style="16" customWidth="1"/>
    <col min="12649" max="12649" width="0" style="16" hidden="1" customWidth="1"/>
    <col min="12650" max="12802" width="9" style="16"/>
    <col min="12803" max="12803" width="0.6640625" style="16" customWidth="1"/>
    <col min="12804" max="12805" width="3.21875" style="16" customWidth="1"/>
    <col min="12806" max="12806" width="3.77734375" style="16" customWidth="1"/>
    <col min="12807" max="12808" width="3" style="16" customWidth="1"/>
    <col min="12809" max="12812" width="2.109375" style="16" customWidth="1"/>
    <col min="12813" max="12817" width="3" style="16" customWidth="1"/>
    <col min="12818" max="12818" width="6" style="16" customWidth="1"/>
    <col min="12819" max="12825" width="3" style="16" customWidth="1"/>
    <col min="12826" max="12829" width="3.44140625" style="16" customWidth="1"/>
    <col min="12830" max="12832" width="3" style="16" customWidth="1"/>
    <col min="12833" max="12835" width="3.109375" style="16" customWidth="1"/>
    <col min="12836" max="12838" width="3" style="16" customWidth="1"/>
    <col min="12839" max="12839" width="3.44140625" style="16" customWidth="1"/>
    <col min="12840" max="12898" width="0" style="16" hidden="1" customWidth="1"/>
    <col min="12899" max="12904" width="3.109375" style="16" customWidth="1"/>
    <col min="12905" max="12905" width="0" style="16" hidden="1" customWidth="1"/>
    <col min="12906" max="13058" width="9" style="16"/>
    <col min="13059" max="13059" width="0.6640625" style="16" customWidth="1"/>
    <col min="13060" max="13061" width="3.21875" style="16" customWidth="1"/>
    <col min="13062" max="13062" width="3.77734375" style="16" customWidth="1"/>
    <col min="13063" max="13064" width="3" style="16" customWidth="1"/>
    <col min="13065" max="13068" width="2.109375" style="16" customWidth="1"/>
    <col min="13069" max="13073" width="3" style="16" customWidth="1"/>
    <col min="13074" max="13074" width="6" style="16" customWidth="1"/>
    <col min="13075" max="13081" width="3" style="16" customWidth="1"/>
    <col min="13082" max="13085" width="3.44140625" style="16" customWidth="1"/>
    <col min="13086" max="13088" width="3" style="16" customWidth="1"/>
    <col min="13089" max="13091" width="3.109375" style="16" customWidth="1"/>
    <col min="13092" max="13094" width="3" style="16" customWidth="1"/>
    <col min="13095" max="13095" width="3.44140625" style="16" customWidth="1"/>
    <col min="13096" max="13154" width="0" style="16" hidden="1" customWidth="1"/>
    <col min="13155" max="13160" width="3.109375" style="16" customWidth="1"/>
    <col min="13161" max="13161" width="0" style="16" hidden="1" customWidth="1"/>
    <col min="13162" max="13314" width="9" style="16"/>
    <col min="13315" max="13315" width="0.6640625" style="16" customWidth="1"/>
    <col min="13316" max="13317" width="3.21875" style="16" customWidth="1"/>
    <col min="13318" max="13318" width="3.77734375" style="16" customWidth="1"/>
    <col min="13319" max="13320" width="3" style="16" customWidth="1"/>
    <col min="13321" max="13324" width="2.109375" style="16" customWidth="1"/>
    <col min="13325" max="13329" width="3" style="16" customWidth="1"/>
    <col min="13330" max="13330" width="6" style="16" customWidth="1"/>
    <col min="13331" max="13337" width="3" style="16" customWidth="1"/>
    <col min="13338" max="13341" width="3.44140625" style="16" customWidth="1"/>
    <col min="13342" max="13344" width="3" style="16" customWidth="1"/>
    <col min="13345" max="13347" width="3.109375" style="16" customWidth="1"/>
    <col min="13348" max="13350" width="3" style="16" customWidth="1"/>
    <col min="13351" max="13351" width="3.44140625" style="16" customWidth="1"/>
    <col min="13352" max="13410" width="0" style="16" hidden="1" customWidth="1"/>
    <col min="13411" max="13416" width="3.109375" style="16" customWidth="1"/>
    <col min="13417" max="13417" width="0" style="16" hidden="1" customWidth="1"/>
    <col min="13418" max="13570" width="9" style="16"/>
    <col min="13571" max="13571" width="0.6640625" style="16" customWidth="1"/>
    <col min="13572" max="13573" width="3.21875" style="16" customWidth="1"/>
    <col min="13574" max="13574" width="3.77734375" style="16" customWidth="1"/>
    <col min="13575" max="13576" width="3" style="16" customWidth="1"/>
    <col min="13577" max="13580" width="2.109375" style="16" customWidth="1"/>
    <col min="13581" max="13585" width="3" style="16" customWidth="1"/>
    <col min="13586" max="13586" width="6" style="16" customWidth="1"/>
    <col min="13587" max="13593" width="3" style="16" customWidth="1"/>
    <col min="13594" max="13597" width="3.44140625" style="16" customWidth="1"/>
    <col min="13598" max="13600" width="3" style="16" customWidth="1"/>
    <col min="13601" max="13603" width="3.109375" style="16" customWidth="1"/>
    <col min="13604" max="13606" width="3" style="16" customWidth="1"/>
    <col min="13607" max="13607" width="3.44140625" style="16" customWidth="1"/>
    <col min="13608" max="13666" width="0" style="16" hidden="1" customWidth="1"/>
    <col min="13667" max="13672" width="3.109375" style="16" customWidth="1"/>
    <col min="13673" max="13673" width="0" style="16" hidden="1" customWidth="1"/>
    <col min="13674" max="13826" width="9" style="16"/>
    <col min="13827" max="13827" width="0.6640625" style="16" customWidth="1"/>
    <col min="13828" max="13829" width="3.21875" style="16" customWidth="1"/>
    <col min="13830" max="13830" width="3.77734375" style="16" customWidth="1"/>
    <col min="13831" max="13832" width="3" style="16" customWidth="1"/>
    <col min="13833" max="13836" width="2.109375" style="16" customWidth="1"/>
    <col min="13837" max="13841" width="3" style="16" customWidth="1"/>
    <col min="13842" max="13842" width="6" style="16" customWidth="1"/>
    <col min="13843" max="13849" width="3" style="16" customWidth="1"/>
    <col min="13850" max="13853" width="3.44140625" style="16" customWidth="1"/>
    <col min="13854" max="13856" width="3" style="16" customWidth="1"/>
    <col min="13857" max="13859" width="3.109375" style="16" customWidth="1"/>
    <col min="13860" max="13862" width="3" style="16" customWidth="1"/>
    <col min="13863" max="13863" width="3.44140625" style="16" customWidth="1"/>
    <col min="13864" max="13922" width="0" style="16" hidden="1" customWidth="1"/>
    <col min="13923" max="13928" width="3.109375" style="16" customWidth="1"/>
    <col min="13929" max="13929" width="0" style="16" hidden="1" customWidth="1"/>
    <col min="13930" max="14082" width="9" style="16"/>
    <col min="14083" max="14083" width="0.6640625" style="16" customWidth="1"/>
    <col min="14084" max="14085" width="3.21875" style="16" customWidth="1"/>
    <col min="14086" max="14086" width="3.77734375" style="16" customWidth="1"/>
    <col min="14087" max="14088" width="3" style="16" customWidth="1"/>
    <col min="14089" max="14092" width="2.109375" style="16" customWidth="1"/>
    <col min="14093" max="14097" width="3" style="16" customWidth="1"/>
    <col min="14098" max="14098" width="6" style="16" customWidth="1"/>
    <col min="14099" max="14105" width="3" style="16" customWidth="1"/>
    <col min="14106" max="14109" width="3.44140625" style="16" customWidth="1"/>
    <col min="14110" max="14112" width="3" style="16" customWidth="1"/>
    <col min="14113" max="14115" width="3.109375" style="16" customWidth="1"/>
    <col min="14116" max="14118" width="3" style="16" customWidth="1"/>
    <col min="14119" max="14119" width="3.44140625" style="16" customWidth="1"/>
    <col min="14120" max="14178" width="0" style="16" hidden="1" customWidth="1"/>
    <col min="14179" max="14184" width="3.109375" style="16" customWidth="1"/>
    <col min="14185" max="14185" width="0" style="16" hidden="1" customWidth="1"/>
    <col min="14186" max="14338" width="9" style="16"/>
    <col min="14339" max="14339" width="0.6640625" style="16" customWidth="1"/>
    <col min="14340" max="14341" width="3.21875" style="16" customWidth="1"/>
    <col min="14342" max="14342" width="3.77734375" style="16" customWidth="1"/>
    <col min="14343" max="14344" width="3" style="16" customWidth="1"/>
    <col min="14345" max="14348" width="2.109375" style="16" customWidth="1"/>
    <col min="14349" max="14353" width="3" style="16" customWidth="1"/>
    <col min="14354" max="14354" width="6" style="16" customWidth="1"/>
    <col min="14355" max="14361" width="3" style="16" customWidth="1"/>
    <col min="14362" max="14365" width="3.44140625" style="16" customWidth="1"/>
    <col min="14366" max="14368" width="3" style="16" customWidth="1"/>
    <col min="14369" max="14371" width="3.109375" style="16" customWidth="1"/>
    <col min="14372" max="14374" width="3" style="16" customWidth="1"/>
    <col min="14375" max="14375" width="3.44140625" style="16" customWidth="1"/>
    <col min="14376" max="14434" width="0" style="16" hidden="1" customWidth="1"/>
    <col min="14435" max="14440" width="3.109375" style="16" customWidth="1"/>
    <col min="14441" max="14441" width="0" style="16" hidden="1" customWidth="1"/>
    <col min="14442" max="14594" width="9" style="16"/>
    <col min="14595" max="14595" width="0.6640625" style="16" customWidth="1"/>
    <col min="14596" max="14597" width="3.21875" style="16" customWidth="1"/>
    <col min="14598" max="14598" width="3.77734375" style="16" customWidth="1"/>
    <col min="14599" max="14600" width="3" style="16" customWidth="1"/>
    <col min="14601" max="14604" width="2.109375" style="16" customWidth="1"/>
    <col min="14605" max="14609" width="3" style="16" customWidth="1"/>
    <col min="14610" max="14610" width="6" style="16" customWidth="1"/>
    <col min="14611" max="14617" width="3" style="16" customWidth="1"/>
    <col min="14618" max="14621" width="3.44140625" style="16" customWidth="1"/>
    <col min="14622" max="14624" width="3" style="16" customWidth="1"/>
    <col min="14625" max="14627" width="3.109375" style="16" customWidth="1"/>
    <col min="14628" max="14630" width="3" style="16" customWidth="1"/>
    <col min="14631" max="14631" width="3.44140625" style="16" customWidth="1"/>
    <col min="14632" max="14690" width="0" style="16" hidden="1" customWidth="1"/>
    <col min="14691" max="14696" width="3.109375" style="16" customWidth="1"/>
    <col min="14697" max="14697" width="0" style="16" hidden="1" customWidth="1"/>
    <col min="14698" max="14850" width="9" style="16"/>
    <col min="14851" max="14851" width="0.6640625" style="16" customWidth="1"/>
    <col min="14852" max="14853" width="3.21875" style="16" customWidth="1"/>
    <col min="14854" max="14854" width="3.77734375" style="16" customWidth="1"/>
    <col min="14855" max="14856" width="3" style="16" customWidth="1"/>
    <col min="14857" max="14860" width="2.109375" style="16" customWidth="1"/>
    <col min="14861" max="14865" width="3" style="16" customWidth="1"/>
    <col min="14866" max="14866" width="6" style="16" customWidth="1"/>
    <col min="14867" max="14873" width="3" style="16" customWidth="1"/>
    <col min="14874" max="14877" width="3.44140625" style="16" customWidth="1"/>
    <col min="14878" max="14880" width="3" style="16" customWidth="1"/>
    <col min="14881" max="14883" width="3.109375" style="16" customWidth="1"/>
    <col min="14884" max="14886" width="3" style="16" customWidth="1"/>
    <col min="14887" max="14887" width="3.44140625" style="16" customWidth="1"/>
    <col min="14888" max="14946" width="0" style="16" hidden="1" customWidth="1"/>
    <col min="14947" max="14952" width="3.109375" style="16" customWidth="1"/>
    <col min="14953" max="14953" width="0" style="16" hidden="1" customWidth="1"/>
    <col min="14954" max="15106" width="9" style="16"/>
    <col min="15107" max="15107" width="0.6640625" style="16" customWidth="1"/>
    <col min="15108" max="15109" width="3.21875" style="16" customWidth="1"/>
    <col min="15110" max="15110" width="3.77734375" style="16" customWidth="1"/>
    <col min="15111" max="15112" width="3" style="16" customWidth="1"/>
    <col min="15113" max="15116" width="2.109375" style="16" customWidth="1"/>
    <col min="15117" max="15121" width="3" style="16" customWidth="1"/>
    <col min="15122" max="15122" width="6" style="16" customWidth="1"/>
    <col min="15123" max="15129" width="3" style="16" customWidth="1"/>
    <col min="15130" max="15133" width="3.44140625" style="16" customWidth="1"/>
    <col min="15134" max="15136" width="3" style="16" customWidth="1"/>
    <col min="15137" max="15139" width="3.109375" style="16" customWidth="1"/>
    <col min="15140" max="15142" width="3" style="16" customWidth="1"/>
    <col min="15143" max="15143" width="3.44140625" style="16" customWidth="1"/>
    <col min="15144" max="15202" width="0" style="16" hidden="1" customWidth="1"/>
    <col min="15203" max="15208" width="3.109375" style="16" customWidth="1"/>
    <col min="15209" max="15209" width="0" style="16" hidden="1" customWidth="1"/>
    <col min="15210" max="15362" width="9" style="16"/>
    <col min="15363" max="15363" width="0.6640625" style="16" customWidth="1"/>
    <col min="15364" max="15365" width="3.21875" style="16" customWidth="1"/>
    <col min="15366" max="15366" width="3.77734375" style="16" customWidth="1"/>
    <col min="15367" max="15368" width="3" style="16" customWidth="1"/>
    <col min="15369" max="15372" width="2.109375" style="16" customWidth="1"/>
    <col min="15373" max="15377" width="3" style="16" customWidth="1"/>
    <col min="15378" max="15378" width="6" style="16" customWidth="1"/>
    <col min="15379" max="15385" width="3" style="16" customWidth="1"/>
    <col min="15386" max="15389" width="3.44140625" style="16" customWidth="1"/>
    <col min="15390" max="15392" width="3" style="16" customWidth="1"/>
    <col min="15393" max="15395" width="3.109375" style="16" customWidth="1"/>
    <col min="15396" max="15398" width="3" style="16" customWidth="1"/>
    <col min="15399" max="15399" width="3.44140625" style="16" customWidth="1"/>
    <col min="15400" max="15458" width="0" style="16" hidden="1" customWidth="1"/>
    <col min="15459" max="15464" width="3.109375" style="16" customWidth="1"/>
    <col min="15465" max="15465" width="0" style="16" hidden="1" customWidth="1"/>
    <col min="15466" max="15618" width="9" style="16"/>
    <col min="15619" max="15619" width="0.6640625" style="16" customWidth="1"/>
    <col min="15620" max="15621" width="3.21875" style="16" customWidth="1"/>
    <col min="15622" max="15622" width="3.77734375" style="16" customWidth="1"/>
    <col min="15623" max="15624" width="3" style="16" customWidth="1"/>
    <col min="15625" max="15628" width="2.109375" style="16" customWidth="1"/>
    <col min="15629" max="15633" width="3" style="16" customWidth="1"/>
    <col min="15634" max="15634" width="6" style="16" customWidth="1"/>
    <col min="15635" max="15641" width="3" style="16" customWidth="1"/>
    <col min="15642" max="15645" width="3.44140625" style="16" customWidth="1"/>
    <col min="15646" max="15648" width="3" style="16" customWidth="1"/>
    <col min="15649" max="15651" width="3.109375" style="16" customWidth="1"/>
    <col min="15652" max="15654" width="3" style="16" customWidth="1"/>
    <col min="15655" max="15655" width="3.44140625" style="16" customWidth="1"/>
    <col min="15656" max="15714" width="0" style="16" hidden="1" customWidth="1"/>
    <col min="15715" max="15720" width="3.109375" style="16" customWidth="1"/>
    <col min="15721" max="15721" width="0" style="16" hidden="1" customWidth="1"/>
    <col min="15722" max="15874" width="9" style="16"/>
    <col min="15875" max="15875" width="0.6640625" style="16" customWidth="1"/>
    <col min="15876" max="15877" width="3.21875" style="16" customWidth="1"/>
    <col min="15878" max="15878" width="3.77734375" style="16" customWidth="1"/>
    <col min="15879" max="15880" width="3" style="16" customWidth="1"/>
    <col min="15881" max="15884" width="2.109375" style="16" customWidth="1"/>
    <col min="15885" max="15889" width="3" style="16" customWidth="1"/>
    <col min="15890" max="15890" width="6" style="16" customWidth="1"/>
    <col min="15891" max="15897" width="3" style="16" customWidth="1"/>
    <col min="15898" max="15901" width="3.44140625" style="16" customWidth="1"/>
    <col min="15902" max="15904" width="3" style="16" customWidth="1"/>
    <col min="15905" max="15907" width="3.109375" style="16" customWidth="1"/>
    <col min="15908" max="15910" width="3" style="16" customWidth="1"/>
    <col min="15911" max="15911" width="3.44140625" style="16" customWidth="1"/>
    <col min="15912" max="15970" width="0" style="16" hidden="1" customWidth="1"/>
    <col min="15971" max="15976" width="3.109375" style="16" customWidth="1"/>
    <col min="15977" max="15977" width="0" style="16" hidden="1" customWidth="1"/>
    <col min="15978" max="16130" width="9" style="16"/>
    <col min="16131" max="16131" width="0.6640625" style="16" customWidth="1"/>
    <col min="16132" max="16133" width="3.21875" style="16" customWidth="1"/>
    <col min="16134" max="16134" width="3.77734375" style="16" customWidth="1"/>
    <col min="16135" max="16136" width="3" style="16" customWidth="1"/>
    <col min="16137" max="16140" width="2.109375" style="16" customWidth="1"/>
    <col min="16141" max="16145" width="3" style="16" customWidth="1"/>
    <col min="16146" max="16146" width="6" style="16" customWidth="1"/>
    <col min="16147" max="16153" width="3" style="16" customWidth="1"/>
    <col min="16154" max="16157" width="3.44140625" style="16" customWidth="1"/>
    <col min="16158" max="16160" width="3" style="16" customWidth="1"/>
    <col min="16161" max="16163" width="3.109375" style="16" customWidth="1"/>
    <col min="16164" max="16166" width="3" style="16" customWidth="1"/>
    <col min="16167" max="16167" width="3.44140625" style="16" customWidth="1"/>
    <col min="16168" max="16226" width="0" style="16" hidden="1" customWidth="1"/>
    <col min="16227" max="16232" width="3.109375" style="16" customWidth="1"/>
    <col min="16233" max="16233" width="0" style="16" hidden="1" customWidth="1"/>
    <col min="16234" max="16377" width="9" style="16"/>
    <col min="16378" max="16384" width="9" style="16" customWidth="1"/>
  </cols>
  <sheetData>
    <row r="1" spans="1:131" s="31" customFormat="1" ht="14.4">
      <c r="A1" s="16"/>
      <c r="B1" s="16" t="s">
        <v>254</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N1" s="1"/>
      <c r="AO1" s="2"/>
      <c r="AP1" s="2"/>
      <c r="AQ1" s="4"/>
      <c r="AR1" s="2"/>
      <c r="AS1" s="2"/>
      <c r="AT1" s="2"/>
      <c r="AU1" s="2"/>
      <c r="AV1" s="2"/>
      <c r="AW1" s="5"/>
      <c r="AX1" s="5"/>
      <c r="AY1" s="6"/>
      <c r="AZ1" s="6"/>
      <c r="BA1" s="7"/>
      <c r="BH1" s="292" t="s">
        <v>152</v>
      </c>
      <c r="BI1" s="182"/>
      <c r="BJ1" s="646" t="s">
        <v>105</v>
      </c>
      <c r="BK1" s="646"/>
      <c r="BL1" s="646"/>
      <c r="BM1" s="646"/>
      <c r="BN1" s="646"/>
      <c r="BP1" s="164"/>
      <c r="BQ1" s="165" t="s">
        <v>114</v>
      </c>
      <c r="BR1" s="166">
        <v>1</v>
      </c>
      <c r="BS1" s="166">
        <v>0</v>
      </c>
    </row>
    <row r="2" spans="1:131" s="31" customFormat="1" ht="16.2">
      <c r="A2" s="693" t="s">
        <v>261</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16"/>
      <c r="AM2" s="9"/>
      <c r="AN2" s="1"/>
      <c r="AO2" s="2"/>
      <c r="AP2" s="2"/>
      <c r="AQ2" s="4"/>
      <c r="AR2" s="2"/>
      <c r="AS2" s="2"/>
      <c r="AT2" s="2"/>
      <c r="AU2" s="2"/>
      <c r="AV2" s="2"/>
      <c r="AW2" s="5"/>
      <c r="AX2" s="5"/>
      <c r="AY2" s="6"/>
      <c r="AZ2" s="6"/>
      <c r="BA2" s="7"/>
      <c r="BI2" s="182"/>
      <c r="BJ2" s="646" t="s">
        <v>106</v>
      </c>
      <c r="BK2" s="646"/>
      <c r="BL2" s="646"/>
      <c r="BM2" s="646"/>
      <c r="BN2" s="646"/>
      <c r="BP2" s="164"/>
      <c r="BQ2" s="165" t="s">
        <v>115</v>
      </c>
      <c r="BR2" s="167">
        <v>2</v>
      </c>
      <c r="BS2" s="167">
        <v>1</v>
      </c>
    </row>
    <row r="3" spans="1:131" s="31" customFormat="1" ht="16.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16"/>
      <c r="AM3" s="9"/>
      <c r="AN3" s="1"/>
      <c r="AO3" s="2"/>
      <c r="AP3" s="2"/>
      <c r="AQ3" s="4"/>
      <c r="AR3" s="2"/>
      <c r="AS3" s="2"/>
      <c r="AT3" s="2"/>
      <c r="AU3" s="2"/>
      <c r="AV3" s="2"/>
      <c r="AW3" s="5"/>
      <c r="AX3" s="5"/>
      <c r="AY3" s="6"/>
      <c r="AZ3" s="6"/>
      <c r="BA3" s="7"/>
      <c r="BI3" s="182"/>
      <c r="BJ3" s="646" t="s">
        <v>107</v>
      </c>
      <c r="BK3" s="646"/>
      <c r="BL3" s="646"/>
      <c r="BM3" s="646"/>
      <c r="BN3" s="646"/>
      <c r="BP3" s="8"/>
      <c r="BQ3" s="165" t="s">
        <v>116</v>
      </c>
      <c r="BR3" s="167">
        <v>3</v>
      </c>
      <c r="BS3" s="167">
        <v>1</v>
      </c>
      <c r="CK3" s="31" t="s">
        <v>49</v>
      </c>
    </row>
    <row r="4" spans="1:131" s="31" customFormat="1" ht="16.8" thickBot="1">
      <c r="A4" s="226"/>
      <c r="B4" s="226"/>
      <c r="C4" s="226"/>
      <c r="D4" s="226"/>
      <c r="E4" s="226"/>
      <c r="F4" s="226"/>
      <c r="G4" s="226"/>
      <c r="H4" s="226"/>
      <c r="I4" s="226"/>
      <c r="J4" s="226"/>
      <c r="K4" s="226"/>
      <c r="L4" s="226"/>
      <c r="M4" s="226"/>
      <c r="N4" s="226"/>
      <c r="O4" s="226"/>
      <c r="P4" s="226"/>
      <c r="Q4" s="226"/>
      <c r="R4" s="226"/>
      <c r="S4" s="226"/>
      <c r="T4" s="226"/>
      <c r="U4" s="226"/>
      <c r="V4" s="226"/>
      <c r="W4" s="226"/>
      <c r="X4" s="226"/>
      <c r="AJ4" s="226"/>
      <c r="AK4" s="226"/>
      <c r="AL4" s="16"/>
      <c r="AM4" s="291" t="s">
        <v>121</v>
      </c>
      <c r="AN4" s="1"/>
      <c r="AO4" s="2"/>
      <c r="AP4" s="2"/>
      <c r="AQ4" s="4"/>
      <c r="AR4" s="2"/>
      <c r="AS4" s="2"/>
      <c r="AT4" s="2"/>
      <c r="AU4" s="2"/>
      <c r="AV4" s="2"/>
      <c r="AW4" s="5"/>
      <c r="AX4" s="5"/>
      <c r="AY4" s="6"/>
      <c r="AZ4" s="6"/>
      <c r="BA4" s="7"/>
      <c r="BI4" s="174"/>
      <c r="BJ4" s="647" t="s">
        <v>108</v>
      </c>
      <c r="BK4" s="647"/>
      <c r="BL4" s="647"/>
      <c r="BM4" s="647"/>
      <c r="BN4" s="647"/>
      <c r="BP4" s="133"/>
      <c r="BQ4" s="168" t="s">
        <v>117</v>
      </c>
      <c r="BR4" s="169">
        <v>4</v>
      </c>
      <c r="BS4" s="169">
        <v>1</v>
      </c>
      <c r="BU4" s="132"/>
      <c r="CK4" s="31" t="s">
        <v>50</v>
      </c>
    </row>
    <row r="5" spans="1:131" s="31" customFormat="1" ht="15" thickBot="1">
      <c r="A5" s="16"/>
      <c r="B5" s="32"/>
      <c r="C5" s="32"/>
      <c r="D5" s="711" t="s">
        <v>60</v>
      </c>
      <c r="E5" s="711"/>
      <c r="F5" s="711"/>
      <c r="G5" s="711"/>
      <c r="H5" s="711"/>
      <c r="I5" s="711"/>
      <c r="J5" s="711"/>
      <c r="K5" s="711"/>
      <c r="L5" s="32"/>
      <c r="M5" s="32"/>
      <c r="N5" s="32"/>
      <c r="O5" s="32"/>
      <c r="P5" s="32"/>
      <c r="Q5" s="32"/>
      <c r="R5" s="32"/>
      <c r="S5" s="33"/>
      <c r="T5" s="34"/>
      <c r="U5" s="16"/>
      <c r="V5" s="16"/>
      <c r="W5" s="16"/>
      <c r="X5" s="16"/>
      <c r="Y5" s="556" t="s">
        <v>238</v>
      </c>
      <c r="Z5" s="556"/>
      <c r="AA5" s="645">
        <v>6</v>
      </c>
      <c r="AB5" s="645"/>
      <c r="AC5" s="556" t="s">
        <v>239</v>
      </c>
      <c r="AD5" s="610"/>
      <c r="AE5" s="610"/>
      <c r="AF5" s="556" t="s">
        <v>240</v>
      </c>
      <c r="AG5" s="610"/>
      <c r="AH5" s="610"/>
      <c r="AI5" s="556" t="s">
        <v>241</v>
      </c>
      <c r="AK5" s="556"/>
      <c r="AL5" s="16"/>
      <c r="AM5" s="284" t="s">
        <v>28</v>
      </c>
      <c r="AN5" s="289" t="s">
        <v>90</v>
      </c>
      <c r="AO5" s="722" t="s">
        <v>29</v>
      </c>
      <c r="AP5" s="723"/>
      <c r="AQ5" s="723"/>
      <c r="AR5" s="648" t="s">
        <v>92</v>
      </c>
      <c r="AS5" s="649"/>
      <c r="AT5" s="649"/>
      <c r="AU5" s="650"/>
      <c r="AV5" s="648" t="s">
        <v>30</v>
      </c>
      <c r="AW5" s="649"/>
      <c r="AX5" s="649"/>
      <c r="AY5" s="649"/>
      <c r="AZ5" s="649"/>
      <c r="BA5" s="649"/>
      <c r="BB5" s="649"/>
      <c r="BC5" s="649"/>
      <c r="BD5" s="649"/>
      <c r="BE5" s="649"/>
      <c r="BF5" s="649"/>
      <c r="BG5" s="649"/>
      <c r="BH5" s="724"/>
      <c r="BI5" s="137" t="s">
        <v>91</v>
      </c>
      <c r="BJ5" s="628" t="s">
        <v>104</v>
      </c>
      <c r="BK5" s="629"/>
      <c r="BL5" s="629"/>
      <c r="BM5" s="630"/>
      <c r="BN5" s="139" t="s">
        <v>120</v>
      </c>
      <c r="BO5" s="133"/>
      <c r="BP5" s="133"/>
      <c r="BQ5" s="170" t="s">
        <v>109</v>
      </c>
      <c r="BR5" s="171" t="s">
        <v>110</v>
      </c>
      <c r="BS5" s="170" t="s">
        <v>112</v>
      </c>
      <c r="BT5" s="171" t="s">
        <v>113</v>
      </c>
      <c r="BU5" s="175" t="s">
        <v>118</v>
      </c>
    </row>
    <row r="6" spans="1:131" s="31" customFormat="1" ht="14.4">
      <c r="B6" s="16"/>
      <c r="C6" s="16"/>
      <c r="D6" s="711"/>
      <c r="E6" s="711"/>
      <c r="F6" s="711"/>
      <c r="G6" s="711"/>
      <c r="H6" s="711"/>
      <c r="I6" s="711"/>
      <c r="J6" s="711"/>
      <c r="K6" s="711"/>
      <c r="L6" s="33"/>
      <c r="M6" s="33"/>
      <c r="N6" s="16"/>
      <c r="O6" s="16"/>
      <c r="P6" s="16"/>
      <c r="Q6" s="16"/>
      <c r="R6" s="16"/>
      <c r="S6" s="712" t="s">
        <v>37</v>
      </c>
      <c r="T6" s="713"/>
      <c r="U6" s="713"/>
      <c r="V6" s="713"/>
      <c r="W6" s="713"/>
      <c r="X6" s="714"/>
      <c r="Y6" s="715"/>
      <c r="Z6" s="716"/>
      <c r="AA6" s="716"/>
      <c r="AB6" s="716"/>
      <c r="AC6" s="716"/>
      <c r="AD6" s="716"/>
      <c r="AE6" s="716"/>
      <c r="AF6" s="716"/>
      <c r="AG6" s="716"/>
      <c r="AH6" s="716"/>
      <c r="AI6" s="716"/>
      <c r="AJ6" s="716"/>
      <c r="AK6" s="717"/>
      <c r="AL6" s="16"/>
      <c r="AM6" s="43">
        <v>1</v>
      </c>
      <c r="AN6" s="153"/>
      <c r="AO6" s="633"/>
      <c r="AP6" s="634"/>
      <c r="AQ6" s="634"/>
      <c r="AR6" s="633"/>
      <c r="AS6" s="634"/>
      <c r="AT6" s="634"/>
      <c r="AU6" s="635"/>
      <c r="AV6" s="643"/>
      <c r="AW6" s="644"/>
      <c r="AX6" s="644"/>
      <c r="AY6" s="44" t="s">
        <v>12</v>
      </c>
      <c r="AZ6" s="44" t="s">
        <v>31</v>
      </c>
      <c r="BA6" s="565"/>
      <c r="BB6" s="44" t="s">
        <v>32</v>
      </c>
      <c r="BC6" s="44" t="s">
        <v>33</v>
      </c>
      <c r="BD6" s="636">
        <f>AV6*BA6</f>
        <v>0</v>
      </c>
      <c r="BE6" s="636"/>
      <c r="BF6" s="636"/>
      <c r="BG6" s="636"/>
      <c r="BH6" s="136" t="s">
        <v>12</v>
      </c>
      <c r="BI6" s="154"/>
      <c r="BJ6" s="155"/>
      <c r="BK6" s="156"/>
      <c r="BL6" s="156"/>
      <c r="BM6" s="157"/>
      <c r="BN6" s="138" t="e">
        <f>IF(BU6&gt;=2,"OK","NG")</f>
        <v>#N/A</v>
      </c>
      <c r="BO6" s="133"/>
      <c r="BP6" s="133"/>
      <c r="BQ6" s="172" t="e">
        <f>VLOOKUP("〇",$BI$1:$BR$4,10,FALSE)</f>
        <v>#N/A</v>
      </c>
      <c r="BR6" s="173">
        <f t="shared" ref="BR6:BR20" si="0">COUNTA(BJ6:BM6)</f>
        <v>0</v>
      </c>
      <c r="BS6" s="172">
        <f t="shared" ref="BS6:BS20" si="1">IF(BI6="〇",1,0)</f>
        <v>0</v>
      </c>
      <c r="BT6" s="173" t="e">
        <f t="shared" ref="BT6:BT20" si="2">IF(BQ6&lt;4,1,COUNTIF(BJ6:BM6,7))</f>
        <v>#N/A</v>
      </c>
      <c r="BU6" s="176" t="e">
        <f>IF(BT6&gt;=BS6,1,0)+IF(BR6&gt;=BQ6,1,0)</f>
        <v>#N/A</v>
      </c>
      <c r="BV6" s="16"/>
      <c r="BW6" s="23"/>
    </row>
    <row r="7" spans="1:131" s="31" customFormat="1" ht="15" thickBot="1">
      <c r="A7" s="16"/>
      <c r="B7" s="16"/>
      <c r="C7" s="16"/>
      <c r="L7" s="34"/>
      <c r="M7" s="33"/>
      <c r="N7" s="16"/>
      <c r="O7" s="16"/>
      <c r="P7" s="16"/>
      <c r="Q7" s="16"/>
      <c r="R7" s="16"/>
      <c r="S7" s="718" t="s">
        <v>0</v>
      </c>
      <c r="T7" s="719"/>
      <c r="U7" s="719"/>
      <c r="V7" s="719"/>
      <c r="W7" s="719"/>
      <c r="X7" s="720"/>
      <c r="Y7" s="694"/>
      <c r="Z7" s="695"/>
      <c r="AA7" s="695"/>
      <c r="AB7" s="695"/>
      <c r="AC7" s="695"/>
      <c r="AD7" s="695"/>
      <c r="AE7" s="695"/>
      <c r="AF7" s="695"/>
      <c r="AG7" s="695"/>
      <c r="AH7" s="695"/>
      <c r="AI7" s="695"/>
      <c r="AJ7" s="695"/>
      <c r="AK7" s="696"/>
      <c r="AL7" s="16"/>
      <c r="AM7" s="43">
        <v>2</v>
      </c>
      <c r="AN7" s="153"/>
      <c r="AO7" s="633"/>
      <c r="AP7" s="634"/>
      <c r="AQ7" s="634"/>
      <c r="AR7" s="633"/>
      <c r="AS7" s="634"/>
      <c r="AT7" s="634"/>
      <c r="AU7" s="635"/>
      <c r="AV7" s="643"/>
      <c r="AW7" s="644"/>
      <c r="AX7" s="644"/>
      <c r="AY7" s="44" t="s">
        <v>12</v>
      </c>
      <c r="AZ7" s="44" t="s">
        <v>31</v>
      </c>
      <c r="BA7" s="565"/>
      <c r="BB7" s="44" t="s">
        <v>32</v>
      </c>
      <c r="BC7" s="44" t="s">
        <v>33</v>
      </c>
      <c r="BD7" s="636">
        <f t="shared" ref="BD7:BD20" si="3">AV7*BA7</f>
        <v>0</v>
      </c>
      <c r="BE7" s="636"/>
      <c r="BF7" s="636"/>
      <c r="BG7" s="636"/>
      <c r="BH7" s="136" t="s">
        <v>12</v>
      </c>
      <c r="BI7" s="154"/>
      <c r="BJ7" s="155"/>
      <c r="BK7" s="156"/>
      <c r="BL7" s="156"/>
      <c r="BM7" s="157"/>
      <c r="BN7" s="138" t="e">
        <f t="shared" ref="BN7:BN20" si="4">IF(BU7&gt;=2,"OK","NG")</f>
        <v>#N/A</v>
      </c>
      <c r="BO7" s="133"/>
      <c r="BP7" s="133"/>
      <c r="BQ7" s="172" t="e">
        <f>VLOOKUP("〇",$BI$1:$BR$4,10,FALSE)</f>
        <v>#N/A</v>
      </c>
      <c r="BR7" s="173">
        <f t="shared" si="0"/>
        <v>0</v>
      </c>
      <c r="BS7" s="172">
        <f t="shared" si="1"/>
        <v>0</v>
      </c>
      <c r="BT7" s="173" t="e">
        <f t="shared" si="2"/>
        <v>#N/A</v>
      </c>
      <c r="BU7" s="177" t="e">
        <f t="shared" ref="BU7:BU20" si="5">IF(BT7&gt;=BS7,1,0)+IF(BR7&gt;=BQ7,1,0)</f>
        <v>#N/A</v>
      </c>
      <c r="BV7" s="16"/>
      <c r="BW7" s="23"/>
    </row>
    <row r="8" spans="1:131" s="31" customFormat="1" ht="14.4">
      <c r="A8" s="16"/>
      <c r="Y8" s="31" t="s">
        <v>111</v>
      </c>
      <c r="AL8" s="16"/>
      <c r="AM8" s="43">
        <v>3</v>
      </c>
      <c r="AN8" s="153"/>
      <c r="AO8" s="633"/>
      <c r="AP8" s="634"/>
      <c r="AQ8" s="634"/>
      <c r="AR8" s="633"/>
      <c r="AS8" s="634"/>
      <c r="AT8" s="634"/>
      <c r="AU8" s="635"/>
      <c r="AV8" s="643"/>
      <c r="AW8" s="644"/>
      <c r="AX8" s="644"/>
      <c r="AY8" s="44" t="s">
        <v>12</v>
      </c>
      <c r="AZ8" s="44" t="s">
        <v>31</v>
      </c>
      <c r="BA8" s="565"/>
      <c r="BB8" s="44" t="s">
        <v>32</v>
      </c>
      <c r="BC8" s="44" t="s">
        <v>33</v>
      </c>
      <c r="BD8" s="636">
        <f t="shared" si="3"/>
        <v>0</v>
      </c>
      <c r="BE8" s="636"/>
      <c r="BF8" s="636"/>
      <c r="BG8" s="636"/>
      <c r="BH8" s="136" t="s">
        <v>12</v>
      </c>
      <c r="BI8" s="154"/>
      <c r="BJ8" s="155"/>
      <c r="BK8" s="156"/>
      <c r="BL8" s="156"/>
      <c r="BM8" s="157"/>
      <c r="BN8" s="138" t="e">
        <f t="shared" si="4"/>
        <v>#N/A</v>
      </c>
      <c r="BO8" s="133"/>
      <c r="BP8" s="133"/>
      <c r="BQ8" s="172" t="e">
        <f t="shared" ref="BQ8:BQ20" si="6">VLOOKUP("〇",$BI$1:$BR$4,10,FALSE)</f>
        <v>#N/A</v>
      </c>
      <c r="BR8" s="173">
        <f t="shared" si="0"/>
        <v>0</v>
      </c>
      <c r="BS8" s="172">
        <f t="shared" si="1"/>
        <v>0</v>
      </c>
      <c r="BT8" s="173" t="e">
        <f t="shared" si="2"/>
        <v>#N/A</v>
      </c>
      <c r="BU8" s="177" t="e">
        <f t="shared" si="5"/>
        <v>#N/A</v>
      </c>
      <c r="BW8" s="6"/>
    </row>
    <row r="9" spans="1:131" s="31" customFormat="1" ht="14.4">
      <c r="A9" s="16"/>
      <c r="AL9" s="16"/>
      <c r="AM9" s="43">
        <v>4</v>
      </c>
      <c r="AN9" s="153"/>
      <c r="AO9" s="633"/>
      <c r="AP9" s="634"/>
      <c r="AQ9" s="634"/>
      <c r="AR9" s="633"/>
      <c r="AS9" s="634"/>
      <c r="AT9" s="634"/>
      <c r="AU9" s="635"/>
      <c r="AV9" s="643"/>
      <c r="AW9" s="644"/>
      <c r="AX9" s="644"/>
      <c r="AY9" s="44" t="s">
        <v>12</v>
      </c>
      <c r="AZ9" s="44" t="s">
        <v>31</v>
      </c>
      <c r="BA9" s="565"/>
      <c r="BB9" s="44" t="s">
        <v>32</v>
      </c>
      <c r="BC9" s="44" t="s">
        <v>33</v>
      </c>
      <c r="BD9" s="636">
        <f t="shared" si="3"/>
        <v>0</v>
      </c>
      <c r="BE9" s="636"/>
      <c r="BF9" s="636"/>
      <c r="BG9" s="636"/>
      <c r="BH9" s="136" t="s">
        <v>12</v>
      </c>
      <c r="BI9" s="154"/>
      <c r="BJ9" s="155"/>
      <c r="BK9" s="156"/>
      <c r="BL9" s="156"/>
      <c r="BM9" s="157"/>
      <c r="BN9" s="138" t="e">
        <f t="shared" si="4"/>
        <v>#N/A</v>
      </c>
      <c r="BO9" s="133"/>
      <c r="BP9" s="133"/>
      <c r="BQ9" s="172" t="e">
        <f t="shared" si="6"/>
        <v>#N/A</v>
      </c>
      <c r="BR9" s="173">
        <f t="shared" si="0"/>
        <v>0</v>
      </c>
      <c r="BS9" s="172">
        <f t="shared" si="1"/>
        <v>0</v>
      </c>
      <c r="BT9" s="173" t="e">
        <f t="shared" si="2"/>
        <v>#N/A</v>
      </c>
      <c r="BU9" s="177" t="e">
        <f t="shared" si="5"/>
        <v>#N/A</v>
      </c>
      <c r="BW9" s="6"/>
    </row>
    <row r="10" spans="1:131" s="31" customFormat="1" ht="15" thickBot="1">
      <c r="A10" s="16"/>
      <c r="B10" s="34" t="s">
        <v>137</v>
      </c>
      <c r="C10" s="34"/>
      <c r="D10" s="34"/>
      <c r="E10" s="34"/>
      <c r="F10" s="34"/>
      <c r="G10" s="34"/>
      <c r="H10" s="34"/>
      <c r="I10" s="34"/>
      <c r="J10" s="34"/>
      <c r="K10" s="34"/>
      <c r="L10" s="34"/>
      <c r="M10" s="34"/>
      <c r="N10" s="37"/>
      <c r="O10" s="37"/>
      <c r="P10" s="37"/>
      <c r="Q10" s="37"/>
      <c r="R10" s="37"/>
      <c r="S10" s="37"/>
      <c r="T10" s="37"/>
      <c r="U10" s="37"/>
      <c r="V10" s="37"/>
      <c r="W10" s="34"/>
      <c r="X10" s="34"/>
      <c r="Y10" s="34"/>
      <c r="Z10" s="34"/>
      <c r="AA10" s="34"/>
      <c r="AB10" s="34"/>
      <c r="AC10" s="34"/>
      <c r="AD10" s="34"/>
      <c r="AE10" s="29"/>
      <c r="AF10" s="29"/>
      <c r="AG10" s="29"/>
      <c r="AH10" s="16"/>
      <c r="AI10" s="16"/>
      <c r="AJ10" s="16"/>
      <c r="AK10" s="30"/>
      <c r="AL10" s="16"/>
      <c r="AM10" s="43">
        <v>5</v>
      </c>
      <c r="AN10" s="153"/>
      <c r="AO10" s="633"/>
      <c r="AP10" s="634"/>
      <c r="AQ10" s="634"/>
      <c r="AR10" s="633"/>
      <c r="AS10" s="634"/>
      <c r="AT10" s="634"/>
      <c r="AU10" s="635"/>
      <c r="AV10" s="643"/>
      <c r="AW10" s="644"/>
      <c r="AX10" s="644"/>
      <c r="AY10" s="44" t="s">
        <v>12</v>
      </c>
      <c r="AZ10" s="44" t="s">
        <v>31</v>
      </c>
      <c r="BA10" s="565"/>
      <c r="BB10" s="44" t="s">
        <v>32</v>
      </c>
      <c r="BC10" s="44" t="s">
        <v>33</v>
      </c>
      <c r="BD10" s="636">
        <f t="shared" si="3"/>
        <v>0</v>
      </c>
      <c r="BE10" s="636"/>
      <c r="BF10" s="636"/>
      <c r="BG10" s="636"/>
      <c r="BH10" s="136" t="s">
        <v>12</v>
      </c>
      <c r="BI10" s="154"/>
      <c r="BJ10" s="155"/>
      <c r="BK10" s="156"/>
      <c r="BL10" s="156"/>
      <c r="BM10" s="157"/>
      <c r="BN10" s="138" t="e">
        <f t="shared" si="4"/>
        <v>#N/A</v>
      </c>
      <c r="BO10" s="133"/>
      <c r="BP10" s="133"/>
      <c r="BQ10" s="172" t="e">
        <f t="shared" si="6"/>
        <v>#N/A</v>
      </c>
      <c r="BR10" s="173">
        <f t="shared" si="0"/>
        <v>0</v>
      </c>
      <c r="BS10" s="172">
        <f t="shared" si="1"/>
        <v>0</v>
      </c>
      <c r="BT10" s="173" t="e">
        <f t="shared" si="2"/>
        <v>#N/A</v>
      </c>
      <c r="BU10" s="177" t="e">
        <f t="shared" si="5"/>
        <v>#N/A</v>
      </c>
      <c r="BW10" s="6"/>
    </row>
    <row r="11" spans="1:131" s="31" customFormat="1" ht="15" thickBot="1">
      <c r="A11" s="16"/>
      <c r="B11" s="637" t="s">
        <v>96</v>
      </c>
      <c r="C11" s="638"/>
      <c r="D11" s="638"/>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9"/>
      <c r="AJ11" s="640"/>
      <c r="AK11" s="147"/>
      <c r="AL11" s="16"/>
      <c r="AM11" s="43">
        <v>6</v>
      </c>
      <c r="AN11" s="153"/>
      <c r="AO11" s="633"/>
      <c r="AP11" s="634"/>
      <c r="AQ11" s="634"/>
      <c r="AR11" s="633"/>
      <c r="AS11" s="634"/>
      <c r="AT11" s="634"/>
      <c r="AU11" s="635"/>
      <c r="AV11" s="643"/>
      <c r="AW11" s="644"/>
      <c r="AX11" s="644"/>
      <c r="AY11" s="44" t="s">
        <v>12</v>
      </c>
      <c r="AZ11" s="44" t="s">
        <v>31</v>
      </c>
      <c r="BA11" s="602"/>
      <c r="BB11" s="44" t="s">
        <v>32</v>
      </c>
      <c r="BC11" s="44" t="s">
        <v>33</v>
      </c>
      <c r="BD11" s="636">
        <f t="shared" si="3"/>
        <v>0</v>
      </c>
      <c r="BE11" s="636"/>
      <c r="BF11" s="636"/>
      <c r="BG11" s="636"/>
      <c r="BH11" s="136" t="s">
        <v>12</v>
      </c>
      <c r="BI11" s="154"/>
      <c r="BJ11" s="155"/>
      <c r="BK11" s="156"/>
      <c r="BL11" s="156"/>
      <c r="BM11" s="157"/>
      <c r="BN11" s="138" t="e">
        <f t="shared" si="4"/>
        <v>#N/A</v>
      </c>
      <c r="BO11" s="133"/>
      <c r="BP11" s="133"/>
      <c r="BQ11" s="172" t="e">
        <f t="shared" si="6"/>
        <v>#N/A</v>
      </c>
      <c r="BR11" s="173">
        <f t="shared" si="0"/>
        <v>0</v>
      </c>
      <c r="BS11" s="172">
        <f t="shared" si="1"/>
        <v>0</v>
      </c>
      <c r="BT11" s="173" t="e">
        <f t="shared" si="2"/>
        <v>#N/A</v>
      </c>
      <c r="BU11" s="177" t="e">
        <f t="shared" si="5"/>
        <v>#N/A</v>
      </c>
      <c r="BW11" s="6"/>
    </row>
    <row r="12" spans="1:131" s="31" customFormat="1" ht="14.4">
      <c r="A12" s="16"/>
      <c r="B12" s="229"/>
      <c r="C12" s="641" t="s">
        <v>139</v>
      </c>
      <c r="D12" s="642"/>
      <c r="E12" s="642"/>
      <c r="F12" s="642"/>
      <c r="G12" s="624"/>
      <c r="H12" s="625"/>
      <c r="I12" s="625"/>
      <c r="J12" s="625"/>
      <c r="K12" s="625"/>
      <c r="L12" s="625"/>
      <c r="M12" s="625"/>
      <c r="N12" s="625"/>
      <c r="O12" s="625"/>
      <c r="P12" s="625"/>
      <c r="Q12" s="700" t="s">
        <v>94</v>
      </c>
      <c r="R12" s="700"/>
      <c r="S12" s="700"/>
      <c r="T12" s="700"/>
      <c r="U12" s="700"/>
      <c r="V12" s="700"/>
      <c r="W12" s="700"/>
      <c r="X12" s="701"/>
      <c r="Y12" s="701"/>
      <c r="Z12" s="701"/>
      <c r="AA12" s="701"/>
      <c r="AB12" s="701"/>
      <c r="AC12" s="701"/>
      <c r="AD12" s="701"/>
      <c r="AE12" s="701"/>
      <c r="AF12" s="701"/>
      <c r="AG12" s="701"/>
      <c r="AH12" s="701"/>
      <c r="AI12" s="701"/>
      <c r="AJ12" s="702"/>
      <c r="AK12" s="147"/>
      <c r="AL12" s="16"/>
      <c r="AM12" s="43">
        <v>7</v>
      </c>
      <c r="AN12" s="153"/>
      <c r="AO12" s="633"/>
      <c r="AP12" s="634"/>
      <c r="AQ12" s="634"/>
      <c r="AR12" s="633"/>
      <c r="AS12" s="634"/>
      <c r="AT12" s="634"/>
      <c r="AU12" s="635"/>
      <c r="AV12" s="643"/>
      <c r="AW12" s="644"/>
      <c r="AX12" s="644"/>
      <c r="AY12" s="44" t="s">
        <v>12</v>
      </c>
      <c r="AZ12" s="44" t="s">
        <v>31</v>
      </c>
      <c r="BA12" s="602"/>
      <c r="BB12" s="44" t="s">
        <v>32</v>
      </c>
      <c r="BC12" s="44" t="s">
        <v>33</v>
      </c>
      <c r="BD12" s="636">
        <f t="shared" si="3"/>
        <v>0</v>
      </c>
      <c r="BE12" s="636"/>
      <c r="BF12" s="636"/>
      <c r="BG12" s="636"/>
      <c r="BH12" s="136" t="s">
        <v>12</v>
      </c>
      <c r="BI12" s="154"/>
      <c r="BJ12" s="155"/>
      <c r="BK12" s="156"/>
      <c r="BL12" s="156"/>
      <c r="BM12" s="157"/>
      <c r="BN12" s="138" t="e">
        <f t="shared" si="4"/>
        <v>#N/A</v>
      </c>
      <c r="BO12" s="133"/>
      <c r="BP12" s="133"/>
      <c r="BQ12" s="172" t="e">
        <f t="shared" si="6"/>
        <v>#N/A</v>
      </c>
      <c r="BR12" s="173">
        <f t="shared" si="0"/>
        <v>0</v>
      </c>
      <c r="BS12" s="172">
        <f t="shared" si="1"/>
        <v>0</v>
      </c>
      <c r="BT12" s="173" t="e">
        <f t="shared" si="2"/>
        <v>#N/A</v>
      </c>
      <c r="BU12" s="177" t="e">
        <f t="shared" si="5"/>
        <v>#N/A</v>
      </c>
      <c r="BW12" s="6"/>
    </row>
    <row r="13" spans="1:131" s="31" customFormat="1" ht="14.4">
      <c r="A13" s="34"/>
      <c r="B13" s="231"/>
      <c r="C13" s="703" t="s">
        <v>140</v>
      </c>
      <c r="D13" s="704"/>
      <c r="E13" s="704"/>
      <c r="F13" s="705"/>
      <c r="G13" s="706"/>
      <c r="H13" s="707"/>
      <c r="I13" s="707"/>
      <c r="J13" s="707"/>
      <c r="K13" s="707"/>
      <c r="L13" s="707"/>
      <c r="M13" s="707"/>
      <c r="N13" s="707"/>
      <c r="O13" s="707"/>
      <c r="P13" s="707"/>
      <c r="Q13" s="708" t="s">
        <v>94</v>
      </c>
      <c r="R13" s="708"/>
      <c r="S13" s="708"/>
      <c r="T13" s="708"/>
      <c r="U13" s="708"/>
      <c r="V13" s="708"/>
      <c r="W13" s="708"/>
      <c r="X13" s="709"/>
      <c r="Y13" s="709"/>
      <c r="Z13" s="709"/>
      <c r="AA13" s="709"/>
      <c r="AB13" s="709"/>
      <c r="AC13" s="709"/>
      <c r="AD13" s="709"/>
      <c r="AE13" s="709"/>
      <c r="AF13" s="709"/>
      <c r="AG13" s="709"/>
      <c r="AH13" s="709"/>
      <c r="AI13" s="709"/>
      <c r="AJ13" s="710"/>
      <c r="AK13" s="147"/>
      <c r="AL13" s="16"/>
      <c r="AM13" s="43">
        <v>8</v>
      </c>
      <c r="AN13" s="153"/>
      <c r="AO13" s="633"/>
      <c r="AP13" s="634"/>
      <c r="AQ13" s="634"/>
      <c r="AR13" s="633"/>
      <c r="AS13" s="634"/>
      <c r="AT13" s="634"/>
      <c r="AU13" s="635"/>
      <c r="AV13" s="643"/>
      <c r="AW13" s="644"/>
      <c r="AX13" s="644"/>
      <c r="AY13" s="44" t="s">
        <v>12</v>
      </c>
      <c r="AZ13" s="44" t="s">
        <v>31</v>
      </c>
      <c r="BA13" s="602"/>
      <c r="BB13" s="44" t="s">
        <v>32</v>
      </c>
      <c r="BC13" s="44" t="s">
        <v>33</v>
      </c>
      <c r="BD13" s="636">
        <f t="shared" si="3"/>
        <v>0</v>
      </c>
      <c r="BE13" s="636"/>
      <c r="BF13" s="636"/>
      <c r="BG13" s="636"/>
      <c r="BH13" s="136" t="s">
        <v>12</v>
      </c>
      <c r="BI13" s="154"/>
      <c r="BJ13" s="155"/>
      <c r="BK13" s="156"/>
      <c r="BL13" s="156"/>
      <c r="BM13" s="157"/>
      <c r="BN13" s="138" t="e">
        <f t="shared" si="4"/>
        <v>#N/A</v>
      </c>
      <c r="BO13" s="133"/>
      <c r="BP13" s="133"/>
      <c r="BQ13" s="172" t="e">
        <f t="shared" si="6"/>
        <v>#N/A</v>
      </c>
      <c r="BR13" s="173">
        <f t="shared" si="0"/>
        <v>0</v>
      </c>
      <c r="BS13" s="172">
        <f t="shared" si="1"/>
        <v>0</v>
      </c>
      <c r="BT13" s="173" t="e">
        <f t="shared" si="2"/>
        <v>#N/A</v>
      </c>
      <c r="BU13" s="177" t="e">
        <f t="shared" si="5"/>
        <v>#N/A</v>
      </c>
      <c r="BW13" s="35"/>
      <c r="CL13" s="16"/>
      <c r="CM13" s="16"/>
      <c r="CN13" s="16"/>
      <c r="CO13" s="16"/>
      <c r="CP13" s="16"/>
      <c r="CQ13" s="16"/>
      <c r="CR13" s="16"/>
    </row>
    <row r="14" spans="1:131" ht="15" thickBot="1">
      <c r="A14" s="34"/>
      <c r="B14" s="230"/>
      <c r="C14" s="614" t="s">
        <v>138</v>
      </c>
      <c r="D14" s="615"/>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1" t="s">
        <v>269</v>
      </c>
      <c r="AF14" s="612"/>
      <c r="AG14" s="612"/>
      <c r="AH14" s="612"/>
      <c r="AI14" s="612"/>
      <c r="AJ14" s="613"/>
      <c r="AK14" s="147"/>
      <c r="AM14" s="43">
        <v>9</v>
      </c>
      <c r="AN14" s="153"/>
      <c r="AO14" s="633"/>
      <c r="AP14" s="634"/>
      <c r="AQ14" s="634"/>
      <c r="AR14" s="633"/>
      <c r="AS14" s="634"/>
      <c r="AT14" s="634"/>
      <c r="AU14" s="635"/>
      <c r="AV14" s="643"/>
      <c r="AW14" s="644"/>
      <c r="AX14" s="644"/>
      <c r="AY14" s="44" t="s">
        <v>12</v>
      </c>
      <c r="AZ14" s="44" t="s">
        <v>31</v>
      </c>
      <c r="BA14" s="602"/>
      <c r="BB14" s="44" t="s">
        <v>32</v>
      </c>
      <c r="BC14" s="44" t="s">
        <v>33</v>
      </c>
      <c r="BD14" s="636">
        <f t="shared" si="3"/>
        <v>0</v>
      </c>
      <c r="BE14" s="636"/>
      <c r="BF14" s="636"/>
      <c r="BG14" s="636"/>
      <c r="BH14" s="136" t="s">
        <v>12</v>
      </c>
      <c r="BI14" s="154"/>
      <c r="BJ14" s="155"/>
      <c r="BK14" s="156"/>
      <c r="BL14" s="156"/>
      <c r="BM14" s="157"/>
      <c r="BN14" s="138" t="e">
        <f t="shared" si="4"/>
        <v>#N/A</v>
      </c>
      <c r="BO14" s="133"/>
      <c r="BP14" s="133"/>
      <c r="BQ14" s="172" t="e">
        <f t="shared" si="6"/>
        <v>#N/A</v>
      </c>
      <c r="BR14" s="173">
        <f t="shared" si="0"/>
        <v>0</v>
      </c>
      <c r="BS14" s="172">
        <f t="shared" si="1"/>
        <v>0</v>
      </c>
      <c r="BT14" s="173" t="e">
        <f t="shared" si="2"/>
        <v>#N/A</v>
      </c>
      <c r="BU14" s="177" t="e">
        <f t="shared" si="5"/>
        <v>#N/A</v>
      </c>
      <c r="CK14" s="16"/>
      <c r="CL14" s="16"/>
      <c r="CM14" s="16"/>
      <c r="CN14" s="16"/>
      <c r="CO14" s="16"/>
      <c r="CP14" s="16"/>
      <c r="CQ14" s="16"/>
      <c r="CR14" s="16"/>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row>
    <row r="15" spans="1:131" ht="14.4">
      <c r="A15" s="34"/>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M15" s="43">
        <v>10</v>
      </c>
      <c r="AN15" s="153"/>
      <c r="AO15" s="633"/>
      <c r="AP15" s="634"/>
      <c r="AQ15" s="634"/>
      <c r="AR15" s="633"/>
      <c r="AS15" s="634"/>
      <c r="AT15" s="634"/>
      <c r="AU15" s="635"/>
      <c r="AV15" s="643"/>
      <c r="AW15" s="644"/>
      <c r="AX15" s="644"/>
      <c r="AY15" s="44" t="s">
        <v>12</v>
      </c>
      <c r="AZ15" s="44" t="s">
        <v>31</v>
      </c>
      <c r="BA15" s="602"/>
      <c r="BB15" s="44" t="s">
        <v>32</v>
      </c>
      <c r="BC15" s="44" t="s">
        <v>33</v>
      </c>
      <c r="BD15" s="636">
        <f t="shared" si="3"/>
        <v>0</v>
      </c>
      <c r="BE15" s="636"/>
      <c r="BF15" s="636"/>
      <c r="BG15" s="636"/>
      <c r="BH15" s="136" t="s">
        <v>12</v>
      </c>
      <c r="BI15" s="154"/>
      <c r="BJ15" s="155"/>
      <c r="BK15" s="156"/>
      <c r="BL15" s="156"/>
      <c r="BM15" s="157"/>
      <c r="BN15" s="138" t="e">
        <f t="shared" si="4"/>
        <v>#N/A</v>
      </c>
      <c r="BO15" s="133"/>
      <c r="BP15" s="133"/>
      <c r="BQ15" s="172" t="e">
        <f t="shared" si="6"/>
        <v>#N/A</v>
      </c>
      <c r="BR15" s="173">
        <f t="shared" si="0"/>
        <v>0</v>
      </c>
      <c r="BS15" s="172">
        <f t="shared" si="1"/>
        <v>0</v>
      </c>
      <c r="BT15" s="173" t="e">
        <f t="shared" si="2"/>
        <v>#N/A</v>
      </c>
      <c r="BU15" s="177" t="e">
        <f t="shared" si="5"/>
        <v>#N/A</v>
      </c>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row>
    <row r="16" spans="1:131" ht="14.4">
      <c r="A16" s="34"/>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M16" s="43">
        <v>11</v>
      </c>
      <c r="AN16" s="153"/>
      <c r="AO16" s="633"/>
      <c r="AP16" s="634"/>
      <c r="AQ16" s="634"/>
      <c r="AR16" s="633"/>
      <c r="AS16" s="634"/>
      <c r="AT16" s="634"/>
      <c r="AU16" s="635"/>
      <c r="AV16" s="643"/>
      <c r="AW16" s="644"/>
      <c r="AX16" s="644"/>
      <c r="AY16" s="44" t="s">
        <v>12</v>
      </c>
      <c r="AZ16" s="44" t="s">
        <v>31</v>
      </c>
      <c r="BA16" s="602"/>
      <c r="BB16" s="44" t="s">
        <v>32</v>
      </c>
      <c r="BC16" s="44" t="s">
        <v>33</v>
      </c>
      <c r="BD16" s="636">
        <f t="shared" si="3"/>
        <v>0</v>
      </c>
      <c r="BE16" s="636"/>
      <c r="BF16" s="636"/>
      <c r="BG16" s="636"/>
      <c r="BH16" s="136" t="s">
        <v>12</v>
      </c>
      <c r="BI16" s="154"/>
      <c r="BJ16" s="155"/>
      <c r="BK16" s="156"/>
      <c r="BL16" s="156"/>
      <c r="BM16" s="157"/>
      <c r="BN16" s="138" t="e">
        <f t="shared" si="4"/>
        <v>#N/A</v>
      </c>
      <c r="BO16" s="133"/>
      <c r="BP16" s="133"/>
      <c r="BQ16" s="172" t="e">
        <f t="shared" si="6"/>
        <v>#N/A</v>
      </c>
      <c r="BR16" s="173">
        <f t="shared" si="0"/>
        <v>0</v>
      </c>
      <c r="BS16" s="172">
        <f t="shared" si="1"/>
        <v>0</v>
      </c>
      <c r="BT16" s="173" t="e">
        <f t="shared" si="2"/>
        <v>#N/A</v>
      </c>
      <c r="BU16" s="177" t="e">
        <f t="shared" si="5"/>
        <v>#N/A</v>
      </c>
      <c r="BV16" s="16"/>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row>
    <row r="17" spans="1:134" ht="15" thickBot="1">
      <c r="A17" s="34"/>
      <c r="B17" s="34" t="s">
        <v>124</v>
      </c>
      <c r="C17" s="38"/>
      <c r="D17" s="38"/>
      <c r="E17" s="38"/>
      <c r="F17" s="37"/>
      <c r="G17" s="37"/>
      <c r="H17" s="37"/>
      <c r="I17" s="129"/>
      <c r="J17" s="129"/>
      <c r="K17" s="129"/>
      <c r="L17" s="129"/>
      <c r="M17" s="129"/>
      <c r="N17" s="129"/>
      <c r="O17" s="129"/>
      <c r="P17" s="37"/>
      <c r="Q17" s="37"/>
      <c r="R17" s="37"/>
      <c r="S17" s="129"/>
      <c r="T17" s="129"/>
      <c r="U17" s="129"/>
      <c r="V17" s="129"/>
      <c r="W17" s="129"/>
      <c r="X17" s="129"/>
      <c r="Y17" s="129"/>
      <c r="Z17" s="129"/>
      <c r="AA17" s="129"/>
      <c r="AB17" s="37"/>
      <c r="AC17" s="37"/>
      <c r="AD17" s="37"/>
      <c r="AE17" s="39"/>
      <c r="AF17" s="39"/>
      <c r="AG17" s="39"/>
      <c r="AH17" s="34"/>
      <c r="AI17" s="34"/>
      <c r="AJ17" s="34"/>
      <c r="AM17" s="43">
        <v>12</v>
      </c>
      <c r="AN17" s="153"/>
      <c r="AO17" s="633"/>
      <c r="AP17" s="634"/>
      <c r="AQ17" s="634"/>
      <c r="AR17" s="633"/>
      <c r="AS17" s="634"/>
      <c r="AT17" s="634"/>
      <c r="AU17" s="635"/>
      <c r="AV17" s="643"/>
      <c r="AW17" s="644"/>
      <c r="AX17" s="644"/>
      <c r="AY17" s="44" t="s">
        <v>12</v>
      </c>
      <c r="AZ17" s="44" t="s">
        <v>31</v>
      </c>
      <c r="BA17" s="602"/>
      <c r="BB17" s="44" t="s">
        <v>32</v>
      </c>
      <c r="BC17" s="44" t="s">
        <v>33</v>
      </c>
      <c r="BD17" s="636">
        <f t="shared" si="3"/>
        <v>0</v>
      </c>
      <c r="BE17" s="636"/>
      <c r="BF17" s="636"/>
      <c r="BG17" s="636"/>
      <c r="BH17" s="136" t="s">
        <v>12</v>
      </c>
      <c r="BI17" s="154"/>
      <c r="BJ17" s="155"/>
      <c r="BK17" s="156"/>
      <c r="BL17" s="156"/>
      <c r="BM17" s="157"/>
      <c r="BN17" s="138" t="e">
        <f t="shared" si="4"/>
        <v>#N/A</v>
      </c>
      <c r="BO17" s="133"/>
      <c r="BP17" s="133"/>
      <c r="BQ17" s="172" t="e">
        <f t="shared" si="6"/>
        <v>#N/A</v>
      </c>
      <c r="BR17" s="173">
        <f t="shared" si="0"/>
        <v>0</v>
      </c>
      <c r="BS17" s="172">
        <f t="shared" si="1"/>
        <v>0</v>
      </c>
      <c r="BT17" s="173" t="e">
        <f t="shared" si="2"/>
        <v>#N/A</v>
      </c>
      <c r="BU17" s="177" t="e">
        <f t="shared" si="5"/>
        <v>#N/A</v>
      </c>
      <c r="BV17" s="16"/>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row>
    <row r="18" spans="1:134" ht="15" thickBot="1">
      <c r="A18" s="34"/>
      <c r="B18" s="679" t="s">
        <v>146</v>
      </c>
      <c r="C18" s="680"/>
      <c r="D18" s="680"/>
      <c r="E18" s="680"/>
      <c r="F18" s="680"/>
      <c r="G18" s="680"/>
      <c r="H18" s="680"/>
      <c r="I18" s="680"/>
      <c r="J18" s="680"/>
      <c r="K18" s="680"/>
      <c r="L18" s="680"/>
      <c r="M18" s="680"/>
      <c r="N18" s="680"/>
      <c r="O18" s="680"/>
      <c r="P18" s="680"/>
      <c r="Q18" s="618"/>
      <c r="R18" s="619"/>
      <c r="S18" s="619"/>
      <c r="T18" s="619"/>
      <c r="U18" s="148" t="s">
        <v>57</v>
      </c>
      <c r="V18" s="620" t="s">
        <v>141</v>
      </c>
      <c r="W18" s="620"/>
      <c r="X18" s="620"/>
      <c r="Y18" s="620"/>
      <c r="Z18" s="620"/>
      <c r="AA18" s="620"/>
      <c r="AB18" s="620"/>
      <c r="AC18" s="620"/>
      <c r="AD18" s="620"/>
      <c r="AE18" s="620"/>
      <c r="AF18" s="621"/>
      <c r="AG18" s="616">
        <f>IF(Q18="",0,IF(Q18&lt;41,4.2,IF(AND(Q18&gt;40,Q18&lt;91),5.2,IF(AND(Q18&gt;90,Q18&lt;121),5,0))))</f>
        <v>0</v>
      </c>
      <c r="AH18" s="617"/>
      <c r="AI18" s="617"/>
      <c r="AJ18" s="183" t="s">
        <v>142</v>
      </c>
      <c r="AM18" s="43">
        <v>13</v>
      </c>
      <c r="AN18" s="153"/>
      <c r="AO18" s="633"/>
      <c r="AP18" s="634"/>
      <c r="AQ18" s="634"/>
      <c r="AR18" s="633"/>
      <c r="AS18" s="634"/>
      <c r="AT18" s="634"/>
      <c r="AU18" s="635"/>
      <c r="AV18" s="643"/>
      <c r="AW18" s="644"/>
      <c r="AX18" s="644"/>
      <c r="AY18" s="44" t="s">
        <v>12</v>
      </c>
      <c r="AZ18" s="44" t="s">
        <v>31</v>
      </c>
      <c r="BA18" s="602"/>
      <c r="BB18" s="44" t="s">
        <v>32</v>
      </c>
      <c r="BC18" s="44" t="s">
        <v>33</v>
      </c>
      <c r="BD18" s="636">
        <f t="shared" si="3"/>
        <v>0</v>
      </c>
      <c r="BE18" s="636"/>
      <c r="BF18" s="636"/>
      <c r="BG18" s="636"/>
      <c r="BH18" s="136" t="s">
        <v>12</v>
      </c>
      <c r="BI18" s="154"/>
      <c r="BJ18" s="155"/>
      <c r="BK18" s="156"/>
      <c r="BL18" s="156"/>
      <c r="BM18" s="157"/>
      <c r="BN18" s="138" t="e">
        <f t="shared" si="4"/>
        <v>#N/A</v>
      </c>
      <c r="BO18" s="133"/>
      <c r="BP18" s="133"/>
      <c r="BQ18" s="172" t="e">
        <f t="shared" si="6"/>
        <v>#N/A</v>
      </c>
      <c r="BR18" s="173">
        <f t="shared" si="0"/>
        <v>0</v>
      </c>
      <c r="BS18" s="172">
        <f t="shared" si="1"/>
        <v>0</v>
      </c>
      <c r="BT18" s="173" t="e">
        <f t="shared" si="2"/>
        <v>#N/A</v>
      </c>
      <c r="BU18" s="177" t="e">
        <f t="shared" si="5"/>
        <v>#N/A</v>
      </c>
      <c r="BV18" s="16"/>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row>
    <row r="19" spans="1:134" ht="14.4">
      <c r="A19" s="34"/>
      <c r="B19" s="690" t="s">
        <v>18</v>
      </c>
      <c r="C19" s="311"/>
      <c r="D19" s="235"/>
      <c r="E19" s="235" t="s">
        <v>129</v>
      </c>
      <c r="F19" s="235"/>
      <c r="G19" s="235"/>
      <c r="H19" s="235"/>
      <c r="I19" s="235"/>
      <c r="J19" s="235"/>
      <c r="K19" s="235"/>
      <c r="L19" s="235"/>
      <c r="M19" s="235"/>
      <c r="N19" s="235"/>
      <c r="O19" s="235"/>
      <c r="P19" s="312"/>
      <c r="Q19" s="622"/>
      <c r="R19" s="623"/>
      <c r="S19" s="623"/>
      <c r="T19" s="623"/>
      <c r="U19" s="151" t="s">
        <v>57</v>
      </c>
      <c r="V19" s="34"/>
      <c r="W19" s="34"/>
      <c r="X19" s="34"/>
      <c r="Y19" s="34"/>
      <c r="Z19" s="34"/>
      <c r="AA19" s="34"/>
      <c r="AB19" s="34"/>
      <c r="AC19" s="34"/>
      <c r="AD19" s="34"/>
      <c r="AE19" s="34"/>
      <c r="AF19" s="41"/>
      <c r="AG19" s="41"/>
      <c r="AH19" s="41"/>
      <c r="AI19" s="34"/>
      <c r="AJ19" s="234"/>
      <c r="AK19" s="36"/>
      <c r="AL19" s="150"/>
      <c r="AM19" s="43">
        <v>14</v>
      </c>
      <c r="AN19" s="153"/>
      <c r="AO19" s="633"/>
      <c r="AP19" s="634"/>
      <c r="AQ19" s="634"/>
      <c r="AR19" s="633"/>
      <c r="AS19" s="634"/>
      <c r="AT19" s="634"/>
      <c r="AU19" s="635"/>
      <c r="AV19" s="643"/>
      <c r="AW19" s="644"/>
      <c r="AX19" s="644"/>
      <c r="AY19" s="44" t="s">
        <v>12</v>
      </c>
      <c r="AZ19" s="44" t="s">
        <v>31</v>
      </c>
      <c r="BA19" s="602"/>
      <c r="BB19" s="44" t="s">
        <v>32</v>
      </c>
      <c r="BC19" s="44" t="s">
        <v>33</v>
      </c>
      <c r="BD19" s="636">
        <f t="shared" si="3"/>
        <v>0</v>
      </c>
      <c r="BE19" s="636"/>
      <c r="BF19" s="636"/>
      <c r="BG19" s="636"/>
      <c r="BH19" s="136" t="s">
        <v>12</v>
      </c>
      <c r="BI19" s="154"/>
      <c r="BJ19" s="155"/>
      <c r="BK19" s="156"/>
      <c r="BL19" s="156"/>
      <c r="BM19" s="157"/>
      <c r="BN19" s="138" t="e">
        <f t="shared" si="4"/>
        <v>#N/A</v>
      </c>
      <c r="BO19" s="133"/>
      <c r="BP19" s="133"/>
      <c r="BQ19" s="172" t="e">
        <f t="shared" si="6"/>
        <v>#N/A</v>
      </c>
      <c r="BR19" s="173">
        <f t="shared" si="0"/>
        <v>0</v>
      </c>
      <c r="BS19" s="172">
        <f t="shared" si="1"/>
        <v>0</v>
      </c>
      <c r="BT19" s="173" t="e">
        <f t="shared" si="2"/>
        <v>#N/A</v>
      </c>
      <c r="BU19" s="177" t="e">
        <f t="shared" si="5"/>
        <v>#N/A</v>
      </c>
      <c r="BV19" s="16"/>
      <c r="DB19" s="31"/>
      <c r="DC19" s="31"/>
      <c r="DD19" s="31"/>
      <c r="DE19" s="31"/>
      <c r="DF19" s="31"/>
      <c r="DG19" s="31"/>
      <c r="DH19" s="31"/>
      <c r="DI19" s="31"/>
      <c r="DJ19" s="31"/>
      <c r="DK19" s="31"/>
      <c r="DL19" s="31"/>
      <c r="DM19" s="31"/>
      <c r="DN19" s="31"/>
      <c r="DO19" s="31"/>
      <c r="DP19" s="31"/>
    </row>
    <row r="20" spans="1:134" ht="15" thickBot="1">
      <c r="B20" s="691"/>
      <c r="C20" s="313"/>
      <c r="D20" s="188"/>
      <c r="E20" s="188" t="s">
        <v>130</v>
      </c>
      <c r="F20" s="188"/>
      <c r="G20" s="188"/>
      <c r="H20" s="188"/>
      <c r="I20" s="188"/>
      <c r="J20" s="188"/>
      <c r="K20" s="188"/>
      <c r="L20" s="188"/>
      <c r="M20" s="188"/>
      <c r="N20" s="188"/>
      <c r="O20" s="188"/>
      <c r="P20" s="314"/>
      <c r="Q20" s="687"/>
      <c r="R20" s="688"/>
      <c r="S20" s="688"/>
      <c r="T20" s="688"/>
      <c r="U20" s="152" t="s">
        <v>57</v>
      </c>
      <c r="V20" s="34"/>
      <c r="W20" s="34"/>
      <c r="X20" s="34"/>
      <c r="Y20" s="34"/>
      <c r="Z20" s="34"/>
      <c r="AA20" s="34"/>
      <c r="AB20" s="34"/>
      <c r="AC20" s="34"/>
      <c r="AD20" s="34"/>
      <c r="AE20" s="34"/>
      <c r="AF20" s="39"/>
      <c r="AG20" s="149"/>
      <c r="AH20" s="149"/>
      <c r="AI20" s="149"/>
      <c r="AJ20" s="233"/>
      <c r="AK20" s="149"/>
      <c r="AL20" s="150"/>
      <c r="AM20" s="43">
        <v>15</v>
      </c>
      <c r="AN20" s="153"/>
      <c r="AO20" s="633"/>
      <c r="AP20" s="634"/>
      <c r="AQ20" s="634"/>
      <c r="AR20" s="633"/>
      <c r="AS20" s="634"/>
      <c r="AT20" s="634"/>
      <c r="AU20" s="635"/>
      <c r="AV20" s="643"/>
      <c r="AW20" s="644"/>
      <c r="AX20" s="644"/>
      <c r="AY20" s="44" t="s">
        <v>12</v>
      </c>
      <c r="AZ20" s="44" t="s">
        <v>31</v>
      </c>
      <c r="BA20" s="565"/>
      <c r="BB20" s="44" t="s">
        <v>32</v>
      </c>
      <c r="BC20" s="44" t="s">
        <v>33</v>
      </c>
      <c r="BD20" s="636">
        <f t="shared" si="3"/>
        <v>0</v>
      </c>
      <c r="BE20" s="636"/>
      <c r="BF20" s="636"/>
      <c r="BG20" s="636"/>
      <c r="BH20" s="136" t="s">
        <v>12</v>
      </c>
      <c r="BI20" s="154"/>
      <c r="BJ20" s="155"/>
      <c r="BK20" s="156"/>
      <c r="BL20" s="156"/>
      <c r="BM20" s="157"/>
      <c r="BN20" s="138" t="e">
        <f t="shared" si="4"/>
        <v>#N/A</v>
      </c>
      <c r="BO20" s="133"/>
      <c r="BP20" s="133"/>
      <c r="BQ20" s="172" t="e">
        <f t="shared" si="6"/>
        <v>#N/A</v>
      </c>
      <c r="BR20" s="173">
        <f t="shared" si="0"/>
        <v>0</v>
      </c>
      <c r="BS20" s="172">
        <f t="shared" si="1"/>
        <v>0</v>
      </c>
      <c r="BT20" s="173" t="e">
        <f t="shared" si="2"/>
        <v>#N/A</v>
      </c>
      <c r="BU20" s="177" t="e">
        <f t="shared" si="5"/>
        <v>#N/A</v>
      </c>
      <c r="DB20" s="31"/>
      <c r="DC20" s="31"/>
      <c r="DD20" s="31"/>
      <c r="DE20" s="31"/>
      <c r="DF20" s="31"/>
      <c r="DG20" s="31"/>
      <c r="DH20" s="31"/>
      <c r="DI20" s="31"/>
      <c r="DJ20" s="31"/>
      <c r="DK20" s="31"/>
      <c r="DL20" s="31"/>
      <c r="DM20" s="31"/>
      <c r="DN20" s="31"/>
      <c r="DO20" s="31"/>
      <c r="DP20" s="31"/>
    </row>
    <row r="21" spans="1:134" ht="15" thickBot="1">
      <c r="A21" s="34"/>
      <c r="B21" s="691"/>
      <c r="C21" s="313"/>
      <c r="D21" s="188"/>
      <c r="E21" s="188" t="s">
        <v>131</v>
      </c>
      <c r="F21" s="188"/>
      <c r="G21" s="188"/>
      <c r="H21" s="188"/>
      <c r="I21" s="188"/>
      <c r="J21" s="188"/>
      <c r="K21" s="188"/>
      <c r="L21" s="188"/>
      <c r="M21" s="188"/>
      <c r="N21" s="188"/>
      <c r="O21" s="188"/>
      <c r="P21" s="314"/>
      <c r="Q21" s="687"/>
      <c r="R21" s="688"/>
      <c r="S21" s="688"/>
      <c r="T21" s="688"/>
      <c r="U21" s="152" t="s">
        <v>57</v>
      </c>
      <c r="V21" s="753" t="s">
        <v>143</v>
      </c>
      <c r="W21" s="754"/>
      <c r="X21" s="754"/>
      <c r="Y21" s="754"/>
      <c r="Z21" s="754"/>
      <c r="AA21" s="754"/>
      <c r="AB21" s="754"/>
      <c r="AC21" s="754"/>
      <c r="AD21" s="754"/>
      <c r="AE21" s="754"/>
      <c r="AF21" s="754"/>
      <c r="AG21" s="619"/>
      <c r="AH21" s="619"/>
      <c r="AI21" s="619"/>
      <c r="AJ21" s="772"/>
      <c r="AK21" s="36"/>
      <c r="AM21" s="725" t="s">
        <v>34</v>
      </c>
      <c r="AN21" s="726"/>
      <c r="AO21" s="726"/>
      <c r="AP21" s="726"/>
      <c r="AQ21" s="726"/>
      <c r="AR21" s="726"/>
      <c r="AS21" s="726"/>
      <c r="AT21" s="726"/>
      <c r="AU21" s="727"/>
      <c r="AV21" s="651">
        <f>SUM(BD6:BG20)</f>
        <v>0</v>
      </c>
      <c r="AW21" s="652"/>
      <c r="AX21" s="652"/>
      <c r="AY21" s="652"/>
      <c r="AZ21" s="652"/>
      <c r="BA21" s="652"/>
      <c r="BB21" s="652"/>
      <c r="BC21" s="652"/>
      <c r="BD21" s="652"/>
      <c r="BE21" s="652"/>
      <c r="BF21" s="652"/>
      <c r="BG21" s="652"/>
      <c r="BH21" s="45" t="s">
        <v>12</v>
      </c>
      <c r="BI21" s="600" t="s">
        <v>256</v>
      </c>
      <c r="BJ21" s="181"/>
      <c r="BK21" s="48"/>
      <c r="BL21" s="48"/>
      <c r="BM21" s="158"/>
      <c r="BN21" s="48"/>
      <c r="BO21" s="2"/>
      <c r="BP21" s="2"/>
      <c r="BQ21" s="163"/>
      <c r="BR21" s="162"/>
      <c r="BS21" s="161"/>
      <c r="BT21" s="2"/>
      <c r="BU21" s="2"/>
      <c r="BV21" s="40"/>
      <c r="DB21" s="31"/>
      <c r="DC21" s="31"/>
      <c r="DD21" s="31"/>
      <c r="DE21" s="31"/>
      <c r="DF21" s="31"/>
      <c r="DG21" s="31"/>
      <c r="DH21" s="31"/>
      <c r="DI21" s="31"/>
      <c r="DJ21" s="31"/>
      <c r="DK21" s="31"/>
      <c r="DL21" s="31"/>
      <c r="DM21" s="31"/>
      <c r="DN21" s="31"/>
      <c r="DO21" s="31"/>
      <c r="DP21" s="31"/>
    </row>
    <row r="22" spans="1:134" ht="15" thickBot="1">
      <c r="A22" s="34"/>
      <c r="B22" s="692"/>
      <c r="C22" s="315"/>
      <c r="D22" s="189"/>
      <c r="E22" s="189" t="s">
        <v>132</v>
      </c>
      <c r="F22" s="189"/>
      <c r="G22" s="189"/>
      <c r="H22" s="189"/>
      <c r="I22" s="189"/>
      <c r="J22" s="189"/>
      <c r="K22" s="189"/>
      <c r="L22" s="189"/>
      <c r="M22" s="189"/>
      <c r="N22" s="189"/>
      <c r="O22" s="189"/>
      <c r="P22" s="316"/>
      <c r="Q22" s="687"/>
      <c r="R22" s="688"/>
      <c r="S22" s="688"/>
      <c r="T22" s="688"/>
      <c r="U22" s="152" t="s">
        <v>57</v>
      </c>
      <c r="V22" s="620" t="s">
        <v>243</v>
      </c>
      <c r="W22" s="620"/>
      <c r="X22" s="620"/>
      <c r="Y22" s="620"/>
      <c r="Z22" s="620"/>
      <c r="AA22" s="620"/>
      <c r="AB22" s="620"/>
      <c r="AC22" s="620"/>
      <c r="AD22" s="620"/>
      <c r="AE22" s="620"/>
      <c r="AF22" s="621"/>
      <c r="AG22" s="616">
        <f>BR22</f>
        <v>0</v>
      </c>
      <c r="AH22" s="617"/>
      <c r="AI22" s="617"/>
      <c r="AJ22" s="183" t="s">
        <v>142</v>
      </c>
      <c r="AK22" s="5"/>
      <c r="AM22" s="31"/>
      <c r="AN22" s="10"/>
      <c r="AO22" s="2"/>
      <c r="AP22" s="2"/>
      <c r="AQ22" s="2"/>
      <c r="AR22" s="2"/>
      <c r="AS22" s="2"/>
      <c r="AT22" s="2"/>
      <c r="AU22" s="2"/>
      <c r="AV22" s="2"/>
      <c r="AW22" s="2"/>
      <c r="AX22" s="2"/>
      <c r="AY22" s="2"/>
      <c r="AZ22" s="2"/>
      <c r="BA22" s="3"/>
      <c r="BB22" s="2"/>
      <c r="BC22" s="2"/>
      <c r="BD22" s="3"/>
      <c r="BE22" s="2"/>
      <c r="BF22" s="2"/>
      <c r="BG22" s="2"/>
      <c r="BH22" s="2"/>
      <c r="BI22" s="2"/>
      <c r="BJ22" s="2"/>
      <c r="BK22" s="2"/>
      <c r="BL22" s="2"/>
      <c r="BM22" s="2"/>
      <c r="BN22" s="2"/>
      <c r="BO22" s="2"/>
      <c r="BP22" s="2"/>
      <c r="BQ22" s="163"/>
      <c r="BR22" s="560">
        <f>ROUND(SUM(BR24:BU24),0)</f>
        <v>0</v>
      </c>
      <c r="BS22" s="29" t="s">
        <v>55</v>
      </c>
      <c r="BV22" s="2"/>
      <c r="DB22" s="31"/>
      <c r="DC22" s="31"/>
      <c r="DD22" s="31"/>
      <c r="DE22" s="31"/>
      <c r="DF22" s="31"/>
      <c r="DG22" s="31"/>
      <c r="DH22" s="31"/>
      <c r="DI22" s="31"/>
      <c r="DJ22" s="31"/>
      <c r="DK22" s="31"/>
      <c r="DL22" s="31"/>
      <c r="DM22" s="31"/>
      <c r="DN22" s="31"/>
      <c r="DO22" s="31"/>
      <c r="DP22" s="31"/>
    </row>
    <row r="23" spans="1:134" s="48" customFormat="1" ht="16.8" thickBot="1">
      <c r="A23" s="34"/>
      <c r="B23" s="685" t="s">
        <v>153</v>
      </c>
      <c r="C23" s="620"/>
      <c r="D23" s="620"/>
      <c r="E23" s="620"/>
      <c r="F23" s="620"/>
      <c r="G23" s="620"/>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620"/>
      <c r="AF23" s="686"/>
      <c r="AG23" s="683">
        <f>ROUND(SUM(AG18+AG22),0)</f>
        <v>0</v>
      </c>
      <c r="AH23" s="684"/>
      <c r="AI23" s="684"/>
      <c r="AJ23" s="236" t="s">
        <v>142</v>
      </c>
      <c r="AK23" s="237"/>
      <c r="AL23" s="16"/>
      <c r="AM23" s="31"/>
      <c r="AN23" s="10"/>
      <c r="AO23" s="2"/>
      <c r="AP23" s="2"/>
      <c r="AQ23" s="2"/>
      <c r="AR23" s="2"/>
      <c r="AS23" s="2"/>
      <c r="AT23" s="2"/>
      <c r="AU23" s="2"/>
      <c r="AV23" s="2"/>
      <c r="AW23" s="2"/>
      <c r="AX23" s="2"/>
      <c r="AY23" s="2"/>
      <c r="AZ23" s="2"/>
      <c r="BA23" s="3"/>
      <c r="BB23" s="2"/>
      <c r="BC23" s="2"/>
      <c r="BD23" s="3"/>
      <c r="BE23" s="2"/>
      <c r="BF23" s="2"/>
      <c r="BG23" s="2"/>
      <c r="BH23" s="2"/>
      <c r="BI23" s="2"/>
      <c r="BJ23" s="2"/>
      <c r="BK23" s="2"/>
      <c r="BL23" s="2"/>
      <c r="BM23" s="2"/>
      <c r="BN23" s="2"/>
      <c r="BO23" s="2"/>
      <c r="BP23" s="2"/>
      <c r="BQ23" s="163"/>
      <c r="BR23" s="561" t="s">
        <v>2</v>
      </c>
      <c r="BS23" s="557" t="s">
        <v>3</v>
      </c>
      <c r="BT23" s="557" t="s">
        <v>4</v>
      </c>
      <c r="BU23" s="562" t="s">
        <v>5</v>
      </c>
      <c r="BV23" s="11"/>
      <c r="BW23" s="161"/>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row>
    <row r="24" spans="1:134" s="48" customFormat="1" ht="16.8" thickBot="1">
      <c r="A24" s="34"/>
      <c r="B24" s="679" t="s">
        <v>145</v>
      </c>
      <c r="C24" s="680"/>
      <c r="D24" s="680"/>
      <c r="E24" s="680"/>
      <c r="F24" s="680"/>
      <c r="G24" s="680"/>
      <c r="H24" s="680"/>
      <c r="I24" s="681" t="s">
        <v>58</v>
      </c>
      <c r="J24" s="682"/>
      <c r="K24" s="682"/>
      <c r="L24" s="682"/>
      <c r="M24" s="682"/>
      <c r="N24" s="682"/>
      <c r="O24" s="682"/>
      <c r="P24" s="682"/>
      <c r="Q24" s="728" t="str">
        <f>IF(AG23/3&lt;1,"1",ROUND(AG23/3,0))</f>
        <v>1</v>
      </c>
      <c r="R24" s="729"/>
      <c r="S24" s="729"/>
      <c r="T24" s="729"/>
      <c r="U24" s="232" t="s">
        <v>142</v>
      </c>
      <c r="V24" s="730" t="s">
        <v>59</v>
      </c>
      <c r="W24" s="731"/>
      <c r="X24" s="731"/>
      <c r="Y24" s="731"/>
      <c r="Z24" s="731"/>
      <c r="AA24" s="731"/>
      <c r="AB24" s="731"/>
      <c r="AC24" s="731"/>
      <c r="AD24" s="731"/>
      <c r="AE24" s="731"/>
      <c r="AF24" s="731"/>
      <c r="AG24" s="728" t="str">
        <f>IF(AG23/5&lt;1,"1",ROUND(AG23/5,0))</f>
        <v>1</v>
      </c>
      <c r="AH24" s="729"/>
      <c r="AI24" s="729"/>
      <c r="AJ24" s="42" t="s">
        <v>1</v>
      </c>
      <c r="AK24" s="30"/>
      <c r="AL24" s="16"/>
      <c r="AM24" s="31"/>
      <c r="AN24" s="10"/>
      <c r="AO24" s="2"/>
      <c r="AP24" s="2"/>
      <c r="AQ24" s="2"/>
      <c r="AR24" s="2"/>
      <c r="AS24" s="2"/>
      <c r="AT24" s="2"/>
      <c r="AU24" s="2"/>
      <c r="AV24" s="2"/>
      <c r="AW24" s="2"/>
      <c r="AX24" s="2"/>
      <c r="AY24" s="2"/>
      <c r="AZ24" s="2"/>
      <c r="BA24" s="3"/>
      <c r="BB24" s="2"/>
      <c r="BC24" s="2"/>
      <c r="BD24" s="3"/>
      <c r="BE24" s="2"/>
      <c r="BF24" s="2"/>
      <c r="BG24" s="2"/>
      <c r="BH24" s="2"/>
      <c r="BI24" s="2"/>
      <c r="BJ24" s="2"/>
      <c r="BK24" s="2"/>
      <c r="BL24" s="2"/>
      <c r="BM24" s="2"/>
      <c r="BN24" s="2"/>
      <c r="BO24" s="2"/>
      <c r="BP24" s="2"/>
      <c r="BQ24" s="163"/>
      <c r="BR24" s="559">
        <f>ROUNDDOWN(Q22/30,1)</f>
        <v>0</v>
      </c>
      <c r="BS24" s="559">
        <f>IF(AG21="有",ROUNDDOWN(Q21/15,1),ROUNDDOWN(Q21/20,1))</f>
        <v>0</v>
      </c>
      <c r="BT24" s="559">
        <f>ROUNDDOWN(Q20/6,1)</f>
        <v>0</v>
      </c>
      <c r="BU24" s="563">
        <f>ROUNDDOWN(Q19/3,1)</f>
        <v>0</v>
      </c>
      <c r="BV24" s="11"/>
      <c r="BW24" s="239"/>
      <c r="BX24" s="239"/>
      <c r="BY24" s="34"/>
      <c r="BZ24" s="273"/>
      <c r="CA24" s="274"/>
      <c r="CB24" s="12"/>
    </row>
    <row r="25" spans="1:134" s="48" customFormat="1" ht="14.4">
      <c r="A25" s="40"/>
      <c r="B25" s="721"/>
      <c r="C25" s="721"/>
      <c r="D25" s="721"/>
      <c r="E25" s="721"/>
      <c r="F25" s="721"/>
      <c r="G25" s="558"/>
      <c r="H25" s="558"/>
      <c r="I25" s="558"/>
      <c r="J25" s="558"/>
      <c r="K25" s="558"/>
      <c r="L25" s="558"/>
      <c r="M25" s="558"/>
      <c r="N25" s="558"/>
      <c r="O25" s="558"/>
      <c r="P25" s="558"/>
      <c r="Q25" s="558"/>
      <c r="R25" s="558"/>
      <c r="S25" s="558"/>
      <c r="T25" s="558"/>
      <c r="U25" s="558"/>
      <c r="V25" s="558"/>
      <c r="W25" s="558"/>
      <c r="X25" s="558"/>
      <c r="Y25" s="558"/>
      <c r="Z25" s="558"/>
      <c r="AA25" s="558"/>
      <c r="AB25" s="773"/>
      <c r="AC25" s="773"/>
      <c r="AD25" s="773"/>
      <c r="AE25" s="678"/>
      <c r="AF25" s="678"/>
      <c r="AG25" s="678"/>
      <c r="AH25" s="678"/>
      <c r="AI25" s="678"/>
      <c r="AJ25" s="678"/>
      <c r="AK25" s="678"/>
      <c r="AL25" s="16"/>
      <c r="AM25" s="31"/>
      <c r="AN25" s="10"/>
      <c r="AO25" s="2"/>
      <c r="AP25" s="2"/>
      <c r="AQ25" s="2"/>
      <c r="AR25" s="2"/>
      <c r="AS25" s="2"/>
      <c r="AT25" s="2"/>
      <c r="AU25" s="2"/>
      <c r="AV25" s="2"/>
      <c r="AW25" s="2"/>
      <c r="AX25" s="2"/>
      <c r="AY25" s="2"/>
      <c r="AZ25" s="2"/>
      <c r="BA25" s="3"/>
      <c r="BB25" s="2"/>
      <c r="BC25" s="2"/>
      <c r="BD25" s="3"/>
      <c r="BE25" s="2"/>
      <c r="BF25" s="2"/>
      <c r="BG25" s="2"/>
      <c r="BH25" s="2"/>
      <c r="BI25" s="2"/>
      <c r="BJ25" s="2"/>
      <c r="BK25" s="2"/>
      <c r="BL25" s="2"/>
      <c r="BM25" s="2"/>
      <c r="BN25" s="2"/>
      <c r="BO25" s="2"/>
      <c r="BP25" s="2"/>
      <c r="BQ25" s="163"/>
      <c r="BR25" s="163"/>
      <c r="BS25" s="161"/>
      <c r="BT25" s="31"/>
      <c r="BU25" s="31"/>
      <c r="BV25" s="11"/>
      <c r="BW25" s="161"/>
      <c r="BX25" s="161"/>
      <c r="BY25" s="5"/>
      <c r="BZ25" s="133"/>
      <c r="CA25" s="130"/>
      <c r="CB25" s="12"/>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row>
    <row r="26" spans="1:134" s="48" customFormat="1" ht="14.4">
      <c r="A26" s="40"/>
      <c r="B26" s="223"/>
      <c r="C26" s="223"/>
      <c r="D26" s="223"/>
      <c r="E26" s="223"/>
      <c r="F26" s="223"/>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5"/>
      <c r="AF26" s="225"/>
      <c r="AG26" s="225"/>
      <c r="AH26" s="225"/>
      <c r="AI26" s="225"/>
      <c r="AJ26" s="225"/>
      <c r="AK26" s="225"/>
      <c r="AL26" s="16"/>
      <c r="AM26" s="31"/>
      <c r="AN26" s="10"/>
      <c r="AO26" s="2"/>
      <c r="AP26" s="2"/>
      <c r="AQ26" s="2"/>
      <c r="AR26" s="2"/>
      <c r="AS26" s="2"/>
      <c r="AT26" s="2"/>
      <c r="AU26" s="2"/>
      <c r="AV26" s="2"/>
      <c r="AW26" s="2"/>
      <c r="AX26" s="2"/>
      <c r="AY26" s="2"/>
      <c r="AZ26" s="2"/>
      <c r="BA26" s="3"/>
      <c r="BB26" s="2"/>
      <c r="BC26" s="2"/>
      <c r="BD26" s="3"/>
      <c r="BE26" s="2"/>
      <c r="BF26" s="2"/>
      <c r="BG26" s="2"/>
      <c r="BH26" s="2"/>
      <c r="BI26" s="2"/>
      <c r="BJ26" s="2"/>
      <c r="BK26" s="2"/>
      <c r="BL26" s="2"/>
      <c r="BM26" s="2"/>
      <c r="BN26" s="2"/>
      <c r="BO26" s="2"/>
      <c r="BP26" s="2"/>
      <c r="BQ26" s="163"/>
      <c r="BR26" s="163"/>
      <c r="BS26" s="161"/>
      <c r="BT26" s="31"/>
      <c r="BU26" s="31"/>
      <c r="BV26" s="5"/>
      <c r="BW26" s="689"/>
      <c r="BX26" s="689"/>
      <c r="BY26" s="689"/>
      <c r="BZ26" s="50"/>
      <c r="CA26" s="50"/>
      <c r="CB26" s="50"/>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row>
    <row r="27" spans="1:134" s="48" customFormat="1" ht="15" thickBot="1">
      <c r="A27" s="40"/>
      <c r="B27" s="12" t="s">
        <v>6</v>
      </c>
      <c r="C27" s="12"/>
      <c r="D27" s="12"/>
      <c r="E27" s="12"/>
      <c r="F27" s="12"/>
      <c r="G27" s="12"/>
      <c r="H27" s="12"/>
      <c r="I27" s="12"/>
      <c r="J27" s="12"/>
      <c r="W27" s="12"/>
      <c r="X27" s="12"/>
      <c r="Y27" s="12"/>
      <c r="Z27" s="12"/>
      <c r="AA27" s="12"/>
      <c r="AB27" s="12"/>
      <c r="AC27" s="12"/>
      <c r="AD27" s="12"/>
      <c r="AE27" s="12"/>
      <c r="AF27" s="12"/>
      <c r="AG27" s="12"/>
      <c r="AH27" s="12"/>
      <c r="AI27" s="12"/>
      <c r="AJ27" s="12"/>
      <c r="AK27" s="23"/>
      <c r="AL27" s="16"/>
      <c r="AM27" s="31"/>
      <c r="AN27" s="10"/>
      <c r="AO27" s="2"/>
      <c r="AP27" s="2"/>
      <c r="AQ27" s="2"/>
      <c r="AR27" s="2"/>
      <c r="AS27" s="2"/>
      <c r="AT27" s="2"/>
      <c r="AU27" s="2"/>
      <c r="AV27" s="2"/>
      <c r="AW27" s="2"/>
      <c r="AX27" s="2"/>
      <c r="AY27" s="2"/>
      <c r="AZ27" s="2"/>
      <c r="BA27" s="3"/>
      <c r="BB27" s="2"/>
      <c r="BC27" s="2"/>
      <c r="BD27" s="3"/>
      <c r="BE27" s="2"/>
      <c r="BF27" s="2"/>
      <c r="BG27" s="2"/>
      <c r="BH27" s="2"/>
      <c r="BI27" s="2"/>
      <c r="BJ27" s="2"/>
      <c r="BK27" s="2"/>
      <c r="BL27" s="2"/>
      <c r="BM27" s="2"/>
      <c r="BN27" s="2"/>
      <c r="BO27" s="2"/>
      <c r="BP27" s="2"/>
      <c r="BQ27" s="163"/>
      <c r="BR27" s="163"/>
      <c r="BS27" s="161"/>
      <c r="BT27" s="31"/>
      <c r="BU27" s="31"/>
      <c r="BV27" s="5"/>
      <c r="BW27" s="2"/>
      <c r="BX27" s="133"/>
      <c r="BY27" s="40"/>
      <c r="BZ27" s="50"/>
      <c r="CA27" s="50"/>
      <c r="CB27" s="50"/>
      <c r="CC27" s="50"/>
      <c r="CD27" s="50"/>
      <c r="CE27" s="50"/>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row>
    <row r="28" spans="1:134" s="48" customFormat="1" ht="15" thickBot="1">
      <c r="A28" s="40"/>
      <c r="B28" s="12"/>
      <c r="C28" s="656" t="s">
        <v>7</v>
      </c>
      <c r="D28" s="733" t="s">
        <v>87</v>
      </c>
      <c r="E28" s="734"/>
      <c r="F28" s="734"/>
      <c r="G28" s="734"/>
      <c r="H28" s="734"/>
      <c r="I28" s="734"/>
      <c r="J28" s="263"/>
      <c r="K28" s="263"/>
      <c r="L28" s="520" t="s">
        <v>8</v>
      </c>
      <c r="M28" s="270"/>
      <c r="N28" s="664" t="str">
        <f>'技能経験に着目した加算（様式１）'!Q24</f>
        <v>1</v>
      </c>
      <c r="O28" s="665"/>
      <c r="P28" s="238" t="s">
        <v>1</v>
      </c>
      <c r="Q28" s="519" t="s">
        <v>9</v>
      </c>
      <c r="R28" s="222"/>
      <c r="S28" s="664" t="str">
        <f>AG24</f>
        <v>1</v>
      </c>
      <c r="T28" s="665"/>
      <c r="U28" s="144" t="s">
        <v>1</v>
      </c>
      <c r="V28" s="751" t="s">
        <v>10</v>
      </c>
      <c r="W28" s="752"/>
      <c r="X28" s="752"/>
      <c r="Y28" s="752"/>
      <c r="Z28" s="752"/>
      <c r="AA28" s="752"/>
      <c r="AB28" s="752"/>
      <c r="AC28" s="752"/>
      <c r="AD28" s="756"/>
      <c r="AE28" s="757"/>
      <c r="AF28" s="757"/>
      <c r="AG28" s="757"/>
      <c r="AH28" s="757"/>
      <c r="AI28" s="757"/>
      <c r="AJ28" s="271" t="s">
        <v>11</v>
      </c>
      <c r="AK28" s="272"/>
      <c r="AL28" s="16"/>
      <c r="AM28" s="10" t="s">
        <v>56</v>
      </c>
      <c r="AN28" s="10"/>
      <c r="AO28" s="2"/>
      <c r="AP28" s="2"/>
      <c r="AQ28" s="2"/>
      <c r="AR28" s="2"/>
      <c r="AS28" s="2"/>
      <c r="AT28" s="2"/>
      <c r="AU28" s="2"/>
      <c r="AV28" s="2"/>
      <c r="AW28" s="2"/>
      <c r="AX28" s="2"/>
      <c r="AY28" s="2"/>
      <c r="AZ28" s="2"/>
      <c r="BA28" s="3"/>
      <c r="BB28" s="2"/>
      <c r="BC28" s="2"/>
      <c r="BD28" s="3"/>
      <c r="BE28" s="2"/>
      <c r="BF28" s="2"/>
      <c r="BG28" s="2"/>
      <c r="BH28" s="2"/>
      <c r="BI28" s="2"/>
      <c r="BJ28" s="2"/>
      <c r="BK28" s="2"/>
      <c r="BL28" s="2"/>
      <c r="BM28" s="2"/>
      <c r="BN28" s="2"/>
      <c r="BO28" s="31"/>
      <c r="BP28" s="31"/>
      <c r="BQ28" s="161"/>
      <c r="BR28" s="161"/>
      <c r="BS28" s="161"/>
      <c r="BT28" s="31"/>
      <c r="BU28" s="31"/>
      <c r="BV28" s="16"/>
      <c r="BW28" s="135"/>
      <c r="BX28" s="596" t="s">
        <v>253</v>
      </c>
      <c r="BY28" s="597"/>
      <c r="BZ28" s="49"/>
      <c r="CA28" s="49"/>
      <c r="CB28" s="49"/>
      <c r="CC28" s="49"/>
      <c r="CD28" s="49"/>
      <c r="CE28" s="49"/>
      <c r="CF28" s="49"/>
      <c r="CG28" s="49"/>
      <c r="CH28" s="49"/>
      <c r="CI28" s="49"/>
      <c r="CJ28" s="49"/>
      <c r="CK28" s="49"/>
      <c r="CL28" s="49"/>
      <c r="CM28" s="50"/>
      <c r="CN28" s="50"/>
      <c r="CO28" s="50"/>
      <c r="CP28" s="50"/>
      <c r="CQ28" s="50"/>
      <c r="CR28" s="50"/>
      <c r="CS28" s="50"/>
      <c r="CT28" s="50"/>
      <c r="CU28" s="50"/>
      <c r="CV28" s="50"/>
      <c r="CW28" s="50"/>
      <c r="CX28" s="50"/>
      <c r="CY28" s="50"/>
      <c r="CZ28" s="50"/>
      <c r="DA28" s="50"/>
      <c r="DB28" s="50"/>
      <c r="DC28" s="50"/>
      <c r="DD28" s="50"/>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row>
    <row r="29" spans="1:134" s="31" customFormat="1" ht="16.8" thickBot="1">
      <c r="A29" s="40"/>
      <c r="B29" s="12"/>
      <c r="C29" s="657"/>
      <c r="D29" s="735"/>
      <c r="E29" s="736"/>
      <c r="F29" s="736"/>
      <c r="G29" s="736"/>
      <c r="H29" s="736"/>
      <c r="I29" s="736"/>
      <c r="J29" s="662" t="s">
        <v>102</v>
      </c>
      <c r="K29" s="662"/>
      <c r="L29" s="251" t="s">
        <v>98</v>
      </c>
      <c r="M29" s="252"/>
      <c r="N29" s="253"/>
      <c r="O29" s="254"/>
      <c r="P29" s="255"/>
      <c r="Q29" s="661">
        <f>BY29</f>
        <v>24450</v>
      </c>
      <c r="R29" s="661"/>
      <c r="S29" s="661"/>
      <c r="T29" s="661"/>
      <c r="U29" s="661"/>
      <c r="V29" s="749" t="s">
        <v>99</v>
      </c>
      <c r="W29" s="750"/>
      <c r="X29" s="750"/>
      <c r="Y29" s="750"/>
      <c r="Z29" s="750"/>
      <c r="AA29" s="750"/>
      <c r="AB29" s="750"/>
      <c r="AC29" s="750"/>
      <c r="AD29" s="758">
        <f>Q29*N28*AD28</f>
        <v>0</v>
      </c>
      <c r="AE29" s="759"/>
      <c r="AF29" s="759"/>
      <c r="AG29" s="759"/>
      <c r="AH29" s="759"/>
      <c r="AI29" s="759"/>
      <c r="AJ29" s="17" t="s">
        <v>12</v>
      </c>
      <c r="AK29" s="23"/>
      <c r="AL29" s="16"/>
      <c r="AM29" s="284" t="s">
        <v>28</v>
      </c>
      <c r="AN29" s="289" t="s">
        <v>90</v>
      </c>
      <c r="AO29" s="648" t="s">
        <v>29</v>
      </c>
      <c r="AP29" s="649"/>
      <c r="AQ29" s="650"/>
      <c r="AR29" s="648" t="s">
        <v>92</v>
      </c>
      <c r="AS29" s="649"/>
      <c r="AT29" s="649"/>
      <c r="AU29" s="650"/>
      <c r="AV29" s="648" t="s">
        <v>30</v>
      </c>
      <c r="AW29" s="649"/>
      <c r="AX29" s="649"/>
      <c r="AY29" s="649"/>
      <c r="AZ29" s="649"/>
      <c r="BA29" s="649"/>
      <c r="BB29" s="649"/>
      <c r="BC29" s="649"/>
      <c r="BD29" s="649"/>
      <c r="BE29" s="649"/>
      <c r="BF29" s="649"/>
      <c r="BG29" s="649"/>
      <c r="BH29" s="650"/>
      <c r="BI29" s="278" t="s">
        <v>119</v>
      </c>
      <c r="BJ29" s="279" t="s">
        <v>120</v>
      </c>
      <c r="BK29" s="16"/>
      <c r="BL29" s="280"/>
      <c r="BM29" s="281"/>
      <c r="BN29" s="16"/>
      <c r="BO29" s="16"/>
      <c r="BP29" s="16"/>
      <c r="BQ29" s="282" t="s">
        <v>109</v>
      </c>
      <c r="BR29" s="283" t="s">
        <v>110</v>
      </c>
      <c r="BS29" s="288" t="s">
        <v>118</v>
      </c>
      <c r="BT29" s="16"/>
      <c r="BW29" s="133"/>
      <c r="BX29" s="598" t="s">
        <v>251</v>
      </c>
      <c r="BY29" s="599">
        <v>24450</v>
      </c>
    </row>
    <row r="30" spans="1:134" s="31" customFormat="1" ht="16.2">
      <c r="A30" s="12"/>
      <c r="B30" s="12"/>
      <c r="C30" s="657"/>
      <c r="D30" s="735"/>
      <c r="E30" s="736"/>
      <c r="F30" s="736"/>
      <c r="G30" s="736"/>
      <c r="H30" s="736"/>
      <c r="I30" s="736"/>
      <c r="J30" s="662" t="s">
        <v>103</v>
      </c>
      <c r="K30" s="662"/>
      <c r="L30" s="251" t="s">
        <v>100</v>
      </c>
      <c r="M30" s="252"/>
      <c r="N30" s="253"/>
      <c r="O30" s="254"/>
      <c r="P30" s="255"/>
      <c r="Q30" s="661">
        <f>BY30</f>
        <v>3050</v>
      </c>
      <c r="R30" s="661"/>
      <c r="S30" s="661"/>
      <c r="T30" s="661"/>
      <c r="U30" s="661"/>
      <c r="V30" s="749" t="s">
        <v>99</v>
      </c>
      <c r="W30" s="750"/>
      <c r="X30" s="750"/>
      <c r="Y30" s="750"/>
      <c r="Z30" s="750"/>
      <c r="AA30" s="750"/>
      <c r="AB30" s="750"/>
      <c r="AC30" s="750"/>
      <c r="AD30" s="758">
        <f>Q30*S28*AD28</f>
        <v>0</v>
      </c>
      <c r="AE30" s="759"/>
      <c r="AF30" s="759"/>
      <c r="AG30" s="759"/>
      <c r="AH30" s="759"/>
      <c r="AI30" s="759"/>
      <c r="AJ30" s="17" t="s">
        <v>12</v>
      </c>
      <c r="AK30" s="23"/>
      <c r="AL30" s="16"/>
      <c r="AM30" s="43">
        <v>1</v>
      </c>
      <c r="AN30" s="153"/>
      <c r="AO30" s="633"/>
      <c r="AP30" s="634"/>
      <c r="AQ30" s="634"/>
      <c r="AR30" s="633"/>
      <c r="AS30" s="634"/>
      <c r="AT30" s="634"/>
      <c r="AU30" s="635"/>
      <c r="AV30" s="643"/>
      <c r="AW30" s="644"/>
      <c r="AX30" s="644"/>
      <c r="AY30" s="44" t="s">
        <v>12</v>
      </c>
      <c r="AZ30" s="44" t="s">
        <v>31</v>
      </c>
      <c r="BA30" s="565"/>
      <c r="BB30" s="44" t="s">
        <v>32</v>
      </c>
      <c r="BC30" s="44" t="s">
        <v>33</v>
      </c>
      <c r="BD30" s="636">
        <f>AV30*BA30</f>
        <v>0</v>
      </c>
      <c r="BE30" s="636"/>
      <c r="BF30" s="636"/>
      <c r="BG30" s="636"/>
      <c r="BH30" s="136" t="s">
        <v>12</v>
      </c>
      <c r="BI30" s="156"/>
      <c r="BJ30" s="146" t="e">
        <f>IF(BS30&gt;=1,"OK","NG")</f>
        <v>#N/A</v>
      </c>
      <c r="BL30" s="133"/>
      <c r="BM30" s="133"/>
      <c r="BQ30" s="266" t="e">
        <f>VLOOKUP("〇",$BI$1:$BS$4,11,FALSE)</f>
        <v>#N/A</v>
      </c>
      <c r="BR30" s="267" t="e">
        <f t="shared" ref="BR30:BR49" si="7">IF(BQ30&lt;1,1,COUNTA(BI30)+1)</f>
        <v>#N/A</v>
      </c>
      <c r="BS30" s="268" t="e">
        <f>IF(BR30&gt;BQ30,1,0)</f>
        <v>#N/A</v>
      </c>
      <c r="BX30" s="598" t="s">
        <v>252</v>
      </c>
      <c r="BY30" s="599">
        <v>3050</v>
      </c>
    </row>
    <row r="31" spans="1:134" ht="16.2">
      <c r="A31" s="12"/>
      <c r="B31" s="12"/>
      <c r="C31" s="658"/>
      <c r="D31" s="737"/>
      <c r="E31" s="738"/>
      <c r="F31" s="738"/>
      <c r="G31" s="738"/>
      <c r="H31" s="738"/>
      <c r="I31" s="738"/>
      <c r="J31" s="264"/>
      <c r="K31" s="264"/>
      <c r="L31" s="663"/>
      <c r="M31" s="663"/>
      <c r="N31" s="265"/>
      <c r="O31" s="261"/>
      <c r="P31" s="261"/>
      <c r="Q31" s="261"/>
      <c r="R31" s="261"/>
      <c r="S31" s="261"/>
      <c r="T31" s="261"/>
      <c r="U31" s="262"/>
      <c r="V31" s="745" t="s">
        <v>101</v>
      </c>
      <c r="W31" s="746"/>
      <c r="X31" s="746"/>
      <c r="Y31" s="746"/>
      <c r="Z31" s="746"/>
      <c r="AA31" s="746"/>
      <c r="AB31" s="746"/>
      <c r="AC31" s="746"/>
      <c r="AD31" s="770">
        <f>AD29+AD30</f>
        <v>0</v>
      </c>
      <c r="AE31" s="771"/>
      <c r="AF31" s="771"/>
      <c r="AG31" s="771"/>
      <c r="AH31" s="771"/>
      <c r="AI31" s="771"/>
      <c r="AJ31" s="17" t="s">
        <v>12</v>
      </c>
      <c r="AK31" s="23"/>
      <c r="AM31" s="43">
        <v>2</v>
      </c>
      <c r="AN31" s="153"/>
      <c r="AO31" s="633"/>
      <c r="AP31" s="634"/>
      <c r="AQ31" s="635"/>
      <c r="AR31" s="633"/>
      <c r="AS31" s="634"/>
      <c r="AT31" s="634"/>
      <c r="AU31" s="635"/>
      <c r="AV31" s="643"/>
      <c r="AW31" s="644"/>
      <c r="AX31" s="644"/>
      <c r="AY31" s="44" t="s">
        <v>12</v>
      </c>
      <c r="AZ31" s="44" t="s">
        <v>31</v>
      </c>
      <c r="BA31" s="565"/>
      <c r="BB31" s="44" t="s">
        <v>32</v>
      </c>
      <c r="BC31" s="44" t="s">
        <v>33</v>
      </c>
      <c r="BD31" s="636">
        <f t="shared" ref="BD31:BD49" si="8">AV31*BA31</f>
        <v>0</v>
      </c>
      <c r="BE31" s="636"/>
      <c r="BF31" s="636"/>
      <c r="BG31" s="636"/>
      <c r="BH31" s="136" t="s">
        <v>12</v>
      </c>
      <c r="BI31" s="156"/>
      <c r="BJ31" s="146" t="e">
        <f>IF(BS31&gt;=1,"OK","NG")</f>
        <v>#N/A</v>
      </c>
      <c r="BL31" s="133"/>
      <c r="BM31" s="133"/>
      <c r="BQ31" s="178" t="e">
        <f t="shared" ref="BQ31:BQ49" si="9">VLOOKUP("〇",$BI$1:$BS$4,11,FALSE)</f>
        <v>#N/A</v>
      </c>
      <c r="BR31" s="179" t="e">
        <f t="shared" si="7"/>
        <v>#N/A</v>
      </c>
      <c r="BS31" s="177" t="e">
        <f>IF(BR31&gt;BQ31,1,0)</f>
        <v>#N/A</v>
      </c>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row>
    <row r="32" spans="1:134" s="31" customFormat="1" ht="16.2">
      <c r="A32" s="12"/>
      <c r="B32" s="12"/>
      <c r="C32" s="659" t="s">
        <v>18</v>
      </c>
      <c r="D32" s="739" t="s">
        <v>144</v>
      </c>
      <c r="E32" s="740"/>
      <c r="F32" s="740"/>
      <c r="G32" s="740"/>
      <c r="H32" s="740"/>
      <c r="I32" s="740"/>
      <c r="J32" s="521" t="s">
        <v>13</v>
      </c>
      <c r="K32" s="522" t="s">
        <v>122</v>
      </c>
      <c r="L32" s="523"/>
      <c r="M32" s="524"/>
      <c r="N32" s="245"/>
      <c r="O32" s="245"/>
      <c r="P32" s="525"/>
      <c r="Q32" s="526"/>
      <c r="R32" s="527"/>
      <c r="S32" s="126"/>
      <c r="T32" s="126"/>
      <c r="U32" s="244"/>
      <c r="V32" s="126"/>
      <c r="W32" s="126"/>
      <c r="X32" s="126"/>
      <c r="Y32" s="126"/>
      <c r="Z32" s="126"/>
      <c r="AA32" s="126"/>
      <c r="AB32" s="245"/>
      <c r="AC32" s="243"/>
      <c r="AD32" s="766">
        <f>AV21</f>
        <v>0</v>
      </c>
      <c r="AE32" s="767"/>
      <c r="AF32" s="767"/>
      <c r="AG32" s="767"/>
      <c r="AH32" s="767"/>
      <c r="AI32" s="767"/>
      <c r="AJ32" s="18" t="s">
        <v>12</v>
      </c>
      <c r="AK32" s="23"/>
      <c r="AL32" s="16"/>
      <c r="AM32" s="43">
        <v>3</v>
      </c>
      <c r="AN32" s="153"/>
      <c r="AO32" s="633"/>
      <c r="AP32" s="634"/>
      <c r="AQ32" s="635"/>
      <c r="AR32" s="633"/>
      <c r="AS32" s="634"/>
      <c r="AT32" s="634"/>
      <c r="AU32" s="635"/>
      <c r="AV32" s="643"/>
      <c r="AW32" s="644"/>
      <c r="AX32" s="644"/>
      <c r="AY32" s="44" t="s">
        <v>12</v>
      </c>
      <c r="AZ32" s="44" t="s">
        <v>31</v>
      </c>
      <c r="BA32" s="565"/>
      <c r="BB32" s="44" t="s">
        <v>32</v>
      </c>
      <c r="BC32" s="44" t="s">
        <v>33</v>
      </c>
      <c r="BD32" s="636">
        <f t="shared" si="8"/>
        <v>0</v>
      </c>
      <c r="BE32" s="636"/>
      <c r="BF32" s="636"/>
      <c r="BG32" s="636"/>
      <c r="BH32" s="136" t="s">
        <v>12</v>
      </c>
      <c r="BI32" s="156"/>
      <c r="BJ32" s="146" t="e">
        <f t="shared" ref="BJ32:BJ49" si="10">IF(BS32&gt;=1,"OK","NG")</f>
        <v>#N/A</v>
      </c>
      <c r="BL32" s="133"/>
      <c r="BM32" s="133"/>
      <c r="BQ32" s="178" t="e">
        <f t="shared" si="9"/>
        <v>#N/A</v>
      </c>
      <c r="BR32" s="179" t="e">
        <f t="shared" si="7"/>
        <v>#N/A</v>
      </c>
      <c r="BS32" s="177" t="e">
        <f t="shared" ref="BS32:BS39" si="11">IF(BR32&gt;BQ32,1,0)</f>
        <v>#N/A</v>
      </c>
      <c r="CC32" s="16"/>
      <c r="CD32" s="16"/>
      <c r="CE32" s="16"/>
      <c r="CF32" s="16"/>
      <c r="CG32" s="16"/>
      <c r="CH32" s="16"/>
      <c r="CI32" s="16"/>
      <c r="CJ32" s="16"/>
      <c r="CK32" s="16"/>
      <c r="CL32" s="16"/>
    </row>
    <row r="33" spans="1:131" s="31" customFormat="1" ht="16.2">
      <c r="A33" s="12"/>
      <c r="B33" s="12"/>
      <c r="C33" s="657"/>
      <c r="D33" s="741"/>
      <c r="E33" s="742"/>
      <c r="F33" s="742"/>
      <c r="G33" s="742"/>
      <c r="H33" s="742"/>
      <c r="I33" s="742"/>
      <c r="J33" s="247" t="s">
        <v>14</v>
      </c>
      <c r="K33" s="248" t="s">
        <v>123</v>
      </c>
      <c r="L33" s="532"/>
      <c r="M33" s="533"/>
      <c r="N33" s="246"/>
      <c r="O33" s="246"/>
      <c r="P33" s="249"/>
      <c r="Q33" s="128"/>
      <c r="R33" s="54"/>
      <c r="S33" s="127"/>
      <c r="T33" s="127"/>
      <c r="U33" s="127"/>
      <c r="V33" s="127"/>
      <c r="W33" s="127"/>
      <c r="X33" s="127"/>
      <c r="Y33" s="127"/>
      <c r="Z33" s="127"/>
      <c r="AA33" s="127"/>
      <c r="AB33" s="246"/>
      <c r="AC33" s="534"/>
      <c r="AD33" s="764">
        <f>AV50</f>
        <v>0</v>
      </c>
      <c r="AE33" s="765"/>
      <c r="AF33" s="765"/>
      <c r="AG33" s="765"/>
      <c r="AH33" s="765"/>
      <c r="AI33" s="765"/>
      <c r="AJ33" s="19" t="s">
        <v>12</v>
      </c>
      <c r="AK33" s="23"/>
      <c r="AL33" s="16"/>
      <c r="AM33" s="43">
        <v>4</v>
      </c>
      <c r="AN33" s="153"/>
      <c r="AO33" s="633"/>
      <c r="AP33" s="634"/>
      <c r="AQ33" s="635"/>
      <c r="AR33" s="633"/>
      <c r="AS33" s="634"/>
      <c r="AT33" s="634"/>
      <c r="AU33" s="635"/>
      <c r="AV33" s="643"/>
      <c r="AW33" s="644"/>
      <c r="AX33" s="644"/>
      <c r="AY33" s="44" t="s">
        <v>12</v>
      </c>
      <c r="AZ33" s="44" t="s">
        <v>31</v>
      </c>
      <c r="BA33" s="565"/>
      <c r="BB33" s="44" t="s">
        <v>32</v>
      </c>
      <c r="BC33" s="44" t="s">
        <v>33</v>
      </c>
      <c r="BD33" s="636">
        <f t="shared" si="8"/>
        <v>0</v>
      </c>
      <c r="BE33" s="636"/>
      <c r="BF33" s="636"/>
      <c r="BG33" s="636"/>
      <c r="BH33" s="136" t="s">
        <v>12</v>
      </c>
      <c r="BI33" s="156"/>
      <c r="BJ33" s="146" t="e">
        <f t="shared" si="10"/>
        <v>#N/A</v>
      </c>
      <c r="BL33" s="133"/>
      <c r="BM33" s="133"/>
      <c r="BQ33" s="178" t="e">
        <f t="shared" si="9"/>
        <v>#N/A</v>
      </c>
      <c r="BR33" s="179" t="e">
        <f t="shared" si="7"/>
        <v>#N/A</v>
      </c>
      <c r="BS33" s="177" t="e">
        <f t="shared" si="11"/>
        <v>#N/A</v>
      </c>
      <c r="BV33" s="12"/>
      <c r="CC33" s="16"/>
      <c r="CD33" s="16"/>
      <c r="CE33" s="16"/>
      <c r="CF33" s="16"/>
      <c r="CG33" s="16"/>
      <c r="CH33" s="16"/>
      <c r="CI33" s="16"/>
      <c r="CJ33" s="16"/>
      <c r="CK33" s="16"/>
      <c r="CL33" s="16"/>
    </row>
    <row r="34" spans="1:131" s="31" customFormat="1" ht="16.2">
      <c r="A34" s="12"/>
      <c r="B34" s="12"/>
      <c r="C34" s="657"/>
      <c r="D34" s="741"/>
      <c r="E34" s="742"/>
      <c r="F34" s="742"/>
      <c r="G34" s="742"/>
      <c r="H34" s="742"/>
      <c r="I34" s="742"/>
      <c r="J34" s="513" t="s">
        <v>15</v>
      </c>
      <c r="K34" s="528" t="s">
        <v>97</v>
      </c>
      <c r="L34" s="259"/>
      <c r="M34" s="260"/>
      <c r="N34" s="256"/>
      <c r="O34" s="256"/>
      <c r="P34" s="529"/>
      <c r="Q34" s="511"/>
      <c r="R34" s="530"/>
      <c r="S34" s="512"/>
      <c r="T34" s="512"/>
      <c r="U34" s="512"/>
      <c r="V34" s="512"/>
      <c r="W34" s="512"/>
      <c r="X34" s="512"/>
      <c r="Y34" s="512"/>
      <c r="Z34" s="512"/>
      <c r="AA34" s="512"/>
      <c r="AB34" s="256"/>
      <c r="AC34" s="531"/>
      <c r="AD34" s="762"/>
      <c r="AE34" s="763"/>
      <c r="AF34" s="763"/>
      <c r="AG34" s="763"/>
      <c r="AH34" s="763"/>
      <c r="AI34" s="763"/>
      <c r="AJ34" s="250" t="s">
        <v>12</v>
      </c>
      <c r="AK34" s="23"/>
      <c r="AL34" s="239"/>
      <c r="AM34" s="43">
        <v>5</v>
      </c>
      <c r="AN34" s="153"/>
      <c r="AO34" s="633"/>
      <c r="AP34" s="634"/>
      <c r="AQ34" s="635"/>
      <c r="AR34" s="633"/>
      <c r="AS34" s="634"/>
      <c r="AT34" s="634"/>
      <c r="AU34" s="635"/>
      <c r="AV34" s="643"/>
      <c r="AW34" s="644"/>
      <c r="AX34" s="644"/>
      <c r="AY34" s="44" t="s">
        <v>12</v>
      </c>
      <c r="AZ34" s="44" t="s">
        <v>31</v>
      </c>
      <c r="BA34" s="565"/>
      <c r="BB34" s="44" t="s">
        <v>32</v>
      </c>
      <c r="BC34" s="44" t="s">
        <v>33</v>
      </c>
      <c r="BD34" s="636">
        <f t="shared" si="8"/>
        <v>0</v>
      </c>
      <c r="BE34" s="636"/>
      <c r="BF34" s="636"/>
      <c r="BG34" s="636"/>
      <c r="BH34" s="136" t="s">
        <v>12</v>
      </c>
      <c r="BI34" s="156"/>
      <c r="BJ34" s="146" t="e">
        <f t="shared" si="10"/>
        <v>#N/A</v>
      </c>
      <c r="BL34" s="133"/>
      <c r="BM34" s="133"/>
      <c r="BQ34" s="178" t="e">
        <f t="shared" si="9"/>
        <v>#N/A</v>
      </c>
      <c r="BR34" s="179" t="e">
        <f t="shared" si="7"/>
        <v>#N/A</v>
      </c>
      <c r="BS34" s="177" t="e">
        <f t="shared" si="11"/>
        <v>#N/A</v>
      </c>
      <c r="BT34" s="133"/>
      <c r="BU34" s="133"/>
      <c r="BV34" s="12"/>
      <c r="CC34" s="16"/>
      <c r="CD34" s="16"/>
      <c r="CE34" s="16"/>
      <c r="CF34" s="16"/>
      <c r="CG34" s="16"/>
      <c r="CH34" s="16"/>
      <c r="CI34" s="16"/>
      <c r="CJ34" s="16"/>
      <c r="CK34" s="16"/>
      <c r="CL34" s="16"/>
    </row>
    <row r="35" spans="1:131" ht="16.2">
      <c r="A35" s="12"/>
      <c r="B35" s="12"/>
      <c r="C35" s="658"/>
      <c r="D35" s="743"/>
      <c r="E35" s="744"/>
      <c r="F35" s="744"/>
      <c r="G35" s="744"/>
      <c r="H35" s="744"/>
      <c r="I35" s="744"/>
      <c r="J35" s="258"/>
      <c r="K35" s="258"/>
      <c r="L35" s="258"/>
      <c r="M35" s="258"/>
      <c r="N35" s="34"/>
      <c r="O35" s="34"/>
      <c r="P35" s="34"/>
      <c r="Q35" s="34"/>
      <c r="R35" s="275"/>
      <c r="S35" s="275"/>
      <c r="T35" s="275"/>
      <c r="U35" s="276"/>
      <c r="V35" s="747" t="s">
        <v>101</v>
      </c>
      <c r="W35" s="748"/>
      <c r="X35" s="748"/>
      <c r="Y35" s="748"/>
      <c r="Z35" s="748"/>
      <c r="AA35" s="748"/>
      <c r="AB35" s="748"/>
      <c r="AC35" s="748"/>
      <c r="AD35" s="760">
        <f>SUM(AD32:AI34)</f>
        <v>0</v>
      </c>
      <c r="AE35" s="761"/>
      <c r="AF35" s="761"/>
      <c r="AG35" s="761"/>
      <c r="AH35" s="761"/>
      <c r="AI35" s="761"/>
      <c r="AJ35" s="277" t="s">
        <v>12</v>
      </c>
      <c r="AK35" s="272"/>
      <c r="AL35" s="239"/>
      <c r="AM35" s="43">
        <v>6</v>
      </c>
      <c r="AN35" s="153"/>
      <c r="AO35" s="633"/>
      <c r="AP35" s="634"/>
      <c r="AQ35" s="635"/>
      <c r="AR35" s="633"/>
      <c r="AS35" s="634"/>
      <c r="AT35" s="634"/>
      <c r="AU35" s="635"/>
      <c r="AV35" s="653"/>
      <c r="AW35" s="654"/>
      <c r="AX35" s="654"/>
      <c r="AY35" s="298" t="s">
        <v>12</v>
      </c>
      <c r="AZ35" s="298" t="s">
        <v>31</v>
      </c>
      <c r="BA35" s="603"/>
      <c r="BB35" s="298" t="s">
        <v>32</v>
      </c>
      <c r="BC35" s="298" t="s">
        <v>33</v>
      </c>
      <c r="BD35" s="655">
        <f t="shared" si="8"/>
        <v>0</v>
      </c>
      <c r="BE35" s="655"/>
      <c r="BF35" s="655"/>
      <c r="BG35" s="655"/>
      <c r="BH35" s="299" t="s">
        <v>12</v>
      </c>
      <c r="BI35" s="300"/>
      <c r="BJ35" s="146" t="e">
        <f t="shared" si="10"/>
        <v>#N/A</v>
      </c>
      <c r="BK35" s="161"/>
      <c r="BL35" s="160"/>
      <c r="BM35" s="160"/>
      <c r="BN35" s="161"/>
      <c r="BO35" s="161"/>
      <c r="BP35" s="161"/>
      <c r="BQ35" s="178" t="e">
        <f t="shared" si="9"/>
        <v>#N/A</v>
      </c>
      <c r="BR35" s="179" t="e">
        <f t="shared" si="7"/>
        <v>#N/A</v>
      </c>
      <c r="BS35" s="301" t="e">
        <f t="shared" si="11"/>
        <v>#N/A</v>
      </c>
      <c r="BT35" s="302"/>
      <c r="BU35" s="160"/>
      <c r="BV35" s="290"/>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row>
    <row r="36" spans="1:131" ht="16.8" thickBot="1">
      <c r="A36" s="12"/>
      <c r="B36" s="12"/>
      <c r="C36" s="20" t="s">
        <v>16</v>
      </c>
      <c r="D36" s="317" t="s">
        <v>10</v>
      </c>
      <c r="E36" s="318"/>
      <c r="F36" s="318"/>
      <c r="G36" s="318"/>
      <c r="H36" s="318"/>
      <c r="I36" s="318"/>
      <c r="J36" s="319"/>
      <c r="K36" s="320"/>
      <c r="L36" s="320"/>
      <c r="M36" s="320"/>
      <c r="N36" s="321"/>
      <c r="O36" s="321"/>
      <c r="P36" s="321"/>
      <c r="Q36" s="321"/>
      <c r="R36" s="322"/>
      <c r="S36" s="697" t="s">
        <v>88</v>
      </c>
      <c r="T36" s="697"/>
      <c r="U36" s="698"/>
      <c r="V36" s="698"/>
      <c r="W36" s="323" t="s">
        <v>46</v>
      </c>
      <c r="X36" s="698"/>
      <c r="Y36" s="698"/>
      <c r="Z36" s="323" t="s">
        <v>47</v>
      </c>
      <c r="AA36" s="699" t="s">
        <v>48</v>
      </c>
      <c r="AB36" s="699"/>
      <c r="AC36" s="697" t="s">
        <v>61</v>
      </c>
      <c r="AD36" s="697"/>
      <c r="AE36" s="698"/>
      <c r="AF36" s="698"/>
      <c r="AG36" s="323" t="s">
        <v>46</v>
      </c>
      <c r="AH36" s="698"/>
      <c r="AI36" s="698"/>
      <c r="AJ36" s="324" t="s">
        <v>47</v>
      </c>
      <c r="AK36" s="23"/>
      <c r="AL36" s="239"/>
      <c r="AM36" s="43">
        <v>7</v>
      </c>
      <c r="AN36" s="153"/>
      <c r="AO36" s="633"/>
      <c r="AP36" s="634"/>
      <c r="AQ36" s="635"/>
      <c r="AR36" s="633"/>
      <c r="AS36" s="634"/>
      <c r="AT36" s="634"/>
      <c r="AU36" s="635"/>
      <c r="AV36" s="653"/>
      <c r="AW36" s="654"/>
      <c r="AX36" s="654"/>
      <c r="AY36" s="298" t="s">
        <v>12</v>
      </c>
      <c r="AZ36" s="298" t="s">
        <v>31</v>
      </c>
      <c r="BA36" s="603"/>
      <c r="BB36" s="298" t="s">
        <v>32</v>
      </c>
      <c r="BC36" s="298" t="s">
        <v>33</v>
      </c>
      <c r="BD36" s="655">
        <f t="shared" si="8"/>
        <v>0</v>
      </c>
      <c r="BE36" s="655"/>
      <c r="BF36" s="655"/>
      <c r="BG36" s="655"/>
      <c r="BH36" s="299" t="s">
        <v>12</v>
      </c>
      <c r="BI36" s="300"/>
      <c r="BJ36" s="146" t="e">
        <f t="shared" si="10"/>
        <v>#N/A</v>
      </c>
      <c r="BK36" s="161"/>
      <c r="BL36" s="160"/>
      <c r="BM36" s="160"/>
      <c r="BN36" s="161"/>
      <c r="BO36" s="161"/>
      <c r="BP36" s="161"/>
      <c r="BQ36" s="178" t="e">
        <f t="shared" si="9"/>
        <v>#N/A</v>
      </c>
      <c r="BR36" s="179" t="e">
        <f t="shared" si="7"/>
        <v>#N/A</v>
      </c>
      <c r="BS36" s="301" t="e">
        <f t="shared" si="11"/>
        <v>#N/A</v>
      </c>
      <c r="BT36" s="160"/>
      <c r="BU36" s="160"/>
      <c r="BV36" s="290"/>
      <c r="BW36" s="12"/>
      <c r="BX36" s="12"/>
      <c r="BY36" s="12"/>
      <c r="BZ36" s="12"/>
      <c r="CA36" s="12"/>
      <c r="CB36" s="12"/>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row>
    <row r="37" spans="1:131" ht="14.4">
      <c r="A37" s="12"/>
      <c r="B37" s="12"/>
      <c r="C37" s="21"/>
      <c r="D37" s="22"/>
      <c r="E37" s="22"/>
      <c r="F37" s="22"/>
      <c r="G37" s="22"/>
      <c r="H37" s="22"/>
      <c r="I37" s="22"/>
      <c r="J37" s="22"/>
      <c r="K37" s="22"/>
      <c r="L37" s="22"/>
      <c r="M37" s="31"/>
      <c r="N37" s="31"/>
      <c r="O37" s="31"/>
      <c r="P37" s="31"/>
      <c r="Q37" s="31"/>
      <c r="R37" s="31"/>
      <c r="S37" s="31"/>
      <c r="T37" s="21"/>
      <c r="U37" s="31"/>
      <c r="V37" s="31"/>
      <c r="W37" s="31"/>
      <c r="X37" s="21"/>
      <c r="Y37" s="31"/>
      <c r="Z37" s="31"/>
      <c r="AA37" s="31"/>
      <c r="AB37" s="31"/>
      <c r="AC37" s="31"/>
      <c r="AD37" s="21"/>
      <c r="AE37" s="31"/>
      <c r="AF37" s="31"/>
      <c r="AG37" s="31"/>
      <c r="AH37" s="31"/>
      <c r="AI37" s="31"/>
      <c r="AJ37" s="31"/>
      <c r="AK37" s="23"/>
      <c r="AL37" s="239"/>
      <c r="AM37" s="43">
        <v>8</v>
      </c>
      <c r="AN37" s="153"/>
      <c r="AO37" s="633"/>
      <c r="AP37" s="634"/>
      <c r="AQ37" s="635"/>
      <c r="AR37" s="633"/>
      <c r="AS37" s="634"/>
      <c r="AT37" s="634"/>
      <c r="AU37" s="635"/>
      <c r="AV37" s="653"/>
      <c r="AW37" s="654"/>
      <c r="AX37" s="654"/>
      <c r="AY37" s="298" t="s">
        <v>12</v>
      </c>
      <c r="AZ37" s="298" t="s">
        <v>31</v>
      </c>
      <c r="BA37" s="603"/>
      <c r="BB37" s="298" t="s">
        <v>32</v>
      </c>
      <c r="BC37" s="298" t="s">
        <v>33</v>
      </c>
      <c r="BD37" s="655">
        <f t="shared" si="8"/>
        <v>0</v>
      </c>
      <c r="BE37" s="655"/>
      <c r="BF37" s="655"/>
      <c r="BG37" s="655"/>
      <c r="BH37" s="299" t="s">
        <v>12</v>
      </c>
      <c r="BI37" s="300"/>
      <c r="BJ37" s="146" t="e">
        <f t="shared" si="10"/>
        <v>#N/A</v>
      </c>
      <c r="BK37" s="161"/>
      <c r="BL37" s="160"/>
      <c r="BM37" s="160"/>
      <c r="BN37" s="161"/>
      <c r="BO37" s="160"/>
      <c r="BP37" s="160"/>
      <c r="BQ37" s="178" t="e">
        <f t="shared" si="9"/>
        <v>#N/A</v>
      </c>
      <c r="BR37" s="179" t="e">
        <f t="shared" si="7"/>
        <v>#N/A</v>
      </c>
      <c r="BS37" s="301" t="e">
        <f t="shared" si="11"/>
        <v>#N/A</v>
      </c>
      <c r="BT37" s="160"/>
      <c r="BU37" s="160"/>
      <c r="BV37" s="290"/>
      <c r="BW37" s="12"/>
      <c r="BX37" s="12"/>
      <c r="BY37" s="12"/>
      <c r="BZ37" s="12"/>
      <c r="CA37" s="12"/>
      <c r="CB37" s="12"/>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row>
    <row r="38" spans="1:131" ht="14.4">
      <c r="A38" s="12"/>
      <c r="B38" s="12"/>
      <c r="C38" s="21"/>
      <c r="D38" s="22"/>
      <c r="E38" s="22"/>
      <c r="F38" s="22"/>
      <c r="G38" s="22"/>
      <c r="H38" s="22"/>
      <c r="I38" s="22"/>
      <c r="J38" s="22"/>
      <c r="K38" s="22"/>
      <c r="L38" s="22"/>
      <c r="M38" s="31"/>
      <c r="N38" s="31"/>
      <c r="S38" s="31"/>
      <c r="T38" s="31"/>
      <c r="U38" s="31"/>
      <c r="V38" s="31"/>
      <c r="W38" s="31"/>
      <c r="X38" s="31"/>
      <c r="Y38" s="31"/>
      <c r="Z38" s="31"/>
      <c r="AA38" s="31"/>
      <c r="AB38" s="31"/>
      <c r="AC38" s="31"/>
      <c r="AD38" s="31"/>
      <c r="AE38" s="31"/>
      <c r="AF38" s="31"/>
      <c r="AG38" s="31"/>
      <c r="AH38" s="31"/>
      <c r="AI38" s="31"/>
      <c r="AJ38" s="31"/>
      <c r="AK38" s="16"/>
      <c r="AL38" s="239"/>
      <c r="AM38" s="43">
        <v>9</v>
      </c>
      <c r="AN38" s="153"/>
      <c r="AO38" s="633"/>
      <c r="AP38" s="634"/>
      <c r="AQ38" s="634"/>
      <c r="AR38" s="633"/>
      <c r="AS38" s="634"/>
      <c r="AT38" s="634"/>
      <c r="AU38" s="635"/>
      <c r="AV38" s="653"/>
      <c r="AW38" s="654"/>
      <c r="AX38" s="654"/>
      <c r="AY38" s="298" t="s">
        <v>12</v>
      </c>
      <c r="AZ38" s="298" t="s">
        <v>31</v>
      </c>
      <c r="BA38" s="603"/>
      <c r="BB38" s="298" t="s">
        <v>32</v>
      </c>
      <c r="BC38" s="298" t="s">
        <v>33</v>
      </c>
      <c r="BD38" s="655">
        <f t="shared" si="8"/>
        <v>0</v>
      </c>
      <c r="BE38" s="655"/>
      <c r="BF38" s="655"/>
      <c r="BG38" s="655"/>
      <c r="BH38" s="299" t="s">
        <v>12</v>
      </c>
      <c r="BI38" s="300"/>
      <c r="BJ38" s="146" t="e">
        <f t="shared" si="10"/>
        <v>#N/A</v>
      </c>
      <c r="BK38" s="161"/>
      <c r="BL38" s="160"/>
      <c r="BM38" s="160"/>
      <c r="BN38" s="161"/>
      <c r="BO38" s="160"/>
      <c r="BP38" s="160"/>
      <c r="BQ38" s="178" t="e">
        <f t="shared" si="9"/>
        <v>#N/A</v>
      </c>
      <c r="BR38" s="179" t="e">
        <f t="shared" si="7"/>
        <v>#N/A</v>
      </c>
      <c r="BS38" s="301" t="e">
        <f t="shared" si="11"/>
        <v>#N/A</v>
      </c>
      <c r="BT38" s="160"/>
      <c r="BU38" s="160"/>
      <c r="BV38" s="290"/>
      <c r="BW38" s="12"/>
      <c r="BX38" s="12"/>
      <c r="BY38" s="12"/>
      <c r="BZ38" s="12"/>
      <c r="CA38" s="12"/>
      <c r="CB38" s="12"/>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row>
    <row r="39" spans="1:131" ht="15" thickBot="1">
      <c r="A39" s="290"/>
      <c r="B39" s="24" t="s">
        <v>17</v>
      </c>
      <c r="C39" s="294"/>
      <c r="D39" s="295"/>
      <c r="E39" s="296"/>
      <c r="F39" s="296"/>
      <c r="G39" s="296"/>
      <c r="H39" s="296"/>
      <c r="I39" s="296"/>
      <c r="J39" s="296"/>
      <c r="K39" s="296"/>
      <c r="L39" s="296"/>
      <c r="M39" s="296"/>
      <c r="N39" s="296"/>
      <c r="O39" s="296"/>
      <c r="P39" s="296"/>
      <c r="Q39" s="296"/>
      <c r="R39" s="296"/>
      <c r="S39" s="296"/>
      <c r="T39" s="297"/>
      <c r="U39" s="297"/>
      <c r="V39" s="297"/>
      <c r="W39" s="297"/>
      <c r="X39" s="297"/>
      <c r="Y39" s="25"/>
      <c r="Z39" s="25"/>
      <c r="AA39" s="25"/>
      <c r="AB39" s="25"/>
      <c r="AC39" s="25"/>
      <c r="AD39" s="25"/>
      <c r="AE39" s="25"/>
      <c r="AF39" s="25"/>
      <c r="AG39" s="26"/>
      <c r="AH39" s="290"/>
      <c r="AI39" s="290"/>
      <c r="AJ39" s="290"/>
      <c r="AK39" s="239"/>
      <c r="AL39" s="239"/>
      <c r="AM39" s="43">
        <v>10</v>
      </c>
      <c r="AN39" s="153"/>
      <c r="AO39" s="633"/>
      <c r="AP39" s="634"/>
      <c r="AQ39" s="634"/>
      <c r="AR39" s="633"/>
      <c r="AS39" s="634"/>
      <c r="AT39" s="634"/>
      <c r="AU39" s="635"/>
      <c r="AV39" s="653"/>
      <c r="AW39" s="654"/>
      <c r="AX39" s="654"/>
      <c r="AY39" s="298" t="s">
        <v>12</v>
      </c>
      <c r="AZ39" s="298" t="s">
        <v>31</v>
      </c>
      <c r="BA39" s="603"/>
      <c r="BB39" s="298" t="s">
        <v>32</v>
      </c>
      <c r="BC39" s="298" t="s">
        <v>33</v>
      </c>
      <c r="BD39" s="655">
        <f t="shared" si="8"/>
        <v>0</v>
      </c>
      <c r="BE39" s="655"/>
      <c r="BF39" s="655"/>
      <c r="BG39" s="655"/>
      <c r="BH39" s="299" t="s">
        <v>12</v>
      </c>
      <c r="BI39" s="300"/>
      <c r="BJ39" s="146" t="e">
        <f t="shared" si="10"/>
        <v>#N/A</v>
      </c>
      <c r="BK39" s="161"/>
      <c r="BL39" s="160"/>
      <c r="BM39" s="160"/>
      <c r="BN39" s="161"/>
      <c r="BO39" s="160"/>
      <c r="BP39" s="160"/>
      <c r="BQ39" s="178" t="e">
        <f t="shared" si="9"/>
        <v>#N/A</v>
      </c>
      <c r="BR39" s="179" t="e">
        <f t="shared" si="7"/>
        <v>#N/A</v>
      </c>
      <c r="BS39" s="301" t="e">
        <f t="shared" si="11"/>
        <v>#N/A</v>
      </c>
      <c r="BT39" s="160"/>
      <c r="BU39" s="160"/>
      <c r="BV39" s="290"/>
      <c r="BW39" s="12"/>
      <c r="BX39" s="12"/>
      <c r="BY39" s="12"/>
      <c r="BZ39" s="12"/>
      <c r="CA39" s="12"/>
      <c r="CB39" s="12"/>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row>
    <row r="40" spans="1:131" s="239" customFormat="1" ht="16.8" thickBot="1">
      <c r="A40" s="12"/>
      <c r="B40" s="12"/>
      <c r="C40" s="535" t="s">
        <v>220</v>
      </c>
      <c r="D40" s="536"/>
      <c r="E40" s="536"/>
      <c r="F40" s="536"/>
      <c r="G40" s="536"/>
      <c r="H40" s="536"/>
      <c r="I40" s="536"/>
      <c r="J40" s="536"/>
      <c r="K40" s="536"/>
      <c r="L40" s="536"/>
      <c r="M40" s="668">
        <f>IFERROR(ROUNDDOWN(AD31*0.2,-1),"")</f>
        <v>0</v>
      </c>
      <c r="N40" s="668"/>
      <c r="O40" s="668"/>
      <c r="P40" s="668"/>
      <c r="Q40" s="538" t="s">
        <v>148</v>
      </c>
      <c r="R40" s="537"/>
      <c r="S40" s="755"/>
      <c r="T40" s="755"/>
      <c r="U40" s="755"/>
      <c r="V40" s="755"/>
      <c r="W40" s="240" t="s">
        <v>147</v>
      </c>
      <c r="X40" s="768" t="s">
        <v>150</v>
      </c>
      <c r="Y40" s="769"/>
      <c r="Z40" s="769"/>
      <c r="AA40" s="769"/>
      <c r="AB40" s="769"/>
      <c r="AC40" s="769"/>
      <c r="AD40" s="755"/>
      <c r="AE40" s="755"/>
      <c r="AF40" s="755"/>
      <c r="AG40" s="755"/>
      <c r="AH40" s="755"/>
      <c r="AI40" s="755"/>
      <c r="AJ40" s="241" t="s">
        <v>12</v>
      </c>
      <c r="AL40" s="304"/>
      <c r="AM40" s="43">
        <v>11</v>
      </c>
      <c r="AN40" s="153"/>
      <c r="AO40" s="633"/>
      <c r="AP40" s="634"/>
      <c r="AQ40" s="634"/>
      <c r="AR40" s="633"/>
      <c r="AS40" s="634"/>
      <c r="AT40" s="634"/>
      <c r="AU40" s="635"/>
      <c r="AV40" s="653"/>
      <c r="AW40" s="654"/>
      <c r="AX40" s="654"/>
      <c r="AY40" s="298" t="s">
        <v>12</v>
      </c>
      <c r="AZ40" s="298" t="s">
        <v>31</v>
      </c>
      <c r="BA40" s="603"/>
      <c r="BB40" s="298" t="s">
        <v>32</v>
      </c>
      <c r="BC40" s="298" t="s">
        <v>33</v>
      </c>
      <c r="BD40" s="655">
        <f t="shared" si="8"/>
        <v>0</v>
      </c>
      <c r="BE40" s="655"/>
      <c r="BF40" s="655"/>
      <c r="BG40" s="655"/>
      <c r="BH40" s="299" t="s">
        <v>12</v>
      </c>
      <c r="BI40" s="300"/>
      <c r="BJ40" s="146" t="e">
        <f t="shared" si="10"/>
        <v>#N/A</v>
      </c>
      <c r="BK40" s="161"/>
      <c r="BL40" s="160"/>
      <c r="BM40" s="160"/>
      <c r="BN40" s="160"/>
      <c r="BO40" s="160"/>
      <c r="BP40" s="160"/>
      <c r="BQ40" s="178" t="e">
        <f t="shared" si="9"/>
        <v>#N/A</v>
      </c>
      <c r="BR40" s="179" t="e">
        <f t="shared" si="7"/>
        <v>#N/A</v>
      </c>
      <c r="BS40" s="301" t="e">
        <f t="shared" ref="BS40:BS49" si="12">IF(BR40&gt;BQ40,1,0)</f>
        <v>#N/A</v>
      </c>
      <c r="BT40" s="160"/>
      <c r="BU40" s="160"/>
      <c r="BV40" s="290"/>
      <c r="BW40" s="290"/>
      <c r="BX40" s="290"/>
      <c r="BY40" s="290"/>
      <c r="BZ40" s="290"/>
      <c r="CA40" s="290"/>
      <c r="CB40" s="290"/>
      <c r="CC40" s="161"/>
      <c r="CD40" s="161"/>
      <c r="CE40" s="161"/>
      <c r="CF40" s="161"/>
      <c r="CG40" s="161"/>
      <c r="CH40" s="161"/>
      <c r="CI40" s="161"/>
      <c r="CJ40" s="161"/>
      <c r="CK40" s="161"/>
      <c r="CL40" s="161"/>
      <c r="CM40" s="161"/>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161"/>
      <c r="DS40" s="161"/>
      <c r="DT40" s="161"/>
      <c r="DU40" s="161"/>
      <c r="DV40" s="161"/>
      <c r="DW40" s="161"/>
      <c r="DX40" s="161"/>
      <c r="DY40" s="161"/>
      <c r="DZ40" s="161"/>
      <c r="EA40" s="161"/>
    </row>
    <row r="41" spans="1:131" s="239" customFormat="1" ht="14.4">
      <c r="A41" s="290"/>
      <c r="B41" s="290"/>
      <c r="C41" s="303" t="s">
        <v>19</v>
      </c>
      <c r="D41" s="242" t="s">
        <v>151</v>
      </c>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290"/>
      <c r="AJ41" s="290"/>
      <c r="AM41" s="43">
        <v>12</v>
      </c>
      <c r="AN41" s="153"/>
      <c r="AO41" s="633"/>
      <c r="AP41" s="634"/>
      <c r="AQ41" s="634"/>
      <c r="AR41" s="633"/>
      <c r="AS41" s="634"/>
      <c r="AT41" s="634"/>
      <c r="AU41" s="635"/>
      <c r="AV41" s="653"/>
      <c r="AW41" s="654"/>
      <c r="AX41" s="654"/>
      <c r="AY41" s="298" t="s">
        <v>12</v>
      </c>
      <c r="AZ41" s="298" t="s">
        <v>31</v>
      </c>
      <c r="BA41" s="603"/>
      <c r="BB41" s="298" t="s">
        <v>32</v>
      </c>
      <c r="BC41" s="298" t="s">
        <v>33</v>
      </c>
      <c r="BD41" s="655">
        <f t="shared" si="8"/>
        <v>0</v>
      </c>
      <c r="BE41" s="655"/>
      <c r="BF41" s="655"/>
      <c r="BG41" s="655"/>
      <c r="BH41" s="299" t="s">
        <v>12</v>
      </c>
      <c r="BI41" s="300"/>
      <c r="BJ41" s="146" t="e">
        <f t="shared" si="10"/>
        <v>#N/A</v>
      </c>
      <c r="BK41" s="161"/>
      <c r="BL41" s="160"/>
      <c r="BM41" s="160"/>
      <c r="BN41" s="160"/>
      <c r="BO41" s="160"/>
      <c r="BP41" s="160"/>
      <c r="BQ41" s="178" t="e">
        <f t="shared" si="9"/>
        <v>#N/A</v>
      </c>
      <c r="BR41" s="179" t="e">
        <f t="shared" si="7"/>
        <v>#N/A</v>
      </c>
      <c r="BS41" s="301" t="e">
        <f t="shared" si="12"/>
        <v>#N/A</v>
      </c>
      <c r="BT41" s="160"/>
      <c r="BU41" s="160"/>
      <c r="BV41" s="161"/>
      <c r="BW41" s="290"/>
      <c r="BX41" s="290"/>
      <c r="BY41" s="290"/>
      <c r="BZ41" s="290"/>
      <c r="CA41" s="290"/>
      <c r="CB41" s="290"/>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1"/>
      <c r="DJ41" s="161"/>
      <c r="DK41" s="161"/>
      <c r="DL41" s="161"/>
      <c r="DM41" s="161"/>
      <c r="DN41" s="161"/>
      <c r="DO41" s="161"/>
      <c r="DP41" s="161"/>
      <c r="DQ41" s="161"/>
      <c r="DR41" s="161"/>
      <c r="DS41" s="161"/>
      <c r="DT41" s="161"/>
      <c r="DU41" s="161"/>
      <c r="DV41" s="161"/>
      <c r="DW41" s="161"/>
      <c r="DX41" s="161"/>
      <c r="DY41" s="161"/>
      <c r="DZ41" s="161"/>
      <c r="EA41" s="161"/>
    </row>
    <row r="42" spans="1:131" s="239" customFormat="1" ht="14.4">
      <c r="A42" s="290"/>
      <c r="B42" s="290"/>
      <c r="C42" s="294"/>
      <c r="D42" s="295"/>
      <c r="E42" s="296"/>
      <c r="F42" s="296"/>
      <c r="G42" s="296"/>
      <c r="H42" s="296"/>
      <c r="I42" s="296"/>
      <c r="J42" s="296"/>
      <c r="K42" s="296"/>
      <c r="L42" s="296"/>
      <c r="M42" s="296"/>
      <c r="N42" s="296"/>
      <c r="O42" s="296"/>
      <c r="P42" s="296"/>
      <c r="Q42" s="296"/>
      <c r="R42" s="296"/>
      <c r="S42" s="296"/>
      <c r="T42" s="297"/>
      <c r="U42" s="297"/>
      <c r="V42" s="297"/>
      <c r="W42" s="297"/>
      <c r="X42" s="297"/>
      <c r="Y42" s="25"/>
      <c r="Z42" s="25"/>
      <c r="AA42" s="25"/>
      <c r="AB42" s="25"/>
      <c r="AC42" s="25"/>
      <c r="AD42" s="25"/>
      <c r="AE42" s="25"/>
      <c r="AF42" s="25"/>
      <c r="AG42" s="28"/>
      <c r="AH42" s="290"/>
      <c r="AI42" s="290"/>
      <c r="AJ42" s="290"/>
      <c r="AL42" s="16"/>
      <c r="AM42" s="43">
        <v>13</v>
      </c>
      <c r="AN42" s="153"/>
      <c r="AO42" s="633"/>
      <c r="AP42" s="634"/>
      <c r="AQ42" s="634"/>
      <c r="AR42" s="633"/>
      <c r="AS42" s="634"/>
      <c r="AT42" s="634"/>
      <c r="AU42" s="635"/>
      <c r="AV42" s="653"/>
      <c r="AW42" s="654"/>
      <c r="AX42" s="654"/>
      <c r="AY42" s="298" t="s">
        <v>12</v>
      </c>
      <c r="AZ42" s="298" t="s">
        <v>31</v>
      </c>
      <c r="BA42" s="603"/>
      <c r="BB42" s="298" t="s">
        <v>32</v>
      </c>
      <c r="BC42" s="298" t="s">
        <v>33</v>
      </c>
      <c r="BD42" s="655">
        <f t="shared" si="8"/>
        <v>0</v>
      </c>
      <c r="BE42" s="655"/>
      <c r="BF42" s="655"/>
      <c r="BG42" s="655"/>
      <c r="BH42" s="299" t="s">
        <v>12</v>
      </c>
      <c r="BI42" s="300"/>
      <c r="BJ42" s="146" t="e">
        <f t="shared" si="10"/>
        <v>#N/A</v>
      </c>
      <c r="BK42" s="161"/>
      <c r="BL42" s="160"/>
      <c r="BM42" s="160"/>
      <c r="BN42" s="160"/>
      <c r="BO42" s="160"/>
      <c r="BP42" s="160"/>
      <c r="BQ42" s="178" t="e">
        <f t="shared" si="9"/>
        <v>#N/A</v>
      </c>
      <c r="BR42" s="179" t="e">
        <f t="shared" si="7"/>
        <v>#N/A</v>
      </c>
      <c r="BS42" s="301" t="e">
        <f t="shared" si="12"/>
        <v>#N/A</v>
      </c>
      <c r="BT42" s="160"/>
      <c r="BU42" s="160"/>
      <c r="BV42" s="290"/>
      <c r="BW42" s="290"/>
      <c r="BX42" s="290"/>
      <c r="BY42" s="290"/>
      <c r="BZ42" s="290"/>
      <c r="CA42" s="290"/>
      <c r="CB42" s="290"/>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row>
    <row r="43" spans="1:131" s="239" customFormat="1" ht="15" thickBot="1">
      <c r="A43" s="290"/>
      <c r="B43" s="24" t="s">
        <v>221</v>
      </c>
      <c r="C43" s="27"/>
      <c r="D43" s="295"/>
      <c r="E43" s="296"/>
      <c r="F43" s="296"/>
      <c r="G43" s="296"/>
      <c r="H43" s="296"/>
      <c r="I43" s="296"/>
      <c r="J43" s="296"/>
      <c r="K43" s="296"/>
      <c r="L43" s="296"/>
      <c r="M43" s="296"/>
      <c r="N43" s="296"/>
      <c r="O43" s="296"/>
      <c r="P43" s="296"/>
      <c r="Q43" s="296"/>
      <c r="R43" s="296"/>
      <c r="S43" s="296"/>
      <c r="T43" s="297"/>
      <c r="U43" s="297"/>
      <c r="V43" s="297"/>
      <c r="W43" s="297"/>
      <c r="X43" s="297"/>
      <c r="Y43" s="25"/>
      <c r="Z43" s="25"/>
      <c r="AA43" s="25"/>
      <c r="AB43" s="25"/>
      <c r="AC43" s="25"/>
      <c r="AD43" s="25"/>
      <c r="AE43" s="25"/>
      <c r="AF43" s="25"/>
      <c r="AG43" s="28"/>
      <c r="AH43" s="290"/>
      <c r="AI43" s="290"/>
      <c r="AJ43" s="290"/>
      <c r="AL43" s="16"/>
      <c r="AM43" s="43">
        <v>14</v>
      </c>
      <c r="AN43" s="153"/>
      <c r="AO43" s="633"/>
      <c r="AP43" s="634"/>
      <c r="AQ43" s="634"/>
      <c r="AR43" s="633"/>
      <c r="AS43" s="634"/>
      <c r="AT43" s="634"/>
      <c r="AU43" s="635"/>
      <c r="AV43" s="643"/>
      <c r="AW43" s="644"/>
      <c r="AX43" s="644"/>
      <c r="AY43" s="44" t="s">
        <v>12</v>
      </c>
      <c r="AZ43" s="44" t="s">
        <v>31</v>
      </c>
      <c r="BA43" s="565"/>
      <c r="BB43" s="44" t="s">
        <v>32</v>
      </c>
      <c r="BC43" s="44" t="s">
        <v>33</v>
      </c>
      <c r="BD43" s="636">
        <f t="shared" si="8"/>
        <v>0</v>
      </c>
      <c r="BE43" s="636"/>
      <c r="BF43" s="636"/>
      <c r="BG43" s="636"/>
      <c r="BH43" s="136" t="s">
        <v>12</v>
      </c>
      <c r="BI43" s="156"/>
      <c r="BJ43" s="146" t="e">
        <f t="shared" si="10"/>
        <v>#N/A</v>
      </c>
      <c r="BK43" s="31"/>
      <c r="BL43" s="133"/>
      <c r="BM43" s="133"/>
      <c r="BN43" s="133"/>
      <c r="BO43" s="133"/>
      <c r="BP43" s="133"/>
      <c r="BQ43" s="178" t="e">
        <f t="shared" si="9"/>
        <v>#N/A</v>
      </c>
      <c r="BR43" s="179" t="e">
        <f t="shared" si="7"/>
        <v>#N/A</v>
      </c>
      <c r="BS43" s="177" t="e">
        <f t="shared" si="12"/>
        <v>#N/A</v>
      </c>
      <c r="BT43" s="133"/>
      <c r="BU43" s="133"/>
      <c r="BV43" s="12"/>
      <c r="BW43" s="290"/>
      <c r="BX43" s="290"/>
      <c r="BY43" s="290"/>
      <c r="BZ43" s="290"/>
      <c r="CA43" s="290"/>
      <c r="CB43" s="290"/>
      <c r="CC43" s="161"/>
      <c r="CD43" s="161"/>
      <c r="CE43" s="161"/>
      <c r="CF43" s="161"/>
      <c r="CG43" s="161"/>
      <c r="CH43" s="161"/>
      <c r="CI43" s="161"/>
      <c r="CJ43" s="161"/>
      <c r="CK43" s="161"/>
      <c r="CL43" s="161"/>
      <c r="CM43" s="161"/>
      <c r="CN43" s="161"/>
      <c r="CO43" s="161"/>
      <c r="CP43" s="161"/>
      <c r="CQ43" s="161"/>
      <c r="CR43" s="161"/>
      <c r="CS43" s="161"/>
      <c r="CT43" s="161"/>
      <c r="CU43" s="161"/>
      <c r="CV43" s="161"/>
      <c r="CW43" s="161"/>
      <c r="CX43" s="161"/>
      <c r="CY43" s="161"/>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1"/>
      <c r="DZ43" s="161"/>
      <c r="EA43" s="161"/>
    </row>
    <row r="44" spans="1:131" s="239" customFormat="1" ht="16.2">
      <c r="A44" s="290"/>
      <c r="B44" s="293"/>
      <c r="C44" s="305" t="s">
        <v>20</v>
      </c>
      <c r="D44" s="669" t="s">
        <v>21</v>
      </c>
      <c r="E44" s="670"/>
      <c r="F44" s="670"/>
      <c r="G44" s="670"/>
      <c r="H44" s="670"/>
      <c r="I44" s="670"/>
      <c r="J44" s="670"/>
      <c r="K44" s="670"/>
      <c r="L44" s="670"/>
      <c r="M44" s="670"/>
      <c r="N44" s="670"/>
      <c r="O44" s="670"/>
      <c r="P44" s="670"/>
      <c r="Q44" s="670"/>
      <c r="R44" s="671"/>
      <c r="S44" s="672">
        <f>IFERROR(AD31+AD40,0)</f>
        <v>0</v>
      </c>
      <c r="T44" s="673"/>
      <c r="U44" s="673"/>
      <c r="V44" s="673"/>
      <c r="W44" s="673"/>
      <c r="X44" s="673"/>
      <c r="Y44" s="673"/>
      <c r="Z44" s="673"/>
      <c r="AA44" s="673"/>
      <c r="AB44" s="673"/>
      <c r="AC44" s="673"/>
      <c r="AD44" s="673"/>
      <c r="AE44" s="673"/>
      <c r="AF44" s="673"/>
      <c r="AG44" s="306" t="s">
        <v>12</v>
      </c>
      <c r="AH44" s="307"/>
      <c r="AI44" s="290"/>
      <c r="AJ44" s="290"/>
      <c r="AL44" s="16"/>
      <c r="AM44" s="43">
        <v>15</v>
      </c>
      <c r="AN44" s="153"/>
      <c r="AO44" s="633"/>
      <c r="AP44" s="634"/>
      <c r="AQ44" s="634"/>
      <c r="AR44" s="633"/>
      <c r="AS44" s="634"/>
      <c r="AT44" s="634"/>
      <c r="AU44" s="635"/>
      <c r="AV44" s="643"/>
      <c r="AW44" s="644"/>
      <c r="AX44" s="644"/>
      <c r="AY44" s="44" t="s">
        <v>12</v>
      </c>
      <c r="AZ44" s="44" t="s">
        <v>31</v>
      </c>
      <c r="BA44" s="565"/>
      <c r="BB44" s="44" t="s">
        <v>32</v>
      </c>
      <c r="BC44" s="44" t="s">
        <v>33</v>
      </c>
      <c r="BD44" s="636">
        <f t="shared" si="8"/>
        <v>0</v>
      </c>
      <c r="BE44" s="636"/>
      <c r="BF44" s="636"/>
      <c r="BG44" s="636"/>
      <c r="BH44" s="136" t="s">
        <v>12</v>
      </c>
      <c r="BI44" s="156"/>
      <c r="BJ44" s="146" t="e">
        <f t="shared" si="10"/>
        <v>#N/A</v>
      </c>
      <c r="BK44" s="31"/>
      <c r="BL44" s="133"/>
      <c r="BM44" s="133"/>
      <c r="BN44" s="133"/>
      <c r="BO44" s="133"/>
      <c r="BP44" s="133"/>
      <c r="BQ44" s="178" t="e">
        <f t="shared" si="9"/>
        <v>#N/A</v>
      </c>
      <c r="BR44" s="179" t="e">
        <f t="shared" si="7"/>
        <v>#N/A</v>
      </c>
      <c r="BS44" s="177" t="e">
        <f t="shared" si="12"/>
        <v>#N/A</v>
      </c>
      <c r="BT44" s="133"/>
      <c r="BU44" s="133"/>
      <c r="BV44" s="12"/>
      <c r="BW44" s="161"/>
      <c r="BX44" s="290"/>
      <c r="BY44" s="290"/>
      <c r="BZ44" s="290"/>
      <c r="CA44" s="290"/>
      <c r="CB44" s="290"/>
      <c r="CC44" s="161"/>
      <c r="CD44" s="161"/>
      <c r="CE44" s="161"/>
      <c r="CF44" s="161"/>
      <c r="CG44" s="161"/>
      <c r="CH44" s="161"/>
      <c r="CI44" s="161"/>
      <c r="CJ44" s="161"/>
      <c r="CK44" s="161"/>
      <c r="CL44" s="161"/>
      <c r="CM44" s="161"/>
      <c r="CN44" s="161"/>
      <c r="CO44" s="161"/>
      <c r="CP44" s="161"/>
      <c r="CQ44" s="161"/>
      <c r="CR44" s="161"/>
      <c r="CS44" s="161"/>
      <c r="CT44" s="161"/>
      <c r="CU44" s="161"/>
      <c r="CV44" s="161"/>
      <c r="CW44" s="161"/>
      <c r="CX44" s="161"/>
      <c r="CY44" s="161"/>
      <c r="CZ44" s="161"/>
      <c r="DA44" s="161"/>
      <c r="DB44" s="161"/>
      <c r="DC44" s="161"/>
      <c r="DD44" s="161"/>
      <c r="DE44" s="161"/>
      <c r="DF44" s="161"/>
      <c r="DG44" s="161"/>
      <c r="DH44" s="161"/>
      <c r="DI44" s="161"/>
      <c r="DJ44" s="161"/>
      <c r="DK44" s="161"/>
      <c r="DL44" s="161"/>
      <c r="DM44" s="161"/>
      <c r="DN44" s="161"/>
      <c r="DO44" s="161"/>
      <c r="DP44" s="161"/>
      <c r="DQ44" s="161"/>
      <c r="DR44" s="161"/>
      <c r="DS44" s="161"/>
      <c r="DT44" s="161"/>
      <c r="DU44" s="161"/>
      <c r="DV44" s="161"/>
      <c r="DW44" s="161"/>
      <c r="DX44" s="161"/>
      <c r="DY44" s="161"/>
      <c r="DZ44" s="161"/>
      <c r="EA44" s="161"/>
    </row>
    <row r="45" spans="1:131" s="239" customFormat="1" ht="16.8" thickBot="1">
      <c r="A45" s="290"/>
      <c r="B45" s="290"/>
      <c r="C45" s="308" t="s">
        <v>22</v>
      </c>
      <c r="D45" s="674" t="s">
        <v>23</v>
      </c>
      <c r="E45" s="675"/>
      <c r="F45" s="675"/>
      <c r="G45" s="675"/>
      <c r="H45" s="675"/>
      <c r="I45" s="675"/>
      <c r="J45" s="675"/>
      <c r="K45" s="675"/>
      <c r="L45" s="675"/>
      <c r="M45" s="675"/>
      <c r="N45" s="675"/>
      <c r="O45" s="675"/>
      <c r="P45" s="675"/>
      <c r="Q45" s="675"/>
      <c r="R45" s="675"/>
      <c r="S45" s="676">
        <f>AD35+S40</f>
        <v>0</v>
      </c>
      <c r="T45" s="677"/>
      <c r="U45" s="677"/>
      <c r="V45" s="677"/>
      <c r="W45" s="677"/>
      <c r="X45" s="677"/>
      <c r="Y45" s="677"/>
      <c r="Z45" s="677"/>
      <c r="AA45" s="677"/>
      <c r="AB45" s="677"/>
      <c r="AC45" s="677"/>
      <c r="AD45" s="677"/>
      <c r="AE45" s="677"/>
      <c r="AF45" s="677"/>
      <c r="AG45" s="309" t="s">
        <v>12</v>
      </c>
      <c r="AH45" s="290"/>
      <c r="AI45" s="290"/>
      <c r="AJ45" s="290"/>
      <c r="AL45" s="16"/>
      <c r="AM45" s="43">
        <v>16</v>
      </c>
      <c r="AN45" s="153"/>
      <c r="AO45" s="633"/>
      <c r="AP45" s="634"/>
      <c r="AQ45" s="634"/>
      <c r="AR45" s="633"/>
      <c r="AS45" s="634"/>
      <c r="AT45" s="634"/>
      <c r="AU45" s="635"/>
      <c r="AV45" s="643"/>
      <c r="AW45" s="644"/>
      <c r="AX45" s="644"/>
      <c r="AY45" s="44" t="s">
        <v>12</v>
      </c>
      <c r="AZ45" s="44" t="s">
        <v>31</v>
      </c>
      <c r="BA45" s="565"/>
      <c r="BB45" s="44" t="s">
        <v>32</v>
      </c>
      <c r="BC45" s="44" t="s">
        <v>33</v>
      </c>
      <c r="BD45" s="636">
        <f t="shared" si="8"/>
        <v>0</v>
      </c>
      <c r="BE45" s="636"/>
      <c r="BF45" s="636"/>
      <c r="BG45" s="636"/>
      <c r="BH45" s="136" t="s">
        <v>12</v>
      </c>
      <c r="BI45" s="156"/>
      <c r="BJ45" s="146" t="e">
        <f t="shared" si="10"/>
        <v>#N/A</v>
      </c>
      <c r="BK45" s="31"/>
      <c r="BL45" s="133"/>
      <c r="BM45" s="133"/>
      <c r="BN45" s="133"/>
      <c r="BO45" s="133"/>
      <c r="BP45" s="133"/>
      <c r="BQ45" s="178" t="e">
        <f t="shared" si="9"/>
        <v>#N/A</v>
      </c>
      <c r="BR45" s="179" t="e">
        <f t="shared" si="7"/>
        <v>#N/A</v>
      </c>
      <c r="BS45" s="177" t="e">
        <f t="shared" si="12"/>
        <v>#N/A</v>
      </c>
      <c r="BT45" s="133"/>
      <c r="BU45" s="133"/>
      <c r="BV45" s="12"/>
      <c r="BW45" s="290"/>
      <c r="BX45" s="290"/>
      <c r="BY45" s="290"/>
      <c r="BZ45" s="290"/>
      <c r="CA45" s="290"/>
      <c r="CB45" s="290"/>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c r="DP45" s="161"/>
      <c r="DQ45" s="161"/>
      <c r="DR45" s="161"/>
      <c r="DS45" s="161"/>
      <c r="DT45" s="161"/>
      <c r="DU45" s="161"/>
      <c r="DV45" s="161"/>
      <c r="DW45" s="161"/>
      <c r="DX45" s="161"/>
      <c r="DY45" s="161"/>
      <c r="DZ45" s="161"/>
      <c r="EA45" s="161"/>
    </row>
    <row r="46" spans="1:131" s="239" customFormat="1" ht="14.4">
      <c r="A46" s="290"/>
      <c r="B46" s="290"/>
      <c r="C46" s="29" t="s">
        <v>222</v>
      </c>
      <c r="D46" s="290"/>
      <c r="E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L46" s="16"/>
      <c r="AM46" s="43">
        <v>17</v>
      </c>
      <c r="AN46" s="153"/>
      <c r="AO46" s="633"/>
      <c r="AP46" s="634"/>
      <c r="AQ46" s="634"/>
      <c r="AR46" s="633"/>
      <c r="AS46" s="634"/>
      <c r="AT46" s="634"/>
      <c r="AU46" s="635"/>
      <c r="AV46" s="643"/>
      <c r="AW46" s="644"/>
      <c r="AX46" s="644"/>
      <c r="AY46" s="44" t="s">
        <v>12</v>
      </c>
      <c r="AZ46" s="44" t="s">
        <v>31</v>
      </c>
      <c r="BA46" s="565"/>
      <c r="BB46" s="44" t="s">
        <v>32</v>
      </c>
      <c r="BC46" s="44" t="s">
        <v>33</v>
      </c>
      <c r="BD46" s="636">
        <f t="shared" si="8"/>
        <v>0</v>
      </c>
      <c r="BE46" s="636"/>
      <c r="BF46" s="636"/>
      <c r="BG46" s="636"/>
      <c r="BH46" s="136" t="s">
        <v>12</v>
      </c>
      <c r="BI46" s="156"/>
      <c r="BJ46" s="146" t="e">
        <f t="shared" si="10"/>
        <v>#N/A</v>
      </c>
      <c r="BK46" s="31"/>
      <c r="BL46" s="133"/>
      <c r="BM46" s="133"/>
      <c r="BN46" s="133"/>
      <c r="BO46" s="133"/>
      <c r="BP46" s="133"/>
      <c r="BQ46" s="178" t="e">
        <f t="shared" si="9"/>
        <v>#N/A</v>
      </c>
      <c r="BR46" s="179" t="e">
        <f t="shared" si="7"/>
        <v>#N/A</v>
      </c>
      <c r="BS46" s="177" t="e">
        <f t="shared" si="12"/>
        <v>#N/A</v>
      </c>
      <c r="BT46" s="133"/>
      <c r="BU46" s="133"/>
      <c r="BV46" s="12"/>
      <c r="BW46" s="290"/>
      <c r="BX46" s="290"/>
      <c r="BY46" s="290"/>
      <c r="BZ46" s="290"/>
      <c r="CA46" s="290"/>
      <c r="CB46" s="290"/>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c r="DJ46" s="161"/>
      <c r="DK46" s="161"/>
      <c r="DL46" s="161"/>
      <c r="DM46" s="161"/>
      <c r="DN46" s="161"/>
      <c r="DO46" s="161"/>
      <c r="DP46" s="161"/>
      <c r="DQ46" s="161"/>
      <c r="DR46" s="161"/>
      <c r="DS46" s="161"/>
      <c r="DT46" s="161"/>
      <c r="DU46" s="161"/>
      <c r="DV46" s="161"/>
      <c r="DW46" s="161"/>
      <c r="DX46" s="161"/>
      <c r="DY46" s="161"/>
      <c r="DZ46" s="161"/>
      <c r="EA46" s="161"/>
    </row>
    <row r="47" spans="1:131" s="239" customFormat="1" ht="14.4">
      <c r="A47" s="12"/>
      <c r="B47" s="12"/>
      <c r="C47" s="29" t="s">
        <v>24</v>
      </c>
      <c r="D47" s="269"/>
      <c r="E47" s="12"/>
      <c r="F47" s="16"/>
      <c r="G47" s="16"/>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6"/>
      <c r="AL47" s="16"/>
      <c r="AM47" s="43">
        <v>18</v>
      </c>
      <c r="AN47" s="153"/>
      <c r="AO47" s="633"/>
      <c r="AP47" s="634"/>
      <c r="AQ47" s="634"/>
      <c r="AR47" s="633"/>
      <c r="AS47" s="634"/>
      <c r="AT47" s="634"/>
      <c r="AU47" s="635"/>
      <c r="AV47" s="643"/>
      <c r="AW47" s="644"/>
      <c r="AX47" s="644"/>
      <c r="AY47" s="44" t="s">
        <v>12</v>
      </c>
      <c r="AZ47" s="44" t="s">
        <v>31</v>
      </c>
      <c r="BA47" s="565"/>
      <c r="BB47" s="44" t="s">
        <v>32</v>
      </c>
      <c r="BC47" s="44" t="s">
        <v>33</v>
      </c>
      <c r="BD47" s="636">
        <f t="shared" si="8"/>
        <v>0</v>
      </c>
      <c r="BE47" s="636"/>
      <c r="BF47" s="636"/>
      <c r="BG47" s="636"/>
      <c r="BH47" s="136" t="s">
        <v>12</v>
      </c>
      <c r="BI47" s="156"/>
      <c r="BJ47" s="146" t="e">
        <f t="shared" si="10"/>
        <v>#N/A</v>
      </c>
      <c r="BK47" s="31"/>
      <c r="BL47" s="133"/>
      <c r="BM47" s="133"/>
      <c r="BN47" s="133"/>
      <c r="BO47" s="134"/>
      <c r="BP47" s="134"/>
      <c r="BQ47" s="178" t="e">
        <f t="shared" si="9"/>
        <v>#N/A</v>
      </c>
      <c r="BR47" s="179" t="e">
        <f t="shared" si="7"/>
        <v>#N/A</v>
      </c>
      <c r="BS47" s="177" t="e">
        <f t="shared" si="12"/>
        <v>#N/A</v>
      </c>
      <c r="BT47" s="134"/>
      <c r="BU47" s="133"/>
      <c r="BV47" s="12"/>
      <c r="BW47" s="290"/>
      <c r="BX47" s="290"/>
      <c r="BY47" s="290"/>
      <c r="BZ47" s="290"/>
      <c r="CA47" s="290"/>
      <c r="CB47" s="290"/>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c r="DJ47" s="161"/>
      <c r="DK47" s="161"/>
      <c r="DL47" s="161"/>
      <c r="DM47" s="161"/>
      <c r="DN47" s="161"/>
      <c r="DO47" s="161"/>
      <c r="DP47" s="161"/>
      <c r="DQ47" s="161"/>
      <c r="DR47" s="161"/>
      <c r="DS47" s="161"/>
      <c r="DT47" s="161"/>
      <c r="DU47" s="161"/>
      <c r="DV47" s="161"/>
      <c r="DW47" s="161"/>
      <c r="DX47" s="161"/>
      <c r="DY47" s="161"/>
      <c r="DZ47" s="161"/>
      <c r="EA47" s="161"/>
    </row>
    <row r="48" spans="1:131" ht="14.4">
      <c r="A48" s="12"/>
      <c r="B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6"/>
      <c r="AM48" s="43">
        <v>19</v>
      </c>
      <c r="AN48" s="153"/>
      <c r="AO48" s="633"/>
      <c r="AP48" s="634"/>
      <c r="AQ48" s="634"/>
      <c r="AR48" s="633"/>
      <c r="AS48" s="634"/>
      <c r="AT48" s="634"/>
      <c r="AU48" s="635"/>
      <c r="AV48" s="643"/>
      <c r="AW48" s="644"/>
      <c r="AX48" s="644"/>
      <c r="AY48" s="44" t="s">
        <v>12</v>
      </c>
      <c r="AZ48" s="44" t="s">
        <v>31</v>
      </c>
      <c r="BA48" s="565"/>
      <c r="BB48" s="44" t="s">
        <v>32</v>
      </c>
      <c r="BC48" s="44" t="s">
        <v>33</v>
      </c>
      <c r="BD48" s="636">
        <f t="shared" si="8"/>
        <v>0</v>
      </c>
      <c r="BE48" s="636"/>
      <c r="BF48" s="636"/>
      <c r="BG48" s="636"/>
      <c r="BH48" s="136" t="s">
        <v>12</v>
      </c>
      <c r="BI48" s="156"/>
      <c r="BJ48" s="146" t="e">
        <f t="shared" si="10"/>
        <v>#N/A</v>
      </c>
      <c r="BL48" s="133"/>
      <c r="BM48" s="133"/>
      <c r="BN48" s="133"/>
      <c r="BO48" s="134"/>
      <c r="BP48" s="134"/>
      <c r="BQ48" s="178" t="e">
        <f t="shared" si="9"/>
        <v>#N/A</v>
      </c>
      <c r="BR48" s="179" t="e">
        <f t="shared" si="7"/>
        <v>#N/A</v>
      </c>
      <c r="BS48" s="177" t="e">
        <f t="shared" si="12"/>
        <v>#N/A</v>
      </c>
      <c r="BT48" s="134"/>
      <c r="BU48" s="133"/>
      <c r="BV48" s="134"/>
      <c r="BW48" s="12"/>
      <c r="BX48" s="12"/>
      <c r="BY48" s="12"/>
      <c r="BZ48" s="12"/>
      <c r="CA48" s="12"/>
      <c r="CB48" s="12"/>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row>
    <row r="49" spans="1:134" ht="15" thickBot="1">
      <c r="A49" s="12"/>
      <c r="B49" s="12"/>
      <c r="C49" s="12" t="s">
        <v>25</v>
      </c>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M49" s="43">
        <v>20</v>
      </c>
      <c r="AN49" s="153"/>
      <c r="AO49" s="633"/>
      <c r="AP49" s="634"/>
      <c r="AQ49" s="634"/>
      <c r="AR49" s="633"/>
      <c r="AS49" s="634"/>
      <c r="AT49" s="634"/>
      <c r="AU49" s="635"/>
      <c r="AV49" s="643"/>
      <c r="AW49" s="644"/>
      <c r="AX49" s="644"/>
      <c r="AY49" s="44" t="s">
        <v>12</v>
      </c>
      <c r="AZ49" s="44" t="s">
        <v>31</v>
      </c>
      <c r="BA49" s="565"/>
      <c r="BB49" s="44" t="s">
        <v>32</v>
      </c>
      <c r="BC49" s="44" t="s">
        <v>33</v>
      </c>
      <c r="BD49" s="636">
        <f t="shared" si="8"/>
        <v>0</v>
      </c>
      <c r="BE49" s="636"/>
      <c r="BF49" s="636"/>
      <c r="BG49" s="636"/>
      <c r="BH49" s="136" t="s">
        <v>12</v>
      </c>
      <c r="BI49" s="156"/>
      <c r="BJ49" s="146" t="e">
        <f t="shared" si="10"/>
        <v>#N/A</v>
      </c>
      <c r="BL49" s="133"/>
      <c r="BM49" s="133"/>
      <c r="BN49" s="133"/>
      <c r="BQ49" s="178" t="e">
        <f t="shared" si="9"/>
        <v>#N/A</v>
      </c>
      <c r="BR49" s="179" t="e">
        <f t="shared" si="7"/>
        <v>#N/A</v>
      </c>
      <c r="BS49" s="177" t="e">
        <f t="shared" si="12"/>
        <v>#N/A</v>
      </c>
      <c r="BT49" s="134"/>
      <c r="BU49" s="134"/>
      <c r="BW49" s="12"/>
      <c r="BX49" s="12"/>
      <c r="BY49" s="12"/>
      <c r="BZ49" s="12"/>
      <c r="CA49" s="12"/>
      <c r="CB49" s="12"/>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row>
    <row r="50" spans="1:134" ht="15" thickBot="1">
      <c r="A50" s="12"/>
      <c r="B50" s="12"/>
      <c r="F50" s="12"/>
      <c r="G50" s="12"/>
      <c r="H50" s="12"/>
      <c r="I50" s="12"/>
      <c r="J50" s="12"/>
      <c r="K50" s="12"/>
      <c r="L50" s="12"/>
      <c r="M50" s="12"/>
      <c r="N50" s="12"/>
      <c r="O50" s="12"/>
      <c r="P50" s="12"/>
      <c r="Q50" s="12"/>
      <c r="R50" s="12"/>
      <c r="S50" s="287" t="s">
        <v>26</v>
      </c>
      <c r="T50" s="287"/>
      <c r="U50" s="287"/>
      <c r="V50" s="287"/>
      <c r="W50" s="1049"/>
      <c r="X50" s="1049"/>
      <c r="Y50" s="1049"/>
      <c r="Z50" s="1049"/>
      <c r="AA50" s="1049"/>
      <c r="AB50" s="1049"/>
      <c r="AC50" s="1049"/>
      <c r="AD50" s="1049"/>
      <c r="AE50" s="1049"/>
      <c r="AF50" s="1049"/>
      <c r="AG50" s="1049"/>
      <c r="AH50" s="1049"/>
      <c r="AI50" s="12"/>
      <c r="AJ50" s="12"/>
      <c r="AK50" s="16"/>
      <c r="AM50" s="725" t="s">
        <v>34</v>
      </c>
      <c r="AN50" s="726"/>
      <c r="AO50" s="726"/>
      <c r="AP50" s="726"/>
      <c r="AQ50" s="726"/>
      <c r="AR50" s="726"/>
      <c r="AS50" s="726"/>
      <c r="AT50" s="726"/>
      <c r="AU50" s="727"/>
      <c r="AV50" s="651">
        <f>SUM(BD30:BG49)</f>
        <v>0</v>
      </c>
      <c r="AW50" s="652"/>
      <c r="AX50" s="652"/>
      <c r="AY50" s="652"/>
      <c r="AZ50" s="652"/>
      <c r="BA50" s="652"/>
      <c r="BB50" s="652"/>
      <c r="BC50" s="652"/>
      <c r="BD50" s="652"/>
      <c r="BE50" s="652"/>
      <c r="BF50" s="652"/>
      <c r="BG50" s="652"/>
      <c r="BH50" s="45" t="s">
        <v>12</v>
      </c>
      <c r="BI50" s="601" t="s">
        <v>257</v>
      </c>
      <c r="BJ50" s="181"/>
      <c r="BK50" s="134"/>
      <c r="BQ50" s="134"/>
      <c r="BR50" s="134"/>
      <c r="BS50" s="12"/>
      <c r="BV50" s="12"/>
      <c r="BW50" s="12"/>
      <c r="BX50" s="12"/>
      <c r="BY50" s="12"/>
      <c r="BZ50" s="12"/>
      <c r="CA50" s="12"/>
      <c r="CB50" s="12"/>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row>
    <row r="51" spans="1:134" ht="14.4">
      <c r="A51" s="12"/>
      <c r="B51" s="12"/>
      <c r="C51" s="12"/>
      <c r="D51" s="12"/>
      <c r="E51" s="12"/>
      <c r="F51" s="12"/>
      <c r="G51" s="12"/>
      <c r="H51" s="12"/>
      <c r="I51" s="12"/>
      <c r="J51" s="12"/>
      <c r="K51" s="12"/>
      <c r="L51" s="12"/>
      <c r="M51" s="12"/>
      <c r="N51" s="12"/>
      <c r="O51" s="285"/>
      <c r="P51" s="286"/>
      <c r="Q51" s="286"/>
      <c r="R51" s="286"/>
      <c r="S51" s="264" t="s">
        <v>27</v>
      </c>
      <c r="T51" s="264"/>
      <c r="U51" s="264"/>
      <c r="V51" s="264"/>
      <c r="W51" s="666"/>
      <c r="X51" s="666"/>
      <c r="Y51" s="666"/>
      <c r="Z51" s="666"/>
      <c r="AA51" s="666"/>
      <c r="AB51" s="666"/>
      <c r="AC51" s="666"/>
      <c r="AD51" s="666"/>
      <c r="AE51" s="666"/>
      <c r="AF51" s="666"/>
      <c r="AG51" s="666"/>
      <c r="AH51" s="666"/>
      <c r="AI51" s="12"/>
      <c r="AJ51" s="12"/>
      <c r="AK51" s="16"/>
      <c r="AM51" s="52"/>
      <c r="AN51" s="52"/>
      <c r="AO51" s="52"/>
      <c r="AP51" s="52"/>
      <c r="AQ51" s="52"/>
      <c r="AR51" s="52"/>
      <c r="AS51" s="52"/>
      <c r="AT51" s="52"/>
      <c r="AU51" s="52"/>
      <c r="AV51" s="159"/>
      <c r="AW51" s="159"/>
      <c r="AX51" s="159"/>
      <c r="AY51" s="159"/>
      <c r="AZ51" s="159"/>
      <c r="BA51" s="159"/>
      <c r="BB51" s="159"/>
      <c r="BC51" s="159"/>
      <c r="BD51" s="159"/>
      <c r="BE51" s="159"/>
      <c r="BF51" s="159"/>
      <c r="BG51" s="159"/>
      <c r="BH51" s="159"/>
      <c r="BI51" s="159"/>
      <c r="BJ51" s="159"/>
      <c r="BK51" s="134"/>
      <c r="BS51" s="12"/>
      <c r="BT51" s="12"/>
      <c r="BU51" s="12"/>
      <c r="BV51" s="12"/>
      <c r="BX51" s="133"/>
      <c r="BY51" s="12"/>
      <c r="BZ51" s="12"/>
      <c r="CA51" s="12"/>
      <c r="CB51" s="12"/>
      <c r="CC51" s="12"/>
      <c r="CD51" s="12"/>
      <c r="CE51" s="12"/>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row>
    <row r="52" spans="1:134" ht="14.4">
      <c r="A52" s="12"/>
      <c r="B52" s="12"/>
      <c r="D52" s="12"/>
      <c r="E52" s="12"/>
      <c r="F52" s="12"/>
      <c r="G52" s="12"/>
      <c r="H52" s="12"/>
      <c r="I52" s="12"/>
      <c r="J52" s="12"/>
      <c r="K52" s="12"/>
      <c r="L52" s="12"/>
      <c r="M52" s="12"/>
      <c r="N52" s="12"/>
      <c r="O52" s="12"/>
      <c r="P52" s="12"/>
      <c r="Q52" s="12"/>
      <c r="R52" s="12"/>
      <c r="W52" s="257"/>
      <c r="X52" s="257"/>
      <c r="AK52" s="16"/>
      <c r="AM52" s="131"/>
      <c r="AN52" s="131"/>
      <c r="AO52" s="5"/>
      <c r="AP52" s="5"/>
      <c r="AQ52" s="5"/>
      <c r="AR52" s="5"/>
      <c r="AS52" s="5"/>
      <c r="AT52" s="5"/>
      <c r="AU52" s="5"/>
      <c r="AV52" s="5"/>
      <c r="AW52" s="5"/>
      <c r="AX52" s="5"/>
      <c r="AY52" s="5"/>
      <c r="AZ52" s="5"/>
      <c r="BA52" s="5"/>
      <c r="BB52" s="5"/>
      <c r="BC52" s="5"/>
      <c r="BD52" s="5"/>
      <c r="BE52" s="5"/>
      <c r="BF52" s="5"/>
      <c r="BG52" s="5"/>
      <c r="BH52" s="5"/>
      <c r="BI52" s="5"/>
      <c r="BJ52" s="5"/>
      <c r="BK52" s="5"/>
      <c r="BR52" s="160"/>
      <c r="BS52" s="12"/>
      <c r="BT52" s="12"/>
      <c r="BU52" s="12"/>
      <c r="BV52" s="12"/>
      <c r="BX52" s="133"/>
      <c r="BY52" s="12"/>
      <c r="BZ52" s="12"/>
      <c r="CA52" s="12"/>
      <c r="CB52" s="12"/>
      <c r="CC52" s="12"/>
      <c r="CD52" s="12"/>
      <c r="CE52" s="12"/>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row>
    <row r="53" spans="1:134" ht="16.2">
      <c r="A53" s="12"/>
      <c r="B53" s="12"/>
      <c r="C53" s="12"/>
      <c r="D53" s="12"/>
      <c r="E53" s="12"/>
      <c r="F53" s="12"/>
      <c r="G53" s="12"/>
      <c r="H53" s="12"/>
      <c r="I53" s="12"/>
      <c r="J53" s="12"/>
      <c r="K53" s="12"/>
      <c r="L53" s="12"/>
      <c r="M53" s="12"/>
      <c r="N53" s="12"/>
      <c r="O53" s="12"/>
      <c r="P53" s="12"/>
      <c r="Q53" s="12"/>
      <c r="R53" s="12"/>
      <c r="AK53" s="16"/>
      <c r="AM53" s="228"/>
      <c r="AN53" s="131"/>
      <c r="AO53" s="5"/>
      <c r="AP53" s="5"/>
      <c r="AQ53" s="5"/>
      <c r="AR53" s="5"/>
      <c r="AS53" s="5"/>
      <c r="AT53" s="5"/>
      <c r="AU53" s="5"/>
      <c r="AV53" s="5"/>
      <c r="AW53" s="5"/>
      <c r="AX53" s="5"/>
      <c r="AY53" s="5"/>
      <c r="AZ53" s="5"/>
      <c r="BA53" s="5"/>
      <c r="BB53" s="660"/>
      <c r="BC53" s="660"/>
      <c r="BD53" s="660"/>
      <c r="BE53" s="660"/>
      <c r="BF53" s="660"/>
      <c r="BG53" s="660"/>
      <c r="BH53" s="660"/>
      <c r="BI53" s="660"/>
      <c r="BJ53" s="660"/>
      <c r="BK53" s="227"/>
      <c r="BR53" s="160"/>
      <c r="BS53" s="12"/>
      <c r="BT53" s="12"/>
      <c r="BU53" s="12"/>
      <c r="BV53" s="12"/>
      <c r="BW53" s="12"/>
      <c r="BX53" s="12"/>
      <c r="BY53" s="12"/>
      <c r="DB53" s="31"/>
      <c r="DC53" s="31"/>
      <c r="DD53" s="31"/>
      <c r="DE53" s="31"/>
      <c r="DF53" s="31"/>
      <c r="DG53" s="31"/>
      <c r="DH53" s="31"/>
      <c r="DI53" s="31"/>
      <c r="DJ53" s="31"/>
      <c r="DK53" s="31"/>
      <c r="DL53" s="31"/>
      <c r="DM53" s="31"/>
      <c r="DN53" s="31"/>
      <c r="DO53" s="31"/>
      <c r="DP53" s="31"/>
      <c r="DQ53" s="31"/>
      <c r="DR53" s="31"/>
      <c r="DS53" s="31"/>
      <c r="DT53" s="31"/>
      <c r="DU53" s="31"/>
      <c r="DV53" s="31"/>
      <c r="DW53" s="31"/>
      <c r="DX53" s="31"/>
    </row>
    <row r="54" spans="1:134" ht="16.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6"/>
      <c r="AM54" s="228"/>
      <c r="AN54" s="131"/>
      <c r="AO54" s="5"/>
      <c r="AP54" s="5"/>
      <c r="AQ54" s="5"/>
      <c r="AR54" s="5"/>
      <c r="AS54" s="5"/>
      <c r="AT54" s="5"/>
      <c r="AU54" s="5"/>
      <c r="AV54" s="5"/>
      <c r="AW54" s="5"/>
      <c r="AX54" s="5"/>
      <c r="AY54" s="5"/>
      <c r="AZ54" s="5"/>
      <c r="BA54" s="5"/>
      <c r="BB54" s="660"/>
      <c r="BC54" s="660"/>
      <c r="BD54" s="660"/>
      <c r="BE54" s="660"/>
      <c r="BF54" s="660"/>
      <c r="BG54" s="660"/>
      <c r="BH54" s="660"/>
      <c r="BI54" s="660"/>
      <c r="BJ54" s="660"/>
      <c r="BK54" s="227"/>
      <c r="BR54" s="160"/>
      <c r="BS54" s="12"/>
      <c r="BT54" s="12"/>
      <c r="BU54" s="12"/>
      <c r="BV54" s="12"/>
      <c r="BW54" s="12"/>
      <c r="BX54" s="12"/>
      <c r="BY54" s="12"/>
      <c r="DB54" s="31"/>
      <c r="DC54" s="31"/>
      <c r="DD54" s="31"/>
      <c r="DE54" s="31"/>
      <c r="DF54" s="31"/>
      <c r="DG54" s="31"/>
      <c r="DH54" s="31"/>
      <c r="DI54" s="31"/>
      <c r="DJ54" s="31"/>
      <c r="DK54" s="31"/>
      <c r="DL54" s="31"/>
      <c r="DM54" s="31"/>
      <c r="DN54" s="31"/>
      <c r="DO54" s="31"/>
      <c r="DP54" s="31"/>
      <c r="DQ54" s="31"/>
      <c r="DR54" s="31"/>
      <c r="DS54" s="31"/>
      <c r="DT54" s="31"/>
      <c r="DU54" s="31"/>
      <c r="DV54" s="31"/>
      <c r="DW54" s="31"/>
      <c r="DX54" s="31"/>
    </row>
    <row r="55" spans="1:134" ht="14.4">
      <c r="A55" s="12"/>
      <c r="Y55" s="732"/>
      <c r="Z55" s="732"/>
      <c r="AA55" s="732"/>
      <c r="AB55" s="732"/>
      <c r="AC55" s="732"/>
      <c r="AD55" s="732"/>
      <c r="AE55" s="732"/>
      <c r="AF55" s="732"/>
      <c r="AG55" s="732"/>
      <c r="AH55" s="12"/>
      <c r="AI55" s="12"/>
      <c r="AJ55" s="12"/>
      <c r="AK55" s="16"/>
      <c r="AM55" s="12"/>
      <c r="AN55" s="12"/>
      <c r="BR55" s="134"/>
      <c r="BT55" s="12"/>
      <c r="BU55" s="12"/>
      <c r="BW55" s="12"/>
      <c r="BX55" s="12"/>
      <c r="BY55" s="12"/>
      <c r="DB55" s="31"/>
      <c r="DC55" s="31"/>
      <c r="DD55" s="31"/>
      <c r="DE55" s="31"/>
      <c r="DF55" s="31"/>
      <c r="DG55" s="31"/>
      <c r="DH55" s="31"/>
      <c r="DI55" s="31"/>
      <c r="DJ55" s="31"/>
      <c r="DK55" s="31"/>
      <c r="DL55" s="31"/>
      <c r="DM55" s="31"/>
      <c r="DN55" s="31"/>
      <c r="DO55" s="31"/>
      <c r="DP55" s="31"/>
      <c r="DQ55" s="31"/>
      <c r="DR55" s="31"/>
      <c r="DS55" s="31"/>
      <c r="DT55" s="31"/>
      <c r="DU55" s="31"/>
      <c r="DV55" s="31"/>
      <c r="DW55" s="31"/>
      <c r="DX55" s="31"/>
    </row>
    <row r="56" spans="1:134" ht="14.4">
      <c r="A56" s="12"/>
      <c r="Y56" s="667"/>
      <c r="Z56" s="667"/>
      <c r="AA56" s="667"/>
      <c r="AB56" s="667"/>
      <c r="AC56" s="667"/>
      <c r="AD56" s="667"/>
      <c r="AE56" s="667"/>
      <c r="AF56" s="667"/>
      <c r="AG56" s="667"/>
      <c r="AH56" s="131"/>
      <c r="AI56" s="12"/>
      <c r="AJ56" s="12"/>
      <c r="AK56" s="16"/>
      <c r="AM56" s="12"/>
      <c r="AN56" s="12"/>
      <c r="BR56" s="134"/>
      <c r="BW56" s="12"/>
      <c r="BX56" s="12"/>
      <c r="BY56" s="12"/>
      <c r="DB56" s="31"/>
      <c r="DC56" s="31"/>
      <c r="DD56" s="31"/>
      <c r="DE56" s="31"/>
      <c r="DF56" s="31"/>
      <c r="DG56" s="31"/>
      <c r="DH56" s="31"/>
      <c r="DI56" s="31"/>
      <c r="DJ56" s="31"/>
      <c r="DK56" s="31"/>
      <c r="DL56" s="31"/>
      <c r="DM56" s="31"/>
      <c r="DN56" s="31"/>
      <c r="DO56" s="31"/>
      <c r="DP56" s="31"/>
      <c r="DQ56" s="31"/>
      <c r="DR56" s="31"/>
      <c r="DS56" s="31"/>
      <c r="DT56" s="31"/>
      <c r="DU56" s="31"/>
      <c r="DV56" s="31"/>
      <c r="DW56" s="31"/>
      <c r="DX56" s="31"/>
    </row>
    <row r="57" spans="1:134" ht="18.600000000000001" customHeight="1">
      <c r="AM57" s="12"/>
      <c r="AN57" s="12"/>
      <c r="BW57" s="12"/>
      <c r="BX57" s="12"/>
      <c r="BY57" s="12"/>
      <c r="DB57" s="31"/>
      <c r="DC57" s="31"/>
      <c r="DD57" s="31"/>
      <c r="DE57" s="31"/>
      <c r="DF57" s="31"/>
      <c r="DG57" s="31"/>
      <c r="DH57" s="31"/>
      <c r="DI57" s="31"/>
      <c r="DJ57" s="31"/>
      <c r="DK57" s="31"/>
      <c r="DL57" s="31"/>
      <c r="DM57" s="31"/>
      <c r="DN57" s="31"/>
      <c r="DO57" s="31"/>
      <c r="DP57" s="31"/>
      <c r="DQ57" s="31"/>
      <c r="DR57" s="31"/>
      <c r="DS57" s="31"/>
      <c r="DT57" s="31"/>
      <c r="DU57" s="31"/>
      <c r="DV57" s="31"/>
      <c r="DW57" s="31"/>
      <c r="DX57" s="31"/>
    </row>
    <row r="58" spans="1:134" ht="18.600000000000001" customHeight="1">
      <c r="AM58" s="12"/>
      <c r="AN58" s="12"/>
      <c r="BE58" s="180"/>
      <c r="BF58" s="627"/>
      <c r="BG58" s="627"/>
      <c r="BH58" s="627"/>
      <c r="BK58" s="145" t="s">
        <v>38</v>
      </c>
      <c r="BL58" s="631" t="s">
        <v>62</v>
      </c>
      <c r="BM58" s="631"/>
      <c r="BN58" s="631"/>
      <c r="BW58" s="12"/>
      <c r="BX58" s="12"/>
      <c r="BY58" s="12"/>
      <c r="DB58" s="31"/>
      <c r="DC58" s="31"/>
      <c r="DD58" s="31"/>
      <c r="DE58" s="31"/>
      <c r="DF58" s="31"/>
      <c r="DG58" s="31"/>
      <c r="DH58" s="31"/>
      <c r="DI58" s="31"/>
      <c r="DJ58" s="31"/>
      <c r="DK58" s="31"/>
      <c r="DL58" s="31"/>
      <c r="DM58" s="31"/>
      <c r="DN58" s="31"/>
      <c r="DO58" s="31"/>
      <c r="DP58" s="31"/>
      <c r="DQ58" s="31"/>
      <c r="DR58" s="31"/>
      <c r="DS58" s="31"/>
      <c r="DT58" s="31"/>
      <c r="DU58" s="31"/>
      <c r="DV58" s="31"/>
      <c r="DW58" s="31"/>
      <c r="DX58" s="31"/>
    </row>
    <row r="59" spans="1:134" ht="18.600000000000001" customHeight="1">
      <c r="BK59" s="53">
        <v>1</v>
      </c>
      <c r="BL59" s="632" t="s">
        <v>39</v>
      </c>
      <c r="BM59" s="632"/>
      <c r="BN59" s="632"/>
      <c r="BW59" s="12"/>
      <c r="BX59" s="12"/>
      <c r="BY59" s="12"/>
      <c r="DB59" s="31"/>
      <c r="DC59" s="31"/>
      <c r="DD59" s="31"/>
      <c r="DE59" s="31"/>
      <c r="DF59" s="31"/>
      <c r="DG59" s="31"/>
      <c r="DH59" s="31"/>
      <c r="DI59" s="31"/>
      <c r="DJ59" s="31"/>
      <c r="DK59" s="31"/>
      <c r="DL59" s="31"/>
      <c r="DM59" s="31"/>
      <c r="DN59" s="31"/>
      <c r="DO59" s="31"/>
      <c r="DP59" s="31"/>
      <c r="DQ59" s="31"/>
      <c r="DR59" s="31"/>
      <c r="DS59" s="31"/>
      <c r="DT59" s="31"/>
      <c r="DU59" s="31"/>
      <c r="DV59" s="31"/>
      <c r="DW59" s="31"/>
      <c r="DX59" s="31"/>
    </row>
    <row r="60" spans="1:134" ht="18.600000000000001" customHeight="1">
      <c r="BK60" s="53">
        <v>2</v>
      </c>
      <c r="BL60" s="632" t="s">
        <v>40</v>
      </c>
      <c r="BM60" s="632"/>
      <c r="BN60" s="632"/>
      <c r="CV60" s="16"/>
      <c r="CW60" s="16"/>
      <c r="CX60" s="16"/>
      <c r="CY60" s="16"/>
      <c r="CZ60" s="16"/>
      <c r="DA60" s="16"/>
    </row>
    <row r="61" spans="1:134" ht="18.600000000000001" customHeight="1">
      <c r="BK61" s="53">
        <v>3</v>
      </c>
      <c r="BL61" s="632" t="s">
        <v>41</v>
      </c>
      <c r="BM61" s="632"/>
      <c r="BN61" s="632"/>
      <c r="CV61" s="16"/>
      <c r="CW61" s="16"/>
      <c r="CX61" s="16"/>
      <c r="CY61" s="16"/>
      <c r="CZ61" s="16"/>
      <c r="DA61" s="16"/>
    </row>
    <row r="62" spans="1:134" ht="18.600000000000001" customHeight="1">
      <c r="BE62" s="35"/>
      <c r="BK62" s="53">
        <v>4</v>
      </c>
      <c r="BL62" s="632" t="s">
        <v>42</v>
      </c>
      <c r="BM62" s="632"/>
      <c r="BN62" s="632"/>
      <c r="CV62" s="16"/>
      <c r="CW62" s="16"/>
      <c r="CX62" s="16"/>
      <c r="CY62" s="16"/>
      <c r="CZ62" s="16"/>
      <c r="DA62" s="16"/>
    </row>
    <row r="63" spans="1:134" ht="18.600000000000001" customHeight="1">
      <c r="BK63" s="53">
        <v>5</v>
      </c>
      <c r="BL63" s="632" t="s">
        <v>43</v>
      </c>
      <c r="BM63" s="632"/>
      <c r="BN63" s="632"/>
      <c r="CV63" s="16"/>
      <c r="CW63" s="16"/>
      <c r="CX63" s="16"/>
      <c r="CY63" s="16"/>
      <c r="CZ63" s="16"/>
      <c r="DA63" s="16"/>
    </row>
    <row r="64" spans="1:134" ht="18.600000000000001" customHeight="1">
      <c r="BK64" s="53">
        <v>6</v>
      </c>
      <c r="BL64" s="632" t="s">
        <v>44</v>
      </c>
      <c r="BM64" s="632"/>
      <c r="BN64" s="632"/>
      <c r="CV64" s="16"/>
      <c r="CW64" s="16"/>
      <c r="CX64" s="16"/>
      <c r="CY64" s="16"/>
      <c r="CZ64" s="16"/>
      <c r="DA64" s="16"/>
    </row>
    <row r="65" spans="63:66" ht="18.600000000000001" customHeight="1">
      <c r="BK65" s="53">
        <v>7</v>
      </c>
      <c r="BL65" s="632" t="s">
        <v>45</v>
      </c>
      <c r="BM65" s="632"/>
      <c r="BN65" s="632"/>
    </row>
  </sheetData>
  <sheetProtection formatCells="0" formatColumns="0" formatRows="0"/>
  <mergeCells count="254">
    <mergeCell ref="Y55:AG55"/>
    <mergeCell ref="D28:I31"/>
    <mergeCell ref="D32:I35"/>
    <mergeCell ref="V31:AC31"/>
    <mergeCell ref="V35:AC35"/>
    <mergeCell ref="V29:AC29"/>
    <mergeCell ref="V30:AC30"/>
    <mergeCell ref="V28:AC28"/>
    <mergeCell ref="V21:AF21"/>
    <mergeCell ref="S40:V40"/>
    <mergeCell ref="AD28:AI28"/>
    <mergeCell ref="AD29:AI29"/>
    <mergeCell ref="AD30:AI30"/>
    <mergeCell ref="AD35:AI35"/>
    <mergeCell ref="AD34:AI34"/>
    <mergeCell ref="AD33:AI33"/>
    <mergeCell ref="AD32:AI32"/>
    <mergeCell ref="AD40:AI40"/>
    <mergeCell ref="X40:AC40"/>
    <mergeCell ref="AD31:AI31"/>
    <mergeCell ref="Q21:T21"/>
    <mergeCell ref="AG21:AJ21"/>
    <mergeCell ref="E25:F25"/>
    <mergeCell ref="AB25:AD25"/>
    <mergeCell ref="AO47:AQ47"/>
    <mergeCell ref="AR47:AU47"/>
    <mergeCell ref="AO44:AQ44"/>
    <mergeCell ref="AR44:AU44"/>
    <mergeCell ref="AO41:AQ41"/>
    <mergeCell ref="AR41:AU41"/>
    <mergeCell ref="AO38:AQ38"/>
    <mergeCell ref="AR38:AU38"/>
    <mergeCell ref="AO35:AQ35"/>
    <mergeCell ref="AR35:AU35"/>
    <mergeCell ref="AO46:AQ46"/>
    <mergeCell ref="AR46:AU46"/>
    <mergeCell ref="AR42:AU42"/>
    <mergeCell ref="AV46:AX46"/>
    <mergeCell ref="BD46:BG46"/>
    <mergeCell ref="AO45:AQ45"/>
    <mergeCell ref="AR45:AU45"/>
    <mergeCell ref="AV45:AX45"/>
    <mergeCell ref="BD45:BG45"/>
    <mergeCell ref="Q24:T24"/>
    <mergeCell ref="AG24:AI24"/>
    <mergeCell ref="V24:AF24"/>
    <mergeCell ref="AO40:AQ40"/>
    <mergeCell ref="AR40:AU40"/>
    <mergeCell ref="AV40:AX40"/>
    <mergeCell ref="BD40:BG40"/>
    <mergeCell ref="AO39:AQ39"/>
    <mergeCell ref="AR39:AU39"/>
    <mergeCell ref="AV39:AX39"/>
    <mergeCell ref="BD39:BG39"/>
    <mergeCell ref="AV44:AX44"/>
    <mergeCell ref="BD44:BG44"/>
    <mergeCell ref="AO43:AQ43"/>
    <mergeCell ref="AR43:AU43"/>
    <mergeCell ref="AV43:AX43"/>
    <mergeCell ref="BD43:BG43"/>
    <mergeCell ref="AO42:AQ42"/>
    <mergeCell ref="AM50:AU50"/>
    <mergeCell ref="AO49:AQ49"/>
    <mergeCell ref="AR49:AU49"/>
    <mergeCell ref="AV49:AX49"/>
    <mergeCell ref="BD49:BG49"/>
    <mergeCell ref="AO48:AQ48"/>
    <mergeCell ref="AR48:AU48"/>
    <mergeCell ref="AV48:AX48"/>
    <mergeCell ref="BD48:BG48"/>
    <mergeCell ref="AO31:AQ31"/>
    <mergeCell ref="AR31:AU31"/>
    <mergeCell ref="AV31:AX31"/>
    <mergeCell ref="BD31:BG31"/>
    <mergeCell ref="AV38:AX38"/>
    <mergeCell ref="BD38:BG38"/>
    <mergeCell ref="AO37:AQ37"/>
    <mergeCell ref="AR37:AU37"/>
    <mergeCell ref="AV37:AX37"/>
    <mergeCell ref="BD37:BG37"/>
    <mergeCell ref="AO36:AQ36"/>
    <mergeCell ref="AR36:AU36"/>
    <mergeCell ref="AV36:AX36"/>
    <mergeCell ref="BD36:BG36"/>
    <mergeCell ref="AO13:AQ13"/>
    <mergeCell ref="AR13:AU13"/>
    <mergeCell ref="AV13:AX13"/>
    <mergeCell ref="BD13:BG13"/>
    <mergeCell ref="AV17:AX17"/>
    <mergeCell ref="BD17:BG17"/>
    <mergeCell ref="AV35:AX35"/>
    <mergeCell ref="BD35:BG35"/>
    <mergeCell ref="AO34:AQ34"/>
    <mergeCell ref="AR34:AU34"/>
    <mergeCell ref="AV34:AX34"/>
    <mergeCell ref="BD34:BG34"/>
    <mergeCell ref="AO29:AQ29"/>
    <mergeCell ref="AR29:AU29"/>
    <mergeCell ref="AM21:AU21"/>
    <mergeCell ref="AO33:AQ33"/>
    <mergeCell ref="AR33:AU33"/>
    <mergeCell ref="AV33:AX33"/>
    <mergeCell ref="BD33:BG33"/>
    <mergeCell ref="AO32:AQ32"/>
    <mergeCell ref="AR32:AU32"/>
    <mergeCell ref="AV32:AX32"/>
    <mergeCell ref="AO20:AQ20"/>
    <mergeCell ref="AR20:AU20"/>
    <mergeCell ref="AO5:AQ5"/>
    <mergeCell ref="AR5:AU5"/>
    <mergeCell ref="AV5:BH5"/>
    <mergeCell ref="AO9:AQ9"/>
    <mergeCell ref="AR9:AU9"/>
    <mergeCell ref="AV9:AX9"/>
    <mergeCell ref="BD9:BG9"/>
    <mergeCell ref="AO8:AQ8"/>
    <mergeCell ref="AR8:AU8"/>
    <mergeCell ref="AV8:AX8"/>
    <mergeCell ref="BD8:BG8"/>
    <mergeCell ref="AV6:AX6"/>
    <mergeCell ref="BD6:BG6"/>
    <mergeCell ref="AO10:AQ10"/>
    <mergeCell ref="AO12:AQ12"/>
    <mergeCell ref="AR12:AU12"/>
    <mergeCell ref="AO11:AQ11"/>
    <mergeCell ref="AR11:AU11"/>
    <mergeCell ref="AV11:AX11"/>
    <mergeCell ref="BD11:BG11"/>
    <mergeCell ref="AR10:AU10"/>
    <mergeCell ref="AV10:AX10"/>
    <mergeCell ref="BD10:BG10"/>
    <mergeCell ref="BW26:BY26"/>
    <mergeCell ref="B19:B22"/>
    <mergeCell ref="A2:AK2"/>
    <mergeCell ref="Y7:AK7"/>
    <mergeCell ref="S36:T36"/>
    <mergeCell ref="U36:V36"/>
    <mergeCell ref="X36:Y36"/>
    <mergeCell ref="AA36:AB36"/>
    <mergeCell ref="AC36:AD36"/>
    <mergeCell ref="AE36:AF36"/>
    <mergeCell ref="AH36:AI36"/>
    <mergeCell ref="Q12:W12"/>
    <mergeCell ref="X12:AJ12"/>
    <mergeCell ref="C13:F13"/>
    <mergeCell ref="G13:P13"/>
    <mergeCell ref="Q13:W13"/>
    <mergeCell ref="X13:AJ13"/>
    <mergeCell ref="B18:P18"/>
    <mergeCell ref="S28:T28"/>
    <mergeCell ref="D5:K6"/>
    <mergeCell ref="S6:X6"/>
    <mergeCell ref="Y6:AK6"/>
    <mergeCell ref="S7:X7"/>
    <mergeCell ref="B25:D25"/>
    <mergeCell ref="AE25:AK25"/>
    <mergeCell ref="B24:H24"/>
    <mergeCell ref="I24:P24"/>
    <mergeCell ref="AG23:AI23"/>
    <mergeCell ref="B23:AF23"/>
    <mergeCell ref="Q22:T22"/>
    <mergeCell ref="AV18:AX18"/>
    <mergeCell ref="BD18:BG18"/>
    <mergeCell ref="AO17:AQ17"/>
    <mergeCell ref="AR17:AU17"/>
    <mergeCell ref="AV20:AX20"/>
    <mergeCell ref="BD20:BG20"/>
    <mergeCell ref="AO19:AQ19"/>
    <mergeCell ref="AR19:AU19"/>
    <mergeCell ref="AV19:AX19"/>
    <mergeCell ref="AO18:AQ18"/>
    <mergeCell ref="AR18:AU18"/>
    <mergeCell ref="Q20:T20"/>
    <mergeCell ref="BL64:BN64"/>
    <mergeCell ref="BL65:BN65"/>
    <mergeCell ref="C28:C31"/>
    <mergeCell ref="C32:C35"/>
    <mergeCell ref="BB53:BJ53"/>
    <mergeCell ref="BB54:BJ54"/>
    <mergeCell ref="Q29:U29"/>
    <mergeCell ref="Q30:U30"/>
    <mergeCell ref="J29:K29"/>
    <mergeCell ref="J30:K30"/>
    <mergeCell ref="L31:M31"/>
    <mergeCell ref="N28:O28"/>
    <mergeCell ref="W51:AH51"/>
    <mergeCell ref="AO30:AQ30"/>
    <mergeCell ref="AR30:AU30"/>
    <mergeCell ref="AV30:AX30"/>
    <mergeCell ref="BD30:BG30"/>
    <mergeCell ref="Y56:AG56"/>
    <mergeCell ref="M40:P40"/>
    <mergeCell ref="D44:R44"/>
    <mergeCell ref="S44:AF44"/>
    <mergeCell ref="D45:R45"/>
    <mergeCell ref="S45:AF45"/>
    <mergeCell ref="BD42:BG42"/>
    <mergeCell ref="BL61:BN61"/>
    <mergeCell ref="BL62:BN62"/>
    <mergeCell ref="BL63:BN63"/>
    <mergeCell ref="BJ1:BN1"/>
    <mergeCell ref="BJ2:BN2"/>
    <mergeCell ref="BJ3:BN3"/>
    <mergeCell ref="BJ4:BN4"/>
    <mergeCell ref="AV29:BH29"/>
    <mergeCell ref="AV21:BG21"/>
    <mergeCell ref="AV50:BG50"/>
    <mergeCell ref="AV12:AX12"/>
    <mergeCell ref="BD12:BG12"/>
    <mergeCell ref="BD19:BG19"/>
    <mergeCell ref="BD32:BG32"/>
    <mergeCell ref="AV41:AX41"/>
    <mergeCell ref="BD41:BG41"/>
    <mergeCell ref="AV47:AX47"/>
    <mergeCell ref="BD47:BG47"/>
    <mergeCell ref="AV42:AX42"/>
    <mergeCell ref="AV14:AX14"/>
    <mergeCell ref="BD14:BG14"/>
    <mergeCell ref="AV16:AX16"/>
    <mergeCell ref="BD16:BG16"/>
    <mergeCell ref="AV15:AX15"/>
    <mergeCell ref="W50:AH50"/>
    <mergeCell ref="V22:AF22"/>
    <mergeCell ref="AG22:AI22"/>
    <mergeCell ref="BF58:BH58"/>
    <mergeCell ref="BJ5:BM5"/>
    <mergeCell ref="BL58:BN58"/>
    <mergeCell ref="BL59:BN59"/>
    <mergeCell ref="BL60:BN60"/>
    <mergeCell ref="AO14:AQ14"/>
    <mergeCell ref="AR14:AU14"/>
    <mergeCell ref="AO16:AQ16"/>
    <mergeCell ref="AR16:AU16"/>
    <mergeCell ref="AO15:AQ15"/>
    <mergeCell ref="AR15:AU15"/>
    <mergeCell ref="BD15:BG15"/>
    <mergeCell ref="B11:AJ11"/>
    <mergeCell ref="C12:F12"/>
    <mergeCell ref="AO7:AQ7"/>
    <mergeCell ref="AR7:AU7"/>
    <mergeCell ref="AV7:AX7"/>
    <mergeCell ref="BD7:BG7"/>
    <mergeCell ref="AO6:AQ6"/>
    <mergeCell ref="AR6:AU6"/>
    <mergeCell ref="AA5:AB5"/>
    <mergeCell ref="AD5:AE5"/>
    <mergeCell ref="AG5:AH5"/>
    <mergeCell ref="AE14:AJ14"/>
    <mergeCell ref="C14:AD14"/>
    <mergeCell ref="AG18:AI18"/>
    <mergeCell ref="Q18:T18"/>
    <mergeCell ref="V18:AF18"/>
    <mergeCell ref="Q19:T19"/>
    <mergeCell ref="G12:P12"/>
  </mergeCells>
  <phoneticPr fontId="17"/>
  <dataValidations count="13">
    <dataValidation type="custom" allowBlank="1" showInputMessage="1" showErrorMessage="1" error="利用定員の区分ごとに定められた上限人数の範囲内で入力可能です。留意事項通知を参照ください。" sqref="KF65444:KG65444 UB65444:UC65444 ADX65444:ADY65444 ANT65444:ANU65444 AXP65444:AXQ65444 BHL65444:BHM65444 BRH65444:BRI65444 CBD65444:CBE65444 CKZ65444:CLA65444 CUV65444:CUW65444 DER65444:DES65444 DON65444:DOO65444 DYJ65444:DYK65444 EIF65444:EIG65444 ESB65444:ESC65444 FBX65444:FBY65444 FLT65444:FLU65444 FVP65444:FVQ65444 GFL65444:GFM65444 GPH65444:GPI65444 GZD65444:GZE65444 HIZ65444:HJA65444 HSV65444:HSW65444 ICR65444:ICS65444 IMN65444:IMO65444 IWJ65444:IWK65444 JGF65444:JGG65444 JQB65444:JQC65444 JZX65444:JZY65444 KJT65444:KJU65444 KTP65444:KTQ65444 LDL65444:LDM65444 LNH65444:LNI65444 LXD65444:LXE65444 MGZ65444:MHA65444 MQV65444:MQW65444 NAR65444:NAS65444 NKN65444:NKO65444 NUJ65444:NUK65444 OEF65444:OEG65444 OOB65444:OOC65444 OXX65444:OXY65444 PHT65444:PHU65444 PRP65444:PRQ65444 QBL65444:QBM65444 QLH65444:QLI65444 QVD65444:QVE65444 REZ65444:RFA65444 ROV65444:ROW65444 RYR65444:RYS65444 SIN65444:SIO65444 SSJ65444:SSK65444 TCF65444:TCG65444 TMB65444:TMC65444 TVX65444:TVY65444 UFT65444:UFU65444 UPP65444:UPQ65444 UZL65444:UZM65444 VJH65444:VJI65444 VTD65444:VTE65444 WCZ65444:WDA65444 WMV65444:WMW65444 WWR65444:WWS65444 KF130980:KG130980 UB130980:UC130980 ADX130980:ADY130980 ANT130980:ANU130980 AXP130980:AXQ130980 BHL130980:BHM130980 BRH130980:BRI130980 CBD130980:CBE130980 CKZ130980:CLA130980 CUV130980:CUW130980 DER130980:DES130980 DON130980:DOO130980 DYJ130980:DYK130980 EIF130980:EIG130980 ESB130980:ESC130980 FBX130980:FBY130980 FLT130980:FLU130980 FVP130980:FVQ130980 GFL130980:GFM130980 GPH130980:GPI130980 GZD130980:GZE130980 HIZ130980:HJA130980 HSV130980:HSW130980 ICR130980:ICS130980 IMN130980:IMO130980 IWJ130980:IWK130980 JGF130980:JGG130980 JQB130980:JQC130980 JZX130980:JZY130980 KJT130980:KJU130980 KTP130980:KTQ130980 LDL130980:LDM130980 LNH130980:LNI130980 LXD130980:LXE130980 MGZ130980:MHA130980 MQV130980:MQW130980 NAR130980:NAS130980 NKN130980:NKO130980 NUJ130980:NUK130980 OEF130980:OEG130980 OOB130980:OOC130980 OXX130980:OXY130980 PHT130980:PHU130980 PRP130980:PRQ130980 QBL130980:QBM130980 QLH130980:QLI130980 QVD130980:QVE130980 REZ130980:RFA130980 ROV130980:ROW130980 RYR130980:RYS130980 SIN130980:SIO130980 SSJ130980:SSK130980 TCF130980:TCG130980 TMB130980:TMC130980 TVX130980:TVY130980 UFT130980:UFU130980 UPP130980:UPQ130980 UZL130980:UZM130980 VJH130980:VJI130980 VTD130980:VTE130980 WCZ130980:WDA130980 WMV130980:WMW130980 WWR130980:WWS130980 KF196516:KG196516 UB196516:UC196516 ADX196516:ADY196516 ANT196516:ANU196516 AXP196516:AXQ196516 BHL196516:BHM196516 BRH196516:BRI196516 CBD196516:CBE196516 CKZ196516:CLA196516 CUV196516:CUW196516 DER196516:DES196516 DON196516:DOO196516 DYJ196516:DYK196516 EIF196516:EIG196516 ESB196516:ESC196516 FBX196516:FBY196516 FLT196516:FLU196516 FVP196516:FVQ196516 GFL196516:GFM196516 GPH196516:GPI196516 GZD196516:GZE196516 HIZ196516:HJA196516 HSV196516:HSW196516 ICR196516:ICS196516 IMN196516:IMO196516 IWJ196516:IWK196516 JGF196516:JGG196516 JQB196516:JQC196516 JZX196516:JZY196516 KJT196516:KJU196516 KTP196516:KTQ196516 LDL196516:LDM196516 LNH196516:LNI196516 LXD196516:LXE196516 MGZ196516:MHA196516 MQV196516:MQW196516 NAR196516:NAS196516 NKN196516:NKO196516 NUJ196516:NUK196516 OEF196516:OEG196516 OOB196516:OOC196516 OXX196516:OXY196516 PHT196516:PHU196516 PRP196516:PRQ196516 QBL196516:QBM196516 QLH196516:QLI196516 QVD196516:QVE196516 REZ196516:RFA196516 ROV196516:ROW196516 RYR196516:RYS196516 SIN196516:SIO196516 SSJ196516:SSK196516 TCF196516:TCG196516 TMB196516:TMC196516 TVX196516:TVY196516 UFT196516:UFU196516 UPP196516:UPQ196516 UZL196516:UZM196516 VJH196516:VJI196516 VTD196516:VTE196516 WCZ196516:WDA196516 WMV196516:WMW196516 WWR196516:WWS196516 KF262052:KG262052 UB262052:UC262052 ADX262052:ADY262052 ANT262052:ANU262052 AXP262052:AXQ262052 BHL262052:BHM262052 BRH262052:BRI262052 CBD262052:CBE262052 CKZ262052:CLA262052 CUV262052:CUW262052 DER262052:DES262052 DON262052:DOO262052 DYJ262052:DYK262052 EIF262052:EIG262052 ESB262052:ESC262052 FBX262052:FBY262052 FLT262052:FLU262052 FVP262052:FVQ262052 GFL262052:GFM262052 GPH262052:GPI262052 GZD262052:GZE262052 HIZ262052:HJA262052 HSV262052:HSW262052 ICR262052:ICS262052 IMN262052:IMO262052 IWJ262052:IWK262052 JGF262052:JGG262052 JQB262052:JQC262052 JZX262052:JZY262052 KJT262052:KJU262052 KTP262052:KTQ262052 LDL262052:LDM262052 LNH262052:LNI262052 LXD262052:LXE262052 MGZ262052:MHA262052 MQV262052:MQW262052 NAR262052:NAS262052 NKN262052:NKO262052 NUJ262052:NUK262052 OEF262052:OEG262052 OOB262052:OOC262052 OXX262052:OXY262052 PHT262052:PHU262052 PRP262052:PRQ262052 QBL262052:QBM262052 QLH262052:QLI262052 QVD262052:QVE262052 REZ262052:RFA262052 ROV262052:ROW262052 RYR262052:RYS262052 SIN262052:SIO262052 SSJ262052:SSK262052 TCF262052:TCG262052 TMB262052:TMC262052 TVX262052:TVY262052 UFT262052:UFU262052 UPP262052:UPQ262052 UZL262052:UZM262052 VJH262052:VJI262052 VTD262052:VTE262052 WCZ262052:WDA262052 WMV262052:WMW262052 WWR262052:WWS262052 KF327588:KG327588 UB327588:UC327588 ADX327588:ADY327588 ANT327588:ANU327588 AXP327588:AXQ327588 BHL327588:BHM327588 BRH327588:BRI327588 CBD327588:CBE327588 CKZ327588:CLA327588 CUV327588:CUW327588 DER327588:DES327588 DON327588:DOO327588 DYJ327588:DYK327588 EIF327588:EIG327588 ESB327588:ESC327588 FBX327588:FBY327588 FLT327588:FLU327588 FVP327588:FVQ327588 GFL327588:GFM327588 GPH327588:GPI327588 GZD327588:GZE327588 HIZ327588:HJA327588 HSV327588:HSW327588 ICR327588:ICS327588 IMN327588:IMO327588 IWJ327588:IWK327588 JGF327588:JGG327588 JQB327588:JQC327588 JZX327588:JZY327588 KJT327588:KJU327588 KTP327588:KTQ327588 LDL327588:LDM327588 LNH327588:LNI327588 LXD327588:LXE327588 MGZ327588:MHA327588 MQV327588:MQW327588 NAR327588:NAS327588 NKN327588:NKO327588 NUJ327588:NUK327588 OEF327588:OEG327588 OOB327588:OOC327588 OXX327588:OXY327588 PHT327588:PHU327588 PRP327588:PRQ327588 QBL327588:QBM327588 QLH327588:QLI327588 QVD327588:QVE327588 REZ327588:RFA327588 ROV327588:ROW327588 RYR327588:RYS327588 SIN327588:SIO327588 SSJ327588:SSK327588 TCF327588:TCG327588 TMB327588:TMC327588 TVX327588:TVY327588 UFT327588:UFU327588 UPP327588:UPQ327588 UZL327588:UZM327588 VJH327588:VJI327588 VTD327588:VTE327588 WCZ327588:WDA327588 WMV327588:WMW327588 WWR327588:WWS327588 KF393124:KG393124 UB393124:UC393124 ADX393124:ADY393124 ANT393124:ANU393124 AXP393124:AXQ393124 BHL393124:BHM393124 BRH393124:BRI393124 CBD393124:CBE393124 CKZ393124:CLA393124 CUV393124:CUW393124 DER393124:DES393124 DON393124:DOO393124 DYJ393124:DYK393124 EIF393124:EIG393124 ESB393124:ESC393124 FBX393124:FBY393124 FLT393124:FLU393124 FVP393124:FVQ393124 GFL393124:GFM393124 GPH393124:GPI393124 GZD393124:GZE393124 HIZ393124:HJA393124 HSV393124:HSW393124 ICR393124:ICS393124 IMN393124:IMO393124 IWJ393124:IWK393124 JGF393124:JGG393124 JQB393124:JQC393124 JZX393124:JZY393124 KJT393124:KJU393124 KTP393124:KTQ393124 LDL393124:LDM393124 LNH393124:LNI393124 LXD393124:LXE393124 MGZ393124:MHA393124 MQV393124:MQW393124 NAR393124:NAS393124 NKN393124:NKO393124 NUJ393124:NUK393124 OEF393124:OEG393124 OOB393124:OOC393124 OXX393124:OXY393124 PHT393124:PHU393124 PRP393124:PRQ393124 QBL393124:QBM393124 QLH393124:QLI393124 QVD393124:QVE393124 REZ393124:RFA393124 ROV393124:ROW393124 RYR393124:RYS393124 SIN393124:SIO393124 SSJ393124:SSK393124 TCF393124:TCG393124 TMB393124:TMC393124 TVX393124:TVY393124 UFT393124:UFU393124 UPP393124:UPQ393124 UZL393124:UZM393124 VJH393124:VJI393124 VTD393124:VTE393124 WCZ393124:WDA393124 WMV393124:WMW393124 WWR393124:WWS393124 KF458660:KG458660 UB458660:UC458660 ADX458660:ADY458660 ANT458660:ANU458660 AXP458660:AXQ458660 BHL458660:BHM458660 BRH458660:BRI458660 CBD458660:CBE458660 CKZ458660:CLA458660 CUV458660:CUW458660 DER458660:DES458660 DON458660:DOO458660 DYJ458660:DYK458660 EIF458660:EIG458660 ESB458660:ESC458660 FBX458660:FBY458660 FLT458660:FLU458660 FVP458660:FVQ458660 GFL458660:GFM458660 GPH458660:GPI458660 GZD458660:GZE458660 HIZ458660:HJA458660 HSV458660:HSW458660 ICR458660:ICS458660 IMN458660:IMO458660 IWJ458660:IWK458660 JGF458660:JGG458660 JQB458660:JQC458660 JZX458660:JZY458660 KJT458660:KJU458660 KTP458660:KTQ458660 LDL458660:LDM458660 LNH458660:LNI458660 LXD458660:LXE458660 MGZ458660:MHA458660 MQV458660:MQW458660 NAR458660:NAS458660 NKN458660:NKO458660 NUJ458660:NUK458660 OEF458660:OEG458660 OOB458660:OOC458660 OXX458660:OXY458660 PHT458660:PHU458660 PRP458660:PRQ458660 QBL458660:QBM458660 QLH458660:QLI458660 QVD458660:QVE458660 REZ458660:RFA458660 ROV458660:ROW458660 RYR458660:RYS458660 SIN458660:SIO458660 SSJ458660:SSK458660 TCF458660:TCG458660 TMB458660:TMC458660 TVX458660:TVY458660 UFT458660:UFU458660 UPP458660:UPQ458660 UZL458660:UZM458660 VJH458660:VJI458660 VTD458660:VTE458660 WCZ458660:WDA458660 WMV458660:WMW458660 WWR458660:WWS458660 KF524196:KG524196 UB524196:UC524196 ADX524196:ADY524196 ANT524196:ANU524196 AXP524196:AXQ524196 BHL524196:BHM524196 BRH524196:BRI524196 CBD524196:CBE524196 CKZ524196:CLA524196 CUV524196:CUW524196 DER524196:DES524196 DON524196:DOO524196 DYJ524196:DYK524196 EIF524196:EIG524196 ESB524196:ESC524196 FBX524196:FBY524196 FLT524196:FLU524196 FVP524196:FVQ524196 GFL524196:GFM524196 GPH524196:GPI524196 GZD524196:GZE524196 HIZ524196:HJA524196 HSV524196:HSW524196 ICR524196:ICS524196 IMN524196:IMO524196 IWJ524196:IWK524196 JGF524196:JGG524196 JQB524196:JQC524196 JZX524196:JZY524196 KJT524196:KJU524196 KTP524196:KTQ524196 LDL524196:LDM524196 LNH524196:LNI524196 LXD524196:LXE524196 MGZ524196:MHA524196 MQV524196:MQW524196 NAR524196:NAS524196 NKN524196:NKO524196 NUJ524196:NUK524196 OEF524196:OEG524196 OOB524196:OOC524196 OXX524196:OXY524196 PHT524196:PHU524196 PRP524196:PRQ524196 QBL524196:QBM524196 QLH524196:QLI524196 QVD524196:QVE524196 REZ524196:RFA524196 ROV524196:ROW524196 RYR524196:RYS524196 SIN524196:SIO524196 SSJ524196:SSK524196 TCF524196:TCG524196 TMB524196:TMC524196 TVX524196:TVY524196 UFT524196:UFU524196 UPP524196:UPQ524196 UZL524196:UZM524196 VJH524196:VJI524196 VTD524196:VTE524196 WCZ524196:WDA524196 WMV524196:WMW524196 WWR524196:WWS524196 KF589732:KG589732 UB589732:UC589732 ADX589732:ADY589732 ANT589732:ANU589732 AXP589732:AXQ589732 BHL589732:BHM589732 BRH589732:BRI589732 CBD589732:CBE589732 CKZ589732:CLA589732 CUV589732:CUW589732 DER589732:DES589732 DON589732:DOO589732 DYJ589732:DYK589732 EIF589732:EIG589732 ESB589732:ESC589732 FBX589732:FBY589732 FLT589732:FLU589732 FVP589732:FVQ589732 GFL589732:GFM589732 GPH589732:GPI589732 GZD589732:GZE589732 HIZ589732:HJA589732 HSV589732:HSW589732 ICR589732:ICS589732 IMN589732:IMO589732 IWJ589732:IWK589732 JGF589732:JGG589732 JQB589732:JQC589732 JZX589732:JZY589732 KJT589732:KJU589732 KTP589732:KTQ589732 LDL589732:LDM589732 LNH589732:LNI589732 LXD589732:LXE589732 MGZ589732:MHA589732 MQV589732:MQW589732 NAR589732:NAS589732 NKN589732:NKO589732 NUJ589732:NUK589732 OEF589732:OEG589732 OOB589732:OOC589732 OXX589732:OXY589732 PHT589732:PHU589732 PRP589732:PRQ589732 QBL589732:QBM589732 QLH589732:QLI589732 QVD589732:QVE589732 REZ589732:RFA589732 ROV589732:ROW589732 RYR589732:RYS589732 SIN589732:SIO589732 SSJ589732:SSK589732 TCF589732:TCG589732 TMB589732:TMC589732 TVX589732:TVY589732 UFT589732:UFU589732 UPP589732:UPQ589732 UZL589732:UZM589732 VJH589732:VJI589732 VTD589732:VTE589732 WCZ589732:WDA589732 WMV589732:WMW589732 WWR589732:WWS589732 KF655268:KG655268 UB655268:UC655268 ADX655268:ADY655268 ANT655268:ANU655268 AXP655268:AXQ655268 BHL655268:BHM655268 BRH655268:BRI655268 CBD655268:CBE655268 CKZ655268:CLA655268 CUV655268:CUW655268 DER655268:DES655268 DON655268:DOO655268 DYJ655268:DYK655268 EIF655268:EIG655268 ESB655268:ESC655268 FBX655268:FBY655268 FLT655268:FLU655268 FVP655268:FVQ655268 GFL655268:GFM655268 GPH655268:GPI655268 GZD655268:GZE655268 HIZ655268:HJA655268 HSV655268:HSW655268 ICR655268:ICS655268 IMN655268:IMO655268 IWJ655268:IWK655268 JGF655268:JGG655268 JQB655268:JQC655268 JZX655268:JZY655268 KJT655268:KJU655268 KTP655268:KTQ655268 LDL655268:LDM655268 LNH655268:LNI655268 LXD655268:LXE655268 MGZ655268:MHA655268 MQV655268:MQW655268 NAR655268:NAS655268 NKN655268:NKO655268 NUJ655268:NUK655268 OEF655268:OEG655268 OOB655268:OOC655268 OXX655268:OXY655268 PHT655268:PHU655268 PRP655268:PRQ655268 QBL655268:QBM655268 QLH655268:QLI655268 QVD655268:QVE655268 REZ655268:RFA655268 ROV655268:ROW655268 RYR655268:RYS655268 SIN655268:SIO655268 SSJ655268:SSK655268 TCF655268:TCG655268 TMB655268:TMC655268 TVX655268:TVY655268 UFT655268:UFU655268 UPP655268:UPQ655268 UZL655268:UZM655268 VJH655268:VJI655268 VTD655268:VTE655268 WCZ655268:WDA655268 WMV655268:WMW655268 WWR655268:WWS655268 KF720804:KG720804 UB720804:UC720804 ADX720804:ADY720804 ANT720804:ANU720804 AXP720804:AXQ720804 BHL720804:BHM720804 BRH720804:BRI720804 CBD720804:CBE720804 CKZ720804:CLA720804 CUV720804:CUW720804 DER720804:DES720804 DON720804:DOO720804 DYJ720804:DYK720804 EIF720804:EIG720804 ESB720804:ESC720804 FBX720804:FBY720804 FLT720804:FLU720804 FVP720804:FVQ720804 GFL720804:GFM720804 GPH720804:GPI720804 GZD720804:GZE720804 HIZ720804:HJA720804 HSV720804:HSW720804 ICR720804:ICS720804 IMN720804:IMO720804 IWJ720804:IWK720804 JGF720804:JGG720804 JQB720804:JQC720804 JZX720804:JZY720804 KJT720804:KJU720804 KTP720804:KTQ720804 LDL720804:LDM720804 LNH720804:LNI720804 LXD720804:LXE720804 MGZ720804:MHA720804 MQV720804:MQW720804 NAR720804:NAS720804 NKN720804:NKO720804 NUJ720804:NUK720804 OEF720804:OEG720804 OOB720804:OOC720804 OXX720804:OXY720804 PHT720804:PHU720804 PRP720804:PRQ720804 QBL720804:QBM720804 QLH720804:QLI720804 QVD720804:QVE720804 REZ720804:RFA720804 ROV720804:ROW720804 RYR720804:RYS720804 SIN720804:SIO720804 SSJ720804:SSK720804 TCF720804:TCG720804 TMB720804:TMC720804 TVX720804:TVY720804 UFT720804:UFU720804 UPP720804:UPQ720804 UZL720804:UZM720804 VJH720804:VJI720804 VTD720804:VTE720804 WCZ720804:WDA720804 WMV720804:WMW720804 WWR720804:WWS720804 KF786340:KG786340 UB786340:UC786340 ADX786340:ADY786340 ANT786340:ANU786340 AXP786340:AXQ786340 BHL786340:BHM786340 BRH786340:BRI786340 CBD786340:CBE786340 CKZ786340:CLA786340 CUV786340:CUW786340 DER786340:DES786340 DON786340:DOO786340 DYJ786340:DYK786340 EIF786340:EIG786340 ESB786340:ESC786340 FBX786340:FBY786340 FLT786340:FLU786340 FVP786340:FVQ786340 GFL786340:GFM786340 GPH786340:GPI786340 GZD786340:GZE786340 HIZ786340:HJA786340 HSV786340:HSW786340 ICR786340:ICS786340 IMN786340:IMO786340 IWJ786340:IWK786340 JGF786340:JGG786340 JQB786340:JQC786340 JZX786340:JZY786340 KJT786340:KJU786340 KTP786340:KTQ786340 LDL786340:LDM786340 LNH786340:LNI786340 LXD786340:LXE786340 MGZ786340:MHA786340 MQV786340:MQW786340 NAR786340:NAS786340 NKN786340:NKO786340 NUJ786340:NUK786340 OEF786340:OEG786340 OOB786340:OOC786340 OXX786340:OXY786340 PHT786340:PHU786340 PRP786340:PRQ786340 QBL786340:QBM786340 QLH786340:QLI786340 QVD786340:QVE786340 REZ786340:RFA786340 ROV786340:ROW786340 RYR786340:RYS786340 SIN786340:SIO786340 SSJ786340:SSK786340 TCF786340:TCG786340 TMB786340:TMC786340 TVX786340:TVY786340 UFT786340:UFU786340 UPP786340:UPQ786340 UZL786340:UZM786340 VJH786340:VJI786340 VTD786340:VTE786340 WCZ786340:WDA786340 WMV786340:WMW786340 WWR786340:WWS786340 KF851876:KG851876 UB851876:UC851876 ADX851876:ADY851876 ANT851876:ANU851876 AXP851876:AXQ851876 BHL851876:BHM851876 BRH851876:BRI851876 CBD851876:CBE851876 CKZ851876:CLA851876 CUV851876:CUW851876 DER851876:DES851876 DON851876:DOO851876 DYJ851876:DYK851876 EIF851876:EIG851876 ESB851876:ESC851876 FBX851876:FBY851876 FLT851876:FLU851876 FVP851876:FVQ851876 GFL851876:GFM851876 GPH851876:GPI851876 GZD851876:GZE851876 HIZ851876:HJA851876 HSV851876:HSW851876 ICR851876:ICS851876 IMN851876:IMO851876 IWJ851876:IWK851876 JGF851876:JGG851876 JQB851876:JQC851876 JZX851876:JZY851876 KJT851876:KJU851876 KTP851876:KTQ851876 LDL851876:LDM851876 LNH851876:LNI851876 LXD851876:LXE851876 MGZ851876:MHA851876 MQV851876:MQW851876 NAR851876:NAS851876 NKN851876:NKO851876 NUJ851876:NUK851876 OEF851876:OEG851876 OOB851876:OOC851876 OXX851876:OXY851876 PHT851876:PHU851876 PRP851876:PRQ851876 QBL851876:QBM851876 QLH851876:QLI851876 QVD851876:QVE851876 REZ851876:RFA851876 ROV851876:ROW851876 RYR851876:RYS851876 SIN851876:SIO851876 SSJ851876:SSK851876 TCF851876:TCG851876 TMB851876:TMC851876 TVX851876:TVY851876 UFT851876:UFU851876 UPP851876:UPQ851876 UZL851876:UZM851876 VJH851876:VJI851876 VTD851876:VTE851876 WCZ851876:WDA851876 WMV851876:WMW851876 WWR851876:WWS851876 KF917412:KG917412 UB917412:UC917412 ADX917412:ADY917412 ANT917412:ANU917412 AXP917412:AXQ917412 BHL917412:BHM917412 BRH917412:BRI917412 CBD917412:CBE917412 CKZ917412:CLA917412 CUV917412:CUW917412 DER917412:DES917412 DON917412:DOO917412 DYJ917412:DYK917412 EIF917412:EIG917412 ESB917412:ESC917412 FBX917412:FBY917412 FLT917412:FLU917412 FVP917412:FVQ917412 GFL917412:GFM917412 GPH917412:GPI917412 GZD917412:GZE917412 HIZ917412:HJA917412 HSV917412:HSW917412 ICR917412:ICS917412 IMN917412:IMO917412 IWJ917412:IWK917412 JGF917412:JGG917412 JQB917412:JQC917412 JZX917412:JZY917412 KJT917412:KJU917412 KTP917412:KTQ917412 LDL917412:LDM917412 LNH917412:LNI917412 LXD917412:LXE917412 MGZ917412:MHA917412 MQV917412:MQW917412 NAR917412:NAS917412 NKN917412:NKO917412 NUJ917412:NUK917412 OEF917412:OEG917412 OOB917412:OOC917412 OXX917412:OXY917412 PHT917412:PHU917412 PRP917412:PRQ917412 QBL917412:QBM917412 QLH917412:QLI917412 QVD917412:QVE917412 REZ917412:RFA917412 ROV917412:ROW917412 RYR917412:RYS917412 SIN917412:SIO917412 SSJ917412:SSK917412 TCF917412:TCG917412 TMB917412:TMC917412 TVX917412:TVY917412 UFT917412:UFU917412 UPP917412:UPQ917412 UZL917412:UZM917412 VJH917412:VJI917412 VTD917412:VTE917412 WCZ917412:WDA917412 WMV917412:WMW917412 WWR917412:WWS917412 KF982948:KG982948 UB982948:UC982948 ADX982948:ADY982948 ANT982948:ANU982948 AXP982948:AXQ982948 BHL982948:BHM982948 BRH982948:BRI982948 CBD982948:CBE982948 CKZ982948:CLA982948 CUV982948:CUW982948 DER982948:DES982948 DON982948:DOO982948 DYJ982948:DYK982948 EIF982948:EIG982948 ESB982948:ESC982948 FBX982948:FBY982948 FLT982948:FLU982948 FVP982948:FVQ982948 GFL982948:GFM982948 GPH982948:GPI982948 GZD982948:GZE982948 HIZ982948:HJA982948 HSV982948:HSW982948 ICR982948:ICS982948 IMN982948:IMO982948 IWJ982948:IWK982948 JGF982948:JGG982948 JQB982948:JQC982948 JZX982948:JZY982948 KJT982948:KJU982948 KTP982948:KTQ982948 LDL982948:LDM982948 LNH982948:LNI982948 LXD982948:LXE982948 MGZ982948:MHA982948 MQV982948:MQW982948 NAR982948:NAS982948 NKN982948:NKO982948 NUJ982948:NUK982948 OEF982948:OEG982948 OOB982948:OOC982948 OXX982948:OXY982948 PHT982948:PHU982948 PRP982948:PRQ982948 QBL982948:QBM982948 QLH982948:QLI982948 QVD982948:QVE982948 REZ982948:RFA982948 ROV982948:ROW982948 RYR982948:RYS982948 SIN982948:SIO982948 SSJ982948:SSK982948 TCF982948:TCG982948 TMB982948:TMC982948 TVX982948:TVY982948 UFT982948:UFU982948 UPP982948:UPQ982948 UZL982948:UZM982948 VJH982948:VJI982948 VTD982948:VTE982948 WCZ982948:WDA982948 WMV982948:WMW982948 WWR982948:WWS982948" xr:uid="{00000000-0002-0000-0000-000000000000}">
      <formula1>IF(AND(KL65445&gt;0,KL65445&lt;=45),KF65444&lt;=1,IF(AND(KL65445&gt;=46,KL65445&lt;=150),KF65444&lt;=2,IF(AND(KL65445&gt;=151,KL65445&lt;=240),KF65444&lt;=3,IF(AND(KL65445&gt;=241,KL65445&lt;=270),KF65444&lt;=3.5,IF(AND(KL65445&gt;=271,KL65445&lt;=300),KF65444&lt;=5,IF(AND(KL65445&gt;=301,KL65445&lt;=450),KF65444&lt;=6,IF(KL65445&gt;=451,KF65444&lt;=8,0)))))))</formula1>
    </dataValidation>
    <dataValidation type="custom" allowBlank="1" showInputMessage="1" showErrorMessage="1" error="利用定員の区分ごとに定められた上限人数の範囲内で入力可能です。留意事項通知を参照ください。" sqref="AH65401:AI65401 KF65417:KG65417 UB65417:UC65417 ADX65417:ADY65417 ANT65417:ANU65417 AXP65417:AXQ65417 BHL65417:BHM65417 BRH65417:BRI65417 CBD65417:CBE65417 CKZ65417:CLA65417 CUV65417:CUW65417 DER65417:DES65417 DON65417:DOO65417 DYJ65417:DYK65417 EIF65417:EIG65417 ESB65417:ESC65417 FBX65417:FBY65417 FLT65417:FLU65417 FVP65417:FVQ65417 GFL65417:GFM65417 GPH65417:GPI65417 GZD65417:GZE65417 HIZ65417:HJA65417 HSV65417:HSW65417 ICR65417:ICS65417 IMN65417:IMO65417 IWJ65417:IWK65417 JGF65417:JGG65417 JQB65417:JQC65417 JZX65417:JZY65417 KJT65417:KJU65417 KTP65417:KTQ65417 LDL65417:LDM65417 LNH65417:LNI65417 LXD65417:LXE65417 MGZ65417:MHA65417 MQV65417:MQW65417 NAR65417:NAS65417 NKN65417:NKO65417 NUJ65417:NUK65417 OEF65417:OEG65417 OOB65417:OOC65417 OXX65417:OXY65417 PHT65417:PHU65417 PRP65417:PRQ65417 QBL65417:QBM65417 QLH65417:QLI65417 QVD65417:QVE65417 REZ65417:RFA65417 ROV65417:ROW65417 RYR65417:RYS65417 SIN65417:SIO65417 SSJ65417:SSK65417 TCF65417:TCG65417 TMB65417:TMC65417 TVX65417:TVY65417 UFT65417:UFU65417 UPP65417:UPQ65417 UZL65417:UZM65417 VJH65417:VJI65417 VTD65417:VTE65417 WCZ65417:WDA65417 WMV65417:WMW65417 WWR65417:WWS65417 AH130937:AI130937 KF130953:KG130953 UB130953:UC130953 ADX130953:ADY130953 ANT130953:ANU130953 AXP130953:AXQ130953 BHL130953:BHM130953 BRH130953:BRI130953 CBD130953:CBE130953 CKZ130953:CLA130953 CUV130953:CUW130953 DER130953:DES130953 DON130953:DOO130953 DYJ130953:DYK130953 EIF130953:EIG130953 ESB130953:ESC130953 FBX130953:FBY130953 FLT130953:FLU130953 FVP130953:FVQ130953 GFL130953:GFM130953 GPH130953:GPI130953 GZD130953:GZE130953 HIZ130953:HJA130953 HSV130953:HSW130953 ICR130953:ICS130953 IMN130953:IMO130953 IWJ130953:IWK130953 JGF130953:JGG130953 JQB130953:JQC130953 JZX130953:JZY130953 KJT130953:KJU130953 KTP130953:KTQ130953 LDL130953:LDM130953 LNH130953:LNI130953 LXD130953:LXE130953 MGZ130953:MHA130953 MQV130953:MQW130953 NAR130953:NAS130953 NKN130953:NKO130953 NUJ130953:NUK130953 OEF130953:OEG130953 OOB130953:OOC130953 OXX130953:OXY130953 PHT130953:PHU130953 PRP130953:PRQ130953 QBL130953:QBM130953 QLH130953:QLI130953 QVD130953:QVE130953 REZ130953:RFA130953 ROV130953:ROW130953 RYR130953:RYS130953 SIN130953:SIO130953 SSJ130953:SSK130953 TCF130953:TCG130953 TMB130953:TMC130953 TVX130953:TVY130953 UFT130953:UFU130953 UPP130953:UPQ130953 UZL130953:UZM130953 VJH130953:VJI130953 VTD130953:VTE130953 WCZ130953:WDA130953 WMV130953:WMW130953 WWR130953:WWS130953 AH196473:AI196473 KF196489:KG196489 UB196489:UC196489 ADX196489:ADY196489 ANT196489:ANU196489 AXP196489:AXQ196489 BHL196489:BHM196489 BRH196489:BRI196489 CBD196489:CBE196489 CKZ196489:CLA196489 CUV196489:CUW196489 DER196489:DES196489 DON196489:DOO196489 DYJ196489:DYK196489 EIF196489:EIG196489 ESB196489:ESC196489 FBX196489:FBY196489 FLT196489:FLU196489 FVP196489:FVQ196489 GFL196489:GFM196489 GPH196489:GPI196489 GZD196489:GZE196489 HIZ196489:HJA196489 HSV196489:HSW196489 ICR196489:ICS196489 IMN196489:IMO196489 IWJ196489:IWK196489 JGF196489:JGG196489 JQB196489:JQC196489 JZX196489:JZY196489 KJT196489:KJU196489 KTP196489:KTQ196489 LDL196489:LDM196489 LNH196489:LNI196489 LXD196489:LXE196489 MGZ196489:MHA196489 MQV196489:MQW196489 NAR196489:NAS196489 NKN196489:NKO196489 NUJ196489:NUK196489 OEF196489:OEG196489 OOB196489:OOC196489 OXX196489:OXY196489 PHT196489:PHU196489 PRP196489:PRQ196489 QBL196489:QBM196489 QLH196489:QLI196489 QVD196489:QVE196489 REZ196489:RFA196489 ROV196489:ROW196489 RYR196489:RYS196489 SIN196489:SIO196489 SSJ196489:SSK196489 TCF196489:TCG196489 TMB196489:TMC196489 TVX196489:TVY196489 UFT196489:UFU196489 UPP196489:UPQ196489 UZL196489:UZM196489 VJH196489:VJI196489 VTD196489:VTE196489 WCZ196489:WDA196489 WMV196489:WMW196489 WWR196489:WWS196489 AH262009:AI262009 KF262025:KG262025 UB262025:UC262025 ADX262025:ADY262025 ANT262025:ANU262025 AXP262025:AXQ262025 BHL262025:BHM262025 BRH262025:BRI262025 CBD262025:CBE262025 CKZ262025:CLA262025 CUV262025:CUW262025 DER262025:DES262025 DON262025:DOO262025 DYJ262025:DYK262025 EIF262025:EIG262025 ESB262025:ESC262025 FBX262025:FBY262025 FLT262025:FLU262025 FVP262025:FVQ262025 GFL262025:GFM262025 GPH262025:GPI262025 GZD262025:GZE262025 HIZ262025:HJA262025 HSV262025:HSW262025 ICR262025:ICS262025 IMN262025:IMO262025 IWJ262025:IWK262025 JGF262025:JGG262025 JQB262025:JQC262025 JZX262025:JZY262025 KJT262025:KJU262025 KTP262025:KTQ262025 LDL262025:LDM262025 LNH262025:LNI262025 LXD262025:LXE262025 MGZ262025:MHA262025 MQV262025:MQW262025 NAR262025:NAS262025 NKN262025:NKO262025 NUJ262025:NUK262025 OEF262025:OEG262025 OOB262025:OOC262025 OXX262025:OXY262025 PHT262025:PHU262025 PRP262025:PRQ262025 QBL262025:QBM262025 QLH262025:QLI262025 QVD262025:QVE262025 REZ262025:RFA262025 ROV262025:ROW262025 RYR262025:RYS262025 SIN262025:SIO262025 SSJ262025:SSK262025 TCF262025:TCG262025 TMB262025:TMC262025 TVX262025:TVY262025 UFT262025:UFU262025 UPP262025:UPQ262025 UZL262025:UZM262025 VJH262025:VJI262025 VTD262025:VTE262025 WCZ262025:WDA262025 WMV262025:WMW262025 WWR262025:WWS262025 AH327545:AI327545 KF327561:KG327561 UB327561:UC327561 ADX327561:ADY327561 ANT327561:ANU327561 AXP327561:AXQ327561 BHL327561:BHM327561 BRH327561:BRI327561 CBD327561:CBE327561 CKZ327561:CLA327561 CUV327561:CUW327561 DER327561:DES327561 DON327561:DOO327561 DYJ327561:DYK327561 EIF327561:EIG327561 ESB327561:ESC327561 FBX327561:FBY327561 FLT327561:FLU327561 FVP327561:FVQ327561 GFL327561:GFM327561 GPH327561:GPI327561 GZD327561:GZE327561 HIZ327561:HJA327561 HSV327561:HSW327561 ICR327561:ICS327561 IMN327561:IMO327561 IWJ327561:IWK327561 JGF327561:JGG327561 JQB327561:JQC327561 JZX327561:JZY327561 KJT327561:KJU327561 KTP327561:KTQ327561 LDL327561:LDM327561 LNH327561:LNI327561 LXD327561:LXE327561 MGZ327561:MHA327561 MQV327561:MQW327561 NAR327561:NAS327561 NKN327561:NKO327561 NUJ327561:NUK327561 OEF327561:OEG327561 OOB327561:OOC327561 OXX327561:OXY327561 PHT327561:PHU327561 PRP327561:PRQ327561 QBL327561:QBM327561 QLH327561:QLI327561 QVD327561:QVE327561 REZ327561:RFA327561 ROV327561:ROW327561 RYR327561:RYS327561 SIN327561:SIO327561 SSJ327561:SSK327561 TCF327561:TCG327561 TMB327561:TMC327561 TVX327561:TVY327561 UFT327561:UFU327561 UPP327561:UPQ327561 UZL327561:UZM327561 VJH327561:VJI327561 VTD327561:VTE327561 WCZ327561:WDA327561 WMV327561:WMW327561 WWR327561:WWS327561 AH393081:AI393081 KF393097:KG393097 UB393097:UC393097 ADX393097:ADY393097 ANT393097:ANU393097 AXP393097:AXQ393097 BHL393097:BHM393097 BRH393097:BRI393097 CBD393097:CBE393097 CKZ393097:CLA393097 CUV393097:CUW393097 DER393097:DES393097 DON393097:DOO393097 DYJ393097:DYK393097 EIF393097:EIG393097 ESB393097:ESC393097 FBX393097:FBY393097 FLT393097:FLU393097 FVP393097:FVQ393097 GFL393097:GFM393097 GPH393097:GPI393097 GZD393097:GZE393097 HIZ393097:HJA393097 HSV393097:HSW393097 ICR393097:ICS393097 IMN393097:IMO393097 IWJ393097:IWK393097 JGF393097:JGG393097 JQB393097:JQC393097 JZX393097:JZY393097 KJT393097:KJU393097 KTP393097:KTQ393097 LDL393097:LDM393097 LNH393097:LNI393097 LXD393097:LXE393097 MGZ393097:MHA393097 MQV393097:MQW393097 NAR393097:NAS393097 NKN393097:NKO393097 NUJ393097:NUK393097 OEF393097:OEG393097 OOB393097:OOC393097 OXX393097:OXY393097 PHT393097:PHU393097 PRP393097:PRQ393097 QBL393097:QBM393097 QLH393097:QLI393097 QVD393097:QVE393097 REZ393097:RFA393097 ROV393097:ROW393097 RYR393097:RYS393097 SIN393097:SIO393097 SSJ393097:SSK393097 TCF393097:TCG393097 TMB393097:TMC393097 TVX393097:TVY393097 UFT393097:UFU393097 UPP393097:UPQ393097 UZL393097:UZM393097 VJH393097:VJI393097 VTD393097:VTE393097 WCZ393097:WDA393097 WMV393097:WMW393097 WWR393097:WWS393097 AH458617:AI458617 KF458633:KG458633 UB458633:UC458633 ADX458633:ADY458633 ANT458633:ANU458633 AXP458633:AXQ458633 BHL458633:BHM458633 BRH458633:BRI458633 CBD458633:CBE458633 CKZ458633:CLA458633 CUV458633:CUW458633 DER458633:DES458633 DON458633:DOO458633 DYJ458633:DYK458633 EIF458633:EIG458633 ESB458633:ESC458633 FBX458633:FBY458633 FLT458633:FLU458633 FVP458633:FVQ458633 GFL458633:GFM458633 GPH458633:GPI458633 GZD458633:GZE458633 HIZ458633:HJA458633 HSV458633:HSW458633 ICR458633:ICS458633 IMN458633:IMO458633 IWJ458633:IWK458633 JGF458633:JGG458633 JQB458633:JQC458633 JZX458633:JZY458633 KJT458633:KJU458633 KTP458633:KTQ458633 LDL458633:LDM458633 LNH458633:LNI458633 LXD458633:LXE458633 MGZ458633:MHA458633 MQV458633:MQW458633 NAR458633:NAS458633 NKN458633:NKO458633 NUJ458633:NUK458633 OEF458633:OEG458633 OOB458633:OOC458633 OXX458633:OXY458633 PHT458633:PHU458633 PRP458633:PRQ458633 QBL458633:QBM458633 QLH458633:QLI458633 QVD458633:QVE458633 REZ458633:RFA458633 ROV458633:ROW458633 RYR458633:RYS458633 SIN458633:SIO458633 SSJ458633:SSK458633 TCF458633:TCG458633 TMB458633:TMC458633 TVX458633:TVY458633 UFT458633:UFU458633 UPP458633:UPQ458633 UZL458633:UZM458633 VJH458633:VJI458633 VTD458633:VTE458633 WCZ458633:WDA458633 WMV458633:WMW458633 WWR458633:WWS458633 AH524153:AI524153 KF524169:KG524169 UB524169:UC524169 ADX524169:ADY524169 ANT524169:ANU524169 AXP524169:AXQ524169 BHL524169:BHM524169 BRH524169:BRI524169 CBD524169:CBE524169 CKZ524169:CLA524169 CUV524169:CUW524169 DER524169:DES524169 DON524169:DOO524169 DYJ524169:DYK524169 EIF524169:EIG524169 ESB524169:ESC524169 FBX524169:FBY524169 FLT524169:FLU524169 FVP524169:FVQ524169 GFL524169:GFM524169 GPH524169:GPI524169 GZD524169:GZE524169 HIZ524169:HJA524169 HSV524169:HSW524169 ICR524169:ICS524169 IMN524169:IMO524169 IWJ524169:IWK524169 JGF524169:JGG524169 JQB524169:JQC524169 JZX524169:JZY524169 KJT524169:KJU524169 KTP524169:KTQ524169 LDL524169:LDM524169 LNH524169:LNI524169 LXD524169:LXE524169 MGZ524169:MHA524169 MQV524169:MQW524169 NAR524169:NAS524169 NKN524169:NKO524169 NUJ524169:NUK524169 OEF524169:OEG524169 OOB524169:OOC524169 OXX524169:OXY524169 PHT524169:PHU524169 PRP524169:PRQ524169 QBL524169:QBM524169 QLH524169:QLI524169 QVD524169:QVE524169 REZ524169:RFA524169 ROV524169:ROW524169 RYR524169:RYS524169 SIN524169:SIO524169 SSJ524169:SSK524169 TCF524169:TCG524169 TMB524169:TMC524169 TVX524169:TVY524169 UFT524169:UFU524169 UPP524169:UPQ524169 UZL524169:UZM524169 VJH524169:VJI524169 VTD524169:VTE524169 WCZ524169:WDA524169 WMV524169:WMW524169 WWR524169:WWS524169 AH589689:AI589689 KF589705:KG589705 UB589705:UC589705 ADX589705:ADY589705 ANT589705:ANU589705 AXP589705:AXQ589705 BHL589705:BHM589705 BRH589705:BRI589705 CBD589705:CBE589705 CKZ589705:CLA589705 CUV589705:CUW589705 DER589705:DES589705 DON589705:DOO589705 DYJ589705:DYK589705 EIF589705:EIG589705 ESB589705:ESC589705 FBX589705:FBY589705 FLT589705:FLU589705 FVP589705:FVQ589705 GFL589705:GFM589705 GPH589705:GPI589705 GZD589705:GZE589705 HIZ589705:HJA589705 HSV589705:HSW589705 ICR589705:ICS589705 IMN589705:IMO589705 IWJ589705:IWK589705 JGF589705:JGG589705 JQB589705:JQC589705 JZX589705:JZY589705 KJT589705:KJU589705 KTP589705:KTQ589705 LDL589705:LDM589705 LNH589705:LNI589705 LXD589705:LXE589705 MGZ589705:MHA589705 MQV589705:MQW589705 NAR589705:NAS589705 NKN589705:NKO589705 NUJ589705:NUK589705 OEF589705:OEG589705 OOB589705:OOC589705 OXX589705:OXY589705 PHT589705:PHU589705 PRP589705:PRQ589705 QBL589705:QBM589705 QLH589705:QLI589705 QVD589705:QVE589705 REZ589705:RFA589705 ROV589705:ROW589705 RYR589705:RYS589705 SIN589705:SIO589705 SSJ589705:SSK589705 TCF589705:TCG589705 TMB589705:TMC589705 TVX589705:TVY589705 UFT589705:UFU589705 UPP589705:UPQ589705 UZL589705:UZM589705 VJH589705:VJI589705 VTD589705:VTE589705 WCZ589705:WDA589705 WMV589705:WMW589705 WWR589705:WWS589705 AH655225:AI655225 KF655241:KG655241 UB655241:UC655241 ADX655241:ADY655241 ANT655241:ANU655241 AXP655241:AXQ655241 BHL655241:BHM655241 BRH655241:BRI655241 CBD655241:CBE655241 CKZ655241:CLA655241 CUV655241:CUW655241 DER655241:DES655241 DON655241:DOO655241 DYJ655241:DYK655241 EIF655241:EIG655241 ESB655241:ESC655241 FBX655241:FBY655241 FLT655241:FLU655241 FVP655241:FVQ655241 GFL655241:GFM655241 GPH655241:GPI655241 GZD655241:GZE655241 HIZ655241:HJA655241 HSV655241:HSW655241 ICR655241:ICS655241 IMN655241:IMO655241 IWJ655241:IWK655241 JGF655241:JGG655241 JQB655241:JQC655241 JZX655241:JZY655241 KJT655241:KJU655241 KTP655241:KTQ655241 LDL655241:LDM655241 LNH655241:LNI655241 LXD655241:LXE655241 MGZ655241:MHA655241 MQV655241:MQW655241 NAR655241:NAS655241 NKN655241:NKO655241 NUJ655241:NUK655241 OEF655241:OEG655241 OOB655241:OOC655241 OXX655241:OXY655241 PHT655241:PHU655241 PRP655241:PRQ655241 QBL655241:QBM655241 QLH655241:QLI655241 QVD655241:QVE655241 REZ655241:RFA655241 ROV655241:ROW655241 RYR655241:RYS655241 SIN655241:SIO655241 SSJ655241:SSK655241 TCF655241:TCG655241 TMB655241:TMC655241 TVX655241:TVY655241 UFT655241:UFU655241 UPP655241:UPQ655241 UZL655241:UZM655241 VJH655241:VJI655241 VTD655241:VTE655241 WCZ655241:WDA655241 WMV655241:WMW655241 WWR655241:WWS655241 AH720761:AI720761 KF720777:KG720777 UB720777:UC720777 ADX720777:ADY720777 ANT720777:ANU720777 AXP720777:AXQ720777 BHL720777:BHM720777 BRH720777:BRI720777 CBD720777:CBE720777 CKZ720777:CLA720777 CUV720777:CUW720777 DER720777:DES720777 DON720777:DOO720777 DYJ720777:DYK720777 EIF720777:EIG720777 ESB720777:ESC720777 FBX720777:FBY720777 FLT720777:FLU720777 FVP720777:FVQ720777 GFL720777:GFM720777 GPH720777:GPI720777 GZD720777:GZE720777 HIZ720777:HJA720777 HSV720777:HSW720777 ICR720777:ICS720777 IMN720777:IMO720777 IWJ720777:IWK720777 JGF720777:JGG720777 JQB720777:JQC720777 JZX720777:JZY720777 KJT720777:KJU720777 KTP720777:KTQ720777 LDL720777:LDM720777 LNH720777:LNI720777 LXD720777:LXE720777 MGZ720777:MHA720777 MQV720777:MQW720777 NAR720777:NAS720777 NKN720777:NKO720777 NUJ720777:NUK720777 OEF720777:OEG720777 OOB720777:OOC720777 OXX720777:OXY720777 PHT720777:PHU720777 PRP720777:PRQ720777 QBL720777:QBM720777 QLH720777:QLI720777 QVD720777:QVE720777 REZ720777:RFA720777 ROV720777:ROW720777 RYR720777:RYS720777 SIN720777:SIO720777 SSJ720777:SSK720777 TCF720777:TCG720777 TMB720777:TMC720777 TVX720777:TVY720777 UFT720777:UFU720777 UPP720777:UPQ720777 UZL720777:UZM720777 VJH720777:VJI720777 VTD720777:VTE720777 WCZ720777:WDA720777 WMV720777:WMW720777 WWR720777:WWS720777 AH786297:AI786297 KF786313:KG786313 UB786313:UC786313 ADX786313:ADY786313 ANT786313:ANU786313 AXP786313:AXQ786313 BHL786313:BHM786313 BRH786313:BRI786313 CBD786313:CBE786313 CKZ786313:CLA786313 CUV786313:CUW786313 DER786313:DES786313 DON786313:DOO786313 DYJ786313:DYK786313 EIF786313:EIG786313 ESB786313:ESC786313 FBX786313:FBY786313 FLT786313:FLU786313 FVP786313:FVQ786313 GFL786313:GFM786313 GPH786313:GPI786313 GZD786313:GZE786313 HIZ786313:HJA786313 HSV786313:HSW786313 ICR786313:ICS786313 IMN786313:IMO786313 IWJ786313:IWK786313 JGF786313:JGG786313 JQB786313:JQC786313 JZX786313:JZY786313 KJT786313:KJU786313 KTP786313:KTQ786313 LDL786313:LDM786313 LNH786313:LNI786313 LXD786313:LXE786313 MGZ786313:MHA786313 MQV786313:MQW786313 NAR786313:NAS786313 NKN786313:NKO786313 NUJ786313:NUK786313 OEF786313:OEG786313 OOB786313:OOC786313 OXX786313:OXY786313 PHT786313:PHU786313 PRP786313:PRQ786313 QBL786313:QBM786313 QLH786313:QLI786313 QVD786313:QVE786313 REZ786313:RFA786313 ROV786313:ROW786313 RYR786313:RYS786313 SIN786313:SIO786313 SSJ786313:SSK786313 TCF786313:TCG786313 TMB786313:TMC786313 TVX786313:TVY786313 UFT786313:UFU786313 UPP786313:UPQ786313 UZL786313:UZM786313 VJH786313:VJI786313 VTD786313:VTE786313 WCZ786313:WDA786313 WMV786313:WMW786313 WWR786313:WWS786313 AH851833:AI851833 KF851849:KG851849 UB851849:UC851849 ADX851849:ADY851849 ANT851849:ANU851849 AXP851849:AXQ851849 BHL851849:BHM851849 BRH851849:BRI851849 CBD851849:CBE851849 CKZ851849:CLA851849 CUV851849:CUW851849 DER851849:DES851849 DON851849:DOO851849 DYJ851849:DYK851849 EIF851849:EIG851849 ESB851849:ESC851849 FBX851849:FBY851849 FLT851849:FLU851849 FVP851849:FVQ851849 GFL851849:GFM851849 GPH851849:GPI851849 GZD851849:GZE851849 HIZ851849:HJA851849 HSV851849:HSW851849 ICR851849:ICS851849 IMN851849:IMO851849 IWJ851849:IWK851849 JGF851849:JGG851849 JQB851849:JQC851849 JZX851849:JZY851849 KJT851849:KJU851849 KTP851849:KTQ851849 LDL851849:LDM851849 LNH851849:LNI851849 LXD851849:LXE851849 MGZ851849:MHA851849 MQV851849:MQW851849 NAR851849:NAS851849 NKN851849:NKO851849 NUJ851849:NUK851849 OEF851849:OEG851849 OOB851849:OOC851849 OXX851849:OXY851849 PHT851849:PHU851849 PRP851849:PRQ851849 QBL851849:QBM851849 QLH851849:QLI851849 QVD851849:QVE851849 REZ851849:RFA851849 ROV851849:ROW851849 RYR851849:RYS851849 SIN851849:SIO851849 SSJ851849:SSK851849 TCF851849:TCG851849 TMB851849:TMC851849 TVX851849:TVY851849 UFT851849:UFU851849 UPP851849:UPQ851849 UZL851849:UZM851849 VJH851849:VJI851849 VTD851849:VTE851849 WCZ851849:WDA851849 WMV851849:WMW851849 WWR851849:WWS851849 AH917369:AI917369 KF917385:KG917385 UB917385:UC917385 ADX917385:ADY917385 ANT917385:ANU917385 AXP917385:AXQ917385 BHL917385:BHM917385 BRH917385:BRI917385 CBD917385:CBE917385 CKZ917385:CLA917385 CUV917385:CUW917385 DER917385:DES917385 DON917385:DOO917385 DYJ917385:DYK917385 EIF917385:EIG917385 ESB917385:ESC917385 FBX917385:FBY917385 FLT917385:FLU917385 FVP917385:FVQ917385 GFL917385:GFM917385 GPH917385:GPI917385 GZD917385:GZE917385 HIZ917385:HJA917385 HSV917385:HSW917385 ICR917385:ICS917385 IMN917385:IMO917385 IWJ917385:IWK917385 JGF917385:JGG917385 JQB917385:JQC917385 JZX917385:JZY917385 KJT917385:KJU917385 KTP917385:KTQ917385 LDL917385:LDM917385 LNH917385:LNI917385 LXD917385:LXE917385 MGZ917385:MHA917385 MQV917385:MQW917385 NAR917385:NAS917385 NKN917385:NKO917385 NUJ917385:NUK917385 OEF917385:OEG917385 OOB917385:OOC917385 OXX917385:OXY917385 PHT917385:PHU917385 PRP917385:PRQ917385 QBL917385:QBM917385 QLH917385:QLI917385 QVD917385:QVE917385 REZ917385:RFA917385 ROV917385:ROW917385 RYR917385:RYS917385 SIN917385:SIO917385 SSJ917385:SSK917385 TCF917385:TCG917385 TMB917385:TMC917385 TVX917385:TVY917385 UFT917385:UFU917385 UPP917385:UPQ917385 UZL917385:UZM917385 VJH917385:VJI917385 VTD917385:VTE917385 WCZ917385:WDA917385 WMV917385:WMW917385 WWR917385:WWS917385 AH982905:AI982905 KF982921:KG982921 UB982921:UC982921 ADX982921:ADY982921 ANT982921:ANU982921 AXP982921:AXQ982921 BHL982921:BHM982921 BRH982921:BRI982921 CBD982921:CBE982921 CKZ982921:CLA982921 CUV982921:CUW982921 DER982921:DES982921 DON982921:DOO982921 DYJ982921:DYK982921 EIF982921:EIG982921 ESB982921:ESC982921 FBX982921:FBY982921 FLT982921:FLU982921 FVP982921:FVQ982921 GFL982921:GFM982921 GPH982921:GPI982921 GZD982921:GZE982921 HIZ982921:HJA982921 HSV982921:HSW982921 ICR982921:ICS982921 IMN982921:IMO982921 IWJ982921:IWK982921 JGF982921:JGG982921 JQB982921:JQC982921 JZX982921:JZY982921 KJT982921:KJU982921 KTP982921:KTQ982921 LDL982921:LDM982921 LNH982921:LNI982921 LXD982921:LXE982921 MGZ982921:MHA982921 MQV982921:MQW982921 NAR982921:NAS982921 NKN982921:NKO982921 NUJ982921:NUK982921 OEF982921:OEG982921 OOB982921:OOC982921 OXX982921:OXY982921 PHT982921:PHU982921 PRP982921:PRQ982921 QBL982921:QBM982921 QLH982921:QLI982921 QVD982921:QVE982921 REZ982921:RFA982921 ROV982921:ROW982921 RYR982921:RYS982921 SIN982921:SIO982921 SSJ982921:SSK982921 TCF982921:TCG982921 TMB982921:TMC982921 TVX982921:TVY982921 UFT982921:UFU982921 UPP982921:UPQ982921 UZL982921:UZM982921 VJH982921:VJI982921 VTD982921:VTE982921 WCZ982921:WDA982921 WMV982921:WMW982921 WWR982921:WWS982921" xr:uid="{00000000-0002-0000-0000-000001000000}">
      <formula1>IF(AND(L65393&gt;0,L65393&lt;=45),AH65401&lt;=1,IF(AND(L65393&gt;=46,L65393&lt;=150),AH65401&lt;=2,IF(AND(L65393&gt;=151,L65393&lt;=240),AH65401&lt;=3,IF(AND(L65393&gt;=241,L65393&lt;=270),AH65401&lt;=3.5,IF(AND(L65393&gt;=271,L65393&lt;=300),AH65401&lt;=5,IF(AND(L65393&gt;=301,L65393&lt;=450),AH65401&lt;=6,IF(L65393&gt;=451,AH65401&lt;=8,0)))))))</formula1>
    </dataValidation>
    <dataValidation type="list" allowBlank="1" showInputMessage="1" showErrorMessage="1" sqref="WWK982908:WWU982909 KY15:LI16 UU15:VE16 AEQ15:AFA16 AOM15:AOW16 AYI15:AYS16 BIE15:BIO16 BSA15:BSK16 CBW15:CCG16 CLS15:CMC16 CVO15:CVY16 DFK15:DFU16 DPG15:DPQ16 DZC15:DZM16 EIY15:EJI16 ESU15:ETE16 FCQ15:FDA16 FMM15:FMW16 FWI15:FWS16 GGE15:GGO16 GQA15:GQK16 GZW15:HAG16 HJS15:HKC16 HTO15:HTY16 IDK15:IDU16 ING15:INQ16 IXC15:IXM16 JGY15:JHI16 JQU15:JRE16 KAQ15:KBA16 KKM15:KKW16 KUI15:KUS16 LEE15:LEO16 LOA15:LOK16 LXW15:LYG16 MHS15:MIC16 MRO15:MRY16 NBK15:NBU16 NLG15:NLQ16 NVC15:NVM16 OEY15:OFI16 OOU15:OPE16 OYQ15:OZA16 PIM15:PIW16 PSI15:PSS16 QCE15:QCO16 QMA15:QMK16 QVW15:QWG16 RFS15:RGC16 RPO15:RPY16 RZK15:RZU16 SJG15:SJQ16 STC15:STM16 TCY15:TDI16 TMU15:TNE16 TWQ15:TXA16 UGM15:UGW16 UQI15:UQS16 VAE15:VAO16 VKA15:VKK16 VTW15:VUG16 WDS15:WEC16 WNO15:WNY16 WXK15:WXU16 JY65404:KI65405 TU65404:UE65405 ADQ65404:AEA65405 ANM65404:ANW65405 AXI65404:AXS65405 BHE65404:BHO65405 BRA65404:BRK65405 CAW65404:CBG65405 CKS65404:CLC65405 CUO65404:CUY65405 DEK65404:DEU65405 DOG65404:DOQ65405 DYC65404:DYM65405 EHY65404:EII65405 ERU65404:ESE65405 FBQ65404:FCA65405 FLM65404:FLW65405 FVI65404:FVS65405 GFE65404:GFO65405 GPA65404:GPK65405 GYW65404:GZG65405 HIS65404:HJC65405 HSO65404:HSY65405 ICK65404:ICU65405 IMG65404:IMQ65405 IWC65404:IWM65405 JFY65404:JGI65405 JPU65404:JQE65405 JZQ65404:KAA65405 KJM65404:KJW65405 KTI65404:KTS65405 LDE65404:LDO65405 LNA65404:LNK65405 LWW65404:LXG65405 MGS65404:MHC65405 MQO65404:MQY65405 NAK65404:NAU65405 NKG65404:NKQ65405 NUC65404:NUM65405 ODY65404:OEI65405 ONU65404:OOE65405 OXQ65404:OYA65405 PHM65404:PHW65405 PRI65404:PRS65405 QBE65404:QBO65405 QLA65404:QLK65405 QUW65404:QVG65405 RES65404:RFC65405 ROO65404:ROY65405 RYK65404:RYU65405 SIG65404:SIQ65405 SSC65404:SSM65405 TBY65404:TCI65405 TLU65404:TME65405 TVQ65404:TWA65405 UFM65404:UFW65405 UPI65404:UPS65405 UZE65404:UZO65405 VJA65404:VJK65405 VSW65404:VTG65405 WCS65404:WDC65405 WMO65404:WMY65405 WWK65404:WWU65405 JY130940:KI130941 TU130940:UE130941 ADQ130940:AEA130941 ANM130940:ANW130941 AXI130940:AXS130941 BHE130940:BHO130941 BRA130940:BRK130941 CAW130940:CBG130941 CKS130940:CLC130941 CUO130940:CUY130941 DEK130940:DEU130941 DOG130940:DOQ130941 DYC130940:DYM130941 EHY130940:EII130941 ERU130940:ESE130941 FBQ130940:FCA130941 FLM130940:FLW130941 FVI130940:FVS130941 GFE130940:GFO130941 GPA130940:GPK130941 GYW130940:GZG130941 HIS130940:HJC130941 HSO130940:HSY130941 ICK130940:ICU130941 IMG130940:IMQ130941 IWC130940:IWM130941 JFY130940:JGI130941 JPU130940:JQE130941 JZQ130940:KAA130941 KJM130940:KJW130941 KTI130940:KTS130941 LDE130940:LDO130941 LNA130940:LNK130941 LWW130940:LXG130941 MGS130940:MHC130941 MQO130940:MQY130941 NAK130940:NAU130941 NKG130940:NKQ130941 NUC130940:NUM130941 ODY130940:OEI130941 ONU130940:OOE130941 OXQ130940:OYA130941 PHM130940:PHW130941 PRI130940:PRS130941 QBE130940:QBO130941 QLA130940:QLK130941 QUW130940:QVG130941 RES130940:RFC130941 ROO130940:ROY130941 RYK130940:RYU130941 SIG130940:SIQ130941 SSC130940:SSM130941 TBY130940:TCI130941 TLU130940:TME130941 TVQ130940:TWA130941 UFM130940:UFW130941 UPI130940:UPS130941 UZE130940:UZO130941 VJA130940:VJK130941 VSW130940:VTG130941 WCS130940:WDC130941 WMO130940:WMY130941 WWK130940:WWU130941 JY196476:KI196477 TU196476:UE196477 ADQ196476:AEA196477 ANM196476:ANW196477 AXI196476:AXS196477 BHE196476:BHO196477 BRA196476:BRK196477 CAW196476:CBG196477 CKS196476:CLC196477 CUO196476:CUY196477 DEK196476:DEU196477 DOG196476:DOQ196477 DYC196476:DYM196477 EHY196476:EII196477 ERU196476:ESE196477 FBQ196476:FCA196477 FLM196476:FLW196477 FVI196476:FVS196477 GFE196476:GFO196477 GPA196476:GPK196477 GYW196476:GZG196477 HIS196476:HJC196477 HSO196476:HSY196477 ICK196476:ICU196477 IMG196476:IMQ196477 IWC196476:IWM196477 JFY196476:JGI196477 JPU196476:JQE196477 JZQ196476:KAA196477 KJM196476:KJW196477 KTI196476:KTS196477 LDE196476:LDO196477 LNA196476:LNK196477 LWW196476:LXG196477 MGS196476:MHC196477 MQO196476:MQY196477 NAK196476:NAU196477 NKG196476:NKQ196477 NUC196476:NUM196477 ODY196476:OEI196477 ONU196476:OOE196477 OXQ196476:OYA196477 PHM196476:PHW196477 PRI196476:PRS196477 QBE196476:QBO196477 QLA196476:QLK196477 QUW196476:QVG196477 RES196476:RFC196477 ROO196476:ROY196477 RYK196476:RYU196477 SIG196476:SIQ196477 SSC196476:SSM196477 TBY196476:TCI196477 TLU196476:TME196477 TVQ196476:TWA196477 UFM196476:UFW196477 UPI196476:UPS196477 UZE196476:UZO196477 VJA196476:VJK196477 VSW196476:VTG196477 WCS196476:WDC196477 WMO196476:WMY196477 WWK196476:WWU196477 JY262012:KI262013 TU262012:UE262013 ADQ262012:AEA262013 ANM262012:ANW262013 AXI262012:AXS262013 BHE262012:BHO262013 BRA262012:BRK262013 CAW262012:CBG262013 CKS262012:CLC262013 CUO262012:CUY262013 DEK262012:DEU262013 DOG262012:DOQ262013 DYC262012:DYM262013 EHY262012:EII262013 ERU262012:ESE262013 FBQ262012:FCA262013 FLM262012:FLW262013 FVI262012:FVS262013 GFE262012:GFO262013 GPA262012:GPK262013 GYW262012:GZG262013 HIS262012:HJC262013 HSO262012:HSY262013 ICK262012:ICU262013 IMG262012:IMQ262013 IWC262012:IWM262013 JFY262012:JGI262013 JPU262012:JQE262013 JZQ262012:KAA262013 KJM262012:KJW262013 KTI262012:KTS262013 LDE262012:LDO262013 LNA262012:LNK262013 LWW262012:LXG262013 MGS262012:MHC262013 MQO262012:MQY262013 NAK262012:NAU262013 NKG262012:NKQ262013 NUC262012:NUM262013 ODY262012:OEI262013 ONU262012:OOE262013 OXQ262012:OYA262013 PHM262012:PHW262013 PRI262012:PRS262013 QBE262012:QBO262013 QLA262012:QLK262013 QUW262012:QVG262013 RES262012:RFC262013 ROO262012:ROY262013 RYK262012:RYU262013 SIG262012:SIQ262013 SSC262012:SSM262013 TBY262012:TCI262013 TLU262012:TME262013 TVQ262012:TWA262013 UFM262012:UFW262013 UPI262012:UPS262013 UZE262012:UZO262013 VJA262012:VJK262013 VSW262012:VTG262013 WCS262012:WDC262013 WMO262012:WMY262013 WWK262012:WWU262013 JY327548:KI327549 TU327548:UE327549 ADQ327548:AEA327549 ANM327548:ANW327549 AXI327548:AXS327549 BHE327548:BHO327549 BRA327548:BRK327549 CAW327548:CBG327549 CKS327548:CLC327549 CUO327548:CUY327549 DEK327548:DEU327549 DOG327548:DOQ327549 DYC327548:DYM327549 EHY327548:EII327549 ERU327548:ESE327549 FBQ327548:FCA327549 FLM327548:FLW327549 FVI327548:FVS327549 GFE327548:GFO327549 GPA327548:GPK327549 GYW327548:GZG327549 HIS327548:HJC327549 HSO327548:HSY327549 ICK327548:ICU327549 IMG327548:IMQ327549 IWC327548:IWM327549 JFY327548:JGI327549 JPU327548:JQE327549 JZQ327548:KAA327549 KJM327548:KJW327549 KTI327548:KTS327549 LDE327548:LDO327549 LNA327548:LNK327549 LWW327548:LXG327549 MGS327548:MHC327549 MQO327548:MQY327549 NAK327548:NAU327549 NKG327548:NKQ327549 NUC327548:NUM327549 ODY327548:OEI327549 ONU327548:OOE327549 OXQ327548:OYA327549 PHM327548:PHW327549 PRI327548:PRS327549 QBE327548:QBO327549 QLA327548:QLK327549 QUW327548:QVG327549 RES327548:RFC327549 ROO327548:ROY327549 RYK327548:RYU327549 SIG327548:SIQ327549 SSC327548:SSM327549 TBY327548:TCI327549 TLU327548:TME327549 TVQ327548:TWA327549 UFM327548:UFW327549 UPI327548:UPS327549 UZE327548:UZO327549 VJA327548:VJK327549 VSW327548:VTG327549 WCS327548:WDC327549 WMO327548:WMY327549 WWK327548:WWU327549 JY393084:KI393085 TU393084:UE393085 ADQ393084:AEA393085 ANM393084:ANW393085 AXI393084:AXS393085 BHE393084:BHO393085 BRA393084:BRK393085 CAW393084:CBG393085 CKS393084:CLC393085 CUO393084:CUY393085 DEK393084:DEU393085 DOG393084:DOQ393085 DYC393084:DYM393085 EHY393084:EII393085 ERU393084:ESE393085 FBQ393084:FCA393085 FLM393084:FLW393085 FVI393084:FVS393085 GFE393084:GFO393085 GPA393084:GPK393085 GYW393084:GZG393085 HIS393084:HJC393085 HSO393084:HSY393085 ICK393084:ICU393085 IMG393084:IMQ393085 IWC393084:IWM393085 JFY393084:JGI393085 JPU393084:JQE393085 JZQ393084:KAA393085 KJM393084:KJW393085 KTI393084:KTS393085 LDE393084:LDO393085 LNA393084:LNK393085 LWW393084:LXG393085 MGS393084:MHC393085 MQO393084:MQY393085 NAK393084:NAU393085 NKG393084:NKQ393085 NUC393084:NUM393085 ODY393084:OEI393085 ONU393084:OOE393085 OXQ393084:OYA393085 PHM393084:PHW393085 PRI393084:PRS393085 QBE393084:QBO393085 QLA393084:QLK393085 QUW393084:QVG393085 RES393084:RFC393085 ROO393084:ROY393085 RYK393084:RYU393085 SIG393084:SIQ393085 SSC393084:SSM393085 TBY393084:TCI393085 TLU393084:TME393085 TVQ393084:TWA393085 UFM393084:UFW393085 UPI393084:UPS393085 UZE393084:UZO393085 VJA393084:VJK393085 VSW393084:VTG393085 WCS393084:WDC393085 WMO393084:WMY393085 WWK393084:WWU393085 JY458620:KI458621 TU458620:UE458621 ADQ458620:AEA458621 ANM458620:ANW458621 AXI458620:AXS458621 BHE458620:BHO458621 BRA458620:BRK458621 CAW458620:CBG458621 CKS458620:CLC458621 CUO458620:CUY458621 DEK458620:DEU458621 DOG458620:DOQ458621 DYC458620:DYM458621 EHY458620:EII458621 ERU458620:ESE458621 FBQ458620:FCA458621 FLM458620:FLW458621 FVI458620:FVS458621 GFE458620:GFO458621 GPA458620:GPK458621 GYW458620:GZG458621 HIS458620:HJC458621 HSO458620:HSY458621 ICK458620:ICU458621 IMG458620:IMQ458621 IWC458620:IWM458621 JFY458620:JGI458621 JPU458620:JQE458621 JZQ458620:KAA458621 KJM458620:KJW458621 KTI458620:KTS458621 LDE458620:LDO458621 LNA458620:LNK458621 LWW458620:LXG458621 MGS458620:MHC458621 MQO458620:MQY458621 NAK458620:NAU458621 NKG458620:NKQ458621 NUC458620:NUM458621 ODY458620:OEI458621 ONU458620:OOE458621 OXQ458620:OYA458621 PHM458620:PHW458621 PRI458620:PRS458621 QBE458620:QBO458621 QLA458620:QLK458621 QUW458620:QVG458621 RES458620:RFC458621 ROO458620:ROY458621 RYK458620:RYU458621 SIG458620:SIQ458621 SSC458620:SSM458621 TBY458620:TCI458621 TLU458620:TME458621 TVQ458620:TWA458621 UFM458620:UFW458621 UPI458620:UPS458621 UZE458620:UZO458621 VJA458620:VJK458621 VSW458620:VTG458621 WCS458620:WDC458621 WMO458620:WMY458621 WWK458620:WWU458621 JY524156:KI524157 TU524156:UE524157 ADQ524156:AEA524157 ANM524156:ANW524157 AXI524156:AXS524157 BHE524156:BHO524157 BRA524156:BRK524157 CAW524156:CBG524157 CKS524156:CLC524157 CUO524156:CUY524157 DEK524156:DEU524157 DOG524156:DOQ524157 DYC524156:DYM524157 EHY524156:EII524157 ERU524156:ESE524157 FBQ524156:FCA524157 FLM524156:FLW524157 FVI524156:FVS524157 GFE524156:GFO524157 GPA524156:GPK524157 GYW524156:GZG524157 HIS524156:HJC524157 HSO524156:HSY524157 ICK524156:ICU524157 IMG524156:IMQ524157 IWC524156:IWM524157 JFY524156:JGI524157 JPU524156:JQE524157 JZQ524156:KAA524157 KJM524156:KJW524157 KTI524156:KTS524157 LDE524156:LDO524157 LNA524156:LNK524157 LWW524156:LXG524157 MGS524156:MHC524157 MQO524156:MQY524157 NAK524156:NAU524157 NKG524156:NKQ524157 NUC524156:NUM524157 ODY524156:OEI524157 ONU524156:OOE524157 OXQ524156:OYA524157 PHM524156:PHW524157 PRI524156:PRS524157 QBE524156:QBO524157 QLA524156:QLK524157 QUW524156:QVG524157 RES524156:RFC524157 ROO524156:ROY524157 RYK524156:RYU524157 SIG524156:SIQ524157 SSC524156:SSM524157 TBY524156:TCI524157 TLU524156:TME524157 TVQ524156:TWA524157 UFM524156:UFW524157 UPI524156:UPS524157 UZE524156:UZO524157 VJA524156:VJK524157 VSW524156:VTG524157 WCS524156:WDC524157 WMO524156:WMY524157 WWK524156:WWU524157 JY589692:KI589693 TU589692:UE589693 ADQ589692:AEA589693 ANM589692:ANW589693 AXI589692:AXS589693 BHE589692:BHO589693 BRA589692:BRK589693 CAW589692:CBG589693 CKS589692:CLC589693 CUO589692:CUY589693 DEK589692:DEU589693 DOG589692:DOQ589693 DYC589692:DYM589693 EHY589692:EII589693 ERU589692:ESE589693 FBQ589692:FCA589693 FLM589692:FLW589693 FVI589692:FVS589693 GFE589692:GFO589693 GPA589692:GPK589693 GYW589692:GZG589693 HIS589692:HJC589693 HSO589692:HSY589693 ICK589692:ICU589693 IMG589692:IMQ589693 IWC589692:IWM589693 JFY589692:JGI589693 JPU589692:JQE589693 JZQ589692:KAA589693 KJM589692:KJW589693 KTI589692:KTS589693 LDE589692:LDO589693 LNA589692:LNK589693 LWW589692:LXG589693 MGS589692:MHC589693 MQO589692:MQY589693 NAK589692:NAU589693 NKG589692:NKQ589693 NUC589692:NUM589693 ODY589692:OEI589693 ONU589692:OOE589693 OXQ589692:OYA589693 PHM589692:PHW589693 PRI589692:PRS589693 QBE589692:QBO589693 QLA589692:QLK589693 QUW589692:QVG589693 RES589692:RFC589693 ROO589692:ROY589693 RYK589692:RYU589693 SIG589692:SIQ589693 SSC589692:SSM589693 TBY589692:TCI589693 TLU589692:TME589693 TVQ589692:TWA589693 UFM589692:UFW589693 UPI589692:UPS589693 UZE589692:UZO589693 VJA589692:VJK589693 VSW589692:VTG589693 WCS589692:WDC589693 WMO589692:WMY589693 WWK589692:WWU589693 JY655228:KI655229 TU655228:UE655229 ADQ655228:AEA655229 ANM655228:ANW655229 AXI655228:AXS655229 BHE655228:BHO655229 BRA655228:BRK655229 CAW655228:CBG655229 CKS655228:CLC655229 CUO655228:CUY655229 DEK655228:DEU655229 DOG655228:DOQ655229 DYC655228:DYM655229 EHY655228:EII655229 ERU655228:ESE655229 FBQ655228:FCA655229 FLM655228:FLW655229 FVI655228:FVS655229 GFE655228:GFO655229 GPA655228:GPK655229 GYW655228:GZG655229 HIS655228:HJC655229 HSO655228:HSY655229 ICK655228:ICU655229 IMG655228:IMQ655229 IWC655228:IWM655229 JFY655228:JGI655229 JPU655228:JQE655229 JZQ655228:KAA655229 KJM655228:KJW655229 KTI655228:KTS655229 LDE655228:LDO655229 LNA655228:LNK655229 LWW655228:LXG655229 MGS655228:MHC655229 MQO655228:MQY655229 NAK655228:NAU655229 NKG655228:NKQ655229 NUC655228:NUM655229 ODY655228:OEI655229 ONU655228:OOE655229 OXQ655228:OYA655229 PHM655228:PHW655229 PRI655228:PRS655229 QBE655228:QBO655229 QLA655228:QLK655229 QUW655228:QVG655229 RES655228:RFC655229 ROO655228:ROY655229 RYK655228:RYU655229 SIG655228:SIQ655229 SSC655228:SSM655229 TBY655228:TCI655229 TLU655228:TME655229 TVQ655228:TWA655229 UFM655228:UFW655229 UPI655228:UPS655229 UZE655228:UZO655229 VJA655228:VJK655229 VSW655228:VTG655229 WCS655228:WDC655229 WMO655228:WMY655229 WWK655228:WWU655229 JY720764:KI720765 TU720764:UE720765 ADQ720764:AEA720765 ANM720764:ANW720765 AXI720764:AXS720765 BHE720764:BHO720765 BRA720764:BRK720765 CAW720764:CBG720765 CKS720764:CLC720765 CUO720764:CUY720765 DEK720764:DEU720765 DOG720764:DOQ720765 DYC720764:DYM720765 EHY720764:EII720765 ERU720764:ESE720765 FBQ720764:FCA720765 FLM720764:FLW720765 FVI720764:FVS720765 GFE720764:GFO720765 GPA720764:GPK720765 GYW720764:GZG720765 HIS720764:HJC720765 HSO720764:HSY720765 ICK720764:ICU720765 IMG720764:IMQ720765 IWC720764:IWM720765 JFY720764:JGI720765 JPU720764:JQE720765 JZQ720764:KAA720765 KJM720764:KJW720765 KTI720764:KTS720765 LDE720764:LDO720765 LNA720764:LNK720765 LWW720764:LXG720765 MGS720764:MHC720765 MQO720764:MQY720765 NAK720764:NAU720765 NKG720764:NKQ720765 NUC720764:NUM720765 ODY720764:OEI720765 ONU720764:OOE720765 OXQ720764:OYA720765 PHM720764:PHW720765 PRI720764:PRS720765 QBE720764:QBO720765 QLA720764:QLK720765 QUW720764:QVG720765 RES720764:RFC720765 ROO720764:ROY720765 RYK720764:RYU720765 SIG720764:SIQ720765 SSC720764:SSM720765 TBY720764:TCI720765 TLU720764:TME720765 TVQ720764:TWA720765 UFM720764:UFW720765 UPI720764:UPS720765 UZE720764:UZO720765 VJA720764:VJK720765 VSW720764:VTG720765 WCS720764:WDC720765 WMO720764:WMY720765 WWK720764:WWU720765 JY786300:KI786301 TU786300:UE786301 ADQ786300:AEA786301 ANM786300:ANW786301 AXI786300:AXS786301 BHE786300:BHO786301 BRA786300:BRK786301 CAW786300:CBG786301 CKS786300:CLC786301 CUO786300:CUY786301 DEK786300:DEU786301 DOG786300:DOQ786301 DYC786300:DYM786301 EHY786300:EII786301 ERU786300:ESE786301 FBQ786300:FCA786301 FLM786300:FLW786301 FVI786300:FVS786301 GFE786300:GFO786301 GPA786300:GPK786301 GYW786300:GZG786301 HIS786300:HJC786301 HSO786300:HSY786301 ICK786300:ICU786301 IMG786300:IMQ786301 IWC786300:IWM786301 JFY786300:JGI786301 JPU786300:JQE786301 JZQ786300:KAA786301 KJM786300:KJW786301 KTI786300:KTS786301 LDE786300:LDO786301 LNA786300:LNK786301 LWW786300:LXG786301 MGS786300:MHC786301 MQO786300:MQY786301 NAK786300:NAU786301 NKG786300:NKQ786301 NUC786300:NUM786301 ODY786300:OEI786301 ONU786300:OOE786301 OXQ786300:OYA786301 PHM786300:PHW786301 PRI786300:PRS786301 QBE786300:QBO786301 QLA786300:QLK786301 QUW786300:QVG786301 RES786300:RFC786301 ROO786300:ROY786301 RYK786300:RYU786301 SIG786300:SIQ786301 SSC786300:SSM786301 TBY786300:TCI786301 TLU786300:TME786301 TVQ786300:TWA786301 UFM786300:UFW786301 UPI786300:UPS786301 UZE786300:UZO786301 VJA786300:VJK786301 VSW786300:VTG786301 WCS786300:WDC786301 WMO786300:WMY786301 WWK786300:WWU786301 JY851836:KI851837 TU851836:UE851837 ADQ851836:AEA851837 ANM851836:ANW851837 AXI851836:AXS851837 BHE851836:BHO851837 BRA851836:BRK851837 CAW851836:CBG851837 CKS851836:CLC851837 CUO851836:CUY851837 DEK851836:DEU851837 DOG851836:DOQ851837 DYC851836:DYM851837 EHY851836:EII851837 ERU851836:ESE851837 FBQ851836:FCA851837 FLM851836:FLW851837 FVI851836:FVS851837 GFE851836:GFO851837 GPA851836:GPK851837 GYW851836:GZG851837 HIS851836:HJC851837 HSO851836:HSY851837 ICK851836:ICU851837 IMG851836:IMQ851837 IWC851836:IWM851837 JFY851836:JGI851837 JPU851836:JQE851837 JZQ851836:KAA851837 KJM851836:KJW851837 KTI851836:KTS851837 LDE851836:LDO851837 LNA851836:LNK851837 LWW851836:LXG851837 MGS851836:MHC851837 MQO851836:MQY851837 NAK851836:NAU851837 NKG851836:NKQ851837 NUC851836:NUM851837 ODY851836:OEI851837 ONU851836:OOE851837 OXQ851836:OYA851837 PHM851836:PHW851837 PRI851836:PRS851837 QBE851836:QBO851837 QLA851836:QLK851837 QUW851836:QVG851837 RES851836:RFC851837 ROO851836:ROY851837 RYK851836:RYU851837 SIG851836:SIQ851837 SSC851836:SSM851837 TBY851836:TCI851837 TLU851836:TME851837 TVQ851836:TWA851837 UFM851836:UFW851837 UPI851836:UPS851837 UZE851836:UZO851837 VJA851836:VJK851837 VSW851836:VTG851837 WCS851836:WDC851837 WMO851836:WMY851837 WWK851836:WWU851837 JY917372:KI917373 TU917372:UE917373 ADQ917372:AEA917373 ANM917372:ANW917373 AXI917372:AXS917373 BHE917372:BHO917373 BRA917372:BRK917373 CAW917372:CBG917373 CKS917372:CLC917373 CUO917372:CUY917373 DEK917372:DEU917373 DOG917372:DOQ917373 DYC917372:DYM917373 EHY917372:EII917373 ERU917372:ESE917373 FBQ917372:FCA917373 FLM917372:FLW917373 FVI917372:FVS917373 GFE917372:GFO917373 GPA917372:GPK917373 GYW917372:GZG917373 HIS917372:HJC917373 HSO917372:HSY917373 ICK917372:ICU917373 IMG917372:IMQ917373 IWC917372:IWM917373 JFY917372:JGI917373 JPU917372:JQE917373 JZQ917372:KAA917373 KJM917372:KJW917373 KTI917372:KTS917373 LDE917372:LDO917373 LNA917372:LNK917373 LWW917372:LXG917373 MGS917372:MHC917373 MQO917372:MQY917373 NAK917372:NAU917373 NKG917372:NKQ917373 NUC917372:NUM917373 ODY917372:OEI917373 ONU917372:OOE917373 OXQ917372:OYA917373 PHM917372:PHW917373 PRI917372:PRS917373 QBE917372:QBO917373 QLA917372:QLK917373 QUW917372:QVG917373 RES917372:RFC917373 ROO917372:ROY917373 RYK917372:RYU917373 SIG917372:SIQ917373 SSC917372:SSM917373 TBY917372:TCI917373 TLU917372:TME917373 TVQ917372:TWA917373 UFM917372:UFW917373 UPI917372:UPS917373 UZE917372:UZO917373 VJA917372:VJK917373 VSW917372:VTG917373 WCS917372:WDC917373 WMO917372:WMY917373 WWK917372:WWU917373 JY982908:KI982909 TU982908:UE982909 ADQ982908:AEA982909 ANM982908:ANW982909 AXI982908:AXS982909 BHE982908:BHO982909 BRA982908:BRK982909 CAW982908:CBG982909 CKS982908:CLC982909 CUO982908:CUY982909 DEK982908:DEU982909 DOG982908:DOQ982909 DYC982908:DYM982909 EHY982908:EII982909 ERU982908:ESE982909 FBQ982908:FCA982909 FLM982908:FLW982909 FVI982908:FVS982909 GFE982908:GFO982909 GPA982908:GPK982909 GYW982908:GZG982909 HIS982908:HJC982909 HSO982908:HSY982909 ICK982908:ICU982909 IMG982908:IMQ982909 IWC982908:IWM982909 JFY982908:JGI982909 JPU982908:JQE982909 JZQ982908:KAA982909 KJM982908:KJW982909 KTI982908:KTS982909 LDE982908:LDO982909 LNA982908:LNK982909 LWW982908:LXG982909 MGS982908:MHC982909 MQO982908:MQY982909 NAK982908:NAU982909 NKG982908:NKQ982909 NUC982908:NUM982909 ODY982908:OEI982909 ONU982908:OOE982909 OXQ982908:OYA982909 PHM982908:PHW982909 PRI982908:PRS982909 QBE982908:QBO982909 QLA982908:QLK982909 QUW982908:QVG982909 RES982908:RFC982909 ROO982908:ROY982909 RYK982908:RYU982909 SIG982908:SIQ982909 SSC982908:SSM982909 TBY982908:TCI982909 TLU982908:TME982909 TVQ982908:TWA982909 UFM982908:UFW982909 UPI982908:UPS982909 UZE982908:UZO982909 VJA982908:VJK982909 VSW982908:VTG982909 WCS982908:WDC982909 WMO982908:WMY982909 AA982892:AJ982893 AK982894:AK982895 AA917356:AJ917357 AK917358:AK917359 AA851820:AJ851821 AK851822:AK851823 AA786284:AJ786285 AK786286:AK786287 AA720748:AJ720749 AK720750:AK720751 AA655212:AJ655213 AK655214:AK655215 AA589676:AJ589677 AK589678:AK589679 AA524140:AJ524141 AK524142:AK524143 AA458604:AJ458605 AK458606:AK458607 AA393068:AJ393069 AK393070:AK393071 AA327532:AJ327533 AK327534:AK327535 AA261996:AJ261997 AK261998:AK261999 AA196460:AJ196461 AK196462:AK196463 AA130924:AJ130925 AK130926:AK130927 AA65388:AJ65389 AK65390:AK65391" xr:uid="{00000000-0002-0000-0000-000002000000}">
      <formula1>$CK$3:$CK$5</formula1>
    </dataValidation>
    <dataValidation imeMode="disabled" allowBlank="1" showInputMessage="1" showErrorMessage="1" sqref="AV30:AX49 AV6:AX20 AH36:AI36 AE36:AF36 X36:Y36 U36:V36 AC34:AD34 AD35 AD40 O51:R51" xr:uid="{00000000-0002-0000-0000-000003000000}"/>
    <dataValidation type="list" allowBlank="1" showInputMessage="1" showErrorMessage="1" sqref="AK12:AK13" xr:uid="{00000000-0002-0000-0000-000004000000}">
      <formula1>$CK$3:$CK$4</formula1>
    </dataValidation>
    <dataValidation type="list" allowBlank="1" showInputMessage="1" showErrorMessage="1" sqref="AG21" xr:uid="{00000000-0002-0000-0000-000005000000}">
      <formula1>"有,無"</formula1>
    </dataValidation>
    <dataValidation type="custom" allowBlank="1" showInputMessage="1" showErrorMessage="1" error="利用定員の区分ごとに定められた上限人数の範囲内で入力可能です。留意事項通知を参照ください。" sqref="AH130964:AI130964 AH65428:AI65428 AH982932:AI982932 AH917396:AI917396 AH851860:AI851860 AH786324:AI786324 AH720788:AI720788 AH655252:AI655252 AH589716:AI589716 AH524180:AI524180 AH458644:AI458644 AH393108:AI393108 AH327572:AI327572 AH262036:AI262036 AH196500:AI196500" xr:uid="{00000000-0002-0000-0000-000006000000}">
      <formula1>IF(AND(#REF!&gt;0,#REF!&lt;=45),AH65428&lt;=1,IF(AND(#REF!&gt;=46,#REF!&lt;=150),AH65428&lt;=2,IF(AND(#REF!&gt;=151,#REF!&lt;=240),AH65428&lt;=3,IF(AND(#REF!&gt;=241,#REF!&lt;=270),AH65428&lt;=3.5,IF(AND(#REF!&gt;=271,#REF!&lt;=300),AH65428&lt;=5,IF(AND(#REF!&gt;=301,#REF!&lt;=450),AH65428&lt;=6,IF(#REF!&gt;=451,AH65428&lt;=8,0)))))))</formula1>
    </dataValidation>
    <dataValidation type="list" allowBlank="1" showInputMessage="1" showErrorMessage="1" sqref="G13:P13" xr:uid="{00000000-0002-0000-0000-000007000000}">
      <formula1>"メール,職員に個別配布,職員への口頭周知,掲示板等に紙で掲示,ウェブ等に掲載,その他"</formula1>
    </dataValidation>
    <dataValidation type="list" allowBlank="1" showInputMessage="1" showErrorMessage="1" sqref="G12:P12" xr:uid="{00000000-0002-0000-0000-000008000000}">
      <formula1>"加算部分の給与規程等の写し,別紙のとおり,口頭で説明,給与明細に記載,その他"</formula1>
    </dataValidation>
    <dataValidation type="list" allowBlank="1" showInputMessage="1" showErrorMessage="1" sqref="BI1:BI4 BI6:BI20" xr:uid="{00000000-0002-0000-0000-000009000000}">
      <formula1>"〇"</formula1>
    </dataValidation>
    <dataValidation type="list" allowBlank="1" showInputMessage="1" showErrorMessage="1" sqref="WWI982902:WWU982902 WMM982902:WMY982902 WCQ982902:WDC982902 VSU982902:VTG982902 VIY982902:VJK982902 UZC982902:UZO982902 UPG982902:UPS982902 UFK982902:UFW982902 TVO982902:TWA982902 TLS982902:TME982902 TBW982902:TCI982902 SSA982902:SSM982902 SIE982902:SIQ982902 RYI982902:RYU982902 ROM982902:ROY982902 REQ982902:RFC982902 QUU982902:QVG982902 QKY982902:QLK982902 QBC982902:QBO982902 PRG982902:PRS982902 PHK982902:PHW982902 OXO982902:OYA982902 ONS982902:OOE982902 ODW982902:OEI982902 NUA982902:NUM982902 NKE982902:NKQ982902 NAI982902:NAU982902 MQM982902:MQY982902 MGQ982902:MHC982902 LWU982902:LXG982902 LMY982902:LNK982902 LDC982902:LDO982902 KTG982902:KTS982902 KJK982902:KJW982902 JZO982902:KAA982902 JPS982902:JQE982902 JFW982902:JGI982902 IWA982902:IWM982902 IME982902:IMQ982902 ICI982902:ICU982902 HSM982902:HSY982902 HIQ982902:HJC982902 GYU982902:GZG982902 GOY982902:GPK982902 GFC982902:GFO982902 FVG982902:FVS982902 FLK982902:FLW982902 FBO982902:FCA982902 ERS982902:ESE982902 EHW982902:EII982902 DYA982902:DYM982902 DOE982902:DOQ982902 DEI982902:DEU982902 CUM982902:CUY982902 CKQ982902:CLC982902 CAU982902:CBG982902 BQY982902:BRK982902 BHC982902:BHO982902 AXG982902:AXS982902 ANK982902:ANW982902 ADO982902:AEA982902 TS982902:UE982902 JW982902:KI982902 WWI917366:WWU917366 WMM917366:WMY917366 WCQ917366:WDC917366 VSU917366:VTG917366 VIY917366:VJK917366 UZC917366:UZO917366 UPG917366:UPS917366 UFK917366:UFW917366 TVO917366:TWA917366 TLS917366:TME917366 TBW917366:TCI917366 SSA917366:SSM917366 SIE917366:SIQ917366 RYI917366:RYU917366 ROM917366:ROY917366 REQ917366:RFC917366 QUU917366:QVG917366 QKY917366:QLK917366 QBC917366:QBO917366 PRG917366:PRS917366 PHK917366:PHW917366 OXO917366:OYA917366 ONS917366:OOE917366 ODW917366:OEI917366 NUA917366:NUM917366 NKE917366:NKQ917366 NAI917366:NAU917366 MQM917366:MQY917366 MGQ917366:MHC917366 LWU917366:LXG917366 LMY917366:LNK917366 LDC917366:LDO917366 KTG917366:KTS917366 KJK917366:KJW917366 JZO917366:KAA917366 JPS917366:JQE917366 JFW917366:JGI917366 IWA917366:IWM917366 IME917366:IMQ917366 ICI917366:ICU917366 HSM917366:HSY917366 HIQ917366:HJC917366 GYU917366:GZG917366 GOY917366:GPK917366 GFC917366:GFO917366 FVG917366:FVS917366 FLK917366:FLW917366 FBO917366:FCA917366 ERS917366:ESE917366 EHW917366:EII917366 DYA917366:DYM917366 DOE917366:DOQ917366 DEI917366:DEU917366 CUM917366:CUY917366 CKQ917366:CLC917366 CAU917366:CBG917366 BQY917366:BRK917366 BHC917366:BHO917366 AXG917366:AXS917366 ANK917366:ANW917366 ADO917366:AEA917366 TS917366:UE917366 JW917366:KI917366 WWI851830:WWU851830 WMM851830:WMY851830 WCQ851830:WDC851830 VSU851830:VTG851830 VIY851830:VJK851830 UZC851830:UZO851830 UPG851830:UPS851830 UFK851830:UFW851830 TVO851830:TWA851830 TLS851830:TME851830 TBW851830:TCI851830 SSA851830:SSM851830 SIE851830:SIQ851830 RYI851830:RYU851830 ROM851830:ROY851830 REQ851830:RFC851830 QUU851830:QVG851830 QKY851830:QLK851830 QBC851830:QBO851830 PRG851830:PRS851830 PHK851830:PHW851830 OXO851830:OYA851830 ONS851830:OOE851830 ODW851830:OEI851830 NUA851830:NUM851830 NKE851830:NKQ851830 NAI851830:NAU851830 MQM851830:MQY851830 MGQ851830:MHC851830 LWU851830:LXG851830 LMY851830:LNK851830 LDC851830:LDO851830 KTG851830:KTS851830 KJK851830:KJW851830 JZO851830:KAA851830 JPS851830:JQE851830 JFW851830:JGI851830 IWA851830:IWM851830 IME851830:IMQ851830 ICI851830:ICU851830 HSM851830:HSY851830 HIQ851830:HJC851830 GYU851830:GZG851830 GOY851830:GPK851830 GFC851830:GFO851830 FVG851830:FVS851830 FLK851830:FLW851830 FBO851830:FCA851830 ERS851830:ESE851830 EHW851830:EII851830 DYA851830:DYM851830 DOE851830:DOQ851830 DEI851830:DEU851830 CUM851830:CUY851830 CKQ851830:CLC851830 CAU851830:CBG851830 BQY851830:BRK851830 BHC851830:BHO851830 AXG851830:AXS851830 ANK851830:ANW851830 ADO851830:AEA851830 TS851830:UE851830 JW851830:KI851830 WWI786294:WWU786294 WMM786294:WMY786294 WCQ786294:WDC786294 VSU786294:VTG786294 VIY786294:VJK786294 UZC786294:UZO786294 UPG786294:UPS786294 UFK786294:UFW786294 TVO786294:TWA786294 TLS786294:TME786294 TBW786294:TCI786294 SSA786294:SSM786294 SIE786294:SIQ786294 RYI786294:RYU786294 ROM786294:ROY786294 REQ786294:RFC786294 QUU786294:QVG786294 QKY786294:QLK786294 QBC786294:QBO786294 PRG786294:PRS786294 PHK786294:PHW786294 OXO786294:OYA786294 ONS786294:OOE786294 ODW786294:OEI786294 NUA786294:NUM786294 NKE786294:NKQ786294 NAI786294:NAU786294 MQM786294:MQY786294 MGQ786294:MHC786294 LWU786294:LXG786294 LMY786294:LNK786294 LDC786294:LDO786294 KTG786294:KTS786294 KJK786294:KJW786294 JZO786294:KAA786294 JPS786294:JQE786294 JFW786294:JGI786294 IWA786294:IWM786294 IME786294:IMQ786294 ICI786294:ICU786294 HSM786294:HSY786294 HIQ786294:HJC786294 GYU786294:GZG786294 GOY786294:GPK786294 GFC786294:GFO786294 FVG786294:FVS786294 FLK786294:FLW786294 FBO786294:FCA786294 ERS786294:ESE786294 EHW786294:EII786294 DYA786294:DYM786294 DOE786294:DOQ786294 DEI786294:DEU786294 CUM786294:CUY786294 CKQ786294:CLC786294 CAU786294:CBG786294 BQY786294:BRK786294 BHC786294:BHO786294 AXG786294:AXS786294 ANK786294:ANW786294 ADO786294:AEA786294 TS786294:UE786294 JW786294:KI786294 WWI720758:WWU720758 WMM720758:WMY720758 WCQ720758:WDC720758 VSU720758:VTG720758 VIY720758:VJK720758 UZC720758:UZO720758 UPG720758:UPS720758 UFK720758:UFW720758 TVO720758:TWA720758 TLS720758:TME720758 TBW720758:TCI720758 SSA720758:SSM720758 SIE720758:SIQ720758 RYI720758:RYU720758 ROM720758:ROY720758 REQ720758:RFC720758 QUU720758:QVG720758 QKY720758:QLK720758 QBC720758:QBO720758 PRG720758:PRS720758 PHK720758:PHW720758 OXO720758:OYA720758 ONS720758:OOE720758 ODW720758:OEI720758 NUA720758:NUM720758 NKE720758:NKQ720758 NAI720758:NAU720758 MQM720758:MQY720758 MGQ720758:MHC720758 LWU720758:LXG720758 LMY720758:LNK720758 LDC720758:LDO720758 KTG720758:KTS720758 KJK720758:KJW720758 JZO720758:KAA720758 JPS720758:JQE720758 JFW720758:JGI720758 IWA720758:IWM720758 IME720758:IMQ720758 ICI720758:ICU720758 HSM720758:HSY720758 HIQ720758:HJC720758 GYU720758:GZG720758 GOY720758:GPK720758 GFC720758:GFO720758 FVG720758:FVS720758 FLK720758:FLW720758 FBO720758:FCA720758 ERS720758:ESE720758 EHW720758:EII720758 DYA720758:DYM720758 DOE720758:DOQ720758 DEI720758:DEU720758 CUM720758:CUY720758 CKQ720758:CLC720758 CAU720758:CBG720758 BQY720758:BRK720758 BHC720758:BHO720758 AXG720758:AXS720758 ANK720758:ANW720758 ADO720758:AEA720758 TS720758:UE720758 JW720758:KI720758 WWI655222:WWU655222 WMM655222:WMY655222 WCQ655222:WDC655222 VSU655222:VTG655222 VIY655222:VJK655222 UZC655222:UZO655222 UPG655222:UPS655222 UFK655222:UFW655222 TVO655222:TWA655222 TLS655222:TME655222 TBW655222:TCI655222 SSA655222:SSM655222 SIE655222:SIQ655222 RYI655222:RYU655222 ROM655222:ROY655222 REQ655222:RFC655222 QUU655222:QVG655222 QKY655222:QLK655222 QBC655222:QBO655222 PRG655222:PRS655222 PHK655222:PHW655222 OXO655222:OYA655222 ONS655222:OOE655222 ODW655222:OEI655222 NUA655222:NUM655222 NKE655222:NKQ655222 NAI655222:NAU655222 MQM655222:MQY655222 MGQ655222:MHC655222 LWU655222:LXG655222 LMY655222:LNK655222 LDC655222:LDO655222 KTG655222:KTS655222 KJK655222:KJW655222 JZO655222:KAA655222 JPS655222:JQE655222 JFW655222:JGI655222 IWA655222:IWM655222 IME655222:IMQ655222 ICI655222:ICU655222 HSM655222:HSY655222 HIQ655222:HJC655222 GYU655222:GZG655222 GOY655222:GPK655222 GFC655222:GFO655222 FVG655222:FVS655222 FLK655222:FLW655222 FBO655222:FCA655222 ERS655222:ESE655222 EHW655222:EII655222 DYA655222:DYM655222 DOE655222:DOQ655222 DEI655222:DEU655222 CUM655222:CUY655222 CKQ655222:CLC655222 CAU655222:CBG655222 BQY655222:BRK655222 BHC655222:BHO655222 AXG655222:AXS655222 ANK655222:ANW655222 ADO655222:AEA655222 TS655222:UE655222 JW655222:KI655222 WWI589686:WWU589686 WMM589686:WMY589686 WCQ589686:WDC589686 VSU589686:VTG589686 VIY589686:VJK589686 UZC589686:UZO589686 UPG589686:UPS589686 UFK589686:UFW589686 TVO589686:TWA589686 TLS589686:TME589686 TBW589686:TCI589686 SSA589686:SSM589686 SIE589686:SIQ589686 RYI589686:RYU589686 ROM589686:ROY589686 REQ589686:RFC589686 QUU589686:QVG589686 QKY589686:QLK589686 QBC589686:QBO589686 PRG589686:PRS589686 PHK589686:PHW589686 OXO589686:OYA589686 ONS589686:OOE589686 ODW589686:OEI589686 NUA589686:NUM589686 NKE589686:NKQ589686 NAI589686:NAU589686 MQM589686:MQY589686 MGQ589686:MHC589686 LWU589686:LXG589686 LMY589686:LNK589686 LDC589686:LDO589686 KTG589686:KTS589686 KJK589686:KJW589686 JZO589686:KAA589686 JPS589686:JQE589686 JFW589686:JGI589686 IWA589686:IWM589686 IME589686:IMQ589686 ICI589686:ICU589686 HSM589686:HSY589686 HIQ589686:HJC589686 GYU589686:GZG589686 GOY589686:GPK589686 GFC589686:GFO589686 FVG589686:FVS589686 FLK589686:FLW589686 FBO589686:FCA589686 ERS589686:ESE589686 EHW589686:EII589686 DYA589686:DYM589686 DOE589686:DOQ589686 DEI589686:DEU589686 CUM589686:CUY589686 CKQ589686:CLC589686 CAU589686:CBG589686 BQY589686:BRK589686 BHC589686:BHO589686 AXG589686:AXS589686 ANK589686:ANW589686 ADO589686:AEA589686 TS589686:UE589686 JW589686:KI589686 WWI524150:WWU524150 WMM524150:WMY524150 WCQ524150:WDC524150 VSU524150:VTG524150 VIY524150:VJK524150 UZC524150:UZO524150 UPG524150:UPS524150 UFK524150:UFW524150 TVO524150:TWA524150 TLS524150:TME524150 TBW524150:TCI524150 SSA524150:SSM524150 SIE524150:SIQ524150 RYI524150:RYU524150 ROM524150:ROY524150 REQ524150:RFC524150 QUU524150:QVG524150 QKY524150:QLK524150 QBC524150:QBO524150 PRG524150:PRS524150 PHK524150:PHW524150 OXO524150:OYA524150 ONS524150:OOE524150 ODW524150:OEI524150 NUA524150:NUM524150 NKE524150:NKQ524150 NAI524150:NAU524150 MQM524150:MQY524150 MGQ524150:MHC524150 LWU524150:LXG524150 LMY524150:LNK524150 LDC524150:LDO524150 KTG524150:KTS524150 KJK524150:KJW524150 JZO524150:KAA524150 JPS524150:JQE524150 JFW524150:JGI524150 IWA524150:IWM524150 IME524150:IMQ524150 ICI524150:ICU524150 HSM524150:HSY524150 HIQ524150:HJC524150 GYU524150:GZG524150 GOY524150:GPK524150 GFC524150:GFO524150 FVG524150:FVS524150 FLK524150:FLW524150 FBO524150:FCA524150 ERS524150:ESE524150 EHW524150:EII524150 DYA524150:DYM524150 DOE524150:DOQ524150 DEI524150:DEU524150 CUM524150:CUY524150 CKQ524150:CLC524150 CAU524150:CBG524150 BQY524150:BRK524150 BHC524150:BHO524150 AXG524150:AXS524150 ANK524150:ANW524150 ADO524150:AEA524150 TS524150:UE524150 JW524150:KI524150 WWI458614:WWU458614 WMM458614:WMY458614 WCQ458614:WDC458614 VSU458614:VTG458614 VIY458614:VJK458614 UZC458614:UZO458614 UPG458614:UPS458614 UFK458614:UFW458614 TVO458614:TWA458614 TLS458614:TME458614 TBW458614:TCI458614 SSA458614:SSM458614 SIE458614:SIQ458614 RYI458614:RYU458614 ROM458614:ROY458614 REQ458614:RFC458614 QUU458614:QVG458614 QKY458614:QLK458614 QBC458614:QBO458614 PRG458614:PRS458614 PHK458614:PHW458614 OXO458614:OYA458614 ONS458614:OOE458614 ODW458614:OEI458614 NUA458614:NUM458614 NKE458614:NKQ458614 NAI458614:NAU458614 MQM458614:MQY458614 MGQ458614:MHC458614 LWU458614:LXG458614 LMY458614:LNK458614 LDC458614:LDO458614 KTG458614:KTS458614 KJK458614:KJW458614 JZO458614:KAA458614 JPS458614:JQE458614 JFW458614:JGI458614 IWA458614:IWM458614 IME458614:IMQ458614 ICI458614:ICU458614 HSM458614:HSY458614 HIQ458614:HJC458614 GYU458614:GZG458614 GOY458614:GPK458614 GFC458614:GFO458614 FVG458614:FVS458614 FLK458614:FLW458614 FBO458614:FCA458614 ERS458614:ESE458614 EHW458614:EII458614 DYA458614:DYM458614 DOE458614:DOQ458614 DEI458614:DEU458614 CUM458614:CUY458614 CKQ458614:CLC458614 CAU458614:CBG458614 BQY458614:BRK458614 BHC458614:BHO458614 AXG458614:AXS458614 ANK458614:ANW458614 ADO458614:AEA458614 TS458614:UE458614 JW458614:KI458614 WWI393078:WWU393078 WMM393078:WMY393078 WCQ393078:WDC393078 VSU393078:VTG393078 VIY393078:VJK393078 UZC393078:UZO393078 UPG393078:UPS393078 UFK393078:UFW393078 TVO393078:TWA393078 TLS393078:TME393078 TBW393078:TCI393078 SSA393078:SSM393078 SIE393078:SIQ393078 RYI393078:RYU393078 ROM393078:ROY393078 REQ393078:RFC393078 QUU393078:QVG393078 QKY393078:QLK393078 QBC393078:QBO393078 PRG393078:PRS393078 PHK393078:PHW393078 OXO393078:OYA393078 ONS393078:OOE393078 ODW393078:OEI393078 NUA393078:NUM393078 NKE393078:NKQ393078 NAI393078:NAU393078 MQM393078:MQY393078 MGQ393078:MHC393078 LWU393078:LXG393078 LMY393078:LNK393078 LDC393078:LDO393078 KTG393078:KTS393078 KJK393078:KJW393078 JZO393078:KAA393078 JPS393078:JQE393078 JFW393078:JGI393078 IWA393078:IWM393078 IME393078:IMQ393078 ICI393078:ICU393078 HSM393078:HSY393078 HIQ393078:HJC393078 GYU393078:GZG393078 GOY393078:GPK393078 GFC393078:GFO393078 FVG393078:FVS393078 FLK393078:FLW393078 FBO393078:FCA393078 ERS393078:ESE393078 EHW393078:EII393078 DYA393078:DYM393078 DOE393078:DOQ393078 DEI393078:DEU393078 CUM393078:CUY393078 CKQ393078:CLC393078 CAU393078:CBG393078 BQY393078:BRK393078 BHC393078:BHO393078 AXG393078:AXS393078 ANK393078:ANW393078 ADO393078:AEA393078 TS393078:UE393078 JW393078:KI393078 WWI327542:WWU327542 WMM327542:WMY327542 WCQ327542:WDC327542 VSU327542:VTG327542 VIY327542:VJK327542 UZC327542:UZO327542 UPG327542:UPS327542 UFK327542:UFW327542 TVO327542:TWA327542 TLS327542:TME327542 TBW327542:TCI327542 SSA327542:SSM327542 SIE327542:SIQ327542 RYI327542:RYU327542 ROM327542:ROY327542 REQ327542:RFC327542 QUU327542:QVG327542 QKY327542:QLK327542 QBC327542:QBO327542 PRG327542:PRS327542 PHK327542:PHW327542 OXO327542:OYA327542 ONS327542:OOE327542 ODW327542:OEI327542 NUA327542:NUM327542 NKE327542:NKQ327542 NAI327542:NAU327542 MQM327542:MQY327542 MGQ327542:MHC327542 LWU327542:LXG327542 LMY327542:LNK327542 LDC327542:LDO327542 KTG327542:KTS327542 KJK327542:KJW327542 JZO327542:KAA327542 JPS327542:JQE327542 JFW327542:JGI327542 IWA327542:IWM327542 IME327542:IMQ327542 ICI327542:ICU327542 HSM327542:HSY327542 HIQ327542:HJC327542 GYU327542:GZG327542 GOY327542:GPK327542 GFC327542:GFO327542 FVG327542:FVS327542 FLK327542:FLW327542 FBO327542:FCA327542 ERS327542:ESE327542 EHW327542:EII327542 DYA327542:DYM327542 DOE327542:DOQ327542 DEI327542:DEU327542 CUM327542:CUY327542 CKQ327542:CLC327542 CAU327542:CBG327542 BQY327542:BRK327542 BHC327542:BHO327542 AXG327542:AXS327542 ANK327542:ANW327542 ADO327542:AEA327542 TS327542:UE327542 JW327542:KI327542 WWI262006:WWU262006 WMM262006:WMY262006 WCQ262006:WDC262006 VSU262006:VTG262006 VIY262006:VJK262006 UZC262006:UZO262006 UPG262006:UPS262006 UFK262006:UFW262006 TVO262006:TWA262006 TLS262006:TME262006 TBW262006:TCI262006 SSA262006:SSM262006 SIE262006:SIQ262006 RYI262006:RYU262006 ROM262006:ROY262006 REQ262006:RFC262006 QUU262006:QVG262006 QKY262006:QLK262006 QBC262006:QBO262006 PRG262006:PRS262006 PHK262006:PHW262006 OXO262006:OYA262006 ONS262006:OOE262006 ODW262006:OEI262006 NUA262006:NUM262006 NKE262006:NKQ262006 NAI262006:NAU262006 MQM262006:MQY262006 MGQ262006:MHC262006 LWU262006:LXG262006 LMY262006:LNK262006 LDC262006:LDO262006 KTG262006:KTS262006 KJK262006:KJW262006 JZO262006:KAA262006 JPS262006:JQE262006 JFW262006:JGI262006 IWA262006:IWM262006 IME262006:IMQ262006 ICI262006:ICU262006 HSM262006:HSY262006 HIQ262006:HJC262006 GYU262006:GZG262006 GOY262006:GPK262006 GFC262006:GFO262006 FVG262006:FVS262006 FLK262006:FLW262006 FBO262006:FCA262006 ERS262006:ESE262006 EHW262006:EII262006 DYA262006:DYM262006 DOE262006:DOQ262006 DEI262006:DEU262006 CUM262006:CUY262006 CKQ262006:CLC262006 CAU262006:CBG262006 BQY262006:BRK262006 BHC262006:BHO262006 AXG262006:AXS262006 ANK262006:ANW262006 ADO262006:AEA262006 TS262006:UE262006 JW262006:KI262006 WWI196470:WWU196470 WMM196470:WMY196470 WCQ196470:WDC196470 VSU196470:VTG196470 VIY196470:VJK196470 UZC196470:UZO196470 UPG196470:UPS196470 UFK196470:UFW196470 TVO196470:TWA196470 TLS196470:TME196470 TBW196470:TCI196470 SSA196470:SSM196470 SIE196470:SIQ196470 RYI196470:RYU196470 ROM196470:ROY196470 REQ196470:RFC196470 QUU196470:QVG196470 QKY196470:QLK196470 QBC196470:QBO196470 PRG196470:PRS196470 PHK196470:PHW196470 OXO196470:OYA196470 ONS196470:OOE196470 ODW196470:OEI196470 NUA196470:NUM196470 NKE196470:NKQ196470 NAI196470:NAU196470 MQM196470:MQY196470 MGQ196470:MHC196470 LWU196470:LXG196470 LMY196470:LNK196470 LDC196470:LDO196470 KTG196470:KTS196470 KJK196470:KJW196470 JZO196470:KAA196470 JPS196470:JQE196470 JFW196470:JGI196470 IWA196470:IWM196470 IME196470:IMQ196470 ICI196470:ICU196470 HSM196470:HSY196470 HIQ196470:HJC196470 GYU196470:GZG196470 GOY196470:GPK196470 GFC196470:GFO196470 FVG196470:FVS196470 FLK196470:FLW196470 FBO196470:FCA196470 ERS196470:ESE196470 EHW196470:EII196470 DYA196470:DYM196470 DOE196470:DOQ196470 DEI196470:DEU196470 CUM196470:CUY196470 CKQ196470:CLC196470 CAU196470:CBG196470 BQY196470:BRK196470 BHC196470:BHO196470 AXG196470:AXS196470 ANK196470:ANW196470 ADO196470:AEA196470 TS196470:UE196470 JW196470:KI196470 WWI130934:WWU130934 WMM130934:WMY130934 WCQ130934:WDC130934 VSU130934:VTG130934 VIY130934:VJK130934 UZC130934:UZO130934 UPG130934:UPS130934 UFK130934:UFW130934 TVO130934:TWA130934 TLS130934:TME130934 TBW130934:TCI130934 SSA130934:SSM130934 SIE130934:SIQ130934 RYI130934:RYU130934 ROM130934:ROY130934 REQ130934:RFC130934 QUU130934:QVG130934 QKY130934:QLK130934 QBC130934:QBO130934 PRG130934:PRS130934 PHK130934:PHW130934 OXO130934:OYA130934 ONS130934:OOE130934 ODW130934:OEI130934 NUA130934:NUM130934 NKE130934:NKQ130934 NAI130934:NAU130934 MQM130934:MQY130934 MGQ130934:MHC130934 LWU130934:LXG130934 LMY130934:LNK130934 LDC130934:LDO130934 KTG130934:KTS130934 KJK130934:KJW130934 JZO130934:KAA130934 JPS130934:JQE130934 JFW130934:JGI130934 IWA130934:IWM130934 IME130934:IMQ130934 ICI130934:ICU130934 HSM130934:HSY130934 HIQ130934:HJC130934 GYU130934:GZG130934 GOY130934:GPK130934 GFC130934:GFO130934 FVG130934:FVS130934 FLK130934:FLW130934 FBO130934:FCA130934 ERS130934:ESE130934 EHW130934:EII130934 DYA130934:DYM130934 DOE130934:DOQ130934 DEI130934:DEU130934 CUM130934:CUY130934 CKQ130934:CLC130934 CAU130934:CBG130934 BQY130934:BRK130934 BHC130934:BHO130934 AXG130934:AXS130934 ANK130934:ANW130934 ADO130934:AEA130934 TS130934:UE130934 JW130934:KI130934 WWI65398:WWU65398 WMM65398:WMY65398 WCQ65398:WDC65398 VSU65398:VTG65398 VIY65398:VJK65398 UZC65398:UZO65398 UPG65398:UPS65398 UFK65398:UFW65398 TVO65398:TWA65398 TLS65398:TME65398 TBW65398:TCI65398 SSA65398:SSM65398 SIE65398:SIQ65398 RYI65398:RYU65398 ROM65398:ROY65398 REQ65398:RFC65398 QUU65398:QVG65398 QKY65398:QLK65398 QBC65398:QBO65398 PRG65398:PRS65398 PHK65398:PHW65398 OXO65398:OYA65398 ONS65398:OOE65398 ODW65398:OEI65398 NUA65398:NUM65398 NKE65398:NKQ65398 NAI65398:NAU65398 MQM65398:MQY65398 MGQ65398:MHC65398 LWU65398:LXG65398 LMY65398:LNK65398 LDC65398:LDO65398 KTG65398:KTS65398 KJK65398:KJW65398 JZO65398:KAA65398 JPS65398:JQE65398 JFW65398:JGI65398 IWA65398:IWM65398 IME65398:IMQ65398 ICI65398:ICU65398 HSM65398:HSY65398 HIQ65398:HJC65398 GYU65398:GZG65398 GOY65398:GPK65398 GFC65398:GFO65398 FVG65398:FVS65398 FLK65398:FLW65398 FBO65398:FCA65398 ERS65398:ESE65398 EHW65398:EII65398 DYA65398:DYM65398 DOE65398:DOQ65398 DEI65398:DEU65398 CUM65398:CUY65398 CKQ65398:CLC65398 CAU65398:CBG65398 BQY65398:BRK65398 BHC65398:BHO65398 AXG65398:AXS65398 ANK65398:ANW65398 ADO65398:AEA65398 TS65398:UE65398 JW65398:KI65398 Y65382:AJ65382 AK65384 Y130918:AJ130918 AK130920 Y196454:AJ196454 AK196456 Y261990:AJ261990 AK261992 Y327526:AJ327526 AK327528 Y393062:AJ393062 AK393064 Y458598:AJ458598 AK458600 Y524134:AJ524134 AK524136 Y589670:AJ589670 AK589672 Y655206:AJ655206 AK655208 Y720742:AJ720742 AK720744 Y786278:AJ786278 AK786280 Y851814:AJ851814 AK851816 Y917350:AJ917350 AK917352 Y982886:AJ982886 AK982888" xr:uid="{00000000-0002-0000-0000-00000A000000}">
      <formula1>$BZ$6:$BZ$9</formula1>
    </dataValidation>
    <dataValidation type="list" allowBlank="1" showInputMessage="1" showErrorMessage="1" sqref="AE14:AJ14" xr:uid="{00000000-0002-0000-0000-00000B000000}">
      <formula1>"低下させていない。,低下させた。"</formula1>
    </dataValidation>
    <dataValidation type="whole" imeMode="disabled" operator="lessThanOrEqual" allowBlank="1" showInputMessage="1" showErrorMessage="1" errorTitle="金額が大きすぎます。" error="拠出上限額を超えて拠出することはできません。" sqref="S40" xr:uid="{00000000-0002-0000-0000-00000C000000}">
      <formula1>M40</formula1>
    </dataValidation>
  </dataValidations>
  <pageMargins left="0.25" right="0.25" top="0.75" bottom="0.75" header="0.3" footer="0.3"/>
  <pageSetup paperSize="9" scale="65" fitToWidth="0"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D000000}">
          <x14:formula1>
            <xm:f>$AL$2:$AL$2</xm:f>
          </x14:formula1>
          <xm:sqref>AB65420:AB65439 WXO29:WXQ29 WNS29:WNU29 WDW29:WDY29 VUA29:VUC29 VKE29:VKG29 VAI29:VAK29 UQM29:UQO29 UGQ29:UGS29 TWU29:TWW29 TMY29:TNA29 TDC29:TDE29 STG29:STI29 SJK29:SJM29 RZO29:RZQ29 RPS29:RPU29 RFW29:RFY29 QWA29:QWC29 QME29:QMG29 QCI29:QCK29 PSM29:PSO29 PIQ29:PIS29 OYU29:OYW29 OOY29:OPA29 OFC29:OFE29 NVG29:NVI29 NLK29:NLM29 NBO29:NBQ29 MRS29:MRU29 MHW29:MHY29 LYA29:LYC29 LOE29:LOG29 LEI29:LEK29 KUM29:KUO29 KKQ29:KKS29 KAU29:KAW29 JQY29:JRA29 JHC29:JHE29 IXG29:IXI29 INK29:INM29 IDO29:IDQ29 HTS29:HTU29 HJW29:HJY29 HAA29:HAC29 GQE29:GQG29 GGI29:GGK29 FWM29:FWO29 FMQ29:FMS29 FCU29:FCW29 ESY29:ETA29 EJC29:EJE29 DZG29:DZI29 DPK29:DPM29 DFO29:DFQ29 CVS29:CVU29 CLW29:CLY29 CCA29:CCC29 BSE29:BSG29 BII29:BIK29 AYM29:AYO29 AOQ29:AOS29 AEU29:AEW29 UY29:VA29 LC29:LE29 WWL982919:WWN982938 WMP982919:WMR982938 WCT982919:WCV982938 VSX982919:VSZ982938 VJB982919:VJD982938 UZF982919:UZH982938 UPJ982919:UPL982938 UFN982919:UFP982938 TVR982919:TVT982938 TLV982919:TLX982938 TBZ982919:TCB982938 SSD982919:SSF982938 SIH982919:SIJ982938 RYL982919:RYN982938 ROP982919:ROR982938 RET982919:REV982938 QUX982919:QUZ982938 QLB982919:QLD982938 QBF982919:QBH982938 PRJ982919:PRL982938 PHN982919:PHP982938 OXR982919:OXT982938 ONV982919:ONX982938 ODZ982919:OEB982938 NUD982919:NUF982938 NKH982919:NKJ982938 NAL982919:NAN982938 MQP982919:MQR982938 MGT982919:MGV982938 LWX982919:LWZ982938 LNB982919:LND982938 LDF982919:LDH982938 KTJ982919:KTL982938 KJN982919:KJP982938 JZR982919:JZT982938 JPV982919:JPX982938 JFZ982919:JGB982938 IWD982919:IWF982938 IMH982919:IMJ982938 ICL982919:ICN982938 HSP982919:HSR982938 HIT982919:HIV982938 GYX982919:GYZ982938 GPB982919:GPD982938 GFF982919:GFH982938 FVJ982919:FVL982938 FLN982919:FLP982938 FBR982919:FBT982938 ERV982919:ERX982938 EHZ982919:EIB982938 DYD982919:DYF982938 DOH982919:DOJ982938 DEL982919:DEN982938 CUP982919:CUR982938 CKT982919:CKV982938 CAX982919:CAZ982938 BRB982919:BRD982938 BHF982919:BHH982938 AXJ982919:AXL982938 ANN982919:ANP982938 ADR982919:ADT982938 TV982919:TX982938 JZ982919:KB982938 AB982903:AD982922 WWL917383:WWN917402 WMP917383:WMR917402 WCT917383:WCV917402 VSX917383:VSZ917402 VJB917383:VJD917402 UZF917383:UZH917402 UPJ917383:UPL917402 UFN917383:UFP917402 TVR917383:TVT917402 TLV917383:TLX917402 TBZ917383:TCB917402 SSD917383:SSF917402 SIH917383:SIJ917402 RYL917383:RYN917402 ROP917383:ROR917402 RET917383:REV917402 QUX917383:QUZ917402 QLB917383:QLD917402 QBF917383:QBH917402 PRJ917383:PRL917402 PHN917383:PHP917402 OXR917383:OXT917402 ONV917383:ONX917402 ODZ917383:OEB917402 NUD917383:NUF917402 NKH917383:NKJ917402 NAL917383:NAN917402 MQP917383:MQR917402 MGT917383:MGV917402 LWX917383:LWZ917402 LNB917383:LND917402 LDF917383:LDH917402 KTJ917383:KTL917402 KJN917383:KJP917402 JZR917383:JZT917402 JPV917383:JPX917402 JFZ917383:JGB917402 IWD917383:IWF917402 IMH917383:IMJ917402 ICL917383:ICN917402 HSP917383:HSR917402 HIT917383:HIV917402 GYX917383:GYZ917402 GPB917383:GPD917402 GFF917383:GFH917402 FVJ917383:FVL917402 FLN917383:FLP917402 FBR917383:FBT917402 ERV917383:ERX917402 EHZ917383:EIB917402 DYD917383:DYF917402 DOH917383:DOJ917402 DEL917383:DEN917402 CUP917383:CUR917402 CKT917383:CKV917402 CAX917383:CAZ917402 BRB917383:BRD917402 BHF917383:BHH917402 AXJ917383:AXL917402 ANN917383:ANP917402 ADR917383:ADT917402 TV917383:TX917402 JZ917383:KB917402 AB917367:AD917386 WWL851847:WWN851866 WMP851847:WMR851866 WCT851847:WCV851866 VSX851847:VSZ851866 VJB851847:VJD851866 UZF851847:UZH851866 UPJ851847:UPL851866 UFN851847:UFP851866 TVR851847:TVT851866 TLV851847:TLX851866 TBZ851847:TCB851866 SSD851847:SSF851866 SIH851847:SIJ851866 RYL851847:RYN851866 ROP851847:ROR851866 RET851847:REV851866 QUX851847:QUZ851866 QLB851847:QLD851866 QBF851847:QBH851866 PRJ851847:PRL851866 PHN851847:PHP851866 OXR851847:OXT851866 ONV851847:ONX851866 ODZ851847:OEB851866 NUD851847:NUF851866 NKH851847:NKJ851866 NAL851847:NAN851866 MQP851847:MQR851866 MGT851847:MGV851866 LWX851847:LWZ851866 LNB851847:LND851866 LDF851847:LDH851866 KTJ851847:KTL851866 KJN851847:KJP851866 JZR851847:JZT851866 JPV851847:JPX851866 JFZ851847:JGB851866 IWD851847:IWF851866 IMH851847:IMJ851866 ICL851847:ICN851866 HSP851847:HSR851866 HIT851847:HIV851866 GYX851847:GYZ851866 GPB851847:GPD851866 GFF851847:GFH851866 FVJ851847:FVL851866 FLN851847:FLP851866 FBR851847:FBT851866 ERV851847:ERX851866 EHZ851847:EIB851866 DYD851847:DYF851866 DOH851847:DOJ851866 DEL851847:DEN851866 CUP851847:CUR851866 CKT851847:CKV851866 CAX851847:CAZ851866 BRB851847:BRD851866 BHF851847:BHH851866 AXJ851847:AXL851866 ANN851847:ANP851866 ADR851847:ADT851866 TV851847:TX851866 JZ851847:KB851866 AB851831:AD851850 WWL786311:WWN786330 WMP786311:WMR786330 WCT786311:WCV786330 VSX786311:VSZ786330 VJB786311:VJD786330 UZF786311:UZH786330 UPJ786311:UPL786330 UFN786311:UFP786330 TVR786311:TVT786330 TLV786311:TLX786330 TBZ786311:TCB786330 SSD786311:SSF786330 SIH786311:SIJ786330 RYL786311:RYN786330 ROP786311:ROR786330 RET786311:REV786330 QUX786311:QUZ786330 QLB786311:QLD786330 QBF786311:QBH786330 PRJ786311:PRL786330 PHN786311:PHP786330 OXR786311:OXT786330 ONV786311:ONX786330 ODZ786311:OEB786330 NUD786311:NUF786330 NKH786311:NKJ786330 NAL786311:NAN786330 MQP786311:MQR786330 MGT786311:MGV786330 LWX786311:LWZ786330 LNB786311:LND786330 LDF786311:LDH786330 KTJ786311:KTL786330 KJN786311:KJP786330 JZR786311:JZT786330 JPV786311:JPX786330 JFZ786311:JGB786330 IWD786311:IWF786330 IMH786311:IMJ786330 ICL786311:ICN786330 HSP786311:HSR786330 HIT786311:HIV786330 GYX786311:GYZ786330 GPB786311:GPD786330 GFF786311:GFH786330 FVJ786311:FVL786330 FLN786311:FLP786330 FBR786311:FBT786330 ERV786311:ERX786330 EHZ786311:EIB786330 DYD786311:DYF786330 DOH786311:DOJ786330 DEL786311:DEN786330 CUP786311:CUR786330 CKT786311:CKV786330 CAX786311:CAZ786330 BRB786311:BRD786330 BHF786311:BHH786330 AXJ786311:AXL786330 ANN786311:ANP786330 ADR786311:ADT786330 TV786311:TX786330 JZ786311:KB786330 AB786295:AD786314 WWL720775:WWN720794 WMP720775:WMR720794 WCT720775:WCV720794 VSX720775:VSZ720794 VJB720775:VJD720794 UZF720775:UZH720794 UPJ720775:UPL720794 UFN720775:UFP720794 TVR720775:TVT720794 TLV720775:TLX720794 TBZ720775:TCB720794 SSD720775:SSF720794 SIH720775:SIJ720794 RYL720775:RYN720794 ROP720775:ROR720794 RET720775:REV720794 QUX720775:QUZ720794 QLB720775:QLD720794 QBF720775:QBH720794 PRJ720775:PRL720794 PHN720775:PHP720794 OXR720775:OXT720794 ONV720775:ONX720794 ODZ720775:OEB720794 NUD720775:NUF720794 NKH720775:NKJ720794 NAL720775:NAN720794 MQP720775:MQR720794 MGT720775:MGV720794 LWX720775:LWZ720794 LNB720775:LND720794 LDF720775:LDH720794 KTJ720775:KTL720794 KJN720775:KJP720794 JZR720775:JZT720794 JPV720775:JPX720794 JFZ720775:JGB720794 IWD720775:IWF720794 IMH720775:IMJ720794 ICL720775:ICN720794 HSP720775:HSR720794 HIT720775:HIV720794 GYX720775:GYZ720794 GPB720775:GPD720794 GFF720775:GFH720794 FVJ720775:FVL720794 FLN720775:FLP720794 FBR720775:FBT720794 ERV720775:ERX720794 EHZ720775:EIB720794 DYD720775:DYF720794 DOH720775:DOJ720794 DEL720775:DEN720794 CUP720775:CUR720794 CKT720775:CKV720794 CAX720775:CAZ720794 BRB720775:BRD720794 BHF720775:BHH720794 AXJ720775:AXL720794 ANN720775:ANP720794 ADR720775:ADT720794 TV720775:TX720794 JZ720775:KB720794 AB720759:AD720778 WWL655239:WWN655258 WMP655239:WMR655258 WCT655239:WCV655258 VSX655239:VSZ655258 VJB655239:VJD655258 UZF655239:UZH655258 UPJ655239:UPL655258 UFN655239:UFP655258 TVR655239:TVT655258 TLV655239:TLX655258 TBZ655239:TCB655258 SSD655239:SSF655258 SIH655239:SIJ655258 RYL655239:RYN655258 ROP655239:ROR655258 RET655239:REV655258 QUX655239:QUZ655258 QLB655239:QLD655258 QBF655239:QBH655258 PRJ655239:PRL655258 PHN655239:PHP655258 OXR655239:OXT655258 ONV655239:ONX655258 ODZ655239:OEB655258 NUD655239:NUF655258 NKH655239:NKJ655258 NAL655239:NAN655258 MQP655239:MQR655258 MGT655239:MGV655258 LWX655239:LWZ655258 LNB655239:LND655258 LDF655239:LDH655258 KTJ655239:KTL655258 KJN655239:KJP655258 JZR655239:JZT655258 JPV655239:JPX655258 JFZ655239:JGB655258 IWD655239:IWF655258 IMH655239:IMJ655258 ICL655239:ICN655258 HSP655239:HSR655258 HIT655239:HIV655258 GYX655239:GYZ655258 GPB655239:GPD655258 GFF655239:GFH655258 FVJ655239:FVL655258 FLN655239:FLP655258 FBR655239:FBT655258 ERV655239:ERX655258 EHZ655239:EIB655258 DYD655239:DYF655258 DOH655239:DOJ655258 DEL655239:DEN655258 CUP655239:CUR655258 CKT655239:CKV655258 CAX655239:CAZ655258 BRB655239:BRD655258 BHF655239:BHH655258 AXJ655239:AXL655258 ANN655239:ANP655258 ADR655239:ADT655258 TV655239:TX655258 JZ655239:KB655258 AB655223:AD655242 WWL589703:WWN589722 WMP589703:WMR589722 WCT589703:WCV589722 VSX589703:VSZ589722 VJB589703:VJD589722 UZF589703:UZH589722 UPJ589703:UPL589722 UFN589703:UFP589722 TVR589703:TVT589722 TLV589703:TLX589722 TBZ589703:TCB589722 SSD589703:SSF589722 SIH589703:SIJ589722 RYL589703:RYN589722 ROP589703:ROR589722 RET589703:REV589722 QUX589703:QUZ589722 QLB589703:QLD589722 QBF589703:QBH589722 PRJ589703:PRL589722 PHN589703:PHP589722 OXR589703:OXT589722 ONV589703:ONX589722 ODZ589703:OEB589722 NUD589703:NUF589722 NKH589703:NKJ589722 NAL589703:NAN589722 MQP589703:MQR589722 MGT589703:MGV589722 LWX589703:LWZ589722 LNB589703:LND589722 LDF589703:LDH589722 KTJ589703:KTL589722 KJN589703:KJP589722 JZR589703:JZT589722 JPV589703:JPX589722 JFZ589703:JGB589722 IWD589703:IWF589722 IMH589703:IMJ589722 ICL589703:ICN589722 HSP589703:HSR589722 HIT589703:HIV589722 GYX589703:GYZ589722 GPB589703:GPD589722 GFF589703:GFH589722 FVJ589703:FVL589722 FLN589703:FLP589722 FBR589703:FBT589722 ERV589703:ERX589722 EHZ589703:EIB589722 DYD589703:DYF589722 DOH589703:DOJ589722 DEL589703:DEN589722 CUP589703:CUR589722 CKT589703:CKV589722 CAX589703:CAZ589722 BRB589703:BRD589722 BHF589703:BHH589722 AXJ589703:AXL589722 ANN589703:ANP589722 ADR589703:ADT589722 TV589703:TX589722 JZ589703:KB589722 AB589687:AD589706 WWL524167:WWN524186 WMP524167:WMR524186 WCT524167:WCV524186 VSX524167:VSZ524186 VJB524167:VJD524186 UZF524167:UZH524186 UPJ524167:UPL524186 UFN524167:UFP524186 TVR524167:TVT524186 TLV524167:TLX524186 TBZ524167:TCB524186 SSD524167:SSF524186 SIH524167:SIJ524186 RYL524167:RYN524186 ROP524167:ROR524186 RET524167:REV524186 QUX524167:QUZ524186 QLB524167:QLD524186 QBF524167:QBH524186 PRJ524167:PRL524186 PHN524167:PHP524186 OXR524167:OXT524186 ONV524167:ONX524186 ODZ524167:OEB524186 NUD524167:NUF524186 NKH524167:NKJ524186 NAL524167:NAN524186 MQP524167:MQR524186 MGT524167:MGV524186 LWX524167:LWZ524186 LNB524167:LND524186 LDF524167:LDH524186 KTJ524167:KTL524186 KJN524167:KJP524186 JZR524167:JZT524186 JPV524167:JPX524186 JFZ524167:JGB524186 IWD524167:IWF524186 IMH524167:IMJ524186 ICL524167:ICN524186 HSP524167:HSR524186 HIT524167:HIV524186 GYX524167:GYZ524186 GPB524167:GPD524186 GFF524167:GFH524186 FVJ524167:FVL524186 FLN524167:FLP524186 FBR524167:FBT524186 ERV524167:ERX524186 EHZ524167:EIB524186 DYD524167:DYF524186 DOH524167:DOJ524186 DEL524167:DEN524186 CUP524167:CUR524186 CKT524167:CKV524186 CAX524167:CAZ524186 BRB524167:BRD524186 BHF524167:BHH524186 AXJ524167:AXL524186 ANN524167:ANP524186 ADR524167:ADT524186 TV524167:TX524186 JZ524167:KB524186 AB524151:AD524170 WWL458631:WWN458650 WMP458631:WMR458650 WCT458631:WCV458650 VSX458631:VSZ458650 VJB458631:VJD458650 UZF458631:UZH458650 UPJ458631:UPL458650 UFN458631:UFP458650 TVR458631:TVT458650 TLV458631:TLX458650 TBZ458631:TCB458650 SSD458631:SSF458650 SIH458631:SIJ458650 RYL458631:RYN458650 ROP458631:ROR458650 RET458631:REV458650 QUX458631:QUZ458650 QLB458631:QLD458650 QBF458631:QBH458650 PRJ458631:PRL458650 PHN458631:PHP458650 OXR458631:OXT458650 ONV458631:ONX458650 ODZ458631:OEB458650 NUD458631:NUF458650 NKH458631:NKJ458650 NAL458631:NAN458650 MQP458631:MQR458650 MGT458631:MGV458650 LWX458631:LWZ458650 LNB458631:LND458650 LDF458631:LDH458650 KTJ458631:KTL458650 KJN458631:KJP458650 JZR458631:JZT458650 JPV458631:JPX458650 JFZ458631:JGB458650 IWD458631:IWF458650 IMH458631:IMJ458650 ICL458631:ICN458650 HSP458631:HSR458650 HIT458631:HIV458650 GYX458631:GYZ458650 GPB458631:GPD458650 GFF458631:GFH458650 FVJ458631:FVL458650 FLN458631:FLP458650 FBR458631:FBT458650 ERV458631:ERX458650 EHZ458631:EIB458650 DYD458631:DYF458650 DOH458631:DOJ458650 DEL458631:DEN458650 CUP458631:CUR458650 CKT458631:CKV458650 CAX458631:CAZ458650 BRB458631:BRD458650 BHF458631:BHH458650 AXJ458631:AXL458650 ANN458631:ANP458650 ADR458631:ADT458650 TV458631:TX458650 JZ458631:KB458650 AB458615:AD458634 WWL393095:WWN393114 WMP393095:WMR393114 WCT393095:WCV393114 VSX393095:VSZ393114 VJB393095:VJD393114 UZF393095:UZH393114 UPJ393095:UPL393114 UFN393095:UFP393114 TVR393095:TVT393114 TLV393095:TLX393114 TBZ393095:TCB393114 SSD393095:SSF393114 SIH393095:SIJ393114 RYL393095:RYN393114 ROP393095:ROR393114 RET393095:REV393114 QUX393095:QUZ393114 QLB393095:QLD393114 QBF393095:QBH393114 PRJ393095:PRL393114 PHN393095:PHP393114 OXR393095:OXT393114 ONV393095:ONX393114 ODZ393095:OEB393114 NUD393095:NUF393114 NKH393095:NKJ393114 NAL393095:NAN393114 MQP393095:MQR393114 MGT393095:MGV393114 LWX393095:LWZ393114 LNB393095:LND393114 LDF393095:LDH393114 KTJ393095:KTL393114 KJN393095:KJP393114 JZR393095:JZT393114 JPV393095:JPX393114 JFZ393095:JGB393114 IWD393095:IWF393114 IMH393095:IMJ393114 ICL393095:ICN393114 HSP393095:HSR393114 HIT393095:HIV393114 GYX393095:GYZ393114 GPB393095:GPD393114 GFF393095:GFH393114 FVJ393095:FVL393114 FLN393095:FLP393114 FBR393095:FBT393114 ERV393095:ERX393114 EHZ393095:EIB393114 DYD393095:DYF393114 DOH393095:DOJ393114 DEL393095:DEN393114 CUP393095:CUR393114 CKT393095:CKV393114 CAX393095:CAZ393114 BRB393095:BRD393114 BHF393095:BHH393114 AXJ393095:AXL393114 ANN393095:ANP393114 ADR393095:ADT393114 TV393095:TX393114 JZ393095:KB393114 AB393079:AD393098 WWL327559:WWN327578 WMP327559:WMR327578 WCT327559:WCV327578 VSX327559:VSZ327578 VJB327559:VJD327578 UZF327559:UZH327578 UPJ327559:UPL327578 UFN327559:UFP327578 TVR327559:TVT327578 TLV327559:TLX327578 TBZ327559:TCB327578 SSD327559:SSF327578 SIH327559:SIJ327578 RYL327559:RYN327578 ROP327559:ROR327578 RET327559:REV327578 QUX327559:QUZ327578 QLB327559:QLD327578 QBF327559:QBH327578 PRJ327559:PRL327578 PHN327559:PHP327578 OXR327559:OXT327578 ONV327559:ONX327578 ODZ327559:OEB327578 NUD327559:NUF327578 NKH327559:NKJ327578 NAL327559:NAN327578 MQP327559:MQR327578 MGT327559:MGV327578 LWX327559:LWZ327578 LNB327559:LND327578 LDF327559:LDH327578 KTJ327559:KTL327578 KJN327559:KJP327578 JZR327559:JZT327578 JPV327559:JPX327578 JFZ327559:JGB327578 IWD327559:IWF327578 IMH327559:IMJ327578 ICL327559:ICN327578 HSP327559:HSR327578 HIT327559:HIV327578 GYX327559:GYZ327578 GPB327559:GPD327578 GFF327559:GFH327578 FVJ327559:FVL327578 FLN327559:FLP327578 FBR327559:FBT327578 ERV327559:ERX327578 EHZ327559:EIB327578 DYD327559:DYF327578 DOH327559:DOJ327578 DEL327559:DEN327578 CUP327559:CUR327578 CKT327559:CKV327578 CAX327559:CAZ327578 BRB327559:BRD327578 BHF327559:BHH327578 AXJ327559:AXL327578 ANN327559:ANP327578 ADR327559:ADT327578 TV327559:TX327578 JZ327559:KB327578 AB327543:AD327562 WWL262023:WWN262042 WMP262023:WMR262042 WCT262023:WCV262042 VSX262023:VSZ262042 VJB262023:VJD262042 UZF262023:UZH262042 UPJ262023:UPL262042 UFN262023:UFP262042 TVR262023:TVT262042 TLV262023:TLX262042 TBZ262023:TCB262042 SSD262023:SSF262042 SIH262023:SIJ262042 RYL262023:RYN262042 ROP262023:ROR262042 RET262023:REV262042 QUX262023:QUZ262042 QLB262023:QLD262042 QBF262023:QBH262042 PRJ262023:PRL262042 PHN262023:PHP262042 OXR262023:OXT262042 ONV262023:ONX262042 ODZ262023:OEB262042 NUD262023:NUF262042 NKH262023:NKJ262042 NAL262023:NAN262042 MQP262023:MQR262042 MGT262023:MGV262042 LWX262023:LWZ262042 LNB262023:LND262042 LDF262023:LDH262042 KTJ262023:KTL262042 KJN262023:KJP262042 JZR262023:JZT262042 JPV262023:JPX262042 JFZ262023:JGB262042 IWD262023:IWF262042 IMH262023:IMJ262042 ICL262023:ICN262042 HSP262023:HSR262042 HIT262023:HIV262042 GYX262023:GYZ262042 GPB262023:GPD262042 GFF262023:GFH262042 FVJ262023:FVL262042 FLN262023:FLP262042 FBR262023:FBT262042 ERV262023:ERX262042 EHZ262023:EIB262042 DYD262023:DYF262042 DOH262023:DOJ262042 DEL262023:DEN262042 CUP262023:CUR262042 CKT262023:CKV262042 CAX262023:CAZ262042 BRB262023:BRD262042 BHF262023:BHH262042 AXJ262023:AXL262042 ANN262023:ANP262042 ADR262023:ADT262042 TV262023:TX262042 JZ262023:KB262042 AB262007:AD262026 WWL196487:WWN196506 WMP196487:WMR196506 WCT196487:WCV196506 VSX196487:VSZ196506 VJB196487:VJD196506 UZF196487:UZH196506 UPJ196487:UPL196506 UFN196487:UFP196506 TVR196487:TVT196506 TLV196487:TLX196506 TBZ196487:TCB196506 SSD196487:SSF196506 SIH196487:SIJ196506 RYL196487:RYN196506 ROP196487:ROR196506 RET196487:REV196506 QUX196487:QUZ196506 QLB196487:QLD196506 QBF196487:QBH196506 PRJ196487:PRL196506 PHN196487:PHP196506 OXR196487:OXT196506 ONV196487:ONX196506 ODZ196487:OEB196506 NUD196487:NUF196506 NKH196487:NKJ196506 NAL196487:NAN196506 MQP196487:MQR196506 MGT196487:MGV196506 LWX196487:LWZ196506 LNB196487:LND196506 LDF196487:LDH196506 KTJ196487:KTL196506 KJN196487:KJP196506 JZR196487:JZT196506 JPV196487:JPX196506 JFZ196487:JGB196506 IWD196487:IWF196506 IMH196487:IMJ196506 ICL196487:ICN196506 HSP196487:HSR196506 HIT196487:HIV196506 GYX196487:GYZ196506 GPB196487:GPD196506 GFF196487:GFH196506 FVJ196487:FVL196506 FLN196487:FLP196506 FBR196487:FBT196506 ERV196487:ERX196506 EHZ196487:EIB196506 DYD196487:DYF196506 DOH196487:DOJ196506 DEL196487:DEN196506 CUP196487:CUR196506 CKT196487:CKV196506 CAX196487:CAZ196506 BRB196487:BRD196506 BHF196487:BHH196506 AXJ196487:AXL196506 ANN196487:ANP196506 ADR196487:ADT196506 TV196487:TX196506 JZ196487:KB196506 AB196471:AD196490 WWL130951:WWN130970 WMP130951:WMR130970 WCT130951:WCV130970 VSX130951:VSZ130970 VJB130951:VJD130970 UZF130951:UZH130970 UPJ130951:UPL130970 UFN130951:UFP130970 TVR130951:TVT130970 TLV130951:TLX130970 TBZ130951:TCB130970 SSD130951:SSF130970 SIH130951:SIJ130970 RYL130951:RYN130970 ROP130951:ROR130970 RET130951:REV130970 QUX130951:QUZ130970 QLB130951:QLD130970 QBF130951:QBH130970 PRJ130951:PRL130970 PHN130951:PHP130970 OXR130951:OXT130970 ONV130951:ONX130970 ODZ130951:OEB130970 NUD130951:NUF130970 NKH130951:NKJ130970 NAL130951:NAN130970 MQP130951:MQR130970 MGT130951:MGV130970 LWX130951:LWZ130970 LNB130951:LND130970 LDF130951:LDH130970 KTJ130951:KTL130970 KJN130951:KJP130970 JZR130951:JZT130970 JPV130951:JPX130970 JFZ130951:JGB130970 IWD130951:IWF130970 IMH130951:IMJ130970 ICL130951:ICN130970 HSP130951:HSR130970 HIT130951:HIV130970 GYX130951:GYZ130970 GPB130951:GPD130970 GFF130951:GFH130970 FVJ130951:FVL130970 FLN130951:FLP130970 FBR130951:FBT130970 ERV130951:ERX130970 EHZ130951:EIB130970 DYD130951:DYF130970 DOH130951:DOJ130970 DEL130951:DEN130970 CUP130951:CUR130970 CKT130951:CKV130970 CAX130951:CAZ130970 BRB130951:BRD130970 BHF130951:BHH130970 AXJ130951:AXL130970 ANN130951:ANP130970 ADR130951:ADT130970 TV130951:TX130970 JZ130951:KB130970 AB130935:AD130954 WWL65415:WWN65434 WMP65415:WMR65434 WCT65415:WCV65434 VSX65415:VSZ65434 VJB65415:VJD65434 UZF65415:UZH65434 UPJ65415:UPL65434 UFN65415:UFP65434 TVR65415:TVT65434 TLV65415:TLX65434 TBZ65415:TCB65434 SSD65415:SSF65434 SIH65415:SIJ65434 RYL65415:RYN65434 ROP65415:ROR65434 RET65415:REV65434 QUX65415:QUZ65434 QLB65415:QLD65434 QBF65415:QBH65434 PRJ65415:PRL65434 PHN65415:PHP65434 OXR65415:OXT65434 ONV65415:ONX65434 ODZ65415:OEB65434 NUD65415:NUF65434 NKH65415:NKJ65434 NAL65415:NAN65434 MQP65415:MQR65434 MGT65415:MGV65434 LWX65415:LWZ65434 LNB65415:LND65434 LDF65415:LDH65434 KTJ65415:KTL65434 KJN65415:KJP65434 JZR65415:JZT65434 JPV65415:JPX65434 JFZ65415:JGB65434 IWD65415:IWF65434 IMH65415:IMJ65434 ICL65415:ICN65434 HSP65415:HSR65434 HIT65415:HIV65434 GYX65415:GYZ65434 GPB65415:GPD65434 GFF65415:GFH65434 FVJ65415:FVL65434 FLN65415:FLP65434 FBR65415:FBT65434 ERV65415:ERX65434 EHZ65415:EIB65434 DYD65415:DYF65434 DOH65415:DOJ65434 DEL65415:DEN65434 CUP65415:CUR65434 CKT65415:CKV65434 CAX65415:CAZ65434 BRB65415:BRD65434 BHF65415:BHH65434 AXJ65415:AXL65434 ANN65415:ANP65434 ADR65415:ADT65434 TV65415:TX65434 JZ65415:KB65434 AB65399:AD65418 WWL983070:WWN983073 WMP983070:WMR983073 WCT983070:WCV983073 VSX983070:VSZ983073 VJB983070:VJD983073 UZF983070:UZH983073 UPJ983070:UPL983073 UFN983070:UFP983073 TVR983070:TVT983073 TLV983070:TLX983073 TBZ983070:TCB983073 SSD983070:SSF983073 SIH983070:SIJ983073 RYL983070:RYN983073 ROP983070:ROR983073 RET983070:REV983073 QUX983070:QUZ983073 QLB983070:QLD983073 QBF983070:QBH983073 PRJ983070:PRL983073 PHN983070:PHP983073 OXR983070:OXT983073 ONV983070:ONX983073 ODZ983070:OEB983073 NUD983070:NUF983073 NKH983070:NKJ983073 NAL983070:NAN983073 MQP983070:MQR983073 MGT983070:MGV983073 LWX983070:LWZ983073 LNB983070:LND983073 LDF983070:LDH983073 KTJ983070:KTL983073 KJN983070:KJP983073 JZR983070:JZT983073 JPV983070:JPX983073 JFZ983070:JGB983073 IWD983070:IWF983073 IMH983070:IMJ983073 ICL983070:ICN983073 HSP983070:HSR983073 HIT983070:HIV983073 GYX983070:GYZ983073 GPB983070:GPD983073 GFF983070:GFH983073 FVJ983070:FVL983073 FLN983070:FLP983073 FBR983070:FBT983073 ERV983070:ERX983073 EHZ983070:EIB983073 DYD983070:DYF983073 DOH983070:DOJ983073 DEL983070:DEN983073 CUP983070:CUR983073 CKT983070:CKV983073 CAX983070:CAZ983073 BRB983070:BRD983073 BHF983070:BHH983073 AXJ983070:AXL983073 ANN983070:ANP983073 ADR983070:ADT983073 TV983070:TX983073 JZ983070:KB983073 AB983054:AD983057 WWL917534:WWN917537 WMP917534:WMR917537 WCT917534:WCV917537 VSX917534:VSZ917537 VJB917534:VJD917537 UZF917534:UZH917537 UPJ917534:UPL917537 UFN917534:UFP917537 TVR917534:TVT917537 TLV917534:TLX917537 TBZ917534:TCB917537 SSD917534:SSF917537 SIH917534:SIJ917537 RYL917534:RYN917537 ROP917534:ROR917537 RET917534:REV917537 QUX917534:QUZ917537 QLB917534:QLD917537 QBF917534:QBH917537 PRJ917534:PRL917537 PHN917534:PHP917537 OXR917534:OXT917537 ONV917534:ONX917537 ODZ917534:OEB917537 NUD917534:NUF917537 NKH917534:NKJ917537 NAL917534:NAN917537 MQP917534:MQR917537 MGT917534:MGV917537 LWX917534:LWZ917537 LNB917534:LND917537 LDF917534:LDH917537 KTJ917534:KTL917537 KJN917534:KJP917537 JZR917534:JZT917537 JPV917534:JPX917537 JFZ917534:JGB917537 IWD917534:IWF917537 IMH917534:IMJ917537 ICL917534:ICN917537 HSP917534:HSR917537 HIT917534:HIV917537 GYX917534:GYZ917537 GPB917534:GPD917537 GFF917534:GFH917537 FVJ917534:FVL917537 FLN917534:FLP917537 FBR917534:FBT917537 ERV917534:ERX917537 EHZ917534:EIB917537 DYD917534:DYF917537 DOH917534:DOJ917537 DEL917534:DEN917537 CUP917534:CUR917537 CKT917534:CKV917537 CAX917534:CAZ917537 BRB917534:BRD917537 BHF917534:BHH917537 AXJ917534:AXL917537 ANN917534:ANP917537 ADR917534:ADT917537 TV917534:TX917537 JZ917534:KB917537 AB917518:AD917521 WWL851998:WWN852001 WMP851998:WMR852001 WCT851998:WCV852001 VSX851998:VSZ852001 VJB851998:VJD852001 UZF851998:UZH852001 UPJ851998:UPL852001 UFN851998:UFP852001 TVR851998:TVT852001 TLV851998:TLX852001 TBZ851998:TCB852001 SSD851998:SSF852001 SIH851998:SIJ852001 RYL851998:RYN852001 ROP851998:ROR852001 RET851998:REV852001 QUX851998:QUZ852001 QLB851998:QLD852001 QBF851998:QBH852001 PRJ851998:PRL852001 PHN851998:PHP852001 OXR851998:OXT852001 ONV851998:ONX852001 ODZ851998:OEB852001 NUD851998:NUF852001 NKH851998:NKJ852001 NAL851998:NAN852001 MQP851998:MQR852001 MGT851998:MGV852001 LWX851998:LWZ852001 LNB851998:LND852001 LDF851998:LDH852001 KTJ851998:KTL852001 KJN851998:KJP852001 JZR851998:JZT852001 JPV851998:JPX852001 JFZ851998:JGB852001 IWD851998:IWF852001 IMH851998:IMJ852001 ICL851998:ICN852001 HSP851998:HSR852001 HIT851998:HIV852001 GYX851998:GYZ852001 GPB851998:GPD852001 GFF851998:GFH852001 FVJ851998:FVL852001 FLN851998:FLP852001 FBR851998:FBT852001 ERV851998:ERX852001 EHZ851998:EIB852001 DYD851998:DYF852001 DOH851998:DOJ852001 DEL851998:DEN852001 CUP851998:CUR852001 CKT851998:CKV852001 CAX851998:CAZ852001 BRB851998:BRD852001 BHF851998:BHH852001 AXJ851998:AXL852001 ANN851998:ANP852001 ADR851998:ADT852001 TV851998:TX852001 JZ851998:KB852001 AB851982:AD851985 WWL786462:WWN786465 WMP786462:WMR786465 WCT786462:WCV786465 VSX786462:VSZ786465 VJB786462:VJD786465 UZF786462:UZH786465 UPJ786462:UPL786465 UFN786462:UFP786465 TVR786462:TVT786465 TLV786462:TLX786465 TBZ786462:TCB786465 SSD786462:SSF786465 SIH786462:SIJ786465 RYL786462:RYN786465 ROP786462:ROR786465 RET786462:REV786465 QUX786462:QUZ786465 QLB786462:QLD786465 QBF786462:QBH786465 PRJ786462:PRL786465 PHN786462:PHP786465 OXR786462:OXT786465 ONV786462:ONX786465 ODZ786462:OEB786465 NUD786462:NUF786465 NKH786462:NKJ786465 NAL786462:NAN786465 MQP786462:MQR786465 MGT786462:MGV786465 LWX786462:LWZ786465 LNB786462:LND786465 LDF786462:LDH786465 KTJ786462:KTL786465 KJN786462:KJP786465 JZR786462:JZT786465 JPV786462:JPX786465 JFZ786462:JGB786465 IWD786462:IWF786465 IMH786462:IMJ786465 ICL786462:ICN786465 HSP786462:HSR786465 HIT786462:HIV786465 GYX786462:GYZ786465 GPB786462:GPD786465 GFF786462:GFH786465 FVJ786462:FVL786465 FLN786462:FLP786465 FBR786462:FBT786465 ERV786462:ERX786465 EHZ786462:EIB786465 DYD786462:DYF786465 DOH786462:DOJ786465 DEL786462:DEN786465 CUP786462:CUR786465 CKT786462:CKV786465 CAX786462:CAZ786465 BRB786462:BRD786465 BHF786462:BHH786465 AXJ786462:AXL786465 ANN786462:ANP786465 ADR786462:ADT786465 TV786462:TX786465 JZ786462:KB786465 AB786446:AD786449 WWL720926:WWN720929 WMP720926:WMR720929 WCT720926:WCV720929 VSX720926:VSZ720929 VJB720926:VJD720929 UZF720926:UZH720929 UPJ720926:UPL720929 UFN720926:UFP720929 TVR720926:TVT720929 TLV720926:TLX720929 TBZ720926:TCB720929 SSD720926:SSF720929 SIH720926:SIJ720929 RYL720926:RYN720929 ROP720926:ROR720929 RET720926:REV720929 QUX720926:QUZ720929 QLB720926:QLD720929 QBF720926:QBH720929 PRJ720926:PRL720929 PHN720926:PHP720929 OXR720926:OXT720929 ONV720926:ONX720929 ODZ720926:OEB720929 NUD720926:NUF720929 NKH720926:NKJ720929 NAL720926:NAN720929 MQP720926:MQR720929 MGT720926:MGV720929 LWX720926:LWZ720929 LNB720926:LND720929 LDF720926:LDH720929 KTJ720926:KTL720929 KJN720926:KJP720929 JZR720926:JZT720929 JPV720926:JPX720929 JFZ720926:JGB720929 IWD720926:IWF720929 IMH720926:IMJ720929 ICL720926:ICN720929 HSP720926:HSR720929 HIT720926:HIV720929 GYX720926:GYZ720929 GPB720926:GPD720929 GFF720926:GFH720929 FVJ720926:FVL720929 FLN720926:FLP720929 FBR720926:FBT720929 ERV720926:ERX720929 EHZ720926:EIB720929 DYD720926:DYF720929 DOH720926:DOJ720929 DEL720926:DEN720929 CUP720926:CUR720929 CKT720926:CKV720929 CAX720926:CAZ720929 BRB720926:BRD720929 BHF720926:BHH720929 AXJ720926:AXL720929 ANN720926:ANP720929 ADR720926:ADT720929 TV720926:TX720929 JZ720926:KB720929 AB720910:AD720913 WWL655390:WWN655393 WMP655390:WMR655393 WCT655390:WCV655393 VSX655390:VSZ655393 VJB655390:VJD655393 UZF655390:UZH655393 UPJ655390:UPL655393 UFN655390:UFP655393 TVR655390:TVT655393 TLV655390:TLX655393 TBZ655390:TCB655393 SSD655390:SSF655393 SIH655390:SIJ655393 RYL655390:RYN655393 ROP655390:ROR655393 RET655390:REV655393 QUX655390:QUZ655393 QLB655390:QLD655393 QBF655390:QBH655393 PRJ655390:PRL655393 PHN655390:PHP655393 OXR655390:OXT655393 ONV655390:ONX655393 ODZ655390:OEB655393 NUD655390:NUF655393 NKH655390:NKJ655393 NAL655390:NAN655393 MQP655390:MQR655393 MGT655390:MGV655393 LWX655390:LWZ655393 LNB655390:LND655393 LDF655390:LDH655393 KTJ655390:KTL655393 KJN655390:KJP655393 JZR655390:JZT655393 JPV655390:JPX655393 JFZ655390:JGB655393 IWD655390:IWF655393 IMH655390:IMJ655393 ICL655390:ICN655393 HSP655390:HSR655393 HIT655390:HIV655393 GYX655390:GYZ655393 GPB655390:GPD655393 GFF655390:GFH655393 FVJ655390:FVL655393 FLN655390:FLP655393 FBR655390:FBT655393 ERV655390:ERX655393 EHZ655390:EIB655393 DYD655390:DYF655393 DOH655390:DOJ655393 DEL655390:DEN655393 CUP655390:CUR655393 CKT655390:CKV655393 CAX655390:CAZ655393 BRB655390:BRD655393 BHF655390:BHH655393 AXJ655390:AXL655393 ANN655390:ANP655393 ADR655390:ADT655393 TV655390:TX655393 JZ655390:KB655393 AB655374:AD655377 WWL589854:WWN589857 WMP589854:WMR589857 WCT589854:WCV589857 VSX589854:VSZ589857 VJB589854:VJD589857 UZF589854:UZH589857 UPJ589854:UPL589857 UFN589854:UFP589857 TVR589854:TVT589857 TLV589854:TLX589857 TBZ589854:TCB589857 SSD589854:SSF589857 SIH589854:SIJ589857 RYL589854:RYN589857 ROP589854:ROR589857 RET589854:REV589857 QUX589854:QUZ589857 QLB589854:QLD589857 QBF589854:QBH589857 PRJ589854:PRL589857 PHN589854:PHP589857 OXR589854:OXT589857 ONV589854:ONX589857 ODZ589854:OEB589857 NUD589854:NUF589857 NKH589854:NKJ589857 NAL589854:NAN589857 MQP589854:MQR589857 MGT589854:MGV589857 LWX589854:LWZ589857 LNB589854:LND589857 LDF589854:LDH589857 KTJ589854:KTL589857 KJN589854:KJP589857 JZR589854:JZT589857 JPV589854:JPX589857 JFZ589854:JGB589857 IWD589854:IWF589857 IMH589854:IMJ589857 ICL589854:ICN589857 HSP589854:HSR589857 HIT589854:HIV589857 GYX589854:GYZ589857 GPB589854:GPD589857 GFF589854:GFH589857 FVJ589854:FVL589857 FLN589854:FLP589857 FBR589854:FBT589857 ERV589854:ERX589857 EHZ589854:EIB589857 DYD589854:DYF589857 DOH589854:DOJ589857 DEL589854:DEN589857 CUP589854:CUR589857 CKT589854:CKV589857 CAX589854:CAZ589857 BRB589854:BRD589857 BHF589854:BHH589857 AXJ589854:AXL589857 ANN589854:ANP589857 ADR589854:ADT589857 TV589854:TX589857 JZ589854:KB589857 AB589838:AD589841 WWL524318:WWN524321 WMP524318:WMR524321 WCT524318:WCV524321 VSX524318:VSZ524321 VJB524318:VJD524321 UZF524318:UZH524321 UPJ524318:UPL524321 UFN524318:UFP524321 TVR524318:TVT524321 TLV524318:TLX524321 TBZ524318:TCB524321 SSD524318:SSF524321 SIH524318:SIJ524321 RYL524318:RYN524321 ROP524318:ROR524321 RET524318:REV524321 QUX524318:QUZ524321 QLB524318:QLD524321 QBF524318:QBH524321 PRJ524318:PRL524321 PHN524318:PHP524321 OXR524318:OXT524321 ONV524318:ONX524321 ODZ524318:OEB524321 NUD524318:NUF524321 NKH524318:NKJ524321 NAL524318:NAN524321 MQP524318:MQR524321 MGT524318:MGV524321 LWX524318:LWZ524321 LNB524318:LND524321 LDF524318:LDH524321 KTJ524318:KTL524321 KJN524318:KJP524321 JZR524318:JZT524321 JPV524318:JPX524321 JFZ524318:JGB524321 IWD524318:IWF524321 IMH524318:IMJ524321 ICL524318:ICN524321 HSP524318:HSR524321 HIT524318:HIV524321 GYX524318:GYZ524321 GPB524318:GPD524321 GFF524318:GFH524321 FVJ524318:FVL524321 FLN524318:FLP524321 FBR524318:FBT524321 ERV524318:ERX524321 EHZ524318:EIB524321 DYD524318:DYF524321 DOH524318:DOJ524321 DEL524318:DEN524321 CUP524318:CUR524321 CKT524318:CKV524321 CAX524318:CAZ524321 BRB524318:BRD524321 BHF524318:BHH524321 AXJ524318:AXL524321 ANN524318:ANP524321 ADR524318:ADT524321 TV524318:TX524321 JZ524318:KB524321 AB524302:AD524305 WWL458782:WWN458785 WMP458782:WMR458785 WCT458782:WCV458785 VSX458782:VSZ458785 VJB458782:VJD458785 UZF458782:UZH458785 UPJ458782:UPL458785 UFN458782:UFP458785 TVR458782:TVT458785 TLV458782:TLX458785 TBZ458782:TCB458785 SSD458782:SSF458785 SIH458782:SIJ458785 RYL458782:RYN458785 ROP458782:ROR458785 RET458782:REV458785 QUX458782:QUZ458785 QLB458782:QLD458785 QBF458782:QBH458785 PRJ458782:PRL458785 PHN458782:PHP458785 OXR458782:OXT458785 ONV458782:ONX458785 ODZ458782:OEB458785 NUD458782:NUF458785 NKH458782:NKJ458785 NAL458782:NAN458785 MQP458782:MQR458785 MGT458782:MGV458785 LWX458782:LWZ458785 LNB458782:LND458785 LDF458782:LDH458785 KTJ458782:KTL458785 KJN458782:KJP458785 JZR458782:JZT458785 JPV458782:JPX458785 JFZ458782:JGB458785 IWD458782:IWF458785 IMH458782:IMJ458785 ICL458782:ICN458785 HSP458782:HSR458785 HIT458782:HIV458785 GYX458782:GYZ458785 GPB458782:GPD458785 GFF458782:GFH458785 FVJ458782:FVL458785 FLN458782:FLP458785 FBR458782:FBT458785 ERV458782:ERX458785 EHZ458782:EIB458785 DYD458782:DYF458785 DOH458782:DOJ458785 DEL458782:DEN458785 CUP458782:CUR458785 CKT458782:CKV458785 CAX458782:CAZ458785 BRB458782:BRD458785 BHF458782:BHH458785 AXJ458782:AXL458785 ANN458782:ANP458785 ADR458782:ADT458785 TV458782:TX458785 JZ458782:KB458785 AB458766:AD458769 WWL393246:WWN393249 WMP393246:WMR393249 WCT393246:WCV393249 VSX393246:VSZ393249 VJB393246:VJD393249 UZF393246:UZH393249 UPJ393246:UPL393249 UFN393246:UFP393249 TVR393246:TVT393249 TLV393246:TLX393249 TBZ393246:TCB393249 SSD393246:SSF393249 SIH393246:SIJ393249 RYL393246:RYN393249 ROP393246:ROR393249 RET393246:REV393249 QUX393246:QUZ393249 QLB393246:QLD393249 QBF393246:QBH393249 PRJ393246:PRL393249 PHN393246:PHP393249 OXR393246:OXT393249 ONV393246:ONX393249 ODZ393246:OEB393249 NUD393246:NUF393249 NKH393246:NKJ393249 NAL393246:NAN393249 MQP393246:MQR393249 MGT393246:MGV393249 LWX393246:LWZ393249 LNB393246:LND393249 LDF393246:LDH393249 KTJ393246:KTL393249 KJN393246:KJP393249 JZR393246:JZT393249 JPV393246:JPX393249 JFZ393246:JGB393249 IWD393246:IWF393249 IMH393246:IMJ393249 ICL393246:ICN393249 HSP393246:HSR393249 HIT393246:HIV393249 GYX393246:GYZ393249 GPB393246:GPD393249 GFF393246:GFH393249 FVJ393246:FVL393249 FLN393246:FLP393249 FBR393246:FBT393249 ERV393246:ERX393249 EHZ393246:EIB393249 DYD393246:DYF393249 DOH393246:DOJ393249 DEL393246:DEN393249 CUP393246:CUR393249 CKT393246:CKV393249 CAX393246:CAZ393249 BRB393246:BRD393249 BHF393246:BHH393249 AXJ393246:AXL393249 ANN393246:ANP393249 ADR393246:ADT393249 TV393246:TX393249 JZ393246:KB393249 AB393230:AD393233 WWL327710:WWN327713 WMP327710:WMR327713 WCT327710:WCV327713 VSX327710:VSZ327713 VJB327710:VJD327713 UZF327710:UZH327713 UPJ327710:UPL327713 UFN327710:UFP327713 TVR327710:TVT327713 TLV327710:TLX327713 TBZ327710:TCB327713 SSD327710:SSF327713 SIH327710:SIJ327713 RYL327710:RYN327713 ROP327710:ROR327713 RET327710:REV327713 QUX327710:QUZ327713 QLB327710:QLD327713 QBF327710:QBH327713 PRJ327710:PRL327713 PHN327710:PHP327713 OXR327710:OXT327713 ONV327710:ONX327713 ODZ327710:OEB327713 NUD327710:NUF327713 NKH327710:NKJ327713 NAL327710:NAN327713 MQP327710:MQR327713 MGT327710:MGV327713 LWX327710:LWZ327713 LNB327710:LND327713 LDF327710:LDH327713 KTJ327710:KTL327713 KJN327710:KJP327713 JZR327710:JZT327713 JPV327710:JPX327713 JFZ327710:JGB327713 IWD327710:IWF327713 IMH327710:IMJ327713 ICL327710:ICN327713 HSP327710:HSR327713 HIT327710:HIV327713 GYX327710:GYZ327713 GPB327710:GPD327713 GFF327710:GFH327713 FVJ327710:FVL327713 FLN327710:FLP327713 FBR327710:FBT327713 ERV327710:ERX327713 EHZ327710:EIB327713 DYD327710:DYF327713 DOH327710:DOJ327713 DEL327710:DEN327713 CUP327710:CUR327713 CKT327710:CKV327713 CAX327710:CAZ327713 BRB327710:BRD327713 BHF327710:BHH327713 AXJ327710:AXL327713 ANN327710:ANP327713 ADR327710:ADT327713 TV327710:TX327713 JZ327710:KB327713 AB327694:AD327697 WWL262174:WWN262177 WMP262174:WMR262177 WCT262174:WCV262177 VSX262174:VSZ262177 VJB262174:VJD262177 UZF262174:UZH262177 UPJ262174:UPL262177 UFN262174:UFP262177 TVR262174:TVT262177 TLV262174:TLX262177 TBZ262174:TCB262177 SSD262174:SSF262177 SIH262174:SIJ262177 RYL262174:RYN262177 ROP262174:ROR262177 RET262174:REV262177 QUX262174:QUZ262177 QLB262174:QLD262177 QBF262174:QBH262177 PRJ262174:PRL262177 PHN262174:PHP262177 OXR262174:OXT262177 ONV262174:ONX262177 ODZ262174:OEB262177 NUD262174:NUF262177 NKH262174:NKJ262177 NAL262174:NAN262177 MQP262174:MQR262177 MGT262174:MGV262177 LWX262174:LWZ262177 LNB262174:LND262177 LDF262174:LDH262177 KTJ262174:KTL262177 KJN262174:KJP262177 JZR262174:JZT262177 JPV262174:JPX262177 JFZ262174:JGB262177 IWD262174:IWF262177 IMH262174:IMJ262177 ICL262174:ICN262177 HSP262174:HSR262177 HIT262174:HIV262177 GYX262174:GYZ262177 GPB262174:GPD262177 GFF262174:GFH262177 FVJ262174:FVL262177 FLN262174:FLP262177 FBR262174:FBT262177 ERV262174:ERX262177 EHZ262174:EIB262177 DYD262174:DYF262177 DOH262174:DOJ262177 DEL262174:DEN262177 CUP262174:CUR262177 CKT262174:CKV262177 CAX262174:CAZ262177 BRB262174:BRD262177 BHF262174:BHH262177 AXJ262174:AXL262177 ANN262174:ANP262177 ADR262174:ADT262177 TV262174:TX262177 JZ262174:KB262177 AB262158:AD262161 WWL196638:WWN196641 WMP196638:WMR196641 WCT196638:WCV196641 VSX196638:VSZ196641 VJB196638:VJD196641 UZF196638:UZH196641 UPJ196638:UPL196641 UFN196638:UFP196641 TVR196638:TVT196641 TLV196638:TLX196641 TBZ196638:TCB196641 SSD196638:SSF196641 SIH196638:SIJ196641 RYL196638:RYN196641 ROP196638:ROR196641 RET196638:REV196641 QUX196638:QUZ196641 QLB196638:QLD196641 QBF196638:QBH196641 PRJ196638:PRL196641 PHN196638:PHP196641 OXR196638:OXT196641 ONV196638:ONX196641 ODZ196638:OEB196641 NUD196638:NUF196641 NKH196638:NKJ196641 NAL196638:NAN196641 MQP196638:MQR196641 MGT196638:MGV196641 LWX196638:LWZ196641 LNB196638:LND196641 LDF196638:LDH196641 KTJ196638:KTL196641 KJN196638:KJP196641 JZR196638:JZT196641 JPV196638:JPX196641 JFZ196638:JGB196641 IWD196638:IWF196641 IMH196638:IMJ196641 ICL196638:ICN196641 HSP196638:HSR196641 HIT196638:HIV196641 GYX196638:GYZ196641 GPB196638:GPD196641 GFF196638:GFH196641 FVJ196638:FVL196641 FLN196638:FLP196641 FBR196638:FBT196641 ERV196638:ERX196641 EHZ196638:EIB196641 DYD196638:DYF196641 DOH196638:DOJ196641 DEL196638:DEN196641 CUP196638:CUR196641 CKT196638:CKV196641 CAX196638:CAZ196641 BRB196638:BRD196641 BHF196638:BHH196641 AXJ196638:AXL196641 ANN196638:ANP196641 ADR196638:ADT196641 TV196638:TX196641 JZ196638:KB196641 AB196622:AD196625 WWL131102:WWN131105 WMP131102:WMR131105 WCT131102:WCV131105 VSX131102:VSZ131105 VJB131102:VJD131105 UZF131102:UZH131105 UPJ131102:UPL131105 UFN131102:UFP131105 TVR131102:TVT131105 TLV131102:TLX131105 TBZ131102:TCB131105 SSD131102:SSF131105 SIH131102:SIJ131105 RYL131102:RYN131105 ROP131102:ROR131105 RET131102:REV131105 QUX131102:QUZ131105 QLB131102:QLD131105 QBF131102:QBH131105 PRJ131102:PRL131105 PHN131102:PHP131105 OXR131102:OXT131105 ONV131102:ONX131105 ODZ131102:OEB131105 NUD131102:NUF131105 NKH131102:NKJ131105 NAL131102:NAN131105 MQP131102:MQR131105 MGT131102:MGV131105 LWX131102:LWZ131105 LNB131102:LND131105 LDF131102:LDH131105 KTJ131102:KTL131105 KJN131102:KJP131105 JZR131102:JZT131105 JPV131102:JPX131105 JFZ131102:JGB131105 IWD131102:IWF131105 IMH131102:IMJ131105 ICL131102:ICN131105 HSP131102:HSR131105 HIT131102:HIV131105 GYX131102:GYZ131105 GPB131102:GPD131105 GFF131102:GFH131105 FVJ131102:FVL131105 FLN131102:FLP131105 FBR131102:FBT131105 ERV131102:ERX131105 EHZ131102:EIB131105 DYD131102:DYF131105 DOH131102:DOJ131105 DEL131102:DEN131105 CUP131102:CUR131105 CKT131102:CKV131105 CAX131102:CAZ131105 BRB131102:BRD131105 BHF131102:BHH131105 AXJ131102:AXL131105 ANN131102:ANP131105 ADR131102:ADT131105 TV131102:TX131105 JZ131102:KB131105 AB131086:AD131089 WWL65566:WWN65569 WMP65566:WMR65569 WCT65566:WCV65569 VSX65566:VSZ65569 VJB65566:VJD65569 UZF65566:UZH65569 UPJ65566:UPL65569 UFN65566:UFP65569 TVR65566:TVT65569 TLV65566:TLX65569 TBZ65566:TCB65569 SSD65566:SSF65569 SIH65566:SIJ65569 RYL65566:RYN65569 ROP65566:ROR65569 RET65566:REV65569 QUX65566:QUZ65569 QLB65566:QLD65569 QBF65566:QBH65569 PRJ65566:PRL65569 PHN65566:PHP65569 OXR65566:OXT65569 ONV65566:ONX65569 ODZ65566:OEB65569 NUD65566:NUF65569 NKH65566:NKJ65569 NAL65566:NAN65569 MQP65566:MQR65569 MGT65566:MGV65569 LWX65566:LWZ65569 LNB65566:LND65569 LDF65566:LDH65569 KTJ65566:KTL65569 KJN65566:KJP65569 JZR65566:JZT65569 JPV65566:JPX65569 JFZ65566:JGB65569 IWD65566:IWF65569 IMH65566:IMJ65569 ICL65566:ICN65569 HSP65566:HSR65569 HIT65566:HIV65569 GYX65566:GYZ65569 GPB65566:GPD65569 GFF65566:GFH65569 FVJ65566:FVL65569 FLN65566:FLP65569 FBR65566:FBT65569 ERV65566:ERX65569 EHZ65566:EIB65569 DYD65566:DYF65569 DOH65566:DOJ65569 DEL65566:DEN65569 CUP65566:CUR65569 CKT65566:CKV65569 CAX65566:CAZ65569 BRB65566:BRD65569 BHF65566:BHH65569 AXJ65566:AXL65569 ANN65566:ANP65569 ADR65566:ADT65569 TV65566:TX65569 JZ65566:KB65569 AB65550:AD65553 WWL983050:WWN983050 WMP983050:WMR983050 WCT983050:WCV983050 VSX983050:VSZ983050 VJB983050:VJD983050 UZF983050:UZH983050 UPJ983050:UPL983050 UFN983050:UFP983050 TVR983050:TVT983050 TLV983050:TLX983050 TBZ983050:TCB983050 SSD983050:SSF983050 SIH983050:SIJ983050 RYL983050:RYN983050 ROP983050:ROR983050 RET983050:REV983050 QUX983050:QUZ983050 QLB983050:QLD983050 QBF983050:QBH983050 PRJ983050:PRL983050 PHN983050:PHP983050 OXR983050:OXT983050 ONV983050:ONX983050 ODZ983050:OEB983050 NUD983050:NUF983050 NKH983050:NKJ983050 NAL983050:NAN983050 MQP983050:MQR983050 MGT983050:MGV983050 LWX983050:LWZ983050 LNB983050:LND983050 LDF983050:LDH983050 KTJ983050:KTL983050 KJN983050:KJP983050 JZR983050:JZT983050 JPV983050:JPX983050 JFZ983050:JGB983050 IWD983050:IWF983050 IMH983050:IMJ983050 ICL983050:ICN983050 HSP983050:HSR983050 HIT983050:HIV983050 GYX983050:GYZ983050 GPB983050:GPD983050 GFF983050:GFH983050 FVJ983050:FVL983050 FLN983050:FLP983050 FBR983050:FBT983050 ERV983050:ERX983050 EHZ983050:EIB983050 DYD983050:DYF983050 DOH983050:DOJ983050 DEL983050:DEN983050 CUP983050:CUR983050 CKT983050:CKV983050 CAX983050:CAZ983050 BRB983050:BRD983050 BHF983050:BHH983050 AXJ983050:AXL983050 ANN983050:ANP983050 ADR983050:ADT983050 TV983050:TX983050 JZ983050:KB983050 AB983034:AD983034 WWL917514:WWN917514 WMP917514:WMR917514 WCT917514:WCV917514 VSX917514:VSZ917514 VJB917514:VJD917514 UZF917514:UZH917514 UPJ917514:UPL917514 UFN917514:UFP917514 TVR917514:TVT917514 TLV917514:TLX917514 TBZ917514:TCB917514 SSD917514:SSF917514 SIH917514:SIJ917514 RYL917514:RYN917514 ROP917514:ROR917514 RET917514:REV917514 QUX917514:QUZ917514 QLB917514:QLD917514 QBF917514:QBH917514 PRJ917514:PRL917514 PHN917514:PHP917514 OXR917514:OXT917514 ONV917514:ONX917514 ODZ917514:OEB917514 NUD917514:NUF917514 NKH917514:NKJ917514 NAL917514:NAN917514 MQP917514:MQR917514 MGT917514:MGV917514 LWX917514:LWZ917514 LNB917514:LND917514 LDF917514:LDH917514 KTJ917514:KTL917514 KJN917514:KJP917514 JZR917514:JZT917514 JPV917514:JPX917514 JFZ917514:JGB917514 IWD917514:IWF917514 IMH917514:IMJ917514 ICL917514:ICN917514 HSP917514:HSR917514 HIT917514:HIV917514 GYX917514:GYZ917514 GPB917514:GPD917514 GFF917514:GFH917514 FVJ917514:FVL917514 FLN917514:FLP917514 FBR917514:FBT917514 ERV917514:ERX917514 EHZ917514:EIB917514 DYD917514:DYF917514 DOH917514:DOJ917514 DEL917514:DEN917514 CUP917514:CUR917514 CKT917514:CKV917514 CAX917514:CAZ917514 BRB917514:BRD917514 BHF917514:BHH917514 AXJ917514:AXL917514 ANN917514:ANP917514 ADR917514:ADT917514 TV917514:TX917514 JZ917514:KB917514 AB917498:AD917498 WWL851978:WWN851978 WMP851978:WMR851978 WCT851978:WCV851978 VSX851978:VSZ851978 VJB851978:VJD851978 UZF851978:UZH851978 UPJ851978:UPL851978 UFN851978:UFP851978 TVR851978:TVT851978 TLV851978:TLX851978 TBZ851978:TCB851978 SSD851978:SSF851978 SIH851978:SIJ851978 RYL851978:RYN851978 ROP851978:ROR851978 RET851978:REV851978 QUX851978:QUZ851978 QLB851978:QLD851978 QBF851978:QBH851978 PRJ851978:PRL851978 PHN851978:PHP851978 OXR851978:OXT851978 ONV851978:ONX851978 ODZ851978:OEB851978 NUD851978:NUF851978 NKH851978:NKJ851978 NAL851978:NAN851978 MQP851978:MQR851978 MGT851978:MGV851978 LWX851978:LWZ851978 LNB851978:LND851978 LDF851978:LDH851978 KTJ851978:KTL851978 KJN851978:KJP851978 JZR851978:JZT851978 JPV851978:JPX851978 JFZ851978:JGB851978 IWD851978:IWF851978 IMH851978:IMJ851978 ICL851978:ICN851978 HSP851978:HSR851978 HIT851978:HIV851978 GYX851978:GYZ851978 GPB851978:GPD851978 GFF851978:GFH851978 FVJ851978:FVL851978 FLN851978:FLP851978 FBR851978:FBT851978 ERV851978:ERX851978 EHZ851978:EIB851978 DYD851978:DYF851978 DOH851978:DOJ851978 DEL851978:DEN851978 CUP851978:CUR851978 CKT851978:CKV851978 CAX851978:CAZ851978 BRB851978:BRD851978 BHF851978:BHH851978 AXJ851978:AXL851978 ANN851978:ANP851978 ADR851978:ADT851978 TV851978:TX851978 JZ851978:KB851978 AB851962:AD851962 WWL786442:WWN786442 WMP786442:WMR786442 WCT786442:WCV786442 VSX786442:VSZ786442 VJB786442:VJD786442 UZF786442:UZH786442 UPJ786442:UPL786442 UFN786442:UFP786442 TVR786442:TVT786442 TLV786442:TLX786442 TBZ786442:TCB786442 SSD786442:SSF786442 SIH786442:SIJ786442 RYL786442:RYN786442 ROP786442:ROR786442 RET786442:REV786442 QUX786442:QUZ786442 QLB786442:QLD786442 QBF786442:QBH786442 PRJ786442:PRL786442 PHN786442:PHP786442 OXR786442:OXT786442 ONV786442:ONX786442 ODZ786442:OEB786442 NUD786442:NUF786442 NKH786442:NKJ786442 NAL786442:NAN786442 MQP786442:MQR786442 MGT786442:MGV786442 LWX786442:LWZ786442 LNB786442:LND786442 LDF786442:LDH786442 KTJ786442:KTL786442 KJN786442:KJP786442 JZR786442:JZT786442 JPV786442:JPX786442 JFZ786442:JGB786442 IWD786442:IWF786442 IMH786442:IMJ786442 ICL786442:ICN786442 HSP786442:HSR786442 HIT786442:HIV786442 GYX786442:GYZ786442 GPB786442:GPD786442 GFF786442:GFH786442 FVJ786442:FVL786442 FLN786442:FLP786442 FBR786442:FBT786442 ERV786442:ERX786442 EHZ786442:EIB786442 DYD786442:DYF786442 DOH786442:DOJ786442 DEL786442:DEN786442 CUP786442:CUR786442 CKT786442:CKV786442 CAX786442:CAZ786442 BRB786442:BRD786442 BHF786442:BHH786442 AXJ786442:AXL786442 ANN786442:ANP786442 ADR786442:ADT786442 TV786442:TX786442 JZ786442:KB786442 AB786426:AD786426 WWL720906:WWN720906 WMP720906:WMR720906 WCT720906:WCV720906 VSX720906:VSZ720906 VJB720906:VJD720906 UZF720906:UZH720906 UPJ720906:UPL720906 UFN720906:UFP720906 TVR720906:TVT720906 TLV720906:TLX720906 TBZ720906:TCB720906 SSD720906:SSF720906 SIH720906:SIJ720906 RYL720906:RYN720906 ROP720906:ROR720906 RET720906:REV720906 QUX720906:QUZ720906 QLB720906:QLD720906 QBF720906:QBH720906 PRJ720906:PRL720906 PHN720906:PHP720906 OXR720906:OXT720906 ONV720906:ONX720906 ODZ720906:OEB720906 NUD720906:NUF720906 NKH720906:NKJ720906 NAL720906:NAN720906 MQP720906:MQR720906 MGT720906:MGV720906 LWX720906:LWZ720906 LNB720906:LND720906 LDF720906:LDH720906 KTJ720906:KTL720906 KJN720906:KJP720906 JZR720906:JZT720906 JPV720906:JPX720906 JFZ720906:JGB720906 IWD720906:IWF720906 IMH720906:IMJ720906 ICL720906:ICN720906 HSP720906:HSR720906 HIT720906:HIV720906 GYX720906:GYZ720906 GPB720906:GPD720906 GFF720906:GFH720906 FVJ720906:FVL720906 FLN720906:FLP720906 FBR720906:FBT720906 ERV720906:ERX720906 EHZ720906:EIB720906 DYD720906:DYF720906 DOH720906:DOJ720906 DEL720906:DEN720906 CUP720906:CUR720906 CKT720906:CKV720906 CAX720906:CAZ720906 BRB720906:BRD720906 BHF720906:BHH720906 AXJ720906:AXL720906 ANN720906:ANP720906 ADR720906:ADT720906 TV720906:TX720906 JZ720906:KB720906 AB720890:AD720890 WWL655370:WWN655370 WMP655370:WMR655370 WCT655370:WCV655370 VSX655370:VSZ655370 VJB655370:VJD655370 UZF655370:UZH655370 UPJ655370:UPL655370 UFN655370:UFP655370 TVR655370:TVT655370 TLV655370:TLX655370 TBZ655370:TCB655370 SSD655370:SSF655370 SIH655370:SIJ655370 RYL655370:RYN655370 ROP655370:ROR655370 RET655370:REV655370 QUX655370:QUZ655370 QLB655370:QLD655370 QBF655370:QBH655370 PRJ655370:PRL655370 PHN655370:PHP655370 OXR655370:OXT655370 ONV655370:ONX655370 ODZ655370:OEB655370 NUD655370:NUF655370 NKH655370:NKJ655370 NAL655370:NAN655370 MQP655370:MQR655370 MGT655370:MGV655370 LWX655370:LWZ655370 LNB655370:LND655370 LDF655370:LDH655370 KTJ655370:KTL655370 KJN655370:KJP655370 JZR655370:JZT655370 JPV655370:JPX655370 JFZ655370:JGB655370 IWD655370:IWF655370 IMH655370:IMJ655370 ICL655370:ICN655370 HSP655370:HSR655370 HIT655370:HIV655370 GYX655370:GYZ655370 GPB655370:GPD655370 GFF655370:GFH655370 FVJ655370:FVL655370 FLN655370:FLP655370 FBR655370:FBT655370 ERV655370:ERX655370 EHZ655370:EIB655370 DYD655370:DYF655370 DOH655370:DOJ655370 DEL655370:DEN655370 CUP655370:CUR655370 CKT655370:CKV655370 CAX655370:CAZ655370 BRB655370:BRD655370 BHF655370:BHH655370 AXJ655370:AXL655370 ANN655370:ANP655370 ADR655370:ADT655370 TV655370:TX655370 JZ655370:KB655370 AB655354:AD655354 WWL589834:WWN589834 WMP589834:WMR589834 WCT589834:WCV589834 VSX589834:VSZ589834 VJB589834:VJD589834 UZF589834:UZH589834 UPJ589834:UPL589834 UFN589834:UFP589834 TVR589834:TVT589834 TLV589834:TLX589834 TBZ589834:TCB589834 SSD589834:SSF589834 SIH589834:SIJ589834 RYL589834:RYN589834 ROP589834:ROR589834 RET589834:REV589834 QUX589834:QUZ589834 QLB589834:QLD589834 QBF589834:QBH589834 PRJ589834:PRL589834 PHN589834:PHP589834 OXR589834:OXT589834 ONV589834:ONX589834 ODZ589834:OEB589834 NUD589834:NUF589834 NKH589834:NKJ589834 NAL589834:NAN589834 MQP589834:MQR589834 MGT589834:MGV589834 LWX589834:LWZ589834 LNB589834:LND589834 LDF589834:LDH589834 KTJ589834:KTL589834 KJN589834:KJP589834 JZR589834:JZT589834 JPV589834:JPX589834 JFZ589834:JGB589834 IWD589834:IWF589834 IMH589834:IMJ589834 ICL589834:ICN589834 HSP589834:HSR589834 HIT589834:HIV589834 GYX589834:GYZ589834 GPB589834:GPD589834 GFF589834:GFH589834 FVJ589834:FVL589834 FLN589834:FLP589834 FBR589834:FBT589834 ERV589834:ERX589834 EHZ589834:EIB589834 DYD589834:DYF589834 DOH589834:DOJ589834 DEL589834:DEN589834 CUP589834:CUR589834 CKT589834:CKV589834 CAX589834:CAZ589834 BRB589834:BRD589834 BHF589834:BHH589834 AXJ589834:AXL589834 ANN589834:ANP589834 ADR589834:ADT589834 TV589834:TX589834 JZ589834:KB589834 AB589818:AD589818 WWL524298:WWN524298 WMP524298:WMR524298 WCT524298:WCV524298 VSX524298:VSZ524298 VJB524298:VJD524298 UZF524298:UZH524298 UPJ524298:UPL524298 UFN524298:UFP524298 TVR524298:TVT524298 TLV524298:TLX524298 TBZ524298:TCB524298 SSD524298:SSF524298 SIH524298:SIJ524298 RYL524298:RYN524298 ROP524298:ROR524298 RET524298:REV524298 QUX524298:QUZ524298 QLB524298:QLD524298 QBF524298:QBH524298 PRJ524298:PRL524298 PHN524298:PHP524298 OXR524298:OXT524298 ONV524298:ONX524298 ODZ524298:OEB524298 NUD524298:NUF524298 NKH524298:NKJ524298 NAL524298:NAN524298 MQP524298:MQR524298 MGT524298:MGV524298 LWX524298:LWZ524298 LNB524298:LND524298 LDF524298:LDH524298 KTJ524298:KTL524298 KJN524298:KJP524298 JZR524298:JZT524298 JPV524298:JPX524298 JFZ524298:JGB524298 IWD524298:IWF524298 IMH524298:IMJ524298 ICL524298:ICN524298 HSP524298:HSR524298 HIT524298:HIV524298 GYX524298:GYZ524298 GPB524298:GPD524298 GFF524298:GFH524298 FVJ524298:FVL524298 FLN524298:FLP524298 FBR524298:FBT524298 ERV524298:ERX524298 EHZ524298:EIB524298 DYD524298:DYF524298 DOH524298:DOJ524298 DEL524298:DEN524298 CUP524298:CUR524298 CKT524298:CKV524298 CAX524298:CAZ524298 BRB524298:BRD524298 BHF524298:BHH524298 AXJ524298:AXL524298 ANN524298:ANP524298 ADR524298:ADT524298 TV524298:TX524298 JZ524298:KB524298 AB524282:AD524282 WWL458762:WWN458762 WMP458762:WMR458762 WCT458762:WCV458762 VSX458762:VSZ458762 VJB458762:VJD458762 UZF458762:UZH458762 UPJ458762:UPL458762 UFN458762:UFP458762 TVR458762:TVT458762 TLV458762:TLX458762 TBZ458762:TCB458762 SSD458762:SSF458762 SIH458762:SIJ458762 RYL458762:RYN458762 ROP458762:ROR458762 RET458762:REV458762 QUX458762:QUZ458762 QLB458762:QLD458762 QBF458762:QBH458762 PRJ458762:PRL458762 PHN458762:PHP458762 OXR458762:OXT458762 ONV458762:ONX458762 ODZ458762:OEB458762 NUD458762:NUF458762 NKH458762:NKJ458762 NAL458762:NAN458762 MQP458762:MQR458762 MGT458762:MGV458762 LWX458762:LWZ458762 LNB458762:LND458762 LDF458762:LDH458762 KTJ458762:KTL458762 KJN458762:KJP458762 JZR458762:JZT458762 JPV458762:JPX458762 JFZ458762:JGB458762 IWD458762:IWF458762 IMH458762:IMJ458762 ICL458762:ICN458762 HSP458762:HSR458762 HIT458762:HIV458762 GYX458762:GYZ458762 GPB458762:GPD458762 GFF458762:GFH458762 FVJ458762:FVL458762 FLN458762:FLP458762 FBR458762:FBT458762 ERV458762:ERX458762 EHZ458762:EIB458762 DYD458762:DYF458762 DOH458762:DOJ458762 DEL458762:DEN458762 CUP458762:CUR458762 CKT458762:CKV458762 CAX458762:CAZ458762 BRB458762:BRD458762 BHF458762:BHH458762 AXJ458762:AXL458762 ANN458762:ANP458762 ADR458762:ADT458762 TV458762:TX458762 JZ458762:KB458762 AB458746:AD458746 WWL393226:WWN393226 WMP393226:WMR393226 WCT393226:WCV393226 VSX393226:VSZ393226 VJB393226:VJD393226 UZF393226:UZH393226 UPJ393226:UPL393226 UFN393226:UFP393226 TVR393226:TVT393226 TLV393226:TLX393226 TBZ393226:TCB393226 SSD393226:SSF393226 SIH393226:SIJ393226 RYL393226:RYN393226 ROP393226:ROR393226 RET393226:REV393226 QUX393226:QUZ393226 QLB393226:QLD393226 QBF393226:QBH393226 PRJ393226:PRL393226 PHN393226:PHP393226 OXR393226:OXT393226 ONV393226:ONX393226 ODZ393226:OEB393226 NUD393226:NUF393226 NKH393226:NKJ393226 NAL393226:NAN393226 MQP393226:MQR393226 MGT393226:MGV393226 LWX393226:LWZ393226 LNB393226:LND393226 LDF393226:LDH393226 KTJ393226:KTL393226 KJN393226:KJP393226 JZR393226:JZT393226 JPV393226:JPX393226 JFZ393226:JGB393226 IWD393226:IWF393226 IMH393226:IMJ393226 ICL393226:ICN393226 HSP393226:HSR393226 HIT393226:HIV393226 GYX393226:GYZ393226 GPB393226:GPD393226 GFF393226:GFH393226 FVJ393226:FVL393226 FLN393226:FLP393226 FBR393226:FBT393226 ERV393226:ERX393226 EHZ393226:EIB393226 DYD393226:DYF393226 DOH393226:DOJ393226 DEL393226:DEN393226 CUP393226:CUR393226 CKT393226:CKV393226 CAX393226:CAZ393226 BRB393226:BRD393226 BHF393226:BHH393226 AXJ393226:AXL393226 ANN393226:ANP393226 ADR393226:ADT393226 TV393226:TX393226 JZ393226:KB393226 AB393210:AD393210 WWL327690:WWN327690 WMP327690:WMR327690 WCT327690:WCV327690 VSX327690:VSZ327690 VJB327690:VJD327690 UZF327690:UZH327690 UPJ327690:UPL327690 UFN327690:UFP327690 TVR327690:TVT327690 TLV327690:TLX327690 TBZ327690:TCB327690 SSD327690:SSF327690 SIH327690:SIJ327690 RYL327690:RYN327690 ROP327690:ROR327690 RET327690:REV327690 QUX327690:QUZ327690 QLB327690:QLD327690 QBF327690:QBH327690 PRJ327690:PRL327690 PHN327690:PHP327690 OXR327690:OXT327690 ONV327690:ONX327690 ODZ327690:OEB327690 NUD327690:NUF327690 NKH327690:NKJ327690 NAL327690:NAN327690 MQP327690:MQR327690 MGT327690:MGV327690 LWX327690:LWZ327690 LNB327690:LND327690 LDF327690:LDH327690 KTJ327690:KTL327690 KJN327690:KJP327690 JZR327690:JZT327690 JPV327690:JPX327690 JFZ327690:JGB327690 IWD327690:IWF327690 IMH327690:IMJ327690 ICL327690:ICN327690 HSP327690:HSR327690 HIT327690:HIV327690 GYX327690:GYZ327690 GPB327690:GPD327690 GFF327690:GFH327690 FVJ327690:FVL327690 FLN327690:FLP327690 FBR327690:FBT327690 ERV327690:ERX327690 EHZ327690:EIB327690 DYD327690:DYF327690 DOH327690:DOJ327690 DEL327690:DEN327690 CUP327690:CUR327690 CKT327690:CKV327690 CAX327690:CAZ327690 BRB327690:BRD327690 BHF327690:BHH327690 AXJ327690:AXL327690 ANN327690:ANP327690 ADR327690:ADT327690 TV327690:TX327690 JZ327690:KB327690 AB327674:AD327674 WWL262154:WWN262154 WMP262154:WMR262154 WCT262154:WCV262154 VSX262154:VSZ262154 VJB262154:VJD262154 UZF262154:UZH262154 UPJ262154:UPL262154 UFN262154:UFP262154 TVR262154:TVT262154 TLV262154:TLX262154 TBZ262154:TCB262154 SSD262154:SSF262154 SIH262154:SIJ262154 RYL262154:RYN262154 ROP262154:ROR262154 RET262154:REV262154 QUX262154:QUZ262154 QLB262154:QLD262154 QBF262154:QBH262154 PRJ262154:PRL262154 PHN262154:PHP262154 OXR262154:OXT262154 ONV262154:ONX262154 ODZ262154:OEB262154 NUD262154:NUF262154 NKH262154:NKJ262154 NAL262154:NAN262154 MQP262154:MQR262154 MGT262154:MGV262154 LWX262154:LWZ262154 LNB262154:LND262154 LDF262154:LDH262154 KTJ262154:KTL262154 KJN262154:KJP262154 JZR262154:JZT262154 JPV262154:JPX262154 JFZ262154:JGB262154 IWD262154:IWF262154 IMH262154:IMJ262154 ICL262154:ICN262154 HSP262154:HSR262154 HIT262154:HIV262154 GYX262154:GYZ262154 GPB262154:GPD262154 GFF262154:GFH262154 FVJ262154:FVL262154 FLN262154:FLP262154 FBR262154:FBT262154 ERV262154:ERX262154 EHZ262154:EIB262154 DYD262154:DYF262154 DOH262154:DOJ262154 DEL262154:DEN262154 CUP262154:CUR262154 CKT262154:CKV262154 CAX262154:CAZ262154 BRB262154:BRD262154 BHF262154:BHH262154 AXJ262154:AXL262154 ANN262154:ANP262154 ADR262154:ADT262154 TV262154:TX262154 JZ262154:KB262154 AB262138:AD262138 WWL196618:WWN196618 WMP196618:WMR196618 WCT196618:WCV196618 VSX196618:VSZ196618 VJB196618:VJD196618 UZF196618:UZH196618 UPJ196618:UPL196618 UFN196618:UFP196618 TVR196618:TVT196618 TLV196618:TLX196618 TBZ196618:TCB196618 SSD196618:SSF196618 SIH196618:SIJ196618 RYL196618:RYN196618 ROP196618:ROR196618 RET196618:REV196618 QUX196618:QUZ196618 QLB196618:QLD196618 QBF196618:QBH196618 PRJ196618:PRL196618 PHN196618:PHP196618 OXR196618:OXT196618 ONV196618:ONX196618 ODZ196618:OEB196618 NUD196618:NUF196618 NKH196618:NKJ196618 NAL196618:NAN196618 MQP196618:MQR196618 MGT196618:MGV196618 LWX196618:LWZ196618 LNB196618:LND196618 LDF196618:LDH196618 KTJ196618:KTL196618 KJN196618:KJP196618 JZR196618:JZT196618 JPV196618:JPX196618 JFZ196618:JGB196618 IWD196618:IWF196618 IMH196618:IMJ196618 ICL196618:ICN196618 HSP196618:HSR196618 HIT196618:HIV196618 GYX196618:GYZ196618 GPB196618:GPD196618 GFF196618:GFH196618 FVJ196618:FVL196618 FLN196618:FLP196618 FBR196618:FBT196618 ERV196618:ERX196618 EHZ196618:EIB196618 DYD196618:DYF196618 DOH196618:DOJ196618 DEL196618:DEN196618 CUP196618:CUR196618 CKT196618:CKV196618 CAX196618:CAZ196618 BRB196618:BRD196618 BHF196618:BHH196618 AXJ196618:AXL196618 ANN196618:ANP196618 ADR196618:ADT196618 TV196618:TX196618 JZ196618:KB196618 AB196602:AD196602 WWL131082:WWN131082 WMP131082:WMR131082 WCT131082:WCV131082 VSX131082:VSZ131082 VJB131082:VJD131082 UZF131082:UZH131082 UPJ131082:UPL131082 UFN131082:UFP131082 TVR131082:TVT131082 TLV131082:TLX131082 TBZ131082:TCB131082 SSD131082:SSF131082 SIH131082:SIJ131082 RYL131082:RYN131082 ROP131082:ROR131082 RET131082:REV131082 QUX131082:QUZ131082 QLB131082:QLD131082 QBF131082:QBH131082 PRJ131082:PRL131082 PHN131082:PHP131082 OXR131082:OXT131082 ONV131082:ONX131082 ODZ131082:OEB131082 NUD131082:NUF131082 NKH131082:NKJ131082 NAL131082:NAN131082 MQP131082:MQR131082 MGT131082:MGV131082 LWX131082:LWZ131082 LNB131082:LND131082 LDF131082:LDH131082 KTJ131082:KTL131082 KJN131082:KJP131082 JZR131082:JZT131082 JPV131082:JPX131082 JFZ131082:JGB131082 IWD131082:IWF131082 IMH131082:IMJ131082 ICL131082:ICN131082 HSP131082:HSR131082 HIT131082:HIV131082 GYX131082:GYZ131082 GPB131082:GPD131082 GFF131082:GFH131082 FVJ131082:FVL131082 FLN131082:FLP131082 FBR131082:FBT131082 ERV131082:ERX131082 EHZ131082:EIB131082 DYD131082:DYF131082 DOH131082:DOJ131082 DEL131082:DEN131082 CUP131082:CUR131082 CKT131082:CKV131082 CAX131082:CAZ131082 BRB131082:BRD131082 BHF131082:BHH131082 AXJ131082:AXL131082 ANN131082:ANP131082 ADR131082:ADT131082 TV131082:TX131082 JZ131082:KB131082 AB131066:AD131066 WWL65546:WWN65546 WMP65546:WMR65546 WCT65546:WCV65546 VSX65546:VSZ65546 VJB65546:VJD65546 UZF65546:UZH65546 UPJ65546:UPL65546 UFN65546:UFP65546 TVR65546:TVT65546 TLV65546:TLX65546 TBZ65546:TCB65546 SSD65546:SSF65546 SIH65546:SIJ65546 RYL65546:RYN65546 ROP65546:ROR65546 RET65546:REV65546 QUX65546:QUZ65546 QLB65546:QLD65546 QBF65546:QBH65546 PRJ65546:PRL65546 PHN65546:PHP65546 OXR65546:OXT65546 ONV65546:ONX65546 ODZ65546:OEB65546 NUD65546:NUF65546 NKH65546:NKJ65546 NAL65546:NAN65546 MQP65546:MQR65546 MGT65546:MGV65546 LWX65546:LWZ65546 LNB65546:LND65546 LDF65546:LDH65546 KTJ65546:KTL65546 KJN65546:KJP65546 JZR65546:JZT65546 JPV65546:JPX65546 JFZ65546:JGB65546 IWD65546:IWF65546 IMH65546:IMJ65546 ICL65546:ICN65546 HSP65546:HSR65546 HIT65546:HIV65546 GYX65546:GYZ65546 GPB65546:GPD65546 GFF65546:GFH65546 FVJ65546:FVL65546 FLN65546:FLP65546 FBR65546:FBT65546 ERV65546:ERX65546 EHZ65546:EIB65546 DYD65546:DYF65546 DOH65546:DOJ65546 DEL65546:DEN65546 CUP65546:CUR65546 CKT65546:CKV65546 CAX65546:CAZ65546 BRB65546:BRD65546 BHF65546:BHH65546 AXJ65546:AXL65546 ANN65546:ANP65546 ADR65546:ADT65546 TV65546:TX65546 JZ65546:KB65546 AB65530:AD65530 WWL983036:WWN983039 WMP983036:WMR983039 WCT983036:WCV983039 VSX983036:VSZ983039 VJB983036:VJD983039 UZF983036:UZH983039 UPJ983036:UPL983039 UFN983036:UFP983039 TVR983036:TVT983039 TLV983036:TLX983039 TBZ983036:TCB983039 SSD983036:SSF983039 SIH983036:SIJ983039 RYL983036:RYN983039 ROP983036:ROR983039 RET983036:REV983039 QUX983036:QUZ983039 QLB983036:QLD983039 QBF983036:QBH983039 PRJ983036:PRL983039 PHN983036:PHP983039 OXR983036:OXT983039 ONV983036:ONX983039 ODZ983036:OEB983039 NUD983036:NUF983039 NKH983036:NKJ983039 NAL983036:NAN983039 MQP983036:MQR983039 MGT983036:MGV983039 LWX983036:LWZ983039 LNB983036:LND983039 LDF983036:LDH983039 KTJ983036:KTL983039 KJN983036:KJP983039 JZR983036:JZT983039 JPV983036:JPX983039 JFZ983036:JGB983039 IWD983036:IWF983039 IMH983036:IMJ983039 ICL983036:ICN983039 HSP983036:HSR983039 HIT983036:HIV983039 GYX983036:GYZ983039 GPB983036:GPD983039 GFF983036:GFH983039 FVJ983036:FVL983039 FLN983036:FLP983039 FBR983036:FBT983039 ERV983036:ERX983039 EHZ983036:EIB983039 DYD983036:DYF983039 DOH983036:DOJ983039 DEL983036:DEN983039 CUP983036:CUR983039 CKT983036:CKV983039 CAX983036:CAZ983039 BRB983036:BRD983039 BHF983036:BHH983039 AXJ983036:AXL983039 ANN983036:ANP983039 ADR983036:ADT983039 TV983036:TX983039 JZ983036:KB983039 AB983020:AD983023 WWL917500:WWN917503 WMP917500:WMR917503 WCT917500:WCV917503 VSX917500:VSZ917503 VJB917500:VJD917503 UZF917500:UZH917503 UPJ917500:UPL917503 UFN917500:UFP917503 TVR917500:TVT917503 TLV917500:TLX917503 TBZ917500:TCB917503 SSD917500:SSF917503 SIH917500:SIJ917503 RYL917500:RYN917503 ROP917500:ROR917503 RET917500:REV917503 QUX917500:QUZ917503 QLB917500:QLD917503 QBF917500:QBH917503 PRJ917500:PRL917503 PHN917500:PHP917503 OXR917500:OXT917503 ONV917500:ONX917503 ODZ917500:OEB917503 NUD917500:NUF917503 NKH917500:NKJ917503 NAL917500:NAN917503 MQP917500:MQR917503 MGT917500:MGV917503 LWX917500:LWZ917503 LNB917500:LND917503 LDF917500:LDH917503 KTJ917500:KTL917503 KJN917500:KJP917503 JZR917500:JZT917503 JPV917500:JPX917503 JFZ917500:JGB917503 IWD917500:IWF917503 IMH917500:IMJ917503 ICL917500:ICN917503 HSP917500:HSR917503 HIT917500:HIV917503 GYX917500:GYZ917503 GPB917500:GPD917503 GFF917500:GFH917503 FVJ917500:FVL917503 FLN917500:FLP917503 FBR917500:FBT917503 ERV917500:ERX917503 EHZ917500:EIB917503 DYD917500:DYF917503 DOH917500:DOJ917503 DEL917500:DEN917503 CUP917500:CUR917503 CKT917500:CKV917503 CAX917500:CAZ917503 BRB917500:BRD917503 BHF917500:BHH917503 AXJ917500:AXL917503 ANN917500:ANP917503 ADR917500:ADT917503 TV917500:TX917503 JZ917500:KB917503 AB917484:AD917487 WWL851964:WWN851967 WMP851964:WMR851967 WCT851964:WCV851967 VSX851964:VSZ851967 VJB851964:VJD851967 UZF851964:UZH851967 UPJ851964:UPL851967 UFN851964:UFP851967 TVR851964:TVT851967 TLV851964:TLX851967 TBZ851964:TCB851967 SSD851964:SSF851967 SIH851964:SIJ851967 RYL851964:RYN851967 ROP851964:ROR851967 RET851964:REV851967 QUX851964:QUZ851967 QLB851964:QLD851967 QBF851964:QBH851967 PRJ851964:PRL851967 PHN851964:PHP851967 OXR851964:OXT851967 ONV851964:ONX851967 ODZ851964:OEB851967 NUD851964:NUF851967 NKH851964:NKJ851967 NAL851964:NAN851967 MQP851964:MQR851967 MGT851964:MGV851967 LWX851964:LWZ851967 LNB851964:LND851967 LDF851964:LDH851967 KTJ851964:KTL851967 KJN851964:KJP851967 JZR851964:JZT851967 JPV851964:JPX851967 JFZ851964:JGB851967 IWD851964:IWF851967 IMH851964:IMJ851967 ICL851964:ICN851967 HSP851964:HSR851967 HIT851964:HIV851967 GYX851964:GYZ851967 GPB851964:GPD851967 GFF851964:GFH851967 FVJ851964:FVL851967 FLN851964:FLP851967 FBR851964:FBT851967 ERV851964:ERX851967 EHZ851964:EIB851967 DYD851964:DYF851967 DOH851964:DOJ851967 DEL851964:DEN851967 CUP851964:CUR851967 CKT851964:CKV851967 CAX851964:CAZ851967 BRB851964:BRD851967 BHF851964:BHH851967 AXJ851964:AXL851967 ANN851964:ANP851967 ADR851964:ADT851967 TV851964:TX851967 JZ851964:KB851967 AB851948:AD851951 WWL786428:WWN786431 WMP786428:WMR786431 WCT786428:WCV786431 VSX786428:VSZ786431 VJB786428:VJD786431 UZF786428:UZH786431 UPJ786428:UPL786431 UFN786428:UFP786431 TVR786428:TVT786431 TLV786428:TLX786431 TBZ786428:TCB786431 SSD786428:SSF786431 SIH786428:SIJ786431 RYL786428:RYN786431 ROP786428:ROR786431 RET786428:REV786431 QUX786428:QUZ786431 QLB786428:QLD786431 QBF786428:QBH786431 PRJ786428:PRL786431 PHN786428:PHP786431 OXR786428:OXT786431 ONV786428:ONX786431 ODZ786428:OEB786431 NUD786428:NUF786431 NKH786428:NKJ786431 NAL786428:NAN786431 MQP786428:MQR786431 MGT786428:MGV786431 LWX786428:LWZ786431 LNB786428:LND786431 LDF786428:LDH786431 KTJ786428:KTL786431 KJN786428:KJP786431 JZR786428:JZT786431 JPV786428:JPX786431 JFZ786428:JGB786431 IWD786428:IWF786431 IMH786428:IMJ786431 ICL786428:ICN786431 HSP786428:HSR786431 HIT786428:HIV786431 GYX786428:GYZ786431 GPB786428:GPD786431 GFF786428:GFH786431 FVJ786428:FVL786431 FLN786428:FLP786431 FBR786428:FBT786431 ERV786428:ERX786431 EHZ786428:EIB786431 DYD786428:DYF786431 DOH786428:DOJ786431 DEL786428:DEN786431 CUP786428:CUR786431 CKT786428:CKV786431 CAX786428:CAZ786431 BRB786428:BRD786431 BHF786428:BHH786431 AXJ786428:AXL786431 ANN786428:ANP786431 ADR786428:ADT786431 TV786428:TX786431 JZ786428:KB786431 AB786412:AD786415 WWL720892:WWN720895 WMP720892:WMR720895 WCT720892:WCV720895 VSX720892:VSZ720895 VJB720892:VJD720895 UZF720892:UZH720895 UPJ720892:UPL720895 UFN720892:UFP720895 TVR720892:TVT720895 TLV720892:TLX720895 TBZ720892:TCB720895 SSD720892:SSF720895 SIH720892:SIJ720895 RYL720892:RYN720895 ROP720892:ROR720895 RET720892:REV720895 QUX720892:QUZ720895 QLB720892:QLD720895 QBF720892:QBH720895 PRJ720892:PRL720895 PHN720892:PHP720895 OXR720892:OXT720895 ONV720892:ONX720895 ODZ720892:OEB720895 NUD720892:NUF720895 NKH720892:NKJ720895 NAL720892:NAN720895 MQP720892:MQR720895 MGT720892:MGV720895 LWX720892:LWZ720895 LNB720892:LND720895 LDF720892:LDH720895 KTJ720892:KTL720895 KJN720892:KJP720895 JZR720892:JZT720895 JPV720892:JPX720895 JFZ720892:JGB720895 IWD720892:IWF720895 IMH720892:IMJ720895 ICL720892:ICN720895 HSP720892:HSR720895 HIT720892:HIV720895 GYX720892:GYZ720895 GPB720892:GPD720895 GFF720892:GFH720895 FVJ720892:FVL720895 FLN720892:FLP720895 FBR720892:FBT720895 ERV720892:ERX720895 EHZ720892:EIB720895 DYD720892:DYF720895 DOH720892:DOJ720895 DEL720892:DEN720895 CUP720892:CUR720895 CKT720892:CKV720895 CAX720892:CAZ720895 BRB720892:BRD720895 BHF720892:BHH720895 AXJ720892:AXL720895 ANN720892:ANP720895 ADR720892:ADT720895 TV720892:TX720895 JZ720892:KB720895 AB720876:AD720879 WWL655356:WWN655359 WMP655356:WMR655359 WCT655356:WCV655359 VSX655356:VSZ655359 VJB655356:VJD655359 UZF655356:UZH655359 UPJ655356:UPL655359 UFN655356:UFP655359 TVR655356:TVT655359 TLV655356:TLX655359 TBZ655356:TCB655359 SSD655356:SSF655359 SIH655356:SIJ655359 RYL655356:RYN655359 ROP655356:ROR655359 RET655356:REV655359 QUX655356:QUZ655359 QLB655356:QLD655359 QBF655356:QBH655359 PRJ655356:PRL655359 PHN655356:PHP655359 OXR655356:OXT655359 ONV655356:ONX655359 ODZ655356:OEB655359 NUD655356:NUF655359 NKH655356:NKJ655359 NAL655356:NAN655359 MQP655356:MQR655359 MGT655356:MGV655359 LWX655356:LWZ655359 LNB655356:LND655359 LDF655356:LDH655359 KTJ655356:KTL655359 KJN655356:KJP655359 JZR655356:JZT655359 JPV655356:JPX655359 JFZ655356:JGB655359 IWD655356:IWF655359 IMH655356:IMJ655359 ICL655356:ICN655359 HSP655356:HSR655359 HIT655356:HIV655359 GYX655356:GYZ655359 GPB655356:GPD655359 GFF655356:GFH655359 FVJ655356:FVL655359 FLN655356:FLP655359 FBR655356:FBT655359 ERV655356:ERX655359 EHZ655356:EIB655359 DYD655356:DYF655359 DOH655356:DOJ655359 DEL655356:DEN655359 CUP655356:CUR655359 CKT655356:CKV655359 CAX655356:CAZ655359 BRB655356:BRD655359 BHF655356:BHH655359 AXJ655356:AXL655359 ANN655356:ANP655359 ADR655356:ADT655359 TV655356:TX655359 JZ655356:KB655359 AB655340:AD655343 WWL589820:WWN589823 WMP589820:WMR589823 WCT589820:WCV589823 VSX589820:VSZ589823 VJB589820:VJD589823 UZF589820:UZH589823 UPJ589820:UPL589823 UFN589820:UFP589823 TVR589820:TVT589823 TLV589820:TLX589823 TBZ589820:TCB589823 SSD589820:SSF589823 SIH589820:SIJ589823 RYL589820:RYN589823 ROP589820:ROR589823 RET589820:REV589823 QUX589820:QUZ589823 QLB589820:QLD589823 QBF589820:QBH589823 PRJ589820:PRL589823 PHN589820:PHP589823 OXR589820:OXT589823 ONV589820:ONX589823 ODZ589820:OEB589823 NUD589820:NUF589823 NKH589820:NKJ589823 NAL589820:NAN589823 MQP589820:MQR589823 MGT589820:MGV589823 LWX589820:LWZ589823 LNB589820:LND589823 LDF589820:LDH589823 KTJ589820:KTL589823 KJN589820:KJP589823 JZR589820:JZT589823 JPV589820:JPX589823 JFZ589820:JGB589823 IWD589820:IWF589823 IMH589820:IMJ589823 ICL589820:ICN589823 HSP589820:HSR589823 HIT589820:HIV589823 GYX589820:GYZ589823 GPB589820:GPD589823 GFF589820:GFH589823 FVJ589820:FVL589823 FLN589820:FLP589823 FBR589820:FBT589823 ERV589820:ERX589823 EHZ589820:EIB589823 DYD589820:DYF589823 DOH589820:DOJ589823 DEL589820:DEN589823 CUP589820:CUR589823 CKT589820:CKV589823 CAX589820:CAZ589823 BRB589820:BRD589823 BHF589820:BHH589823 AXJ589820:AXL589823 ANN589820:ANP589823 ADR589820:ADT589823 TV589820:TX589823 JZ589820:KB589823 AB589804:AD589807 WWL524284:WWN524287 WMP524284:WMR524287 WCT524284:WCV524287 VSX524284:VSZ524287 VJB524284:VJD524287 UZF524284:UZH524287 UPJ524284:UPL524287 UFN524284:UFP524287 TVR524284:TVT524287 TLV524284:TLX524287 TBZ524284:TCB524287 SSD524284:SSF524287 SIH524284:SIJ524287 RYL524284:RYN524287 ROP524284:ROR524287 RET524284:REV524287 QUX524284:QUZ524287 QLB524284:QLD524287 QBF524284:QBH524287 PRJ524284:PRL524287 PHN524284:PHP524287 OXR524284:OXT524287 ONV524284:ONX524287 ODZ524284:OEB524287 NUD524284:NUF524287 NKH524284:NKJ524287 NAL524284:NAN524287 MQP524284:MQR524287 MGT524284:MGV524287 LWX524284:LWZ524287 LNB524284:LND524287 LDF524284:LDH524287 KTJ524284:KTL524287 KJN524284:KJP524287 JZR524284:JZT524287 JPV524284:JPX524287 JFZ524284:JGB524287 IWD524284:IWF524287 IMH524284:IMJ524287 ICL524284:ICN524287 HSP524284:HSR524287 HIT524284:HIV524287 GYX524284:GYZ524287 GPB524284:GPD524287 GFF524284:GFH524287 FVJ524284:FVL524287 FLN524284:FLP524287 FBR524284:FBT524287 ERV524284:ERX524287 EHZ524284:EIB524287 DYD524284:DYF524287 DOH524284:DOJ524287 DEL524284:DEN524287 CUP524284:CUR524287 CKT524284:CKV524287 CAX524284:CAZ524287 BRB524284:BRD524287 BHF524284:BHH524287 AXJ524284:AXL524287 ANN524284:ANP524287 ADR524284:ADT524287 TV524284:TX524287 JZ524284:KB524287 AB524268:AD524271 WWL458748:WWN458751 WMP458748:WMR458751 WCT458748:WCV458751 VSX458748:VSZ458751 VJB458748:VJD458751 UZF458748:UZH458751 UPJ458748:UPL458751 UFN458748:UFP458751 TVR458748:TVT458751 TLV458748:TLX458751 TBZ458748:TCB458751 SSD458748:SSF458751 SIH458748:SIJ458751 RYL458748:RYN458751 ROP458748:ROR458751 RET458748:REV458751 QUX458748:QUZ458751 QLB458748:QLD458751 QBF458748:QBH458751 PRJ458748:PRL458751 PHN458748:PHP458751 OXR458748:OXT458751 ONV458748:ONX458751 ODZ458748:OEB458751 NUD458748:NUF458751 NKH458748:NKJ458751 NAL458748:NAN458751 MQP458748:MQR458751 MGT458748:MGV458751 LWX458748:LWZ458751 LNB458748:LND458751 LDF458748:LDH458751 KTJ458748:KTL458751 KJN458748:KJP458751 JZR458748:JZT458751 JPV458748:JPX458751 JFZ458748:JGB458751 IWD458748:IWF458751 IMH458748:IMJ458751 ICL458748:ICN458751 HSP458748:HSR458751 HIT458748:HIV458751 GYX458748:GYZ458751 GPB458748:GPD458751 GFF458748:GFH458751 FVJ458748:FVL458751 FLN458748:FLP458751 FBR458748:FBT458751 ERV458748:ERX458751 EHZ458748:EIB458751 DYD458748:DYF458751 DOH458748:DOJ458751 DEL458748:DEN458751 CUP458748:CUR458751 CKT458748:CKV458751 CAX458748:CAZ458751 BRB458748:BRD458751 BHF458748:BHH458751 AXJ458748:AXL458751 ANN458748:ANP458751 ADR458748:ADT458751 TV458748:TX458751 JZ458748:KB458751 AB458732:AD458735 WWL393212:WWN393215 WMP393212:WMR393215 WCT393212:WCV393215 VSX393212:VSZ393215 VJB393212:VJD393215 UZF393212:UZH393215 UPJ393212:UPL393215 UFN393212:UFP393215 TVR393212:TVT393215 TLV393212:TLX393215 TBZ393212:TCB393215 SSD393212:SSF393215 SIH393212:SIJ393215 RYL393212:RYN393215 ROP393212:ROR393215 RET393212:REV393215 QUX393212:QUZ393215 QLB393212:QLD393215 QBF393212:QBH393215 PRJ393212:PRL393215 PHN393212:PHP393215 OXR393212:OXT393215 ONV393212:ONX393215 ODZ393212:OEB393215 NUD393212:NUF393215 NKH393212:NKJ393215 NAL393212:NAN393215 MQP393212:MQR393215 MGT393212:MGV393215 LWX393212:LWZ393215 LNB393212:LND393215 LDF393212:LDH393215 KTJ393212:KTL393215 KJN393212:KJP393215 JZR393212:JZT393215 JPV393212:JPX393215 JFZ393212:JGB393215 IWD393212:IWF393215 IMH393212:IMJ393215 ICL393212:ICN393215 HSP393212:HSR393215 HIT393212:HIV393215 GYX393212:GYZ393215 GPB393212:GPD393215 GFF393212:GFH393215 FVJ393212:FVL393215 FLN393212:FLP393215 FBR393212:FBT393215 ERV393212:ERX393215 EHZ393212:EIB393215 DYD393212:DYF393215 DOH393212:DOJ393215 DEL393212:DEN393215 CUP393212:CUR393215 CKT393212:CKV393215 CAX393212:CAZ393215 BRB393212:BRD393215 BHF393212:BHH393215 AXJ393212:AXL393215 ANN393212:ANP393215 ADR393212:ADT393215 TV393212:TX393215 JZ393212:KB393215 AB393196:AD393199 WWL327676:WWN327679 WMP327676:WMR327679 WCT327676:WCV327679 VSX327676:VSZ327679 VJB327676:VJD327679 UZF327676:UZH327679 UPJ327676:UPL327679 UFN327676:UFP327679 TVR327676:TVT327679 TLV327676:TLX327679 TBZ327676:TCB327679 SSD327676:SSF327679 SIH327676:SIJ327679 RYL327676:RYN327679 ROP327676:ROR327679 RET327676:REV327679 QUX327676:QUZ327679 QLB327676:QLD327679 QBF327676:QBH327679 PRJ327676:PRL327679 PHN327676:PHP327679 OXR327676:OXT327679 ONV327676:ONX327679 ODZ327676:OEB327679 NUD327676:NUF327679 NKH327676:NKJ327679 NAL327676:NAN327679 MQP327676:MQR327679 MGT327676:MGV327679 LWX327676:LWZ327679 LNB327676:LND327679 LDF327676:LDH327679 KTJ327676:KTL327679 KJN327676:KJP327679 JZR327676:JZT327679 JPV327676:JPX327679 JFZ327676:JGB327679 IWD327676:IWF327679 IMH327676:IMJ327679 ICL327676:ICN327679 HSP327676:HSR327679 HIT327676:HIV327679 GYX327676:GYZ327679 GPB327676:GPD327679 GFF327676:GFH327679 FVJ327676:FVL327679 FLN327676:FLP327679 FBR327676:FBT327679 ERV327676:ERX327679 EHZ327676:EIB327679 DYD327676:DYF327679 DOH327676:DOJ327679 DEL327676:DEN327679 CUP327676:CUR327679 CKT327676:CKV327679 CAX327676:CAZ327679 BRB327676:BRD327679 BHF327676:BHH327679 AXJ327676:AXL327679 ANN327676:ANP327679 ADR327676:ADT327679 TV327676:TX327679 JZ327676:KB327679 AB327660:AD327663 WWL262140:WWN262143 WMP262140:WMR262143 WCT262140:WCV262143 VSX262140:VSZ262143 VJB262140:VJD262143 UZF262140:UZH262143 UPJ262140:UPL262143 UFN262140:UFP262143 TVR262140:TVT262143 TLV262140:TLX262143 TBZ262140:TCB262143 SSD262140:SSF262143 SIH262140:SIJ262143 RYL262140:RYN262143 ROP262140:ROR262143 RET262140:REV262143 QUX262140:QUZ262143 QLB262140:QLD262143 QBF262140:QBH262143 PRJ262140:PRL262143 PHN262140:PHP262143 OXR262140:OXT262143 ONV262140:ONX262143 ODZ262140:OEB262143 NUD262140:NUF262143 NKH262140:NKJ262143 NAL262140:NAN262143 MQP262140:MQR262143 MGT262140:MGV262143 LWX262140:LWZ262143 LNB262140:LND262143 LDF262140:LDH262143 KTJ262140:KTL262143 KJN262140:KJP262143 JZR262140:JZT262143 JPV262140:JPX262143 JFZ262140:JGB262143 IWD262140:IWF262143 IMH262140:IMJ262143 ICL262140:ICN262143 HSP262140:HSR262143 HIT262140:HIV262143 GYX262140:GYZ262143 GPB262140:GPD262143 GFF262140:GFH262143 FVJ262140:FVL262143 FLN262140:FLP262143 FBR262140:FBT262143 ERV262140:ERX262143 EHZ262140:EIB262143 DYD262140:DYF262143 DOH262140:DOJ262143 DEL262140:DEN262143 CUP262140:CUR262143 CKT262140:CKV262143 CAX262140:CAZ262143 BRB262140:BRD262143 BHF262140:BHH262143 AXJ262140:AXL262143 ANN262140:ANP262143 ADR262140:ADT262143 TV262140:TX262143 JZ262140:KB262143 AB262124:AD262127 WWL196604:WWN196607 WMP196604:WMR196607 WCT196604:WCV196607 VSX196604:VSZ196607 VJB196604:VJD196607 UZF196604:UZH196607 UPJ196604:UPL196607 UFN196604:UFP196607 TVR196604:TVT196607 TLV196604:TLX196607 TBZ196604:TCB196607 SSD196604:SSF196607 SIH196604:SIJ196607 RYL196604:RYN196607 ROP196604:ROR196607 RET196604:REV196607 QUX196604:QUZ196607 QLB196604:QLD196607 QBF196604:QBH196607 PRJ196604:PRL196607 PHN196604:PHP196607 OXR196604:OXT196607 ONV196604:ONX196607 ODZ196604:OEB196607 NUD196604:NUF196607 NKH196604:NKJ196607 NAL196604:NAN196607 MQP196604:MQR196607 MGT196604:MGV196607 LWX196604:LWZ196607 LNB196604:LND196607 LDF196604:LDH196607 KTJ196604:KTL196607 KJN196604:KJP196607 JZR196604:JZT196607 JPV196604:JPX196607 JFZ196604:JGB196607 IWD196604:IWF196607 IMH196604:IMJ196607 ICL196604:ICN196607 HSP196604:HSR196607 HIT196604:HIV196607 GYX196604:GYZ196607 GPB196604:GPD196607 GFF196604:GFH196607 FVJ196604:FVL196607 FLN196604:FLP196607 FBR196604:FBT196607 ERV196604:ERX196607 EHZ196604:EIB196607 DYD196604:DYF196607 DOH196604:DOJ196607 DEL196604:DEN196607 CUP196604:CUR196607 CKT196604:CKV196607 CAX196604:CAZ196607 BRB196604:BRD196607 BHF196604:BHH196607 AXJ196604:AXL196607 ANN196604:ANP196607 ADR196604:ADT196607 TV196604:TX196607 JZ196604:KB196607 AB196588:AD196591 WWL131068:WWN131071 WMP131068:WMR131071 WCT131068:WCV131071 VSX131068:VSZ131071 VJB131068:VJD131071 UZF131068:UZH131071 UPJ131068:UPL131071 UFN131068:UFP131071 TVR131068:TVT131071 TLV131068:TLX131071 TBZ131068:TCB131071 SSD131068:SSF131071 SIH131068:SIJ131071 RYL131068:RYN131071 ROP131068:ROR131071 RET131068:REV131071 QUX131068:QUZ131071 QLB131068:QLD131071 QBF131068:QBH131071 PRJ131068:PRL131071 PHN131068:PHP131071 OXR131068:OXT131071 ONV131068:ONX131071 ODZ131068:OEB131071 NUD131068:NUF131071 NKH131068:NKJ131071 NAL131068:NAN131071 MQP131068:MQR131071 MGT131068:MGV131071 LWX131068:LWZ131071 LNB131068:LND131071 LDF131068:LDH131071 KTJ131068:KTL131071 KJN131068:KJP131071 JZR131068:JZT131071 JPV131068:JPX131071 JFZ131068:JGB131071 IWD131068:IWF131071 IMH131068:IMJ131071 ICL131068:ICN131071 HSP131068:HSR131071 HIT131068:HIV131071 GYX131068:GYZ131071 GPB131068:GPD131071 GFF131068:GFH131071 FVJ131068:FVL131071 FLN131068:FLP131071 FBR131068:FBT131071 ERV131068:ERX131071 EHZ131068:EIB131071 DYD131068:DYF131071 DOH131068:DOJ131071 DEL131068:DEN131071 CUP131068:CUR131071 CKT131068:CKV131071 CAX131068:CAZ131071 BRB131068:BRD131071 BHF131068:BHH131071 AXJ131068:AXL131071 ANN131068:ANP131071 ADR131068:ADT131071 TV131068:TX131071 JZ131068:KB131071 AB131052:AD131055 WWL65532:WWN65535 WMP65532:WMR65535 WCT65532:WCV65535 VSX65532:VSZ65535 VJB65532:VJD65535 UZF65532:UZH65535 UPJ65532:UPL65535 UFN65532:UFP65535 TVR65532:TVT65535 TLV65532:TLX65535 TBZ65532:TCB65535 SSD65532:SSF65535 SIH65532:SIJ65535 RYL65532:RYN65535 ROP65532:ROR65535 RET65532:REV65535 QUX65532:QUZ65535 QLB65532:QLD65535 QBF65532:QBH65535 PRJ65532:PRL65535 PHN65532:PHP65535 OXR65532:OXT65535 ONV65532:ONX65535 ODZ65532:OEB65535 NUD65532:NUF65535 NKH65532:NKJ65535 NAL65532:NAN65535 MQP65532:MQR65535 MGT65532:MGV65535 LWX65532:LWZ65535 LNB65532:LND65535 LDF65532:LDH65535 KTJ65532:KTL65535 KJN65532:KJP65535 JZR65532:JZT65535 JPV65532:JPX65535 JFZ65532:JGB65535 IWD65532:IWF65535 IMH65532:IMJ65535 ICL65532:ICN65535 HSP65532:HSR65535 HIT65532:HIV65535 GYX65532:GYZ65535 GPB65532:GPD65535 GFF65532:GFH65535 FVJ65532:FVL65535 FLN65532:FLP65535 FBR65532:FBT65535 ERV65532:ERX65535 EHZ65532:EIB65535 DYD65532:DYF65535 DOH65532:DOJ65535 DEL65532:DEN65535 CUP65532:CUR65535 CKT65532:CKV65535 CAX65532:CAZ65535 BRB65532:BRD65535 BHF65532:BHH65535 AXJ65532:AXL65535 ANN65532:ANP65535 ADR65532:ADT65535 TV65532:TX65535 JZ65532:KB65535 AB65516:AD65519 WWL983033:WWN983033 WMP983033:WMR983033 WCT983033:WCV983033 VSX983033:VSZ983033 VJB983033:VJD983033 UZF983033:UZH983033 UPJ983033:UPL983033 UFN983033:UFP983033 TVR983033:TVT983033 TLV983033:TLX983033 TBZ983033:TCB983033 SSD983033:SSF983033 SIH983033:SIJ983033 RYL983033:RYN983033 ROP983033:ROR983033 RET983033:REV983033 QUX983033:QUZ983033 QLB983033:QLD983033 QBF983033:QBH983033 PRJ983033:PRL983033 PHN983033:PHP983033 OXR983033:OXT983033 ONV983033:ONX983033 ODZ983033:OEB983033 NUD983033:NUF983033 NKH983033:NKJ983033 NAL983033:NAN983033 MQP983033:MQR983033 MGT983033:MGV983033 LWX983033:LWZ983033 LNB983033:LND983033 LDF983033:LDH983033 KTJ983033:KTL983033 KJN983033:KJP983033 JZR983033:JZT983033 JPV983033:JPX983033 JFZ983033:JGB983033 IWD983033:IWF983033 IMH983033:IMJ983033 ICL983033:ICN983033 HSP983033:HSR983033 HIT983033:HIV983033 GYX983033:GYZ983033 GPB983033:GPD983033 GFF983033:GFH983033 FVJ983033:FVL983033 FLN983033:FLP983033 FBR983033:FBT983033 ERV983033:ERX983033 EHZ983033:EIB983033 DYD983033:DYF983033 DOH983033:DOJ983033 DEL983033:DEN983033 CUP983033:CUR983033 CKT983033:CKV983033 CAX983033:CAZ983033 BRB983033:BRD983033 BHF983033:BHH983033 AXJ983033:AXL983033 ANN983033:ANP983033 ADR983033:ADT983033 TV983033:TX983033 JZ983033:KB983033 AB983017:AD983017 WWL917497:WWN917497 WMP917497:WMR917497 WCT917497:WCV917497 VSX917497:VSZ917497 VJB917497:VJD917497 UZF917497:UZH917497 UPJ917497:UPL917497 UFN917497:UFP917497 TVR917497:TVT917497 TLV917497:TLX917497 TBZ917497:TCB917497 SSD917497:SSF917497 SIH917497:SIJ917497 RYL917497:RYN917497 ROP917497:ROR917497 RET917497:REV917497 QUX917497:QUZ917497 QLB917497:QLD917497 QBF917497:QBH917497 PRJ917497:PRL917497 PHN917497:PHP917497 OXR917497:OXT917497 ONV917497:ONX917497 ODZ917497:OEB917497 NUD917497:NUF917497 NKH917497:NKJ917497 NAL917497:NAN917497 MQP917497:MQR917497 MGT917497:MGV917497 LWX917497:LWZ917497 LNB917497:LND917497 LDF917497:LDH917497 KTJ917497:KTL917497 KJN917497:KJP917497 JZR917497:JZT917497 JPV917497:JPX917497 JFZ917497:JGB917497 IWD917497:IWF917497 IMH917497:IMJ917497 ICL917497:ICN917497 HSP917497:HSR917497 HIT917497:HIV917497 GYX917497:GYZ917497 GPB917497:GPD917497 GFF917497:GFH917497 FVJ917497:FVL917497 FLN917497:FLP917497 FBR917497:FBT917497 ERV917497:ERX917497 EHZ917497:EIB917497 DYD917497:DYF917497 DOH917497:DOJ917497 DEL917497:DEN917497 CUP917497:CUR917497 CKT917497:CKV917497 CAX917497:CAZ917497 BRB917497:BRD917497 BHF917497:BHH917497 AXJ917497:AXL917497 ANN917497:ANP917497 ADR917497:ADT917497 TV917497:TX917497 JZ917497:KB917497 AB917481:AD917481 WWL851961:WWN851961 WMP851961:WMR851961 WCT851961:WCV851961 VSX851961:VSZ851961 VJB851961:VJD851961 UZF851961:UZH851961 UPJ851961:UPL851961 UFN851961:UFP851961 TVR851961:TVT851961 TLV851961:TLX851961 TBZ851961:TCB851961 SSD851961:SSF851961 SIH851961:SIJ851961 RYL851961:RYN851961 ROP851961:ROR851961 RET851961:REV851961 QUX851961:QUZ851961 QLB851961:QLD851961 QBF851961:QBH851961 PRJ851961:PRL851961 PHN851961:PHP851961 OXR851961:OXT851961 ONV851961:ONX851961 ODZ851961:OEB851961 NUD851961:NUF851961 NKH851961:NKJ851961 NAL851961:NAN851961 MQP851961:MQR851961 MGT851961:MGV851961 LWX851961:LWZ851961 LNB851961:LND851961 LDF851961:LDH851961 KTJ851961:KTL851961 KJN851961:KJP851961 JZR851961:JZT851961 JPV851961:JPX851961 JFZ851961:JGB851961 IWD851961:IWF851961 IMH851961:IMJ851961 ICL851961:ICN851961 HSP851961:HSR851961 HIT851961:HIV851961 GYX851961:GYZ851961 GPB851961:GPD851961 GFF851961:GFH851961 FVJ851961:FVL851961 FLN851961:FLP851961 FBR851961:FBT851961 ERV851961:ERX851961 EHZ851961:EIB851961 DYD851961:DYF851961 DOH851961:DOJ851961 DEL851961:DEN851961 CUP851961:CUR851961 CKT851961:CKV851961 CAX851961:CAZ851961 BRB851961:BRD851961 BHF851961:BHH851961 AXJ851961:AXL851961 ANN851961:ANP851961 ADR851961:ADT851961 TV851961:TX851961 JZ851961:KB851961 AB851945:AD851945 WWL786425:WWN786425 WMP786425:WMR786425 WCT786425:WCV786425 VSX786425:VSZ786425 VJB786425:VJD786425 UZF786425:UZH786425 UPJ786425:UPL786425 UFN786425:UFP786425 TVR786425:TVT786425 TLV786425:TLX786425 TBZ786425:TCB786425 SSD786425:SSF786425 SIH786425:SIJ786425 RYL786425:RYN786425 ROP786425:ROR786425 RET786425:REV786425 QUX786425:QUZ786425 QLB786425:QLD786425 QBF786425:QBH786425 PRJ786425:PRL786425 PHN786425:PHP786425 OXR786425:OXT786425 ONV786425:ONX786425 ODZ786425:OEB786425 NUD786425:NUF786425 NKH786425:NKJ786425 NAL786425:NAN786425 MQP786425:MQR786425 MGT786425:MGV786425 LWX786425:LWZ786425 LNB786425:LND786425 LDF786425:LDH786425 KTJ786425:KTL786425 KJN786425:KJP786425 JZR786425:JZT786425 JPV786425:JPX786425 JFZ786425:JGB786425 IWD786425:IWF786425 IMH786425:IMJ786425 ICL786425:ICN786425 HSP786425:HSR786425 HIT786425:HIV786425 GYX786425:GYZ786425 GPB786425:GPD786425 GFF786425:GFH786425 FVJ786425:FVL786425 FLN786425:FLP786425 FBR786425:FBT786425 ERV786425:ERX786425 EHZ786425:EIB786425 DYD786425:DYF786425 DOH786425:DOJ786425 DEL786425:DEN786425 CUP786425:CUR786425 CKT786425:CKV786425 CAX786425:CAZ786425 BRB786425:BRD786425 BHF786425:BHH786425 AXJ786425:AXL786425 ANN786425:ANP786425 ADR786425:ADT786425 TV786425:TX786425 JZ786425:KB786425 AB786409:AD786409 WWL720889:WWN720889 WMP720889:WMR720889 WCT720889:WCV720889 VSX720889:VSZ720889 VJB720889:VJD720889 UZF720889:UZH720889 UPJ720889:UPL720889 UFN720889:UFP720889 TVR720889:TVT720889 TLV720889:TLX720889 TBZ720889:TCB720889 SSD720889:SSF720889 SIH720889:SIJ720889 RYL720889:RYN720889 ROP720889:ROR720889 RET720889:REV720889 QUX720889:QUZ720889 QLB720889:QLD720889 QBF720889:QBH720889 PRJ720889:PRL720889 PHN720889:PHP720889 OXR720889:OXT720889 ONV720889:ONX720889 ODZ720889:OEB720889 NUD720889:NUF720889 NKH720889:NKJ720889 NAL720889:NAN720889 MQP720889:MQR720889 MGT720889:MGV720889 LWX720889:LWZ720889 LNB720889:LND720889 LDF720889:LDH720889 KTJ720889:KTL720889 KJN720889:KJP720889 JZR720889:JZT720889 JPV720889:JPX720889 JFZ720889:JGB720889 IWD720889:IWF720889 IMH720889:IMJ720889 ICL720889:ICN720889 HSP720889:HSR720889 HIT720889:HIV720889 GYX720889:GYZ720889 GPB720889:GPD720889 GFF720889:GFH720889 FVJ720889:FVL720889 FLN720889:FLP720889 FBR720889:FBT720889 ERV720889:ERX720889 EHZ720889:EIB720889 DYD720889:DYF720889 DOH720889:DOJ720889 DEL720889:DEN720889 CUP720889:CUR720889 CKT720889:CKV720889 CAX720889:CAZ720889 BRB720889:BRD720889 BHF720889:BHH720889 AXJ720889:AXL720889 ANN720889:ANP720889 ADR720889:ADT720889 TV720889:TX720889 JZ720889:KB720889 AB720873:AD720873 WWL655353:WWN655353 WMP655353:WMR655353 WCT655353:WCV655353 VSX655353:VSZ655353 VJB655353:VJD655353 UZF655353:UZH655353 UPJ655353:UPL655353 UFN655353:UFP655353 TVR655353:TVT655353 TLV655353:TLX655353 TBZ655353:TCB655353 SSD655353:SSF655353 SIH655353:SIJ655353 RYL655353:RYN655353 ROP655353:ROR655353 RET655353:REV655353 QUX655353:QUZ655353 QLB655353:QLD655353 QBF655353:QBH655353 PRJ655353:PRL655353 PHN655353:PHP655353 OXR655353:OXT655353 ONV655353:ONX655353 ODZ655353:OEB655353 NUD655353:NUF655353 NKH655353:NKJ655353 NAL655353:NAN655353 MQP655353:MQR655353 MGT655353:MGV655353 LWX655353:LWZ655353 LNB655353:LND655353 LDF655353:LDH655353 KTJ655353:KTL655353 KJN655353:KJP655353 JZR655353:JZT655353 JPV655353:JPX655353 JFZ655353:JGB655353 IWD655353:IWF655353 IMH655353:IMJ655353 ICL655353:ICN655353 HSP655353:HSR655353 HIT655353:HIV655353 GYX655353:GYZ655353 GPB655353:GPD655353 GFF655353:GFH655353 FVJ655353:FVL655353 FLN655353:FLP655353 FBR655353:FBT655353 ERV655353:ERX655353 EHZ655353:EIB655353 DYD655353:DYF655353 DOH655353:DOJ655353 DEL655353:DEN655353 CUP655353:CUR655353 CKT655353:CKV655353 CAX655353:CAZ655353 BRB655353:BRD655353 BHF655353:BHH655353 AXJ655353:AXL655353 ANN655353:ANP655353 ADR655353:ADT655353 TV655353:TX655353 JZ655353:KB655353 AB655337:AD655337 WWL589817:WWN589817 WMP589817:WMR589817 WCT589817:WCV589817 VSX589817:VSZ589817 VJB589817:VJD589817 UZF589817:UZH589817 UPJ589817:UPL589817 UFN589817:UFP589817 TVR589817:TVT589817 TLV589817:TLX589817 TBZ589817:TCB589817 SSD589817:SSF589817 SIH589817:SIJ589817 RYL589817:RYN589817 ROP589817:ROR589817 RET589817:REV589817 QUX589817:QUZ589817 QLB589817:QLD589817 QBF589817:QBH589817 PRJ589817:PRL589817 PHN589817:PHP589817 OXR589817:OXT589817 ONV589817:ONX589817 ODZ589817:OEB589817 NUD589817:NUF589817 NKH589817:NKJ589817 NAL589817:NAN589817 MQP589817:MQR589817 MGT589817:MGV589817 LWX589817:LWZ589817 LNB589817:LND589817 LDF589817:LDH589817 KTJ589817:KTL589817 KJN589817:KJP589817 JZR589817:JZT589817 JPV589817:JPX589817 JFZ589817:JGB589817 IWD589817:IWF589817 IMH589817:IMJ589817 ICL589817:ICN589817 HSP589817:HSR589817 HIT589817:HIV589817 GYX589817:GYZ589817 GPB589817:GPD589817 GFF589817:GFH589817 FVJ589817:FVL589817 FLN589817:FLP589817 FBR589817:FBT589817 ERV589817:ERX589817 EHZ589817:EIB589817 DYD589817:DYF589817 DOH589817:DOJ589817 DEL589817:DEN589817 CUP589817:CUR589817 CKT589817:CKV589817 CAX589817:CAZ589817 BRB589817:BRD589817 BHF589817:BHH589817 AXJ589817:AXL589817 ANN589817:ANP589817 ADR589817:ADT589817 TV589817:TX589817 JZ589817:KB589817 AB589801:AD589801 WWL524281:WWN524281 WMP524281:WMR524281 WCT524281:WCV524281 VSX524281:VSZ524281 VJB524281:VJD524281 UZF524281:UZH524281 UPJ524281:UPL524281 UFN524281:UFP524281 TVR524281:TVT524281 TLV524281:TLX524281 TBZ524281:TCB524281 SSD524281:SSF524281 SIH524281:SIJ524281 RYL524281:RYN524281 ROP524281:ROR524281 RET524281:REV524281 QUX524281:QUZ524281 QLB524281:QLD524281 QBF524281:QBH524281 PRJ524281:PRL524281 PHN524281:PHP524281 OXR524281:OXT524281 ONV524281:ONX524281 ODZ524281:OEB524281 NUD524281:NUF524281 NKH524281:NKJ524281 NAL524281:NAN524281 MQP524281:MQR524281 MGT524281:MGV524281 LWX524281:LWZ524281 LNB524281:LND524281 LDF524281:LDH524281 KTJ524281:KTL524281 KJN524281:KJP524281 JZR524281:JZT524281 JPV524281:JPX524281 JFZ524281:JGB524281 IWD524281:IWF524281 IMH524281:IMJ524281 ICL524281:ICN524281 HSP524281:HSR524281 HIT524281:HIV524281 GYX524281:GYZ524281 GPB524281:GPD524281 GFF524281:GFH524281 FVJ524281:FVL524281 FLN524281:FLP524281 FBR524281:FBT524281 ERV524281:ERX524281 EHZ524281:EIB524281 DYD524281:DYF524281 DOH524281:DOJ524281 DEL524281:DEN524281 CUP524281:CUR524281 CKT524281:CKV524281 CAX524281:CAZ524281 BRB524281:BRD524281 BHF524281:BHH524281 AXJ524281:AXL524281 ANN524281:ANP524281 ADR524281:ADT524281 TV524281:TX524281 JZ524281:KB524281 AB524265:AD524265 WWL458745:WWN458745 WMP458745:WMR458745 WCT458745:WCV458745 VSX458745:VSZ458745 VJB458745:VJD458745 UZF458745:UZH458745 UPJ458745:UPL458745 UFN458745:UFP458745 TVR458745:TVT458745 TLV458745:TLX458745 TBZ458745:TCB458745 SSD458745:SSF458745 SIH458745:SIJ458745 RYL458745:RYN458745 ROP458745:ROR458745 RET458745:REV458745 QUX458745:QUZ458745 QLB458745:QLD458745 QBF458745:QBH458745 PRJ458745:PRL458745 PHN458745:PHP458745 OXR458745:OXT458745 ONV458745:ONX458745 ODZ458745:OEB458745 NUD458745:NUF458745 NKH458745:NKJ458745 NAL458745:NAN458745 MQP458745:MQR458745 MGT458745:MGV458745 LWX458745:LWZ458745 LNB458745:LND458745 LDF458745:LDH458745 KTJ458745:KTL458745 KJN458745:KJP458745 JZR458745:JZT458745 JPV458745:JPX458745 JFZ458745:JGB458745 IWD458745:IWF458745 IMH458745:IMJ458745 ICL458745:ICN458745 HSP458745:HSR458745 HIT458745:HIV458745 GYX458745:GYZ458745 GPB458745:GPD458745 GFF458745:GFH458745 FVJ458745:FVL458745 FLN458745:FLP458745 FBR458745:FBT458745 ERV458745:ERX458745 EHZ458745:EIB458745 DYD458745:DYF458745 DOH458745:DOJ458745 DEL458745:DEN458745 CUP458745:CUR458745 CKT458745:CKV458745 CAX458745:CAZ458745 BRB458745:BRD458745 BHF458745:BHH458745 AXJ458745:AXL458745 ANN458745:ANP458745 ADR458745:ADT458745 TV458745:TX458745 JZ458745:KB458745 AB458729:AD458729 WWL393209:WWN393209 WMP393209:WMR393209 WCT393209:WCV393209 VSX393209:VSZ393209 VJB393209:VJD393209 UZF393209:UZH393209 UPJ393209:UPL393209 UFN393209:UFP393209 TVR393209:TVT393209 TLV393209:TLX393209 TBZ393209:TCB393209 SSD393209:SSF393209 SIH393209:SIJ393209 RYL393209:RYN393209 ROP393209:ROR393209 RET393209:REV393209 QUX393209:QUZ393209 QLB393209:QLD393209 QBF393209:QBH393209 PRJ393209:PRL393209 PHN393209:PHP393209 OXR393209:OXT393209 ONV393209:ONX393209 ODZ393209:OEB393209 NUD393209:NUF393209 NKH393209:NKJ393209 NAL393209:NAN393209 MQP393209:MQR393209 MGT393209:MGV393209 LWX393209:LWZ393209 LNB393209:LND393209 LDF393209:LDH393209 KTJ393209:KTL393209 KJN393209:KJP393209 JZR393209:JZT393209 JPV393209:JPX393209 JFZ393209:JGB393209 IWD393209:IWF393209 IMH393209:IMJ393209 ICL393209:ICN393209 HSP393209:HSR393209 HIT393209:HIV393209 GYX393209:GYZ393209 GPB393209:GPD393209 GFF393209:GFH393209 FVJ393209:FVL393209 FLN393209:FLP393209 FBR393209:FBT393209 ERV393209:ERX393209 EHZ393209:EIB393209 DYD393209:DYF393209 DOH393209:DOJ393209 DEL393209:DEN393209 CUP393209:CUR393209 CKT393209:CKV393209 CAX393209:CAZ393209 BRB393209:BRD393209 BHF393209:BHH393209 AXJ393209:AXL393209 ANN393209:ANP393209 ADR393209:ADT393209 TV393209:TX393209 JZ393209:KB393209 AB393193:AD393193 WWL327673:WWN327673 WMP327673:WMR327673 WCT327673:WCV327673 VSX327673:VSZ327673 VJB327673:VJD327673 UZF327673:UZH327673 UPJ327673:UPL327673 UFN327673:UFP327673 TVR327673:TVT327673 TLV327673:TLX327673 TBZ327673:TCB327673 SSD327673:SSF327673 SIH327673:SIJ327673 RYL327673:RYN327673 ROP327673:ROR327673 RET327673:REV327673 QUX327673:QUZ327673 QLB327673:QLD327673 QBF327673:QBH327673 PRJ327673:PRL327673 PHN327673:PHP327673 OXR327673:OXT327673 ONV327673:ONX327673 ODZ327673:OEB327673 NUD327673:NUF327673 NKH327673:NKJ327673 NAL327673:NAN327673 MQP327673:MQR327673 MGT327673:MGV327673 LWX327673:LWZ327673 LNB327673:LND327673 LDF327673:LDH327673 KTJ327673:KTL327673 KJN327673:KJP327673 JZR327673:JZT327673 JPV327673:JPX327673 JFZ327673:JGB327673 IWD327673:IWF327673 IMH327673:IMJ327673 ICL327673:ICN327673 HSP327673:HSR327673 HIT327673:HIV327673 GYX327673:GYZ327673 GPB327673:GPD327673 GFF327673:GFH327673 FVJ327673:FVL327673 FLN327673:FLP327673 FBR327673:FBT327673 ERV327673:ERX327673 EHZ327673:EIB327673 DYD327673:DYF327673 DOH327673:DOJ327673 DEL327673:DEN327673 CUP327673:CUR327673 CKT327673:CKV327673 CAX327673:CAZ327673 BRB327673:BRD327673 BHF327673:BHH327673 AXJ327673:AXL327673 ANN327673:ANP327673 ADR327673:ADT327673 TV327673:TX327673 JZ327673:KB327673 AB327657:AD327657 WWL262137:WWN262137 WMP262137:WMR262137 WCT262137:WCV262137 VSX262137:VSZ262137 VJB262137:VJD262137 UZF262137:UZH262137 UPJ262137:UPL262137 UFN262137:UFP262137 TVR262137:TVT262137 TLV262137:TLX262137 TBZ262137:TCB262137 SSD262137:SSF262137 SIH262137:SIJ262137 RYL262137:RYN262137 ROP262137:ROR262137 RET262137:REV262137 QUX262137:QUZ262137 QLB262137:QLD262137 QBF262137:QBH262137 PRJ262137:PRL262137 PHN262137:PHP262137 OXR262137:OXT262137 ONV262137:ONX262137 ODZ262137:OEB262137 NUD262137:NUF262137 NKH262137:NKJ262137 NAL262137:NAN262137 MQP262137:MQR262137 MGT262137:MGV262137 LWX262137:LWZ262137 LNB262137:LND262137 LDF262137:LDH262137 KTJ262137:KTL262137 KJN262137:KJP262137 JZR262137:JZT262137 JPV262137:JPX262137 JFZ262137:JGB262137 IWD262137:IWF262137 IMH262137:IMJ262137 ICL262137:ICN262137 HSP262137:HSR262137 HIT262137:HIV262137 GYX262137:GYZ262137 GPB262137:GPD262137 GFF262137:GFH262137 FVJ262137:FVL262137 FLN262137:FLP262137 FBR262137:FBT262137 ERV262137:ERX262137 EHZ262137:EIB262137 DYD262137:DYF262137 DOH262137:DOJ262137 DEL262137:DEN262137 CUP262137:CUR262137 CKT262137:CKV262137 CAX262137:CAZ262137 BRB262137:BRD262137 BHF262137:BHH262137 AXJ262137:AXL262137 ANN262137:ANP262137 ADR262137:ADT262137 TV262137:TX262137 JZ262137:KB262137 AB262121:AD262121 WWL196601:WWN196601 WMP196601:WMR196601 WCT196601:WCV196601 VSX196601:VSZ196601 VJB196601:VJD196601 UZF196601:UZH196601 UPJ196601:UPL196601 UFN196601:UFP196601 TVR196601:TVT196601 TLV196601:TLX196601 TBZ196601:TCB196601 SSD196601:SSF196601 SIH196601:SIJ196601 RYL196601:RYN196601 ROP196601:ROR196601 RET196601:REV196601 QUX196601:QUZ196601 QLB196601:QLD196601 QBF196601:QBH196601 PRJ196601:PRL196601 PHN196601:PHP196601 OXR196601:OXT196601 ONV196601:ONX196601 ODZ196601:OEB196601 NUD196601:NUF196601 NKH196601:NKJ196601 NAL196601:NAN196601 MQP196601:MQR196601 MGT196601:MGV196601 LWX196601:LWZ196601 LNB196601:LND196601 LDF196601:LDH196601 KTJ196601:KTL196601 KJN196601:KJP196601 JZR196601:JZT196601 JPV196601:JPX196601 JFZ196601:JGB196601 IWD196601:IWF196601 IMH196601:IMJ196601 ICL196601:ICN196601 HSP196601:HSR196601 HIT196601:HIV196601 GYX196601:GYZ196601 GPB196601:GPD196601 GFF196601:GFH196601 FVJ196601:FVL196601 FLN196601:FLP196601 FBR196601:FBT196601 ERV196601:ERX196601 EHZ196601:EIB196601 DYD196601:DYF196601 DOH196601:DOJ196601 DEL196601:DEN196601 CUP196601:CUR196601 CKT196601:CKV196601 CAX196601:CAZ196601 BRB196601:BRD196601 BHF196601:BHH196601 AXJ196601:AXL196601 ANN196601:ANP196601 ADR196601:ADT196601 TV196601:TX196601 JZ196601:KB196601 AB196585:AD196585 WWL131065:WWN131065 WMP131065:WMR131065 WCT131065:WCV131065 VSX131065:VSZ131065 VJB131065:VJD131065 UZF131065:UZH131065 UPJ131065:UPL131065 UFN131065:UFP131065 TVR131065:TVT131065 TLV131065:TLX131065 TBZ131065:TCB131065 SSD131065:SSF131065 SIH131065:SIJ131065 RYL131065:RYN131065 ROP131065:ROR131065 RET131065:REV131065 QUX131065:QUZ131065 QLB131065:QLD131065 QBF131065:QBH131065 PRJ131065:PRL131065 PHN131065:PHP131065 OXR131065:OXT131065 ONV131065:ONX131065 ODZ131065:OEB131065 NUD131065:NUF131065 NKH131065:NKJ131065 NAL131065:NAN131065 MQP131065:MQR131065 MGT131065:MGV131065 LWX131065:LWZ131065 LNB131065:LND131065 LDF131065:LDH131065 KTJ131065:KTL131065 KJN131065:KJP131065 JZR131065:JZT131065 JPV131065:JPX131065 JFZ131065:JGB131065 IWD131065:IWF131065 IMH131065:IMJ131065 ICL131065:ICN131065 HSP131065:HSR131065 HIT131065:HIV131065 GYX131065:GYZ131065 GPB131065:GPD131065 GFF131065:GFH131065 FVJ131065:FVL131065 FLN131065:FLP131065 FBR131065:FBT131065 ERV131065:ERX131065 EHZ131065:EIB131065 DYD131065:DYF131065 DOH131065:DOJ131065 DEL131065:DEN131065 CUP131065:CUR131065 CKT131065:CKV131065 CAX131065:CAZ131065 BRB131065:BRD131065 BHF131065:BHH131065 AXJ131065:AXL131065 ANN131065:ANP131065 ADR131065:ADT131065 TV131065:TX131065 JZ131065:KB131065 AB131049:AD131049 WWL65529:WWN65529 WMP65529:WMR65529 WCT65529:WCV65529 VSX65529:VSZ65529 VJB65529:VJD65529 UZF65529:UZH65529 UPJ65529:UPL65529 UFN65529:UFP65529 TVR65529:TVT65529 TLV65529:TLX65529 TBZ65529:TCB65529 SSD65529:SSF65529 SIH65529:SIJ65529 RYL65529:RYN65529 ROP65529:ROR65529 RET65529:REV65529 QUX65529:QUZ65529 QLB65529:QLD65529 QBF65529:QBH65529 PRJ65529:PRL65529 PHN65529:PHP65529 OXR65529:OXT65529 ONV65529:ONX65529 ODZ65529:OEB65529 NUD65529:NUF65529 NKH65529:NKJ65529 NAL65529:NAN65529 MQP65529:MQR65529 MGT65529:MGV65529 LWX65529:LWZ65529 LNB65529:LND65529 LDF65529:LDH65529 KTJ65529:KTL65529 KJN65529:KJP65529 JZR65529:JZT65529 JPV65529:JPX65529 JFZ65529:JGB65529 IWD65529:IWF65529 IMH65529:IMJ65529 ICL65529:ICN65529 HSP65529:HSR65529 HIT65529:HIV65529 GYX65529:GYZ65529 GPB65529:GPD65529 GFF65529:GFH65529 FVJ65529:FVL65529 FLN65529:FLP65529 FBR65529:FBT65529 ERV65529:ERX65529 EHZ65529:EIB65529 DYD65529:DYF65529 DOH65529:DOJ65529 DEL65529:DEN65529 CUP65529:CUR65529 CKT65529:CKV65529 CAX65529:CAZ65529 BRB65529:BRD65529 BHF65529:BHH65529 AXJ65529:AXL65529 ANN65529:ANP65529 ADR65529:ADT65529 TV65529:TX65529 JZ65529:KB65529 AB65513:AD65513 WWL983019:WWN983022 WMP983019:WMR983022 WCT983019:WCV983022 VSX983019:VSZ983022 VJB983019:VJD983022 UZF983019:UZH983022 UPJ983019:UPL983022 UFN983019:UFP983022 TVR983019:TVT983022 TLV983019:TLX983022 TBZ983019:TCB983022 SSD983019:SSF983022 SIH983019:SIJ983022 RYL983019:RYN983022 ROP983019:ROR983022 RET983019:REV983022 QUX983019:QUZ983022 QLB983019:QLD983022 QBF983019:QBH983022 PRJ983019:PRL983022 PHN983019:PHP983022 OXR983019:OXT983022 ONV983019:ONX983022 ODZ983019:OEB983022 NUD983019:NUF983022 NKH983019:NKJ983022 NAL983019:NAN983022 MQP983019:MQR983022 MGT983019:MGV983022 LWX983019:LWZ983022 LNB983019:LND983022 LDF983019:LDH983022 KTJ983019:KTL983022 KJN983019:KJP983022 JZR983019:JZT983022 JPV983019:JPX983022 JFZ983019:JGB983022 IWD983019:IWF983022 IMH983019:IMJ983022 ICL983019:ICN983022 HSP983019:HSR983022 HIT983019:HIV983022 GYX983019:GYZ983022 GPB983019:GPD983022 GFF983019:GFH983022 FVJ983019:FVL983022 FLN983019:FLP983022 FBR983019:FBT983022 ERV983019:ERX983022 EHZ983019:EIB983022 DYD983019:DYF983022 DOH983019:DOJ983022 DEL983019:DEN983022 CUP983019:CUR983022 CKT983019:CKV983022 CAX983019:CAZ983022 BRB983019:BRD983022 BHF983019:BHH983022 AXJ983019:AXL983022 ANN983019:ANP983022 ADR983019:ADT983022 TV983019:TX983022 JZ983019:KB983022 AB983003:AD983006 WWL917483:WWN917486 WMP917483:WMR917486 WCT917483:WCV917486 VSX917483:VSZ917486 VJB917483:VJD917486 UZF917483:UZH917486 UPJ917483:UPL917486 UFN917483:UFP917486 TVR917483:TVT917486 TLV917483:TLX917486 TBZ917483:TCB917486 SSD917483:SSF917486 SIH917483:SIJ917486 RYL917483:RYN917486 ROP917483:ROR917486 RET917483:REV917486 QUX917483:QUZ917486 QLB917483:QLD917486 QBF917483:QBH917486 PRJ917483:PRL917486 PHN917483:PHP917486 OXR917483:OXT917486 ONV917483:ONX917486 ODZ917483:OEB917486 NUD917483:NUF917486 NKH917483:NKJ917486 NAL917483:NAN917486 MQP917483:MQR917486 MGT917483:MGV917486 LWX917483:LWZ917486 LNB917483:LND917486 LDF917483:LDH917486 KTJ917483:KTL917486 KJN917483:KJP917486 JZR917483:JZT917486 JPV917483:JPX917486 JFZ917483:JGB917486 IWD917483:IWF917486 IMH917483:IMJ917486 ICL917483:ICN917486 HSP917483:HSR917486 HIT917483:HIV917486 GYX917483:GYZ917486 GPB917483:GPD917486 GFF917483:GFH917486 FVJ917483:FVL917486 FLN917483:FLP917486 FBR917483:FBT917486 ERV917483:ERX917486 EHZ917483:EIB917486 DYD917483:DYF917486 DOH917483:DOJ917486 DEL917483:DEN917486 CUP917483:CUR917486 CKT917483:CKV917486 CAX917483:CAZ917486 BRB917483:BRD917486 BHF917483:BHH917486 AXJ917483:AXL917486 ANN917483:ANP917486 ADR917483:ADT917486 TV917483:TX917486 JZ917483:KB917486 AB917467:AD917470 WWL851947:WWN851950 WMP851947:WMR851950 WCT851947:WCV851950 VSX851947:VSZ851950 VJB851947:VJD851950 UZF851947:UZH851950 UPJ851947:UPL851950 UFN851947:UFP851950 TVR851947:TVT851950 TLV851947:TLX851950 TBZ851947:TCB851950 SSD851947:SSF851950 SIH851947:SIJ851950 RYL851947:RYN851950 ROP851947:ROR851950 RET851947:REV851950 QUX851947:QUZ851950 QLB851947:QLD851950 QBF851947:QBH851950 PRJ851947:PRL851950 PHN851947:PHP851950 OXR851947:OXT851950 ONV851947:ONX851950 ODZ851947:OEB851950 NUD851947:NUF851950 NKH851947:NKJ851950 NAL851947:NAN851950 MQP851947:MQR851950 MGT851947:MGV851950 LWX851947:LWZ851950 LNB851947:LND851950 LDF851947:LDH851950 KTJ851947:KTL851950 KJN851947:KJP851950 JZR851947:JZT851950 JPV851947:JPX851950 JFZ851947:JGB851950 IWD851947:IWF851950 IMH851947:IMJ851950 ICL851947:ICN851950 HSP851947:HSR851950 HIT851947:HIV851950 GYX851947:GYZ851950 GPB851947:GPD851950 GFF851947:GFH851950 FVJ851947:FVL851950 FLN851947:FLP851950 FBR851947:FBT851950 ERV851947:ERX851950 EHZ851947:EIB851950 DYD851947:DYF851950 DOH851947:DOJ851950 DEL851947:DEN851950 CUP851947:CUR851950 CKT851947:CKV851950 CAX851947:CAZ851950 BRB851947:BRD851950 BHF851947:BHH851950 AXJ851947:AXL851950 ANN851947:ANP851950 ADR851947:ADT851950 TV851947:TX851950 JZ851947:KB851950 AB851931:AD851934 WWL786411:WWN786414 WMP786411:WMR786414 WCT786411:WCV786414 VSX786411:VSZ786414 VJB786411:VJD786414 UZF786411:UZH786414 UPJ786411:UPL786414 UFN786411:UFP786414 TVR786411:TVT786414 TLV786411:TLX786414 TBZ786411:TCB786414 SSD786411:SSF786414 SIH786411:SIJ786414 RYL786411:RYN786414 ROP786411:ROR786414 RET786411:REV786414 QUX786411:QUZ786414 QLB786411:QLD786414 QBF786411:QBH786414 PRJ786411:PRL786414 PHN786411:PHP786414 OXR786411:OXT786414 ONV786411:ONX786414 ODZ786411:OEB786414 NUD786411:NUF786414 NKH786411:NKJ786414 NAL786411:NAN786414 MQP786411:MQR786414 MGT786411:MGV786414 LWX786411:LWZ786414 LNB786411:LND786414 LDF786411:LDH786414 KTJ786411:KTL786414 KJN786411:KJP786414 JZR786411:JZT786414 JPV786411:JPX786414 JFZ786411:JGB786414 IWD786411:IWF786414 IMH786411:IMJ786414 ICL786411:ICN786414 HSP786411:HSR786414 HIT786411:HIV786414 GYX786411:GYZ786414 GPB786411:GPD786414 GFF786411:GFH786414 FVJ786411:FVL786414 FLN786411:FLP786414 FBR786411:FBT786414 ERV786411:ERX786414 EHZ786411:EIB786414 DYD786411:DYF786414 DOH786411:DOJ786414 DEL786411:DEN786414 CUP786411:CUR786414 CKT786411:CKV786414 CAX786411:CAZ786414 BRB786411:BRD786414 BHF786411:BHH786414 AXJ786411:AXL786414 ANN786411:ANP786414 ADR786411:ADT786414 TV786411:TX786414 JZ786411:KB786414 AB786395:AD786398 WWL720875:WWN720878 WMP720875:WMR720878 WCT720875:WCV720878 VSX720875:VSZ720878 VJB720875:VJD720878 UZF720875:UZH720878 UPJ720875:UPL720878 UFN720875:UFP720878 TVR720875:TVT720878 TLV720875:TLX720878 TBZ720875:TCB720878 SSD720875:SSF720878 SIH720875:SIJ720878 RYL720875:RYN720878 ROP720875:ROR720878 RET720875:REV720878 QUX720875:QUZ720878 QLB720875:QLD720878 QBF720875:QBH720878 PRJ720875:PRL720878 PHN720875:PHP720878 OXR720875:OXT720878 ONV720875:ONX720878 ODZ720875:OEB720878 NUD720875:NUF720878 NKH720875:NKJ720878 NAL720875:NAN720878 MQP720875:MQR720878 MGT720875:MGV720878 LWX720875:LWZ720878 LNB720875:LND720878 LDF720875:LDH720878 KTJ720875:KTL720878 KJN720875:KJP720878 JZR720875:JZT720878 JPV720875:JPX720878 JFZ720875:JGB720878 IWD720875:IWF720878 IMH720875:IMJ720878 ICL720875:ICN720878 HSP720875:HSR720878 HIT720875:HIV720878 GYX720875:GYZ720878 GPB720875:GPD720878 GFF720875:GFH720878 FVJ720875:FVL720878 FLN720875:FLP720878 FBR720875:FBT720878 ERV720875:ERX720878 EHZ720875:EIB720878 DYD720875:DYF720878 DOH720875:DOJ720878 DEL720875:DEN720878 CUP720875:CUR720878 CKT720875:CKV720878 CAX720875:CAZ720878 BRB720875:BRD720878 BHF720875:BHH720878 AXJ720875:AXL720878 ANN720875:ANP720878 ADR720875:ADT720878 TV720875:TX720878 JZ720875:KB720878 AB720859:AD720862 WWL655339:WWN655342 WMP655339:WMR655342 WCT655339:WCV655342 VSX655339:VSZ655342 VJB655339:VJD655342 UZF655339:UZH655342 UPJ655339:UPL655342 UFN655339:UFP655342 TVR655339:TVT655342 TLV655339:TLX655342 TBZ655339:TCB655342 SSD655339:SSF655342 SIH655339:SIJ655342 RYL655339:RYN655342 ROP655339:ROR655342 RET655339:REV655342 QUX655339:QUZ655342 QLB655339:QLD655342 QBF655339:QBH655342 PRJ655339:PRL655342 PHN655339:PHP655342 OXR655339:OXT655342 ONV655339:ONX655342 ODZ655339:OEB655342 NUD655339:NUF655342 NKH655339:NKJ655342 NAL655339:NAN655342 MQP655339:MQR655342 MGT655339:MGV655342 LWX655339:LWZ655342 LNB655339:LND655342 LDF655339:LDH655342 KTJ655339:KTL655342 KJN655339:KJP655342 JZR655339:JZT655342 JPV655339:JPX655342 JFZ655339:JGB655342 IWD655339:IWF655342 IMH655339:IMJ655342 ICL655339:ICN655342 HSP655339:HSR655342 HIT655339:HIV655342 GYX655339:GYZ655342 GPB655339:GPD655342 GFF655339:GFH655342 FVJ655339:FVL655342 FLN655339:FLP655342 FBR655339:FBT655342 ERV655339:ERX655342 EHZ655339:EIB655342 DYD655339:DYF655342 DOH655339:DOJ655342 DEL655339:DEN655342 CUP655339:CUR655342 CKT655339:CKV655342 CAX655339:CAZ655342 BRB655339:BRD655342 BHF655339:BHH655342 AXJ655339:AXL655342 ANN655339:ANP655342 ADR655339:ADT655342 TV655339:TX655342 JZ655339:KB655342 AB655323:AD655326 WWL589803:WWN589806 WMP589803:WMR589806 WCT589803:WCV589806 VSX589803:VSZ589806 VJB589803:VJD589806 UZF589803:UZH589806 UPJ589803:UPL589806 UFN589803:UFP589806 TVR589803:TVT589806 TLV589803:TLX589806 TBZ589803:TCB589806 SSD589803:SSF589806 SIH589803:SIJ589806 RYL589803:RYN589806 ROP589803:ROR589806 RET589803:REV589806 QUX589803:QUZ589806 QLB589803:QLD589806 QBF589803:QBH589806 PRJ589803:PRL589806 PHN589803:PHP589806 OXR589803:OXT589806 ONV589803:ONX589806 ODZ589803:OEB589806 NUD589803:NUF589806 NKH589803:NKJ589806 NAL589803:NAN589806 MQP589803:MQR589806 MGT589803:MGV589806 LWX589803:LWZ589806 LNB589803:LND589806 LDF589803:LDH589806 KTJ589803:KTL589806 KJN589803:KJP589806 JZR589803:JZT589806 JPV589803:JPX589806 JFZ589803:JGB589806 IWD589803:IWF589806 IMH589803:IMJ589806 ICL589803:ICN589806 HSP589803:HSR589806 HIT589803:HIV589806 GYX589803:GYZ589806 GPB589803:GPD589806 GFF589803:GFH589806 FVJ589803:FVL589806 FLN589803:FLP589806 FBR589803:FBT589806 ERV589803:ERX589806 EHZ589803:EIB589806 DYD589803:DYF589806 DOH589803:DOJ589806 DEL589803:DEN589806 CUP589803:CUR589806 CKT589803:CKV589806 CAX589803:CAZ589806 BRB589803:BRD589806 BHF589803:BHH589806 AXJ589803:AXL589806 ANN589803:ANP589806 ADR589803:ADT589806 TV589803:TX589806 JZ589803:KB589806 AB589787:AD589790 WWL524267:WWN524270 WMP524267:WMR524270 WCT524267:WCV524270 VSX524267:VSZ524270 VJB524267:VJD524270 UZF524267:UZH524270 UPJ524267:UPL524270 UFN524267:UFP524270 TVR524267:TVT524270 TLV524267:TLX524270 TBZ524267:TCB524270 SSD524267:SSF524270 SIH524267:SIJ524270 RYL524267:RYN524270 ROP524267:ROR524270 RET524267:REV524270 QUX524267:QUZ524270 QLB524267:QLD524270 QBF524267:QBH524270 PRJ524267:PRL524270 PHN524267:PHP524270 OXR524267:OXT524270 ONV524267:ONX524270 ODZ524267:OEB524270 NUD524267:NUF524270 NKH524267:NKJ524270 NAL524267:NAN524270 MQP524267:MQR524270 MGT524267:MGV524270 LWX524267:LWZ524270 LNB524267:LND524270 LDF524267:LDH524270 KTJ524267:KTL524270 KJN524267:KJP524270 JZR524267:JZT524270 JPV524267:JPX524270 JFZ524267:JGB524270 IWD524267:IWF524270 IMH524267:IMJ524270 ICL524267:ICN524270 HSP524267:HSR524270 HIT524267:HIV524270 GYX524267:GYZ524270 GPB524267:GPD524270 GFF524267:GFH524270 FVJ524267:FVL524270 FLN524267:FLP524270 FBR524267:FBT524270 ERV524267:ERX524270 EHZ524267:EIB524270 DYD524267:DYF524270 DOH524267:DOJ524270 DEL524267:DEN524270 CUP524267:CUR524270 CKT524267:CKV524270 CAX524267:CAZ524270 BRB524267:BRD524270 BHF524267:BHH524270 AXJ524267:AXL524270 ANN524267:ANP524270 ADR524267:ADT524270 TV524267:TX524270 JZ524267:KB524270 AB524251:AD524254 WWL458731:WWN458734 WMP458731:WMR458734 WCT458731:WCV458734 VSX458731:VSZ458734 VJB458731:VJD458734 UZF458731:UZH458734 UPJ458731:UPL458734 UFN458731:UFP458734 TVR458731:TVT458734 TLV458731:TLX458734 TBZ458731:TCB458734 SSD458731:SSF458734 SIH458731:SIJ458734 RYL458731:RYN458734 ROP458731:ROR458734 RET458731:REV458734 QUX458731:QUZ458734 QLB458731:QLD458734 QBF458731:QBH458734 PRJ458731:PRL458734 PHN458731:PHP458734 OXR458731:OXT458734 ONV458731:ONX458734 ODZ458731:OEB458734 NUD458731:NUF458734 NKH458731:NKJ458734 NAL458731:NAN458734 MQP458731:MQR458734 MGT458731:MGV458734 LWX458731:LWZ458734 LNB458731:LND458734 LDF458731:LDH458734 KTJ458731:KTL458734 KJN458731:KJP458734 JZR458731:JZT458734 JPV458731:JPX458734 JFZ458731:JGB458734 IWD458731:IWF458734 IMH458731:IMJ458734 ICL458731:ICN458734 HSP458731:HSR458734 HIT458731:HIV458734 GYX458731:GYZ458734 GPB458731:GPD458734 GFF458731:GFH458734 FVJ458731:FVL458734 FLN458731:FLP458734 FBR458731:FBT458734 ERV458731:ERX458734 EHZ458731:EIB458734 DYD458731:DYF458734 DOH458731:DOJ458734 DEL458731:DEN458734 CUP458731:CUR458734 CKT458731:CKV458734 CAX458731:CAZ458734 BRB458731:BRD458734 BHF458731:BHH458734 AXJ458731:AXL458734 ANN458731:ANP458734 ADR458731:ADT458734 TV458731:TX458734 JZ458731:KB458734 AB458715:AD458718 WWL393195:WWN393198 WMP393195:WMR393198 WCT393195:WCV393198 VSX393195:VSZ393198 VJB393195:VJD393198 UZF393195:UZH393198 UPJ393195:UPL393198 UFN393195:UFP393198 TVR393195:TVT393198 TLV393195:TLX393198 TBZ393195:TCB393198 SSD393195:SSF393198 SIH393195:SIJ393198 RYL393195:RYN393198 ROP393195:ROR393198 RET393195:REV393198 QUX393195:QUZ393198 QLB393195:QLD393198 QBF393195:QBH393198 PRJ393195:PRL393198 PHN393195:PHP393198 OXR393195:OXT393198 ONV393195:ONX393198 ODZ393195:OEB393198 NUD393195:NUF393198 NKH393195:NKJ393198 NAL393195:NAN393198 MQP393195:MQR393198 MGT393195:MGV393198 LWX393195:LWZ393198 LNB393195:LND393198 LDF393195:LDH393198 KTJ393195:KTL393198 KJN393195:KJP393198 JZR393195:JZT393198 JPV393195:JPX393198 JFZ393195:JGB393198 IWD393195:IWF393198 IMH393195:IMJ393198 ICL393195:ICN393198 HSP393195:HSR393198 HIT393195:HIV393198 GYX393195:GYZ393198 GPB393195:GPD393198 GFF393195:GFH393198 FVJ393195:FVL393198 FLN393195:FLP393198 FBR393195:FBT393198 ERV393195:ERX393198 EHZ393195:EIB393198 DYD393195:DYF393198 DOH393195:DOJ393198 DEL393195:DEN393198 CUP393195:CUR393198 CKT393195:CKV393198 CAX393195:CAZ393198 BRB393195:BRD393198 BHF393195:BHH393198 AXJ393195:AXL393198 ANN393195:ANP393198 ADR393195:ADT393198 TV393195:TX393198 JZ393195:KB393198 AB393179:AD393182 WWL327659:WWN327662 WMP327659:WMR327662 WCT327659:WCV327662 VSX327659:VSZ327662 VJB327659:VJD327662 UZF327659:UZH327662 UPJ327659:UPL327662 UFN327659:UFP327662 TVR327659:TVT327662 TLV327659:TLX327662 TBZ327659:TCB327662 SSD327659:SSF327662 SIH327659:SIJ327662 RYL327659:RYN327662 ROP327659:ROR327662 RET327659:REV327662 QUX327659:QUZ327662 QLB327659:QLD327662 QBF327659:QBH327662 PRJ327659:PRL327662 PHN327659:PHP327662 OXR327659:OXT327662 ONV327659:ONX327662 ODZ327659:OEB327662 NUD327659:NUF327662 NKH327659:NKJ327662 NAL327659:NAN327662 MQP327659:MQR327662 MGT327659:MGV327662 LWX327659:LWZ327662 LNB327659:LND327662 LDF327659:LDH327662 KTJ327659:KTL327662 KJN327659:KJP327662 JZR327659:JZT327662 JPV327659:JPX327662 JFZ327659:JGB327662 IWD327659:IWF327662 IMH327659:IMJ327662 ICL327659:ICN327662 HSP327659:HSR327662 HIT327659:HIV327662 GYX327659:GYZ327662 GPB327659:GPD327662 GFF327659:GFH327662 FVJ327659:FVL327662 FLN327659:FLP327662 FBR327659:FBT327662 ERV327659:ERX327662 EHZ327659:EIB327662 DYD327659:DYF327662 DOH327659:DOJ327662 DEL327659:DEN327662 CUP327659:CUR327662 CKT327659:CKV327662 CAX327659:CAZ327662 BRB327659:BRD327662 BHF327659:BHH327662 AXJ327659:AXL327662 ANN327659:ANP327662 ADR327659:ADT327662 TV327659:TX327662 JZ327659:KB327662 AB327643:AD327646 WWL262123:WWN262126 WMP262123:WMR262126 WCT262123:WCV262126 VSX262123:VSZ262126 VJB262123:VJD262126 UZF262123:UZH262126 UPJ262123:UPL262126 UFN262123:UFP262126 TVR262123:TVT262126 TLV262123:TLX262126 TBZ262123:TCB262126 SSD262123:SSF262126 SIH262123:SIJ262126 RYL262123:RYN262126 ROP262123:ROR262126 RET262123:REV262126 QUX262123:QUZ262126 QLB262123:QLD262126 QBF262123:QBH262126 PRJ262123:PRL262126 PHN262123:PHP262126 OXR262123:OXT262126 ONV262123:ONX262126 ODZ262123:OEB262126 NUD262123:NUF262126 NKH262123:NKJ262126 NAL262123:NAN262126 MQP262123:MQR262126 MGT262123:MGV262126 LWX262123:LWZ262126 LNB262123:LND262126 LDF262123:LDH262126 KTJ262123:KTL262126 KJN262123:KJP262126 JZR262123:JZT262126 JPV262123:JPX262126 JFZ262123:JGB262126 IWD262123:IWF262126 IMH262123:IMJ262126 ICL262123:ICN262126 HSP262123:HSR262126 HIT262123:HIV262126 GYX262123:GYZ262126 GPB262123:GPD262126 GFF262123:GFH262126 FVJ262123:FVL262126 FLN262123:FLP262126 FBR262123:FBT262126 ERV262123:ERX262126 EHZ262123:EIB262126 DYD262123:DYF262126 DOH262123:DOJ262126 DEL262123:DEN262126 CUP262123:CUR262126 CKT262123:CKV262126 CAX262123:CAZ262126 BRB262123:BRD262126 BHF262123:BHH262126 AXJ262123:AXL262126 ANN262123:ANP262126 ADR262123:ADT262126 TV262123:TX262126 JZ262123:KB262126 AB262107:AD262110 WWL196587:WWN196590 WMP196587:WMR196590 WCT196587:WCV196590 VSX196587:VSZ196590 VJB196587:VJD196590 UZF196587:UZH196590 UPJ196587:UPL196590 UFN196587:UFP196590 TVR196587:TVT196590 TLV196587:TLX196590 TBZ196587:TCB196590 SSD196587:SSF196590 SIH196587:SIJ196590 RYL196587:RYN196590 ROP196587:ROR196590 RET196587:REV196590 QUX196587:QUZ196590 QLB196587:QLD196590 QBF196587:QBH196590 PRJ196587:PRL196590 PHN196587:PHP196590 OXR196587:OXT196590 ONV196587:ONX196590 ODZ196587:OEB196590 NUD196587:NUF196590 NKH196587:NKJ196590 NAL196587:NAN196590 MQP196587:MQR196590 MGT196587:MGV196590 LWX196587:LWZ196590 LNB196587:LND196590 LDF196587:LDH196590 KTJ196587:KTL196590 KJN196587:KJP196590 JZR196587:JZT196590 JPV196587:JPX196590 JFZ196587:JGB196590 IWD196587:IWF196590 IMH196587:IMJ196590 ICL196587:ICN196590 HSP196587:HSR196590 HIT196587:HIV196590 GYX196587:GYZ196590 GPB196587:GPD196590 GFF196587:GFH196590 FVJ196587:FVL196590 FLN196587:FLP196590 FBR196587:FBT196590 ERV196587:ERX196590 EHZ196587:EIB196590 DYD196587:DYF196590 DOH196587:DOJ196590 DEL196587:DEN196590 CUP196587:CUR196590 CKT196587:CKV196590 CAX196587:CAZ196590 BRB196587:BRD196590 BHF196587:BHH196590 AXJ196587:AXL196590 ANN196587:ANP196590 ADR196587:ADT196590 TV196587:TX196590 JZ196587:KB196590 AB196571:AD196574 WWL131051:WWN131054 WMP131051:WMR131054 WCT131051:WCV131054 VSX131051:VSZ131054 VJB131051:VJD131054 UZF131051:UZH131054 UPJ131051:UPL131054 UFN131051:UFP131054 TVR131051:TVT131054 TLV131051:TLX131054 TBZ131051:TCB131054 SSD131051:SSF131054 SIH131051:SIJ131054 RYL131051:RYN131054 ROP131051:ROR131054 RET131051:REV131054 QUX131051:QUZ131054 QLB131051:QLD131054 QBF131051:QBH131054 PRJ131051:PRL131054 PHN131051:PHP131054 OXR131051:OXT131054 ONV131051:ONX131054 ODZ131051:OEB131054 NUD131051:NUF131054 NKH131051:NKJ131054 NAL131051:NAN131054 MQP131051:MQR131054 MGT131051:MGV131054 LWX131051:LWZ131054 LNB131051:LND131054 LDF131051:LDH131054 KTJ131051:KTL131054 KJN131051:KJP131054 JZR131051:JZT131054 JPV131051:JPX131054 JFZ131051:JGB131054 IWD131051:IWF131054 IMH131051:IMJ131054 ICL131051:ICN131054 HSP131051:HSR131054 HIT131051:HIV131054 GYX131051:GYZ131054 GPB131051:GPD131054 GFF131051:GFH131054 FVJ131051:FVL131054 FLN131051:FLP131054 FBR131051:FBT131054 ERV131051:ERX131054 EHZ131051:EIB131054 DYD131051:DYF131054 DOH131051:DOJ131054 DEL131051:DEN131054 CUP131051:CUR131054 CKT131051:CKV131054 CAX131051:CAZ131054 BRB131051:BRD131054 BHF131051:BHH131054 AXJ131051:AXL131054 ANN131051:ANP131054 ADR131051:ADT131054 TV131051:TX131054 JZ131051:KB131054 AB131035:AD131038 WWL65515:WWN65518 WMP65515:WMR65518 WCT65515:WCV65518 VSX65515:VSZ65518 VJB65515:VJD65518 UZF65515:UZH65518 UPJ65515:UPL65518 UFN65515:UFP65518 TVR65515:TVT65518 TLV65515:TLX65518 TBZ65515:TCB65518 SSD65515:SSF65518 SIH65515:SIJ65518 RYL65515:RYN65518 ROP65515:ROR65518 RET65515:REV65518 QUX65515:QUZ65518 QLB65515:QLD65518 QBF65515:QBH65518 PRJ65515:PRL65518 PHN65515:PHP65518 OXR65515:OXT65518 ONV65515:ONX65518 ODZ65515:OEB65518 NUD65515:NUF65518 NKH65515:NKJ65518 NAL65515:NAN65518 MQP65515:MQR65518 MGT65515:MGV65518 LWX65515:LWZ65518 LNB65515:LND65518 LDF65515:LDH65518 KTJ65515:KTL65518 KJN65515:KJP65518 JZR65515:JZT65518 JPV65515:JPX65518 JFZ65515:JGB65518 IWD65515:IWF65518 IMH65515:IMJ65518 ICL65515:ICN65518 HSP65515:HSR65518 HIT65515:HIV65518 GYX65515:GYZ65518 GPB65515:GPD65518 GFF65515:GFH65518 FVJ65515:FVL65518 FLN65515:FLP65518 FBR65515:FBT65518 ERV65515:ERX65518 EHZ65515:EIB65518 DYD65515:DYF65518 DOH65515:DOJ65518 DEL65515:DEN65518 CUP65515:CUR65518 CKT65515:CKV65518 CAX65515:CAZ65518 BRB65515:BRD65518 BHF65515:BHH65518 AXJ65515:AXL65518 ANN65515:ANP65518 ADR65515:ADT65518 TV65515:TX65518 JZ65515:KB65518 AB65499:AD65502 WWL983016:WWN983016 WMP983016:WMR983016 WCT983016:WCV983016 VSX983016:VSZ983016 VJB983016:VJD983016 UZF983016:UZH983016 UPJ983016:UPL983016 UFN983016:UFP983016 TVR983016:TVT983016 TLV983016:TLX983016 TBZ983016:TCB983016 SSD983016:SSF983016 SIH983016:SIJ983016 RYL983016:RYN983016 ROP983016:ROR983016 RET983016:REV983016 QUX983016:QUZ983016 QLB983016:QLD983016 QBF983016:QBH983016 PRJ983016:PRL983016 PHN983016:PHP983016 OXR983016:OXT983016 ONV983016:ONX983016 ODZ983016:OEB983016 NUD983016:NUF983016 NKH983016:NKJ983016 NAL983016:NAN983016 MQP983016:MQR983016 MGT983016:MGV983016 LWX983016:LWZ983016 LNB983016:LND983016 LDF983016:LDH983016 KTJ983016:KTL983016 KJN983016:KJP983016 JZR983016:JZT983016 JPV983016:JPX983016 JFZ983016:JGB983016 IWD983016:IWF983016 IMH983016:IMJ983016 ICL983016:ICN983016 HSP983016:HSR983016 HIT983016:HIV983016 GYX983016:GYZ983016 GPB983016:GPD983016 GFF983016:GFH983016 FVJ983016:FVL983016 FLN983016:FLP983016 FBR983016:FBT983016 ERV983016:ERX983016 EHZ983016:EIB983016 DYD983016:DYF983016 DOH983016:DOJ983016 DEL983016:DEN983016 CUP983016:CUR983016 CKT983016:CKV983016 CAX983016:CAZ983016 BRB983016:BRD983016 BHF983016:BHH983016 AXJ983016:AXL983016 ANN983016:ANP983016 ADR983016:ADT983016 TV983016:TX983016 JZ983016:KB983016 AB983000:AD983000 WWL917480:WWN917480 WMP917480:WMR917480 WCT917480:WCV917480 VSX917480:VSZ917480 VJB917480:VJD917480 UZF917480:UZH917480 UPJ917480:UPL917480 UFN917480:UFP917480 TVR917480:TVT917480 TLV917480:TLX917480 TBZ917480:TCB917480 SSD917480:SSF917480 SIH917480:SIJ917480 RYL917480:RYN917480 ROP917480:ROR917480 RET917480:REV917480 QUX917480:QUZ917480 QLB917480:QLD917480 QBF917480:QBH917480 PRJ917480:PRL917480 PHN917480:PHP917480 OXR917480:OXT917480 ONV917480:ONX917480 ODZ917480:OEB917480 NUD917480:NUF917480 NKH917480:NKJ917480 NAL917480:NAN917480 MQP917480:MQR917480 MGT917480:MGV917480 LWX917480:LWZ917480 LNB917480:LND917480 LDF917480:LDH917480 KTJ917480:KTL917480 KJN917480:KJP917480 JZR917480:JZT917480 JPV917480:JPX917480 JFZ917480:JGB917480 IWD917480:IWF917480 IMH917480:IMJ917480 ICL917480:ICN917480 HSP917480:HSR917480 HIT917480:HIV917480 GYX917480:GYZ917480 GPB917480:GPD917480 GFF917480:GFH917480 FVJ917480:FVL917480 FLN917480:FLP917480 FBR917480:FBT917480 ERV917480:ERX917480 EHZ917480:EIB917480 DYD917480:DYF917480 DOH917480:DOJ917480 DEL917480:DEN917480 CUP917480:CUR917480 CKT917480:CKV917480 CAX917480:CAZ917480 BRB917480:BRD917480 BHF917480:BHH917480 AXJ917480:AXL917480 ANN917480:ANP917480 ADR917480:ADT917480 TV917480:TX917480 JZ917480:KB917480 AB917464:AD917464 WWL851944:WWN851944 WMP851944:WMR851944 WCT851944:WCV851944 VSX851944:VSZ851944 VJB851944:VJD851944 UZF851944:UZH851944 UPJ851944:UPL851944 UFN851944:UFP851944 TVR851944:TVT851944 TLV851944:TLX851944 TBZ851944:TCB851944 SSD851944:SSF851944 SIH851944:SIJ851944 RYL851944:RYN851944 ROP851944:ROR851944 RET851944:REV851944 QUX851944:QUZ851944 QLB851944:QLD851944 QBF851944:QBH851944 PRJ851944:PRL851944 PHN851944:PHP851944 OXR851944:OXT851944 ONV851944:ONX851944 ODZ851944:OEB851944 NUD851944:NUF851944 NKH851944:NKJ851944 NAL851944:NAN851944 MQP851944:MQR851944 MGT851944:MGV851944 LWX851944:LWZ851944 LNB851944:LND851944 LDF851944:LDH851944 KTJ851944:KTL851944 KJN851944:KJP851944 JZR851944:JZT851944 JPV851944:JPX851944 JFZ851944:JGB851944 IWD851944:IWF851944 IMH851944:IMJ851944 ICL851944:ICN851944 HSP851944:HSR851944 HIT851944:HIV851944 GYX851944:GYZ851944 GPB851944:GPD851944 GFF851944:GFH851944 FVJ851944:FVL851944 FLN851944:FLP851944 FBR851944:FBT851944 ERV851944:ERX851944 EHZ851944:EIB851944 DYD851944:DYF851944 DOH851944:DOJ851944 DEL851944:DEN851944 CUP851944:CUR851944 CKT851944:CKV851944 CAX851944:CAZ851944 BRB851944:BRD851944 BHF851944:BHH851944 AXJ851944:AXL851944 ANN851944:ANP851944 ADR851944:ADT851944 TV851944:TX851944 JZ851944:KB851944 AB851928:AD851928 WWL786408:WWN786408 WMP786408:WMR786408 WCT786408:WCV786408 VSX786408:VSZ786408 VJB786408:VJD786408 UZF786408:UZH786408 UPJ786408:UPL786408 UFN786408:UFP786408 TVR786408:TVT786408 TLV786408:TLX786408 TBZ786408:TCB786408 SSD786408:SSF786408 SIH786408:SIJ786408 RYL786408:RYN786408 ROP786408:ROR786408 RET786408:REV786408 QUX786408:QUZ786408 QLB786408:QLD786408 QBF786408:QBH786408 PRJ786408:PRL786408 PHN786408:PHP786408 OXR786408:OXT786408 ONV786408:ONX786408 ODZ786408:OEB786408 NUD786408:NUF786408 NKH786408:NKJ786408 NAL786408:NAN786408 MQP786408:MQR786408 MGT786408:MGV786408 LWX786408:LWZ786408 LNB786408:LND786408 LDF786408:LDH786408 KTJ786408:KTL786408 KJN786408:KJP786408 JZR786408:JZT786408 JPV786408:JPX786408 JFZ786408:JGB786408 IWD786408:IWF786408 IMH786408:IMJ786408 ICL786408:ICN786408 HSP786408:HSR786408 HIT786408:HIV786408 GYX786408:GYZ786408 GPB786408:GPD786408 GFF786408:GFH786408 FVJ786408:FVL786408 FLN786408:FLP786408 FBR786408:FBT786408 ERV786408:ERX786408 EHZ786408:EIB786408 DYD786408:DYF786408 DOH786408:DOJ786408 DEL786408:DEN786408 CUP786408:CUR786408 CKT786408:CKV786408 CAX786408:CAZ786408 BRB786408:BRD786408 BHF786408:BHH786408 AXJ786408:AXL786408 ANN786408:ANP786408 ADR786408:ADT786408 TV786408:TX786408 JZ786408:KB786408 AB786392:AD786392 WWL720872:WWN720872 WMP720872:WMR720872 WCT720872:WCV720872 VSX720872:VSZ720872 VJB720872:VJD720872 UZF720872:UZH720872 UPJ720872:UPL720872 UFN720872:UFP720872 TVR720872:TVT720872 TLV720872:TLX720872 TBZ720872:TCB720872 SSD720872:SSF720872 SIH720872:SIJ720872 RYL720872:RYN720872 ROP720872:ROR720872 RET720872:REV720872 QUX720872:QUZ720872 QLB720872:QLD720872 QBF720872:QBH720872 PRJ720872:PRL720872 PHN720872:PHP720872 OXR720872:OXT720872 ONV720872:ONX720872 ODZ720872:OEB720872 NUD720872:NUF720872 NKH720872:NKJ720872 NAL720872:NAN720872 MQP720872:MQR720872 MGT720872:MGV720872 LWX720872:LWZ720872 LNB720872:LND720872 LDF720872:LDH720872 KTJ720872:KTL720872 KJN720872:KJP720872 JZR720872:JZT720872 JPV720872:JPX720872 JFZ720872:JGB720872 IWD720872:IWF720872 IMH720872:IMJ720872 ICL720872:ICN720872 HSP720872:HSR720872 HIT720872:HIV720872 GYX720872:GYZ720872 GPB720872:GPD720872 GFF720872:GFH720872 FVJ720872:FVL720872 FLN720872:FLP720872 FBR720872:FBT720872 ERV720872:ERX720872 EHZ720872:EIB720872 DYD720872:DYF720872 DOH720872:DOJ720872 DEL720872:DEN720872 CUP720872:CUR720872 CKT720872:CKV720872 CAX720872:CAZ720872 BRB720872:BRD720872 BHF720872:BHH720872 AXJ720872:AXL720872 ANN720872:ANP720872 ADR720872:ADT720872 TV720872:TX720872 JZ720872:KB720872 AB720856:AD720856 WWL655336:WWN655336 WMP655336:WMR655336 WCT655336:WCV655336 VSX655336:VSZ655336 VJB655336:VJD655336 UZF655336:UZH655336 UPJ655336:UPL655336 UFN655336:UFP655336 TVR655336:TVT655336 TLV655336:TLX655336 TBZ655336:TCB655336 SSD655336:SSF655336 SIH655336:SIJ655336 RYL655336:RYN655336 ROP655336:ROR655336 RET655336:REV655336 QUX655336:QUZ655336 QLB655336:QLD655336 QBF655336:QBH655336 PRJ655336:PRL655336 PHN655336:PHP655336 OXR655336:OXT655336 ONV655336:ONX655336 ODZ655336:OEB655336 NUD655336:NUF655336 NKH655336:NKJ655336 NAL655336:NAN655336 MQP655336:MQR655336 MGT655336:MGV655336 LWX655336:LWZ655336 LNB655336:LND655336 LDF655336:LDH655336 KTJ655336:KTL655336 KJN655336:KJP655336 JZR655336:JZT655336 JPV655336:JPX655336 JFZ655336:JGB655336 IWD655336:IWF655336 IMH655336:IMJ655336 ICL655336:ICN655336 HSP655336:HSR655336 HIT655336:HIV655336 GYX655336:GYZ655336 GPB655336:GPD655336 GFF655336:GFH655336 FVJ655336:FVL655336 FLN655336:FLP655336 FBR655336:FBT655336 ERV655336:ERX655336 EHZ655336:EIB655336 DYD655336:DYF655336 DOH655336:DOJ655336 DEL655336:DEN655336 CUP655336:CUR655336 CKT655336:CKV655336 CAX655336:CAZ655336 BRB655336:BRD655336 BHF655336:BHH655336 AXJ655336:AXL655336 ANN655336:ANP655336 ADR655336:ADT655336 TV655336:TX655336 JZ655336:KB655336 AB655320:AD655320 WWL589800:WWN589800 WMP589800:WMR589800 WCT589800:WCV589800 VSX589800:VSZ589800 VJB589800:VJD589800 UZF589800:UZH589800 UPJ589800:UPL589800 UFN589800:UFP589800 TVR589800:TVT589800 TLV589800:TLX589800 TBZ589800:TCB589800 SSD589800:SSF589800 SIH589800:SIJ589800 RYL589800:RYN589800 ROP589800:ROR589800 RET589800:REV589800 QUX589800:QUZ589800 QLB589800:QLD589800 QBF589800:QBH589800 PRJ589800:PRL589800 PHN589800:PHP589800 OXR589800:OXT589800 ONV589800:ONX589800 ODZ589800:OEB589800 NUD589800:NUF589800 NKH589800:NKJ589800 NAL589800:NAN589800 MQP589800:MQR589800 MGT589800:MGV589800 LWX589800:LWZ589800 LNB589800:LND589800 LDF589800:LDH589800 KTJ589800:KTL589800 KJN589800:KJP589800 JZR589800:JZT589800 JPV589800:JPX589800 JFZ589800:JGB589800 IWD589800:IWF589800 IMH589800:IMJ589800 ICL589800:ICN589800 HSP589800:HSR589800 HIT589800:HIV589800 GYX589800:GYZ589800 GPB589800:GPD589800 GFF589800:GFH589800 FVJ589800:FVL589800 FLN589800:FLP589800 FBR589800:FBT589800 ERV589800:ERX589800 EHZ589800:EIB589800 DYD589800:DYF589800 DOH589800:DOJ589800 DEL589800:DEN589800 CUP589800:CUR589800 CKT589800:CKV589800 CAX589800:CAZ589800 BRB589800:BRD589800 BHF589800:BHH589800 AXJ589800:AXL589800 ANN589800:ANP589800 ADR589800:ADT589800 TV589800:TX589800 JZ589800:KB589800 AB589784:AD589784 WWL524264:WWN524264 WMP524264:WMR524264 WCT524264:WCV524264 VSX524264:VSZ524264 VJB524264:VJD524264 UZF524264:UZH524264 UPJ524264:UPL524264 UFN524264:UFP524264 TVR524264:TVT524264 TLV524264:TLX524264 TBZ524264:TCB524264 SSD524264:SSF524264 SIH524264:SIJ524264 RYL524264:RYN524264 ROP524264:ROR524264 RET524264:REV524264 QUX524264:QUZ524264 QLB524264:QLD524264 QBF524264:QBH524264 PRJ524264:PRL524264 PHN524264:PHP524264 OXR524264:OXT524264 ONV524264:ONX524264 ODZ524264:OEB524264 NUD524264:NUF524264 NKH524264:NKJ524264 NAL524264:NAN524264 MQP524264:MQR524264 MGT524264:MGV524264 LWX524264:LWZ524264 LNB524264:LND524264 LDF524264:LDH524264 KTJ524264:KTL524264 KJN524264:KJP524264 JZR524264:JZT524264 JPV524264:JPX524264 JFZ524264:JGB524264 IWD524264:IWF524264 IMH524264:IMJ524264 ICL524264:ICN524264 HSP524264:HSR524264 HIT524264:HIV524264 GYX524264:GYZ524264 GPB524264:GPD524264 GFF524264:GFH524264 FVJ524264:FVL524264 FLN524264:FLP524264 FBR524264:FBT524264 ERV524264:ERX524264 EHZ524264:EIB524264 DYD524264:DYF524264 DOH524264:DOJ524264 DEL524264:DEN524264 CUP524264:CUR524264 CKT524264:CKV524264 CAX524264:CAZ524264 BRB524264:BRD524264 BHF524264:BHH524264 AXJ524264:AXL524264 ANN524264:ANP524264 ADR524264:ADT524264 TV524264:TX524264 JZ524264:KB524264 AB524248:AD524248 WWL458728:WWN458728 WMP458728:WMR458728 WCT458728:WCV458728 VSX458728:VSZ458728 VJB458728:VJD458728 UZF458728:UZH458728 UPJ458728:UPL458728 UFN458728:UFP458728 TVR458728:TVT458728 TLV458728:TLX458728 TBZ458728:TCB458728 SSD458728:SSF458728 SIH458728:SIJ458728 RYL458728:RYN458728 ROP458728:ROR458728 RET458728:REV458728 QUX458728:QUZ458728 QLB458728:QLD458728 QBF458728:QBH458728 PRJ458728:PRL458728 PHN458728:PHP458728 OXR458728:OXT458728 ONV458728:ONX458728 ODZ458728:OEB458728 NUD458728:NUF458728 NKH458728:NKJ458728 NAL458728:NAN458728 MQP458728:MQR458728 MGT458728:MGV458728 LWX458728:LWZ458728 LNB458728:LND458728 LDF458728:LDH458728 KTJ458728:KTL458728 KJN458728:KJP458728 JZR458728:JZT458728 JPV458728:JPX458728 JFZ458728:JGB458728 IWD458728:IWF458728 IMH458728:IMJ458728 ICL458728:ICN458728 HSP458728:HSR458728 HIT458728:HIV458728 GYX458728:GYZ458728 GPB458728:GPD458728 GFF458728:GFH458728 FVJ458728:FVL458728 FLN458728:FLP458728 FBR458728:FBT458728 ERV458728:ERX458728 EHZ458728:EIB458728 DYD458728:DYF458728 DOH458728:DOJ458728 DEL458728:DEN458728 CUP458728:CUR458728 CKT458728:CKV458728 CAX458728:CAZ458728 BRB458728:BRD458728 BHF458728:BHH458728 AXJ458728:AXL458728 ANN458728:ANP458728 ADR458728:ADT458728 TV458728:TX458728 JZ458728:KB458728 AB458712:AD458712 WWL393192:WWN393192 WMP393192:WMR393192 WCT393192:WCV393192 VSX393192:VSZ393192 VJB393192:VJD393192 UZF393192:UZH393192 UPJ393192:UPL393192 UFN393192:UFP393192 TVR393192:TVT393192 TLV393192:TLX393192 TBZ393192:TCB393192 SSD393192:SSF393192 SIH393192:SIJ393192 RYL393192:RYN393192 ROP393192:ROR393192 RET393192:REV393192 QUX393192:QUZ393192 QLB393192:QLD393192 QBF393192:QBH393192 PRJ393192:PRL393192 PHN393192:PHP393192 OXR393192:OXT393192 ONV393192:ONX393192 ODZ393192:OEB393192 NUD393192:NUF393192 NKH393192:NKJ393192 NAL393192:NAN393192 MQP393192:MQR393192 MGT393192:MGV393192 LWX393192:LWZ393192 LNB393192:LND393192 LDF393192:LDH393192 KTJ393192:KTL393192 KJN393192:KJP393192 JZR393192:JZT393192 JPV393192:JPX393192 JFZ393192:JGB393192 IWD393192:IWF393192 IMH393192:IMJ393192 ICL393192:ICN393192 HSP393192:HSR393192 HIT393192:HIV393192 GYX393192:GYZ393192 GPB393192:GPD393192 GFF393192:GFH393192 FVJ393192:FVL393192 FLN393192:FLP393192 FBR393192:FBT393192 ERV393192:ERX393192 EHZ393192:EIB393192 DYD393192:DYF393192 DOH393192:DOJ393192 DEL393192:DEN393192 CUP393192:CUR393192 CKT393192:CKV393192 CAX393192:CAZ393192 BRB393192:BRD393192 BHF393192:BHH393192 AXJ393192:AXL393192 ANN393192:ANP393192 ADR393192:ADT393192 TV393192:TX393192 JZ393192:KB393192 AB393176:AD393176 WWL327656:WWN327656 WMP327656:WMR327656 WCT327656:WCV327656 VSX327656:VSZ327656 VJB327656:VJD327656 UZF327656:UZH327656 UPJ327656:UPL327656 UFN327656:UFP327656 TVR327656:TVT327656 TLV327656:TLX327656 TBZ327656:TCB327656 SSD327656:SSF327656 SIH327656:SIJ327656 RYL327656:RYN327656 ROP327656:ROR327656 RET327656:REV327656 QUX327656:QUZ327656 QLB327656:QLD327656 QBF327656:QBH327656 PRJ327656:PRL327656 PHN327656:PHP327656 OXR327656:OXT327656 ONV327656:ONX327656 ODZ327656:OEB327656 NUD327656:NUF327656 NKH327656:NKJ327656 NAL327656:NAN327656 MQP327656:MQR327656 MGT327656:MGV327656 LWX327656:LWZ327656 LNB327656:LND327656 LDF327656:LDH327656 KTJ327656:KTL327656 KJN327656:KJP327656 JZR327656:JZT327656 JPV327656:JPX327656 JFZ327656:JGB327656 IWD327656:IWF327656 IMH327656:IMJ327656 ICL327656:ICN327656 HSP327656:HSR327656 HIT327656:HIV327656 GYX327656:GYZ327656 GPB327656:GPD327656 GFF327656:GFH327656 FVJ327656:FVL327656 FLN327656:FLP327656 FBR327656:FBT327656 ERV327656:ERX327656 EHZ327656:EIB327656 DYD327656:DYF327656 DOH327656:DOJ327656 DEL327656:DEN327656 CUP327656:CUR327656 CKT327656:CKV327656 CAX327656:CAZ327656 BRB327656:BRD327656 BHF327656:BHH327656 AXJ327656:AXL327656 ANN327656:ANP327656 ADR327656:ADT327656 TV327656:TX327656 JZ327656:KB327656 AB327640:AD327640 WWL262120:WWN262120 WMP262120:WMR262120 WCT262120:WCV262120 VSX262120:VSZ262120 VJB262120:VJD262120 UZF262120:UZH262120 UPJ262120:UPL262120 UFN262120:UFP262120 TVR262120:TVT262120 TLV262120:TLX262120 TBZ262120:TCB262120 SSD262120:SSF262120 SIH262120:SIJ262120 RYL262120:RYN262120 ROP262120:ROR262120 RET262120:REV262120 QUX262120:QUZ262120 QLB262120:QLD262120 QBF262120:QBH262120 PRJ262120:PRL262120 PHN262120:PHP262120 OXR262120:OXT262120 ONV262120:ONX262120 ODZ262120:OEB262120 NUD262120:NUF262120 NKH262120:NKJ262120 NAL262120:NAN262120 MQP262120:MQR262120 MGT262120:MGV262120 LWX262120:LWZ262120 LNB262120:LND262120 LDF262120:LDH262120 KTJ262120:KTL262120 KJN262120:KJP262120 JZR262120:JZT262120 JPV262120:JPX262120 JFZ262120:JGB262120 IWD262120:IWF262120 IMH262120:IMJ262120 ICL262120:ICN262120 HSP262120:HSR262120 HIT262120:HIV262120 GYX262120:GYZ262120 GPB262120:GPD262120 GFF262120:GFH262120 FVJ262120:FVL262120 FLN262120:FLP262120 FBR262120:FBT262120 ERV262120:ERX262120 EHZ262120:EIB262120 DYD262120:DYF262120 DOH262120:DOJ262120 DEL262120:DEN262120 CUP262120:CUR262120 CKT262120:CKV262120 CAX262120:CAZ262120 BRB262120:BRD262120 BHF262120:BHH262120 AXJ262120:AXL262120 ANN262120:ANP262120 ADR262120:ADT262120 TV262120:TX262120 JZ262120:KB262120 AB262104:AD262104 WWL196584:WWN196584 WMP196584:WMR196584 WCT196584:WCV196584 VSX196584:VSZ196584 VJB196584:VJD196584 UZF196584:UZH196584 UPJ196584:UPL196584 UFN196584:UFP196584 TVR196584:TVT196584 TLV196584:TLX196584 TBZ196584:TCB196584 SSD196584:SSF196584 SIH196584:SIJ196584 RYL196584:RYN196584 ROP196584:ROR196584 RET196584:REV196584 QUX196584:QUZ196584 QLB196584:QLD196584 QBF196584:QBH196584 PRJ196584:PRL196584 PHN196584:PHP196584 OXR196584:OXT196584 ONV196584:ONX196584 ODZ196584:OEB196584 NUD196584:NUF196584 NKH196584:NKJ196584 NAL196584:NAN196584 MQP196584:MQR196584 MGT196584:MGV196584 LWX196584:LWZ196584 LNB196584:LND196584 LDF196584:LDH196584 KTJ196584:KTL196584 KJN196584:KJP196584 JZR196584:JZT196584 JPV196584:JPX196584 JFZ196584:JGB196584 IWD196584:IWF196584 IMH196584:IMJ196584 ICL196584:ICN196584 HSP196584:HSR196584 HIT196584:HIV196584 GYX196584:GYZ196584 GPB196584:GPD196584 GFF196584:GFH196584 FVJ196584:FVL196584 FLN196584:FLP196584 FBR196584:FBT196584 ERV196584:ERX196584 EHZ196584:EIB196584 DYD196584:DYF196584 DOH196584:DOJ196584 DEL196584:DEN196584 CUP196584:CUR196584 CKT196584:CKV196584 CAX196584:CAZ196584 BRB196584:BRD196584 BHF196584:BHH196584 AXJ196584:AXL196584 ANN196584:ANP196584 ADR196584:ADT196584 TV196584:TX196584 JZ196584:KB196584 AB196568:AD196568 WWL131048:WWN131048 WMP131048:WMR131048 WCT131048:WCV131048 VSX131048:VSZ131048 VJB131048:VJD131048 UZF131048:UZH131048 UPJ131048:UPL131048 UFN131048:UFP131048 TVR131048:TVT131048 TLV131048:TLX131048 TBZ131048:TCB131048 SSD131048:SSF131048 SIH131048:SIJ131048 RYL131048:RYN131048 ROP131048:ROR131048 RET131048:REV131048 QUX131048:QUZ131048 QLB131048:QLD131048 QBF131048:QBH131048 PRJ131048:PRL131048 PHN131048:PHP131048 OXR131048:OXT131048 ONV131048:ONX131048 ODZ131048:OEB131048 NUD131048:NUF131048 NKH131048:NKJ131048 NAL131048:NAN131048 MQP131048:MQR131048 MGT131048:MGV131048 LWX131048:LWZ131048 LNB131048:LND131048 LDF131048:LDH131048 KTJ131048:KTL131048 KJN131048:KJP131048 JZR131048:JZT131048 JPV131048:JPX131048 JFZ131048:JGB131048 IWD131048:IWF131048 IMH131048:IMJ131048 ICL131048:ICN131048 HSP131048:HSR131048 HIT131048:HIV131048 GYX131048:GYZ131048 GPB131048:GPD131048 GFF131048:GFH131048 FVJ131048:FVL131048 FLN131048:FLP131048 FBR131048:FBT131048 ERV131048:ERX131048 EHZ131048:EIB131048 DYD131048:DYF131048 DOH131048:DOJ131048 DEL131048:DEN131048 CUP131048:CUR131048 CKT131048:CKV131048 CAX131048:CAZ131048 BRB131048:BRD131048 BHF131048:BHH131048 AXJ131048:AXL131048 ANN131048:ANP131048 ADR131048:ADT131048 TV131048:TX131048 JZ131048:KB131048 AB131032:AD131032 WWL65512:WWN65512 WMP65512:WMR65512 WCT65512:WCV65512 VSX65512:VSZ65512 VJB65512:VJD65512 UZF65512:UZH65512 UPJ65512:UPL65512 UFN65512:UFP65512 TVR65512:TVT65512 TLV65512:TLX65512 TBZ65512:TCB65512 SSD65512:SSF65512 SIH65512:SIJ65512 RYL65512:RYN65512 ROP65512:ROR65512 RET65512:REV65512 QUX65512:QUZ65512 QLB65512:QLD65512 QBF65512:QBH65512 PRJ65512:PRL65512 PHN65512:PHP65512 OXR65512:OXT65512 ONV65512:ONX65512 ODZ65512:OEB65512 NUD65512:NUF65512 NKH65512:NKJ65512 NAL65512:NAN65512 MQP65512:MQR65512 MGT65512:MGV65512 LWX65512:LWZ65512 LNB65512:LND65512 LDF65512:LDH65512 KTJ65512:KTL65512 KJN65512:KJP65512 JZR65512:JZT65512 JPV65512:JPX65512 JFZ65512:JGB65512 IWD65512:IWF65512 IMH65512:IMJ65512 ICL65512:ICN65512 HSP65512:HSR65512 HIT65512:HIV65512 GYX65512:GYZ65512 GPB65512:GPD65512 GFF65512:GFH65512 FVJ65512:FVL65512 FLN65512:FLP65512 FBR65512:FBT65512 ERV65512:ERX65512 EHZ65512:EIB65512 DYD65512:DYF65512 DOH65512:DOJ65512 DEL65512:DEN65512 CUP65512:CUR65512 CKT65512:CKV65512 CAX65512:CAZ65512 BRB65512:BRD65512 BHF65512:BHH65512 AXJ65512:AXL65512 ANN65512:ANP65512 ADR65512:ADT65512 TV65512:TX65512 JZ65512:KB65512 AB65496:AD65496 WWL983002:WWN983005 WMP983002:WMR983005 WCT983002:WCV983005 VSX983002:VSZ983005 VJB983002:VJD983005 UZF983002:UZH983005 UPJ983002:UPL983005 UFN983002:UFP983005 TVR983002:TVT983005 TLV983002:TLX983005 TBZ983002:TCB983005 SSD983002:SSF983005 SIH983002:SIJ983005 RYL983002:RYN983005 ROP983002:ROR983005 RET983002:REV983005 QUX983002:QUZ983005 QLB983002:QLD983005 QBF983002:QBH983005 PRJ983002:PRL983005 PHN983002:PHP983005 OXR983002:OXT983005 ONV983002:ONX983005 ODZ983002:OEB983005 NUD983002:NUF983005 NKH983002:NKJ983005 NAL983002:NAN983005 MQP983002:MQR983005 MGT983002:MGV983005 LWX983002:LWZ983005 LNB983002:LND983005 LDF983002:LDH983005 KTJ983002:KTL983005 KJN983002:KJP983005 JZR983002:JZT983005 JPV983002:JPX983005 JFZ983002:JGB983005 IWD983002:IWF983005 IMH983002:IMJ983005 ICL983002:ICN983005 HSP983002:HSR983005 HIT983002:HIV983005 GYX983002:GYZ983005 GPB983002:GPD983005 GFF983002:GFH983005 FVJ983002:FVL983005 FLN983002:FLP983005 FBR983002:FBT983005 ERV983002:ERX983005 EHZ983002:EIB983005 DYD983002:DYF983005 DOH983002:DOJ983005 DEL983002:DEN983005 CUP983002:CUR983005 CKT983002:CKV983005 CAX983002:CAZ983005 BRB983002:BRD983005 BHF983002:BHH983005 AXJ983002:AXL983005 ANN983002:ANP983005 ADR983002:ADT983005 TV983002:TX983005 JZ983002:KB983005 AB982986:AD982989 WWL917466:WWN917469 WMP917466:WMR917469 WCT917466:WCV917469 VSX917466:VSZ917469 VJB917466:VJD917469 UZF917466:UZH917469 UPJ917466:UPL917469 UFN917466:UFP917469 TVR917466:TVT917469 TLV917466:TLX917469 TBZ917466:TCB917469 SSD917466:SSF917469 SIH917466:SIJ917469 RYL917466:RYN917469 ROP917466:ROR917469 RET917466:REV917469 QUX917466:QUZ917469 QLB917466:QLD917469 QBF917466:QBH917469 PRJ917466:PRL917469 PHN917466:PHP917469 OXR917466:OXT917469 ONV917466:ONX917469 ODZ917466:OEB917469 NUD917466:NUF917469 NKH917466:NKJ917469 NAL917466:NAN917469 MQP917466:MQR917469 MGT917466:MGV917469 LWX917466:LWZ917469 LNB917466:LND917469 LDF917466:LDH917469 KTJ917466:KTL917469 KJN917466:KJP917469 JZR917466:JZT917469 JPV917466:JPX917469 JFZ917466:JGB917469 IWD917466:IWF917469 IMH917466:IMJ917469 ICL917466:ICN917469 HSP917466:HSR917469 HIT917466:HIV917469 GYX917466:GYZ917469 GPB917466:GPD917469 GFF917466:GFH917469 FVJ917466:FVL917469 FLN917466:FLP917469 FBR917466:FBT917469 ERV917466:ERX917469 EHZ917466:EIB917469 DYD917466:DYF917469 DOH917466:DOJ917469 DEL917466:DEN917469 CUP917466:CUR917469 CKT917466:CKV917469 CAX917466:CAZ917469 BRB917466:BRD917469 BHF917466:BHH917469 AXJ917466:AXL917469 ANN917466:ANP917469 ADR917466:ADT917469 TV917466:TX917469 JZ917466:KB917469 AB917450:AD917453 WWL851930:WWN851933 WMP851930:WMR851933 WCT851930:WCV851933 VSX851930:VSZ851933 VJB851930:VJD851933 UZF851930:UZH851933 UPJ851930:UPL851933 UFN851930:UFP851933 TVR851930:TVT851933 TLV851930:TLX851933 TBZ851930:TCB851933 SSD851930:SSF851933 SIH851930:SIJ851933 RYL851930:RYN851933 ROP851930:ROR851933 RET851930:REV851933 QUX851930:QUZ851933 QLB851930:QLD851933 QBF851930:QBH851933 PRJ851930:PRL851933 PHN851930:PHP851933 OXR851930:OXT851933 ONV851930:ONX851933 ODZ851930:OEB851933 NUD851930:NUF851933 NKH851930:NKJ851933 NAL851930:NAN851933 MQP851930:MQR851933 MGT851930:MGV851933 LWX851930:LWZ851933 LNB851930:LND851933 LDF851930:LDH851933 KTJ851930:KTL851933 KJN851930:KJP851933 JZR851930:JZT851933 JPV851930:JPX851933 JFZ851930:JGB851933 IWD851930:IWF851933 IMH851930:IMJ851933 ICL851930:ICN851933 HSP851930:HSR851933 HIT851930:HIV851933 GYX851930:GYZ851933 GPB851930:GPD851933 GFF851930:GFH851933 FVJ851930:FVL851933 FLN851930:FLP851933 FBR851930:FBT851933 ERV851930:ERX851933 EHZ851930:EIB851933 DYD851930:DYF851933 DOH851930:DOJ851933 DEL851930:DEN851933 CUP851930:CUR851933 CKT851930:CKV851933 CAX851930:CAZ851933 BRB851930:BRD851933 BHF851930:BHH851933 AXJ851930:AXL851933 ANN851930:ANP851933 ADR851930:ADT851933 TV851930:TX851933 JZ851930:KB851933 AB851914:AD851917 WWL786394:WWN786397 WMP786394:WMR786397 WCT786394:WCV786397 VSX786394:VSZ786397 VJB786394:VJD786397 UZF786394:UZH786397 UPJ786394:UPL786397 UFN786394:UFP786397 TVR786394:TVT786397 TLV786394:TLX786397 TBZ786394:TCB786397 SSD786394:SSF786397 SIH786394:SIJ786397 RYL786394:RYN786397 ROP786394:ROR786397 RET786394:REV786397 QUX786394:QUZ786397 QLB786394:QLD786397 QBF786394:QBH786397 PRJ786394:PRL786397 PHN786394:PHP786397 OXR786394:OXT786397 ONV786394:ONX786397 ODZ786394:OEB786397 NUD786394:NUF786397 NKH786394:NKJ786397 NAL786394:NAN786397 MQP786394:MQR786397 MGT786394:MGV786397 LWX786394:LWZ786397 LNB786394:LND786397 LDF786394:LDH786397 KTJ786394:KTL786397 KJN786394:KJP786397 JZR786394:JZT786397 JPV786394:JPX786397 JFZ786394:JGB786397 IWD786394:IWF786397 IMH786394:IMJ786397 ICL786394:ICN786397 HSP786394:HSR786397 HIT786394:HIV786397 GYX786394:GYZ786397 GPB786394:GPD786397 GFF786394:GFH786397 FVJ786394:FVL786397 FLN786394:FLP786397 FBR786394:FBT786397 ERV786394:ERX786397 EHZ786394:EIB786397 DYD786394:DYF786397 DOH786394:DOJ786397 DEL786394:DEN786397 CUP786394:CUR786397 CKT786394:CKV786397 CAX786394:CAZ786397 BRB786394:BRD786397 BHF786394:BHH786397 AXJ786394:AXL786397 ANN786394:ANP786397 ADR786394:ADT786397 TV786394:TX786397 JZ786394:KB786397 AB786378:AD786381 WWL720858:WWN720861 WMP720858:WMR720861 WCT720858:WCV720861 VSX720858:VSZ720861 VJB720858:VJD720861 UZF720858:UZH720861 UPJ720858:UPL720861 UFN720858:UFP720861 TVR720858:TVT720861 TLV720858:TLX720861 TBZ720858:TCB720861 SSD720858:SSF720861 SIH720858:SIJ720861 RYL720858:RYN720861 ROP720858:ROR720861 RET720858:REV720861 QUX720858:QUZ720861 QLB720858:QLD720861 QBF720858:QBH720861 PRJ720858:PRL720861 PHN720858:PHP720861 OXR720858:OXT720861 ONV720858:ONX720861 ODZ720858:OEB720861 NUD720858:NUF720861 NKH720858:NKJ720861 NAL720858:NAN720861 MQP720858:MQR720861 MGT720858:MGV720861 LWX720858:LWZ720861 LNB720858:LND720861 LDF720858:LDH720861 KTJ720858:KTL720861 KJN720858:KJP720861 JZR720858:JZT720861 JPV720858:JPX720861 JFZ720858:JGB720861 IWD720858:IWF720861 IMH720858:IMJ720861 ICL720858:ICN720861 HSP720858:HSR720861 HIT720858:HIV720861 GYX720858:GYZ720861 GPB720858:GPD720861 GFF720858:GFH720861 FVJ720858:FVL720861 FLN720858:FLP720861 FBR720858:FBT720861 ERV720858:ERX720861 EHZ720858:EIB720861 DYD720858:DYF720861 DOH720858:DOJ720861 DEL720858:DEN720861 CUP720858:CUR720861 CKT720858:CKV720861 CAX720858:CAZ720861 BRB720858:BRD720861 BHF720858:BHH720861 AXJ720858:AXL720861 ANN720858:ANP720861 ADR720858:ADT720861 TV720858:TX720861 JZ720858:KB720861 AB720842:AD720845 WWL655322:WWN655325 WMP655322:WMR655325 WCT655322:WCV655325 VSX655322:VSZ655325 VJB655322:VJD655325 UZF655322:UZH655325 UPJ655322:UPL655325 UFN655322:UFP655325 TVR655322:TVT655325 TLV655322:TLX655325 TBZ655322:TCB655325 SSD655322:SSF655325 SIH655322:SIJ655325 RYL655322:RYN655325 ROP655322:ROR655325 RET655322:REV655325 QUX655322:QUZ655325 QLB655322:QLD655325 QBF655322:QBH655325 PRJ655322:PRL655325 PHN655322:PHP655325 OXR655322:OXT655325 ONV655322:ONX655325 ODZ655322:OEB655325 NUD655322:NUF655325 NKH655322:NKJ655325 NAL655322:NAN655325 MQP655322:MQR655325 MGT655322:MGV655325 LWX655322:LWZ655325 LNB655322:LND655325 LDF655322:LDH655325 KTJ655322:KTL655325 KJN655322:KJP655325 JZR655322:JZT655325 JPV655322:JPX655325 JFZ655322:JGB655325 IWD655322:IWF655325 IMH655322:IMJ655325 ICL655322:ICN655325 HSP655322:HSR655325 HIT655322:HIV655325 GYX655322:GYZ655325 GPB655322:GPD655325 GFF655322:GFH655325 FVJ655322:FVL655325 FLN655322:FLP655325 FBR655322:FBT655325 ERV655322:ERX655325 EHZ655322:EIB655325 DYD655322:DYF655325 DOH655322:DOJ655325 DEL655322:DEN655325 CUP655322:CUR655325 CKT655322:CKV655325 CAX655322:CAZ655325 BRB655322:BRD655325 BHF655322:BHH655325 AXJ655322:AXL655325 ANN655322:ANP655325 ADR655322:ADT655325 TV655322:TX655325 JZ655322:KB655325 AB655306:AD655309 WWL589786:WWN589789 WMP589786:WMR589789 WCT589786:WCV589789 VSX589786:VSZ589789 VJB589786:VJD589789 UZF589786:UZH589789 UPJ589786:UPL589789 UFN589786:UFP589789 TVR589786:TVT589789 TLV589786:TLX589789 TBZ589786:TCB589789 SSD589786:SSF589789 SIH589786:SIJ589789 RYL589786:RYN589789 ROP589786:ROR589789 RET589786:REV589789 QUX589786:QUZ589789 QLB589786:QLD589789 QBF589786:QBH589789 PRJ589786:PRL589789 PHN589786:PHP589789 OXR589786:OXT589789 ONV589786:ONX589789 ODZ589786:OEB589789 NUD589786:NUF589789 NKH589786:NKJ589789 NAL589786:NAN589789 MQP589786:MQR589789 MGT589786:MGV589789 LWX589786:LWZ589789 LNB589786:LND589789 LDF589786:LDH589789 KTJ589786:KTL589789 KJN589786:KJP589789 JZR589786:JZT589789 JPV589786:JPX589789 JFZ589786:JGB589789 IWD589786:IWF589789 IMH589786:IMJ589789 ICL589786:ICN589789 HSP589786:HSR589789 HIT589786:HIV589789 GYX589786:GYZ589789 GPB589786:GPD589789 GFF589786:GFH589789 FVJ589786:FVL589789 FLN589786:FLP589789 FBR589786:FBT589789 ERV589786:ERX589789 EHZ589786:EIB589789 DYD589786:DYF589789 DOH589786:DOJ589789 DEL589786:DEN589789 CUP589786:CUR589789 CKT589786:CKV589789 CAX589786:CAZ589789 BRB589786:BRD589789 BHF589786:BHH589789 AXJ589786:AXL589789 ANN589786:ANP589789 ADR589786:ADT589789 TV589786:TX589789 JZ589786:KB589789 AB589770:AD589773 WWL524250:WWN524253 WMP524250:WMR524253 WCT524250:WCV524253 VSX524250:VSZ524253 VJB524250:VJD524253 UZF524250:UZH524253 UPJ524250:UPL524253 UFN524250:UFP524253 TVR524250:TVT524253 TLV524250:TLX524253 TBZ524250:TCB524253 SSD524250:SSF524253 SIH524250:SIJ524253 RYL524250:RYN524253 ROP524250:ROR524253 RET524250:REV524253 QUX524250:QUZ524253 QLB524250:QLD524253 QBF524250:QBH524253 PRJ524250:PRL524253 PHN524250:PHP524253 OXR524250:OXT524253 ONV524250:ONX524253 ODZ524250:OEB524253 NUD524250:NUF524253 NKH524250:NKJ524253 NAL524250:NAN524253 MQP524250:MQR524253 MGT524250:MGV524253 LWX524250:LWZ524253 LNB524250:LND524253 LDF524250:LDH524253 KTJ524250:KTL524253 KJN524250:KJP524253 JZR524250:JZT524253 JPV524250:JPX524253 JFZ524250:JGB524253 IWD524250:IWF524253 IMH524250:IMJ524253 ICL524250:ICN524253 HSP524250:HSR524253 HIT524250:HIV524253 GYX524250:GYZ524253 GPB524250:GPD524253 GFF524250:GFH524253 FVJ524250:FVL524253 FLN524250:FLP524253 FBR524250:FBT524253 ERV524250:ERX524253 EHZ524250:EIB524253 DYD524250:DYF524253 DOH524250:DOJ524253 DEL524250:DEN524253 CUP524250:CUR524253 CKT524250:CKV524253 CAX524250:CAZ524253 BRB524250:BRD524253 BHF524250:BHH524253 AXJ524250:AXL524253 ANN524250:ANP524253 ADR524250:ADT524253 TV524250:TX524253 JZ524250:KB524253 AB524234:AD524237 WWL458714:WWN458717 WMP458714:WMR458717 WCT458714:WCV458717 VSX458714:VSZ458717 VJB458714:VJD458717 UZF458714:UZH458717 UPJ458714:UPL458717 UFN458714:UFP458717 TVR458714:TVT458717 TLV458714:TLX458717 TBZ458714:TCB458717 SSD458714:SSF458717 SIH458714:SIJ458717 RYL458714:RYN458717 ROP458714:ROR458717 RET458714:REV458717 QUX458714:QUZ458717 QLB458714:QLD458717 QBF458714:QBH458717 PRJ458714:PRL458717 PHN458714:PHP458717 OXR458714:OXT458717 ONV458714:ONX458717 ODZ458714:OEB458717 NUD458714:NUF458717 NKH458714:NKJ458717 NAL458714:NAN458717 MQP458714:MQR458717 MGT458714:MGV458717 LWX458714:LWZ458717 LNB458714:LND458717 LDF458714:LDH458717 KTJ458714:KTL458717 KJN458714:KJP458717 JZR458714:JZT458717 JPV458714:JPX458717 JFZ458714:JGB458717 IWD458714:IWF458717 IMH458714:IMJ458717 ICL458714:ICN458717 HSP458714:HSR458717 HIT458714:HIV458717 GYX458714:GYZ458717 GPB458714:GPD458717 GFF458714:GFH458717 FVJ458714:FVL458717 FLN458714:FLP458717 FBR458714:FBT458717 ERV458714:ERX458717 EHZ458714:EIB458717 DYD458714:DYF458717 DOH458714:DOJ458717 DEL458714:DEN458717 CUP458714:CUR458717 CKT458714:CKV458717 CAX458714:CAZ458717 BRB458714:BRD458717 BHF458714:BHH458717 AXJ458714:AXL458717 ANN458714:ANP458717 ADR458714:ADT458717 TV458714:TX458717 JZ458714:KB458717 AB458698:AD458701 WWL393178:WWN393181 WMP393178:WMR393181 WCT393178:WCV393181 VSX393178:VSZ393181 VJB393178:VJD393181 UZF393178:UZH393181 UPJ393178:UPL393181 UFN393178:UFP393181 TVR393178:TVT393181 TLV393178:TLX393181 TBZ393178:TCB393181 SSD393178:SSF393181 SIH393178:SIJ393181 RYL393178:RYN393181 ROP393178:ROR393181 RET393178:REV393181 QUX393178:QUZ393181 QLB393178:QLD393181 QBF393178:QBH393181 PRJ393178:PRL393181 PHN393178:PHP393181 OXR393178:OXT393181 ONV393178:ONX393181 ODZ393178:OEB393181 NUD393178:NUF393181 NKH393178:NKJ393181 NAL393178:NAN393181 MQP393178:MQR393181 MGT393178:MGV393181 LWX393178:LWZ393181 LNB393178:LND393181 LDF393178:LDH393181 KTJ393178:KTL393181 KJN393178:KJP393181 JZR393178:JZT393181 JPV393178:JPX393181 JFZ393178:JGB393181 IWD393178:IWF393181 IMH393178:IMJ393181 ICL393178:ICN393181 HSP393178:HSR393181 HIT393178:HIV393181 GYX393178:GYZ393181 GPB393178:GPD393181 GFF393178:GFH393181 FVJ393178:FVL393181 FLN393178:FLP393181 FBR393178:FBT393181 ERV393178:ERX393181 EHZ393178:EIB393181 DYD393178:DYF393181 DOH393178:DOJ393181 DEL393178:DEN393181 CUP393178:CUR393181 CKT393178:CKV393181 CAX393178:CAZ393181 BRB393178:BRD393181 BHF393178:BHH393181 AXJ393178:AXL393181 ANN393178:ANP393181 ADR393178:ADT393181 TV393178:TX393181 JZ393178:KB393181 AB393162:AD393165 WWL327642:WWN327645 WMP327642:WMR327645 WCT327642:WCV327645 VSX327642:VSZ327645 VJB327642:VJD327645 UZF327642:UZH327645 UPJ327642:UPL327645 UFN327642:UFP327645 TVR327642:TVT327645 TLV327642:TLX327645 TBZ327642:TCB327645 SSD327642:SSF327645 SIH327642:SIJ327645 RYL327642:RYN327645 ROP327642:ROR327645 RET327642:REV327645 QUX327642:QUZ327645 QLB327642:QLD327645 QBF327642:QBH327645 PRJ327642:PRL327645 PHN327642:PHP327645 OXR327642:OXT327645 ONV327642:ONX327645 ODZ327642:OEB327645 NUD327642:NUF327645 NKH327642:NKJ327645 NAL327642:NAN327645 MQP327642:MQR327645 MGT327642:MGV327645 LWX327642:LWZ327645 LNB327642:LND327645 LDF327642:LDH327645 KTJ327642:KTL327645 KJN327642:KJP327645 JZR327642:JZT327645 JPV327642:JPX327645 JFZ327642:JGB327645 IWD327642:IWF327645 IMH327642:IMJ327645 ICL327642:ICN327645 HSP327642:HSR327645 HIT327642:HIV327645 GYX327642:GYZ327645 GPB327642:GPD327645 GFF327642:GFH327645 FVJ327642:FVL327645 FLN327642:FLP327645 FBR327642:FBT327645 ERV327642:ERX327645 EHZ327642:EIB327645 DYD327642:DYF327645 DOH327642:DOJ327645 DEL327642:DEN327645 CUP327642:CUR327645 CKT327642:CKV327645 CAX327642:CAZ327645 BRB327642:BRD327645 BHF327642:BHH327645 AXJ327642:AXL327645 ANN327642:ANP327645 ADR327642:ADT327645 TV327642:TX327645 JZ327642:KB327645 AB327626:AD327629 WWL262106:WWN262109 WMP262106:WMR262109 WCT262106:WCV262109 VSX262106:VSZ262109 VJB262106:VJD262109 UZF262106:UZH262109 UPJ262106:UPL262109 UFN262106:UFP262109 TVR262106:TVT262109 TLV262106:TLX262109 TBZ262106:TCB262109 SSD262106:SSF262109 SIH262106:SIJ262109 RYL262106:RYN262109 ROP262106:ROR262109 RET262106:REV262109 QUX262106:QUZ262109 QLB262106:QLD262109 QBF262106:QBH262109 PRJ262106:PRL262109 PHN262106:PHP262109 OXR262106:OXT262109 ONV262106:ONX262109 ODZ262106:OEB262109 NUD262106:NUF262109 NKH262106:NKJ262109 NAL262106:NAN262109 MQP262106:MQR262109 MGT262106:MGV262109 LWX262106:LWZ262109 LNB262106:LND262109 LDF262106:LDH262109 KTJ262106:KTL262109 KJN262106:KJP262109 JZR262106:JZT262109 JPV262106:JPX262109 JFZ262106:JGB262109 IWD262106:IWF262109 IMH262106:IMJ262109 ICL262106:ICN262109 HSP262106:HSR262109 HIT262106:HIV262109 GYX262106:GYZ262109 GPB262106:GPD262109 GFF262106:GFH262109 FVJ262106:FVL262109 FLN262106:FLP262109 FBR262106:FBT262109 ERV262106:ERX262109 EHZ262106:EIB262109 DYD262106:DYF262109 DOH262106:DOJ262109 DEL262106:DEN262109 CUP262106:CUR262109 CKT262106:CKV262109 CAX262106:CAZ262109 BRB262106:BRD262109 BHF262106:BHH262109 AXJ262106:AXL262109 ANN262106:ANP262109 ADR262106:ADT262109 TV262106:TX262109 JZ262106:KB262109 AB262090:AD262093 WWL196570:WWN196573 WMP196570:WMR196573 WCT196570:WCV196573 VSX196570:VSZ196573 VJB196570:VJD196573 UZF196570:UZH196573 UPJ196570:UPL196573 UFN196570:UFP196573 TVR196570:TVT196573 TLV196570:TLX196573 TBZ196570:TCB196573 SSD196570:SSF196573 SIH196570:SIJ196573 RYL196570:RYN196573 ROP196570:ROR196573 RET196570:REV196573 QUX196570:QUZ196573 QLB196570:QLD196573 QBF196570:QBH196573 PRJ196570:PRL196573 PHN196570:PHP196573 OXR196570:OXT196573 ONV196570:ONX196573 ODZ196570:OEB196573 NUD196570:NUF196573 NKH196570:NKJ196573 NAL196570:NAN196573 MQP196570:MQR196573 MGT196570:MGV196573 LWX196570:LWZ196573 LNB196570:LND196573 LDF196570:LDH196573 KTJ196570:KTL196573 KJN196570:KJP196573 JZR196570:JZT196573 JPV196570:JPX196573 JFZ196570:JGB196573 IWD196570:IWF196573 IMH196570:IMJ196573 ICL196570:ICN196573 HSP196570:HSR196573 HIT196570:HIV196573 GYX196570:GYZ196573 GPB196570:GPD196573 GFF196570:GFH196573 FVJ196570:FVL196573 FLN196570:FLP196573 FBR196570:FBT196573 ERV196570:ERX196573 EHZ196570:EIB196573 DYD196570:DYF196573 DOH196570:DOJ196573 DEL196570:DEN196573 CUP196570:CUR196573 CKT196570:CKV196573 CAX196570:CAZ196573 BRB196570:BRD196573 BHF196570:BHH196573 AXJ196570:AXL196573 ANN196570:ANP196573 ADR196570:ADT196573 TV196570:TX196573 JZ196570:KB196573 AB196554:AD196557 WWL131034:WWN131037 WMP131034:WMR131037 WCT131034:WCV131037 VSX131034:VSZ131037 VJB131034:VJD131037 UZF131034:UZH131037 UPJ131034:UPL131037 UFN131034:UFP131037 TVR131034:TVT131037 TLV131034:TLX131037 TBZ131034:TCB131037 SSD131034:SSF131037 SIH131034:SIJ131037 RYL131034:RYN131037 ROP131034:ROR131037 RET131034:REV131037 QUX131034:QUZ131037 QLB131034:QLD131037 QBF131034:QBH131037 PRJ131034:PRL131037 PHN131034:PHP131037 OXR131034:OXT131037 ONV131034:ONX131037 ODZ131034:OEB131037 NUD131034:NUF131037 NKH131034:NKJ131037 NAL131034:NAN131037 MQP131034:MQR131037 MGT131034:MGV131037 LWX131034:LWZ131037 LNB131034:LND131037 LDF131034:LDH131037 KTJ131034:KTL131037 KJN131034:KJP131037 JZR131034:JZT131037 JPV131034:JPX131037 JFZ131034:JGB131037 IWD131034:IWF131037 IMH131034:IMJ131037 ICL131034:ICN131037 HSP131034:HSR131037 HIT131034:HIV131037 GYX131034:GYZ131037 GPB131034:GPD131037 GFF131034:GFH131037 FVJ131034:FVL131037 FLN131034:FLP131037 FBR131034:FBT131037 ERV131034:ERX131037 EHZ131034:EIB131037 DYD131034:DYF131037 DOH131034:DOJ131037 DEL131034:DEN131037 CUP131034:CUR131037 CKT131034:CKV131037 CAX131034:CAZ131037 BRB131034:BRD131037 BHF131034:BHH131037 AXJ131034:AXL131037 ANN131034:ANP131037 ADR131034:ADT131037 TV131034:TX131037 JZ131034:KB131037 AB131018:AD131021 WWL65498:WWN65501 WMP65498:WMR65501 WCT65498:WCV65501 VSX65498:VSZ65501 VJB65498:VJD65501 UZF65498:UZH65501 UPJ65498:UPL65501 UFN65498:UFP65501 TVR65498:TVT65501 TLV65498:TLX65501 TBZ65498:TCB65501 SSD65498:SSF65501 SIH65498:SIJ65501 RYL65498:RYN65501 ROP65498:ROR65501 RET65498:REV65501 QUX65498:QUZ65501 QLB65498:QLD65501 QBF65498:QBH65501 PRJ65498:PRL65501 PHN65498:PHP65501 OXR65498:OXT65501 ONV65498:ONX65501 ODZ65498:OEB65501 NUD65498:NUF65501 NKH65498:NKJ65501 NAL65498:NAN65501 MQP65498:MQR65501 MGT65498:MGV65501 LWX65498:LWZ65501 LNB65498:LND65501 LDF65498:LDH65501 KTJ65498:KTL65501 KJN65498:KJP65501 JZR65498:JZT65501 JPV65498:JPX65501 JFZ65498:JGB65501 IWD65498:IWF65501 IMH65498:IMJ65501 ICL65498:ICN65501 HSP65498:HSR65501 HIT65498:HIV65501 GYX65498:GYZ65501 GPB65498:GPD65501 GFF65498:GFH65501 FVJ65498:FVL65501 FLN65498:FLP65501 FBR65498:FBT65501 ERV65498:ERX65501 EHZ65498:EIB65501 DYD65498:DYF65501 DOH65498:DOJ65501 DEL65498:DEN65501 CUP65498:CUR65501 CKT65498:CKV65501 CAX65498:CAZ65501 BRB65498:BRD65501 BHF65498:BHH65501 AXJ65498:AXL65501 ANN65498:ANP65501 ADR65498:ADT65501 TV65498:TX65501 JZ65498:KB65501 AB65482:AD65485 WWL982999:WWN982999 WMP982999:WMR982999 WCT982999:WCV982999 VSX982999:VSZ982999 VJB982999:VJD982999 UZF982999:UZH982999 UPJ982999:UPL982999 UFN982999:UFP982999 TVR982999:TVT982999 TLV982999:TLX982999 TBZ982999:TCB982999 SSD982999:SSF982999 SIH982999:SIJ982999 RYL982999:RYN982999 ROP982999:ROR982999 RET982999:REV982999 QUX982999:QUZ982999 QLB982999:QLD982999 QBF982999:QBH982999 PRJ982999:PRL982999 PHN982999:PHP982999 OXR982999:OXT982999 ONV982999:ONX982999 ODZ982999:OEB982999 NUD982999:NUF982999 NKH982999:NKJ982999 NAL982999:NAN982999 MQP982999:MQR982999 MGT982999:MGV982999 LWX982999:LWZ982999 LNB982999:LND982999 LDF982999:LDH982999 KTJ982999:KTL982999 KJN982999:KJP982999 JZR982999:JZT982999 JPV982999:JPX982999 JFZ982999:JGB982999 IWD982999:IWF982999 IMH982999:IMJ982999 ICL982999:ICN982999 HSP982999:HSR982999 HIT982999:HIV982999 GYX982999:GYZ982999 GPB982999:GPD982999 GFF982999:GFH982999 FVJ982999:FVL982999 FLN982999:FLP982999 FBR982999:FBT982999 ERV982999:ERX982999 EHZ982999:EIB982999 DYD982999:DYF982999 DOH982999:DOJ982999 DEL982999:DEN982999 CUP982999:CUR982999 CKT982999:CKV982999 CAX982999:CAZ982999 BRB982999:BRD982999 BHF982999:BHH982999 AXJ982999:AXL982999 ANN982999:ANP982999 ADR982999:ADT982999 TV982999:TX982999 JZ982999:KB982999 AB982983:AD982983 WWL917463:WWN917463 WMP917463:WMR917463 WCT917463:WCV917463 VSX917463:VSZ917463 VJB917463:VJD917463 UZF917463:UZH917463 UPJ917463:UPL917463 UFN917463:UFP917463 TVR917463:TVT917463 TLV917463:TLX917463 TBZ917463:TCB917463 SSD917463:SSF917463 SIH917463:SIJ917463 RYL917463:RYN917463 ROP917463:ROR917463 RET917463:REV917463 QUX917463:QUZ917463 QLB917463:QLD917463 QBF917463:QBH917463 PRJ917463:PRL917463 PHN917463:PHP917463 OXR917463:OXT917463 ONV917463:ONX917463 ODZ917463:OEB917463 NUD917463:NUF917463 NKH917463:NKJ917463 NAL917463:NAN917463 MQP917463:MQR917463 MGT917463:MGV917463 LWX917463:LWZ917463 LNB917463:LND917463 LDF917463:LDH917463 KTJ917463:KTL917463 KJN917463:KJP917463 JZR917463:JZT917463 JPV917463:JPX917463 JFZ917463:JGB917463 IWD917463:IWF917463 IMH917463:IMJ917463 ICL917463:ICN917463 HSP917463:HSR917463 HIT917463:HIV917463 GYX917463:GYZ917463 GPB917463:GPD917463 GFF917463:GFH917463 FVJ917463:FVL917463 FLN917463:FLP917463 FBR917463:FBT917463 ERV917463:ERX917463 EHZ917463:EIB917463 DYD917463:DYF917463 DOH917463:DOJ917463 DEL917463:DEN917463 CUP917463:CUR917463 CKT917463:CKV917463 CAX917463:CAZ917463 BRB917463:BRD917463 BHF917463:BHH917463 AXJ917463:AXL917463 ANN917463:ANP917463 ADR917463:ADT917463 TV917463:TX917463 JZ917463:KB917463 AB917447:AD917447 WWL851927:WWN851927 WMP851927:WMR851927 WCT851927:WCV851927 VSX851927:VSZ851927 VJB851927:VJD851927 UZF851927:UZH851927 UPJ851927:UPL851927 UFN851927:UFP851927 TVR851927:TVT851927 TLV851927:TLX851927 TBZ851927:TCB851927 SSD851927:SSF851927 SIH851927:SIJ851927 RYL851927:RYN851927 ROP851927:ROR851927 RET851927:REV851927 QUX851927:QUZ851927 QLB851927:QLD851927 QBF851927:QBH851927 PRJ851927:PRL851927 PHN851927:PHP851927 OXR851927:OXT851927 ONV851927:ONX851927 ODZ851927:OEB851927 NUD851927:NUF851927 NKH851927:NKJ851927 NAL851927:NAN851927 MQP851927:MQR851927 MGT851927:MGV851927 LWX851927:LWZ851927 LNB851927:LND851927 LDF851927:LDH851927 KTJ851927:KTL851927 KJN851927:KJP851927 JZR851927:JZT851927 JPV851927:JPX851927 JFZ851927:JGB851927 IWD851927:IWF851927 IMH851927:IMJ851927 ICL851927:ICN851927 HSP851927:HSR851927 HIT851927:HIV851927 GYX851927:GYZ851927 GPB851927:GPD851927 GFF851927:GFH851927 FVJ851927:FVL851927 FLN851927:FLP851927 FBR851927:FBT851927 ERV851927:ERX851927 EHZ851927:EIB851927 DYD851927:DYF851927 DOH851927:DOJ851927 DEL851927:DEN851927 CUP851927:CUR851927 CKT851927:CKV851927 CAX851927:CAZ851927 BRB851927:BRD851927 BHF851927:BHH851927 AXJ851927:AXL851927 ANN851927:ANP851927 ADR851927:ADT851927 TV851927:TX851927 JZ851927:KB851927 AB851911:AD851911 WWL786391:WWN786391 WMP786391:WMR786391 WCT786391:WCV786391 VSX786391:VSZ786391 VJB786391:VJD786391 UZF786391:UZH786391 UPJ786391:UPL786391 UFN786391:UFP786391 TVR786391:TVT786391 TLV786391:TLX786391 TBZ786391:TCB786391 SSD786391:SSF786391 SIH786391:SIJ786391 RYL786391:RYN786391 ROP786391:ROR786391 RET786391:REV786391 QUX786391:QUZ786391 QLB786391:QLD786391 QBF786391:QBH786391 PRJ786391:PRL786391 PHN786391:PHP786391 OXR786391:OXT786391 ONV786391:ONX786391 ODZ786391:OEB786391 NUD786391:NUF786391 NKH786391:NKJ786391 NAL786391:NAN786391 MQP786391:MQR786391 MGT786391:MGV786391 LWX786391:LWZ786391 LNB786391:LND786391 LDF786391:LDH786391 KTJ786391:KTL786391 KJN786391:KJP786391 JZR786391:JZT786391 JPV786391:JPX786391 JFZ786391:JGB786391 IWD786391:IWF786391 IMH786391:IMJ786391 ICL786391:ICN786391 HSP786391:HSR786391 HIT786391:HIV786391 GYX786391:GYZ786391 GPB786391:GPD786391 GFF786391:GFH786391 FVJ786391:FVL786391 FLN786391:FLP786391 FBR786391:FBT786391 ERV786391:ERX786391 EHZ786391:EIB786391 DYD786391:DYF786391 DOH786391:DOJ786391 DEL786391:DEN786391 CUP786391:CUR786391 CKT786391:CKV786391 CAX786391:CAZ786391 BRB786391:BRD786391 BHF786391:BHH786391 AXJ786391:AXL786391 ANN786391:ANP786391 ADR786391:ADT786391 TV786391:TX786391 JZ786391:KB786391 AB786375:AD786375 WWL720855:WWN720855 WMP720855:WMR720855 WCT720855:WCV720855 VSX720855:VSZ720855 VJB720855:VJD720855 UZF720855:UZH720855 UPJ720855:UPL720855 UFN720855:UFP720855 TVR720855:TVT720855 TLV720855:TLX720855 TBZ720855:TCB720855 SSD720855:SSF720855 SIH720855:SIJ720855 RYL720855:RYN720855 ROP720855:ROR720855 RET720855:REV720855 QUX720855:QUZ720855 QLB720855:QLD720855 QBF720855:QBH720855 PRJ720855:PRL720855 PHN720855:PHP720855 OXR720855:OXT720855 ONV720855:ONX720855 ODZ720855:OEB720855 NUD720855:NUF720855 NKH720855:NKJ720855 NAL720855:NAN720855 MQP720855:MQR720855 MGT720855:MGV720855 LWX720855:LWZ720855 LNB720855:LND720855 LDF720855:LDH720855 KTJ720855:KTL720855 KJN720855:KJP720855 JZR720855:JZT720855 JPV720855:JPX720855 JFZ720855:JGB720855 IWD720855:IWF720855 IMH720855:IMJ720855 ICL720855:ICN720855 HSP720855:HSR720855 HIT720855:HIV720855 GYX720855:GYZ720855 GPB720855:GPD720855 GFF720855:GFH720855 FVJ720855:FVL720855 FLN720855:FLP720855 FBR720855:FBT720855 ERV720855:ERX720855 EHZ720855:EIB720855 DYD720855:DYF720855 DOH720855:DOJ720855 DEL720855:DEN720855 CUP720855:CUR720855 CKT720855:CKV720855 CAX720855:CAZ720855 BRB720855:BRD720855 BHF720855:BHH720855 AXJ720855:AXL720855 ANN720855:ANP720855 ADR720855:ADT720855 TV720855:TX720855 JZ720855:KB720855 AB720839:AD720839 WWL655319:WWN655319 WMP655319:WMR655319 WCT655319:WCV655319 VSX655319:VSZ655319 VJB655319:VJD655319 UZF655319:UZH655319 UPJ655319:UPL655319 UFN655319:UFP655319 TVR655319:TVT655319 TLV655319:TLX655319 TBZ655319:TCB655319 SSD655319:SSF655319 SIH655319:SIJ655319 RYL655319:RYN655319 ROP655319:ROR655319 RET655319:REV655319 QUX655319:QUZ655319 QLB655319:QLD655319 QBF655319:QBH655319 PRJ655319:PRL655319 PHN655319:PHP655319 OXR655319:OXT655319 ONV655319:ONX655319 ODZ655319:OEB655319 NUD655319:NUF655319 NKH655319:NKJ655319 NAL655319:NAN655319 MQP655319:MQR655319 MGT655319:MGV655319 LWX655319:LWZ655319 LNB655319:LND655319 LDF655319:LDH655319 KTJ655319:KTL655319 KJN655319:KJP655319 JZR655319:JZT655319 JPV655319:JPX655319 JFZ655319:JGB655319 IWD655319:IWF655319 IMH655319:IMJ655319 ICL655319:ICN655319 HSP655319:HSR655319 HIT655319:HIV655319 GYX655319:GYZ655319 GPB655319:GPD655319 GFF655319:GFH655319 FVJ655319:FVL655319 FLN655319:FLP655319 FBR655319:FBT655319 ERV655319:ERX655319 EHZ655319:EIB655319 DYD655319:DYF655319 DOH655319:DOJ655319 DEL655319:DEN655319 CUP655319:CUR655319 CKT655319:CKV655319 CAX655319:CAZ655319 BRB655319:BRD655319 BHF655319:BHH655319 AXJ655319:AXL655319 ANN655319:ANP655319 ADR655319:ADT655319 TV655319:TX655319 JZ655319:KB655319 AB655303:AD655303 WWL589783:WWN589783 WMP589783:WMR589783 WCT589783:WCV589783 VSX589783:VSZ589783 VJB589783:VJD589783 UZF589783:UZH589783 UPJ589783:UPL589783 UFN589783:UFP589783 TVR589783:TVT589783 TLV589783:TLX589783 TBZ589783:TCB589783 SSD589783:SSF589783 SIH589783:SIJ589783 RYL589783:RYN589783 ROP589783:ROR589783 RET589783:REV589783 QUX589783:QUZ589783 QLB589783:QLD589783 QBF589783:QBH589783 PRJ589783:PRL589783 PHN589783:PHP589783 OXR589783:OXT589783 ONV589783:ONX589783 ODZ589783:OEB589783 NUD589783:NUF589783 NKH589783:NKJ589783 NAL589783:NAN589783 MQP589783:MQR589783 MGT589783:MGV589783 LWX589783:LWZ589783 LNB589783:LND589783 LDF589783:LDH589783 KTJ589783:KTL589783 KJN589783:KJP589783 JZR589783:JZT589783 JPV589783:JPX589783 JFZ589783:JGB589783 IWD589783:IWF589783 IMH589783:IMJ589783 ICL589783:ICN589783 HSP589783:HSR589783 HIT589783:HIV589783 GYX589783:GYZ589783 GPB589783:GPD589783 GFF589783:GFH589783 FVJ589783:FVL589783 FLN589783:FLP589783 FBR589783:FBT589783 ERV589783:ERX589783 EHZ589783:EIB589783 DYD589783:DYF589783 DOH589783:DOJ589783 DEL589783:DEN589783 CUP589783:CUR589783 CKT589783:CKV589783 CAX589783:CAZ589783 BRB589783:BRD589783 BHF589783:BHH589783 AXJ589783:AXL589783 ANN589783:ANP589783 ADR589783:ADT589783 TV589783:TX589783 JZ589783:KB589783 AB589767:AD589767 WWL524247:WWN524247 WMP524247:WMR524247 WCT524247:WCV524247 VSX524247:VSZ524247 VJB524247:VJD524247 UZF524247:UZH524247 UPJ524247:UPL524247 UFN524247:UFP524247 TVR524247:TVT524247 TLV524247:TLX524247 TBZ524247:TCB524247 SSD524247:SSF524247 SIH524247:SIJ524247 RYL524247:RYN524247 ROP524247:ROR524247 RET524247:REV524247 QUX524247:QUZ524247 QLB524247:QLD524247 QBF524247:QBH524247 PRJ524247:PRL524247 PHN524247:PHP524247 OXR524247:OXT524247 ONV524247:ONX524247 ODZ524247:OEB524247 NUD524247:NUF524247 NKH524247:NKJ524247 NAL524247:NAN524247 MQP524247:MQR524247 MGT524247:MGV524247 LWX524247:LWZ524247 LNB524247:LND524247 LDF524247:LDH524247 KTJ524247:KTL524247 KJN524247:KJP524247 JZR524247:JZT524247 JPV524247:JPX524247 JFZ524247:JGB524247 IWD524247:IWF524247 IMH524247:IMJ524247 ICL524247:ICN524247 HSP524247:HSR524247 HIT524247:HIV524247 GYX524247:GYZ524247 GPB524247:GPD524247 GFF524247:GFH524247 FVJ524247:FVL524247 FLN524247:FLP524247 FBR524247:FBT524247 ERV524247:ERX524247 EHZ524247:EIB524247 DYD524247:DYF524247 DOH524247:DOJ524247 DEL524247:DEN524247 CUP524247:CUR524247 CKT524247:CKV524247 CAX524247:CAZ524247 BRB524247:BRD524247 BHF524247:BHH524247 AXJ524247:AXL524247 ANN524247:ANP524247 ADR524247:ADT524247 TV524247:TX524247 JZ524247:KB524247 AB524231:AD524231 WWL458711:WWN458711 WMP458711:WMR458711 WCT458711:WCV458711 VSX458711:VSZ458711 VJB458711:VJD458711 UZF458711:UZH458711 UPJ458711:UPL458711 UFN458711:UFP458711 TVR458711:TVT458711 TLV458711:TLX458711 TBZ458711:TCB458711 SSD458711:SSF458711 SIH458711:SIJ458711 RYL458711:RYN458711 ROP458711:ROR458711 RET458711:REV458711 QUX458711:QUZ458711 QLB458711:QLD458711 QBF458711:QBH458711 PRJ458711:PRL458711 PHN458711:PHP458711 OXR458711:OXT458711 ONV458711:ONX458711 ODZ458711:OEB458711 NUD458711:NUF458711 NKH458711:NKJ458711 NAL458711:NAN458711 MQP458711:MQR458711 MGT458711:MGV458711 LWX458711:LWZ458711 LNB458711:LND458711 LDF458711:LDH458711 KTJ458711:KTL458711 KJN458711:KJP458711 JZR458711:JZT458711 JPV458711:JPX458711 JFZ458711:JGB458711 IWD458711:IWF458711 IMH458711:IMJ458711 ICL458711:ICN458711 HSP458711:HSR458711 HIT458711:HIV458711 GYX458711:GYZ458711 GPB458711:GPD458711 GFF458711:GFH458711 FVJ458711:FVL458711 FLN458711:FLP458711 FBR458711:FBT458711 ERV458711:ERX458711 EHZ458711:EIB458711 DYD458711:DYF458711 DOH458711:DOJ458711 DEL458711:DEN458711 CUP458711:CUR458711 CKT458711:CKV458711 CAX458711:CAZ458711 BRB458711:BRD458711 BHF458711:BHH458711 AXJ458711:AXL458711 ANN458711:ANP458711 ADR458711:ADT458711 TV458711:TX458711 JZ458711:KB458711 AB458695:AD458695 WWL393175:WWN393175 WMP393175:WMR393175 WCT393175:WCV393175 VSX393175:VSZ393175 VJB393175:VJD393175 UZF393175:UZH393175 UPJ393175:UPL393175 UFN393175:UFP393175 TVR393175:TVT393175 TLV393175:TLX393175 TBZ393175:TCB393175 SSD393175:SSF393175 SIH393175:SIJ393175 RYL393175:RYN393175 ROP393175:ROR393175 RET393175:REV393175 QUX393175:QUZ393175 QLB393175:QLD393175 QBF393175:QBH393175 PRJ393175:PRL393175 PHN393175:PHP393175 OXR393175:OXT393175 ONV393175:ONX393175 ODZ393175:OEB393175 NUD393175:NUF393175 NKH393175:NKJ393175 NAL393175:NAN393175 MQP393175:MQR393175 MGT393175:MGV393175 LWX393175:LWZ393175 LNB393175:LND393175 LDF393175:LDH393175 KTJ393175:KTL393175 KJN393175:KJP393175 JZR393175:JZT393175 JPV393175:JPX393175 JFZ393175:JGB393175 IWD393175:IWF393175 IMH393175:IMJ393175 ICL393175:ICN393175 HSP393175:HSR393175 HIT393175:HIV393175 GYX393175:GYZ393175 GPB393175:GPD393175 GFF393175:GFH393175 FVJ393175:FVL393175 FLN393175:FLP393175 FBR393175:FBT393175 ERV393175:ERX393175 EHZ393175:EIB393175 DYD393175:DYF393175 DOH393175:DOJ393175 DEL393175:DEN393175 CUP393175:CUR393175 CKT393175:CKV393175 CAX393175:CAZ393175 BRB393175:BRD393175 BHF393175:BHH393175 AXJ393175:AXL393175 ANN393175:ANP393175 ADR393175:ADT393175 TV393175:TX393175 JZ393175:KB393175 AB393159:AD393159 WWL327639:WWN327639 WMP327639:WMR327639 WCT327639:WCV327639 VSX327639:VSZ327639 VJB327639:VJD327639 UZF327639:UZH327639 UPJ327639:UPL327639 UFN327639:UFP327639 TVR327639:TVT327639 TLV327639:TLX327639 TBZ327639:TCB327639 SSD327639:SSF327639 SIH327639:SIJ327639 RYL327639:RYN327639 ROP327639:ROR327639 RET327639:REV327639 QUX327639:QUZ327639 QLB327639:QLD327639 QBF327639:QBH327639 PRJ327639:PRL327639 PHN327639:PHP327639 OXR327639:OXT327639 ONV327639:ONX327639 ODZ327639:OEB327639 NUD327639:NUF327639 NKH327639:NKJ327639 NAL327639:NAN327639 MQP327639:MQR327639 MGT327639:MGV327639 LWX327639:LWZ327639 LNB327639:LND327639 LDF327639:LDH327639 KTJ327639:KTL327639 KJN327639:KJP327639 JZR327639:JZT327639 JPV327639:JPX327639 JFZ327639:JGB327639 IWD327639:IWF327639 IMH327639:IMJ327639 ICL327639:ICN327639 HSP327639:HSR327639 HIT327639:HIV327639 GYX327639:GYZ327639 GPB327639:GPD327639 GFF327639:GFH327639 FVJ327639:FVL327639 FLN327639:FLP327639 FBR327639:FBT327639 ERV327639:ERX327639 EHZ327639:EIB327639 DYD327639:DYF327639 DOH327639:DOJ327639 DEL327639:DEN327639 CUP327639:CUR327639 CKT327639:CKV327639 CAX327639:CAZ327639 BRB327639:BRD327639 BHF327639:BHH327639 AXJ327639:AXL327639 ANN327639:ANP327639 ADR327639:ADT327639 TV327639:TX327639 JZ327639:KB327639 AB327623:AD327623 WWL262103:WWN262103 WMP262103:WMR262103 WCT262103:WCV262103 VSX262103:VSZ262103 VJB262103:VJD262103 UZF262103:UZH262103 UPJ262103:UPL262103 UFN262103:UFP262103 TVR262103:TVT262103 TLV262103:TLX262103 TBZ262103:TCB262103 SSD262103:SSF262103 SIH262103:SIJ262103 RYL262103:RYN262103 ROP262103:ROR262103 RET262103:REV262103 QUX262103:QUZ262103 QLB262103:QLD262103 QBF262103:QBH262103 PRJ262103:PRL262103 PHN262103:PHP262103 OXR262103:OXT262103 ONV262103:ONX262103 ODZ262103:OEB262103 NUD262103:NUF262103 NKH262103:NKJ262103 NAL262103:NAN262103 MQP262103:MQR262103 MGT262103:MGV262103 LWX262103:LWZ262103 LNB262103:LND262103 LDF262103:LDH262103 KTJ262103:KTL262103 KJN262103:KJP262103 JZR262103:JZT262103 JPV262103:JPX262103 JFZ262103:JGB262103 IWD262103:IWF262103 IMH262103:IMJ262103 ICL262103:ICN262103 HSP262103:HSR262103 HIT262103:HIV262103 GYX262103:GYZ262103 GPB262103:GPD262103 GFF262103:GFH262103 FVJ262103:FVL262103 FLN262103:FLP262103 FBR262103:FBT262103 ERV262103:ERX262103 EHZ262103:EIB262103 DYD262103:DYF262103 DOH262103:DOJ262103 DEL262103:DEN262103 CUP262103:CUR262103 CKT262103:CKV262103 CAX262103:CAZ262103 BRB262103:BRD262103 BHF262103:BHH262103 AXJ262103:AXL262103 ANN262103:ANP262103 ADR262103:ADT262103 TV262103:TX262103 JZ262103:KB262103 AB262087:AD262087 WWL196567:WWN196567 WMP196567:WMR196567 WCT196567:WCV196567 VSX196567:VSZ196567 VJB196567:VJD196567 UZF196567:UZH196567 UPJ196567:UPL196567 UFN196567:UFP196567 TVR196567:TVT196567 TLV196567:TLX196567 TBZ196567:TCB196567 SSD196567:SSF196567 SIH196567:SIJ196567 RYL196567:RYN196567 ROP196567:ROR196567 RET196567:REV196567 QUX196567:QUZ196567 QLB196567:QLD196567 QBF196567:QBH196567 PRJ196567:PRL196567 PHN196567:PHP196567 OXR196567:OXT196567 ONV196567:ONX196567 ODZ196567:OEB196567 NUD196567:NUF196567 NKH196567:NKJ196567 NAL196567:NAN196567 MQP196567:MQR196567 MGT196567:MGV196567 LWX196567:LWZ196567 LNB196567:LND196567 LDF196567:LDH196567 KTJ196567:KTL196567 KJN196567:KJP196567 JZR196567:JZT196567 JPV196567:JPX196567 JFZ196567:JGB196567 IWD196567:IWF196567 IMH196567:IMJ196567 ICL196567:ICN196567 HSP196567:HSR196567 HIT196567:HIV196567 GYX196567:GYZ196567 GPB196567:GPD196567 GFF196567:GFH196567 FVJ196567:FVL196567 FLN196567:FLP196567 FBR196567:FBT196567 ERV196567:ERX196567 EHZ196567:EIB196567 DYD196567:DYF196567 DOH196567:DOJ196567 DEL196567:DEN196567 CUP196567:CUR196567 CKT196567:CKV196567 CAX196567:CAZ196567 BRB196567:BRD196567 BHF196567:BHH196567 AXJ196567:AXL196567 ANN196567:ANP196567 ADR196567:ADT196567 TV196567:TX196567 JZ196567:KB196567 AB196551:AD196551 WWL131031:WWN131031 WMP131031:WMR131031 WCT131031:WCV131031 VSX131031:VSZ131031 VJB131031:VJD131031 UZF131031:UZH131031 UPJ131031:UPL131031 UFN131031:UFP131031 TVR131031:TVT131031 TLV131031:TLX131031 TBZ131031:TCB131031 SSD131031:SSF131031 SIH131031:SIJ131031 RYL131031:RYN131031 ROP131031:ROR131031 RET131031:REV131031 QUX131031:QUZ131031 QLB131031:QLD131031 QBF131031:QBH131031 PRJ131031:PRL131031 PHN131031:PHP131031 OXR131031:OXT131031 ONV131031:ONX131031 ODZ131031:OEB131031 NUD131031:NUF131031 NKH131031:NKJ131031 NAL131031:NAN131031 MQP131031:MQR131031 MGT131031:MGV131031 LWX131031:LWZ131031 LNB131031:LND131031 LDF131031:LDH131031 KTJ131031:KTL131031 KJN131031:KJP131031 JZR131031:JZT131031 JPV131031:JPX131031 JFZ131031:JGB131031 IWD131031:IWF131031 IMH131031:IMJ131031 ICL131031:ICN131031 HSP131031:HSR131031 HIT131031:HIV131031 GYX131031:GYZ131031 GPB131031:GPD131031 GFF131031:GFH131031 FVJ131031:FVL131031 FLN131031:FLP131031 FBR131031:FBT131031 ERV131031:ERX131031 EHZ131031:EIB131031 DYD131031:DYF131031 DOH131031:DOJ131031 DEL131031:DEN131031 CUP131031:CUR131031 CKT131031:CKV131031 CAX131031:CAZ131031 BRB131031:BRD131031 BHF131031:BHH131031 AXJ131031:AXL131031 ANN131031:ANP131031 ADR131031:ADT131031 TV131031:TX131031 JZ131031:KB131031 AB131015:AD131015 WWL65495:WWN65495 WMP65495:WMR65495 WCT65495:WCV65495 VSX65495:VSZ65495 VJB65495:VJD65495 UZF65495:UZH65495 UPJ65495:UPL65495 UFN65495:UFP65495 TVR65495:TVT65495 TLV65495:TLX65495 TBZ65495:TCB65495 SSD65495:SSF65495 SIH65495:SIJ65495 RYL65495:RYN65495 ROP65495:ROR65495 RET65495:REV65495 QUX65495:QUZ65495 QLB65495:QLD65495 QBF65495:QBH65495 PRJ65495:PRL65495 PHN65495:PHP65495 OXR65495:OXT65495 ONV65495:ONX65495 ODZ65495:OEB65495 NUD65495:NUF65495 NKH65495:NKJ65495 NAL65495:NAN65495 MQP65495:MQR65495 MGT65495:MGV65495 LWX65495:LWZ65495 LNB65495:LND65495 LDF65495:LDH65495 KTJ65495:KTL65495 KJN65495:KJP65495 JZR65495:JZT65495 JPV65495:JPX65495 JFZ65495:JGB65495 IWD65495:IWF65495 IMH65495:IMJ65495 ICL65495:ICN65495 HSP65495:HSR65495 HIT65495:HIV65495 GYX65495:GYZ65495 GPB65495:GPD65495 GFF65495:GFH65495 FVJ65495:FVL65495 FLN65495:FLP65495 FBR65495:FBT65495 ERV65495:ERX65495 EHZ65495:EIB65495 DYD65495:DYF65495 DOH65495:DOJ65495 DEL65495:DEN65495 CUP65495:CUR65495 CKT65495:CKV65495 CAX65495:CAZ65495 BRB65495:BRD65495 BHF65495:BHH65495 AXJ65495:AXL65495 ANN65495:ANP65495 ADR65495:ADT65495 TV65495:TX65495 JZ65495:KB65495 AB65479:AD65479 WWL983067:WWN983067 WMP983067:WMR983067 WCT983067:WCV983067 VSX983067:VSZ983067 VJB983067:VJD983067 UZF983067:UZH983067 UPJ983067:UPL983067 UFN983067:UFP983067 TVR983067:TVT983067 TLV983067:TLX983067 TBZ983067:TCB983067 SSD983067:SSF983067 SIH983067:SIJ983067 RYL983067:RYN983067 ROP983067:ROR983067 RET983067:REV983067 QUX983067:QUZ983067 QLB983067:QLD983067 QBF983067:QBH983067 PRJ983067:PRL983067 PHN983067:PHP983067 OXR983067:OXT983067 ONV983067:ONX983067 ODZ983067:OEB983067 NUD983067:NUF983067 NKH983067:NKJ983067 NAL983067:NAN983067 MQP983067:MQR983067 MGT983067:MGV983067 LWX983067:LWZ983067 LNB983067:LND983067 LDF983067:LDH983067 KTJ983067:KTL983067 KJN983067:KJP983067 JZR983067:JZT983067 JPV983067:JPX983067 JFZ983067:JGB983067 IWD983067:IWF983067 IMH983067:IMJ983067 ICL983067:ICN983067 HSP983067:HSR983067 HIT983067:HIV983067 GYX983067:GYZ983067 GPB983067:GPD983067 GFF983067:GFH983067 FVJ983067:FVL983067 FLN983067:FLP983067 FBR983067:FBT983067 ERV983067:ERX983067 EHZ983067:EIB983067 DYD983067:DYF983067 DOH983067:DOJ983067 DEL983067:DEN983067 CUP983067:CUR983067 CKT983067:CKV983067 CAX983067:CAZ983067 BRB983067:BRD983067 BHF983067:BHH983067 AXJ983067:AXL983067 ANN983067:ANP983067 ADR983067:ADT983067 TV983067:TX983067 JZ983067:KB983067 AB983051:AD983051 WWL917531:WWN917531 WMP917531:WMR917531 WCT917531:WCV917531 VSX917531:VSZ917531 VJB917531:VJD917531 UZF917531:UZH917531 UPJ917531:UPL917531 UFN917531:UFP917531 TVR917531:TVT917531 TLV917531:TLX917531 TBZ917531:TCB917531 SSD917531:SSF917531 SIH917531:SIJ917531 RYL917531:RYN917531 ROP917531:ROR917531 RET917531:REV917531 QUX917531:QUZ917531 QLB917531:QLD917531 QBF917531:QBH917531 PRJ917531:PRL917531 PHN917531:PHP917531 OXR917531:OXT917531 ONV917531:ONX917531 ODZ917531:OEB917531 NUD917531:NUF917531 NKH917531:NKJ917531 NAL917531:NAN917531 MQP917531:MQR917531 MGT917531:MGV917531 LWX917531:LWZ917531 LNB917531:LND917531 LDF917531:LDH917531 KTJ917531:KTL917531 KJN917531:KJP917531 JZR917531:JZT917531 JPV917531:JPX917531 JFZ917531:JGB917531 IWD917531:IWF917531 IMH917531:IMJ917531 ICL917531:ICN917531 HSP917531:HSR917531 HIT917531:HIV917531 GYX917531:GYZ917531 GPB917531:GPD917531 GFF917531:GFH917531 FVJ917531:FVL917531 FLN917531:FLP917531 FBR917531:FBT917531 ERV917531:ERX917531 EHZ917531:EIB917531 DYD917531:DYF917531 DOH917531:DOJ917531 DEL917531:DEN917531 CUP917531:CUR917531 CKT917531:CKV917531 CAX917531:CAZ917531 BRB917531:BRD917531 BHF917531:BHH917531 AXJ917531:AXL917531 ANN917531:ANP917531 ADR917531:ADT917531 TV917531:TX917531 JZ917531:KB917531 AB917515:AD917515 WWL851995:WWN851995 WMP851995:WMR851995 WCT851995:WCV851995 VSX851995:VSZ851995 VJB851995:VJD851995 UZF851995:UZH851995 UPJ851995:UPL851995 UFN851995:UFP851995 TVR851995:TVT851995 TLV851995:TLX851995 TBZ851995:TCB851995 SSD851995:SSF851995 SIH851995:SIJ851995 RYL851995:RYN851995 ROP851995:ROR851995 RET851995:REV851995 QUX851995:QUZ851995 QLB851995:QLD851995 QBF851995:QBH851995 PRJ851995:PRL851995 PHN851995:PHP851995 OXR851995:OXT851995 ONV851995:ONX851995 ODZ851995:OEB851995 NUD851995:NUF851995 NKH851995:NKJ851995 NAL851995:NAN851995 MQP851995:MQR851995 MGT851995:MGV851995 LWX851995:LWZ851995 LNB851995:LND851995 LDF851995:LDH851995 KTJ851995:KTL851995 KJN851995:KJP851995 JZR851995:JZT851995 JPV851995:JPX851995 JFZ851995:JGB851995 IWD851995:IWF851995 IMH851995:IMJ851995 ICL851995:ICN851995 HSP851995:HSR851995 HIT851995:HIV851995 GYX851995:GYZ851995 GPB851995:GPD851995 GFF851995:GFH851995 FVJ851995:FVL851995 FLN851995:FLP851995 FBR851995:FBT851995 ERV851995:ERX851995 EHZ851995:EIB851995 DYD851995:DYF851995 DOH851995:DOJ851995 DEL851995:DEN851995 CUP851995:CUR851995 CKT851995:CKV851995 CAX851995:CAZ851995 BRB851995:BRD851995 BHF851995:BHH851995 AXJ851995:AXL851995 ANN851995:ANP851995 ADR851995:ADT851995 TV851995:TX851995 JZ851995:KB851995 AB851979:AD851979 WWL786459:WWN786459 WMP786459:WMR786459 WCT786459:WCV786459 VSX786459:VSZ786459 VJB786459:VJD786459 UZF786459:UZH786459 UPJ786459:UPL786459 UFN786459:UFP786459 TVR786459:TVT786459 TLV786459:TLX786459 TBZ786459:TCB786459 SSD786459:SSF786459 SIH786459:SIJ786459 RYL786459:RYN786459 ROP786459:ROR786459 RET786459:REV786459 QUX786459:QUZ786459 QLB786459:QLD786459 QBF786459:QBH786459 PRJ786459:PRL786459 PHN786459:PHP786459 OXR786459:OXT786459 ONV786459:ONX786459 ODZ786459:OEB786459 NUD786459:NUF786459 NKH786459:NKJ786459 NAL786459:NAN786459 MQP786459:MQR786459 MGT786459:MGV786459 LWX786459:LWZ786459 LNB786459:LND786459 LDF786459:LDH786459 KTJ786459:KTL786459 KJN786459:KJP786459 JZR786459:JZT786459 JPV786459:JPX786459 JFZ786459:JGB786459 IWD786459:IWF786459 IMH786459:IMJ786459 ICL786459:ICN786459 HSP786459:HSR786459 HIT786459:HIV786459 GYX786459:GYZ786459 GPB786459:GPD786459 GFF786459:GFH786459 FVJ786459:FVL786459 FLN786459:FLP786459 FBR786459:FBT786459 ERV786459:ERX786459 EHZ786459:EIB786459 DYD786459:DYF786459 DOH786459:DOJ786459 DEL786459:DEN786459 CUP786459:CUR786459 CKT786459:CKV786459 CAX786459:CAZ786459 BRB786459:BRD786459 BHF786459:BHH786459 AXJ786459:AXL786459 ANN786459:ANP786459 ADR786459:ADT786459 TV786459:TX786459 JZ786459:KB786459 AB786443:AD786443 WWL720923:WWN720923 WMP720923:WMR720923 WCT720923:WCV720923 VSX720923:VSZ720923 VJB720923:VJD720923 UZF720923:UZH720923 UPJ720923:UPL720923 UFN720923:UFP720923 TVR720923:TVT720923 TLV720923:TLX720923 TBZ720923:TCB720923 SSD720923:SSF720923 SIH720923:SIJ720923 RYL720923:RYN720923 ROP720923:ROR720923 RET720923:REV720923 QUX720923:QUZ720923 QLB720923:QLD720923 QBF720923:QBH720923 PRJ720923:PRL720923 PHN720923:PHP720923 OXR720923:OXT720923 ONV720923:ONX720923 ODZ720923:OEB720923 NUD720923:NUF720923 NKH720923:NKJ720923 NAL720923:NAN720923 MQP720923:MQR720923 MGT720923:MGV720923 LWX720923:LWZ720923 LNB720923:LND720923 LDF720923:LDH720923 KTJ720923:KTL720923 KJN720923:KJP720923 JZR720923:JZT720923 JPV720923:JPX720923 JFZ720923:JGB720923 IWD720923:IWF720923 IMH720923:IMJ720923 ICL720923:ICN720923 HSP720923:HSR720923 HIT720923:HIV720923 GYX720923:GYZ720923 GPB720923:GPD720923 GFF720923:GFH720923 FVJ720923:FVL720923 FLN720923:FLP720923 FBR720923:FBT720923 ERV720923:ERX720923 EHZ720923:EIB720923 DYD720923:DYF720923 DOH720923:DOJ720923 DEL720923:DEN720923 CUP720923:CUR720923 CKT720923:CKV720923 CAX720923:CAZ720923 BRB720923:BRD720923 BHF720923:BHH720923 AXJ720923:AXL720923 ANN720923:ANP720923 ADR720923:ADT720923 TV720923:TX720923 JZ720923:KB720923 AB720907:AD720907 WWL655387:WWN655387 WMP655387:WMR655387 WCT655387:WCV655387 VSX655387:VSZ655387 VJB655387:VJD655387 UZF655387:UZH655387 UPJ655387:UPL655387 UFN655387:UFP655387 TVR655387:TVT655387 TLV655387:TLX655387 TBZ655387:TCB655387 SSD655387:SSF655387 SIH655387:SIJ655387 RYL655387:RYN655387 ROP655387:ROR655387 RET655387:REV655387 QUX655387:QUZ655387 QLB655387:QLD655387 QBF655387:QBH655387 PRJ655387:PRL655387 PHN655387:PHP655387 OXR655387:OXT655387 ONV655387:ONX655387 ODZ655387:OEB655387 NUD655387:NUF655387 NKH655387:NKJ655387 NAL655387:NAN655387 MQP655387:MQR655387 MGT655387:MGV655387 LWX655387:LWZ655387 LNB655387:LND655387 LDF655387:LDH655387 KTJ655387:KTL655387 KJN655387:KJP655387 JZR655387:JZT655387 JPV655387:JPX655387 JFZ655387:JGB655387 IWD655387:IWF655387 IMH655387:IMJ655387 ICL655387:ICN655387 HSP655387:HSR655387 HIT655387:HIV655387 GYX655387:GYZ655387 GPB655387:GPD655387 GFF655387:GFH655387 FVJ655387:FVL655387 FLN655387:FLP655387 FBR655387:FBT655387 ERV655387:ERX655387 EHZ655387:EIB655387 DYD655387:DYF655387 DOH655387:DOJ655387 DEL655387:DEN655387 CUP655387:CUR655387 CKT655387:CKV655387 CAX655387:CAZ655387 BRB655387:BRD655387 BHF655387:BHH655387 AXJ655387:AXL655387 ANN655387:ANP655387 ADR655387:ADT655387 TV655387:TX655387 JZ655387:KB655387 AB655371:AD655371 WWL589851:WWN589851 WMP589851:WMR589851 WCT589851:WCV589851 VSX589851:VSZ589851 VJB589851:VJD589851 UZF589851:UZH589851 UPJ589851:UPL589851 UFN589851:UFP589851 TVR589851:TVT589851 TLV589851:TLX589851 TBZ589851:TCB589851 SSD589851:SSF589851 SIH589851:SIJ589851 RYL589851:RYN589851 ROP589851:ROR589851 RET589851:REV589851 QUX589851:QUZ589851 QLB589851:QLD589851 QBF589851:QBH589851 PRJ589851:PRL589851 PHN589851:PHP589851 OXR589851:OXT589851 ONV589851:ONX589851 ODZ589851:OEB589851 NUD589851:NUF589851 NKH589851:NKJ589851 NAL589851:NAN589851 MQP589851:MQR589851 MGT589851:MGV589851 LWX589851:LWZ589851 LNB589851:LND589851 LDF589851:LDH589851 KTJ589851:KTL589851 KJN589851:KJP589851 JZR589851:JZT589851 JPV589851:JPX589851 JFZ589851:JGB589851 IWD589851:IWF589851 IMH589851:IMJ589851 ICL589851:ICN589851 HSP589851:HSR589851 HIT589851:HIV589851 GYX589851:GYZ589851 GPB589851:GPD589851 GFF589851:GFH589851 FVJ589851:FVL589851 FLN589851:FLP589851 FBR589851:FBT589851 ERV589851:ERX589851 EHZ589851:EIB589851 DYD589851:DYF589851 DOH589851:DOJ589851 DEL589851:DEN589851 CUP589851:CUR589851 CKT589851:CKV589851 CAX589851:CAZ589851 BRB589851:BRD589851 BHF589851:BHH589851 AXJ589851:AXL589851 ANN589851:ANP589851 ADR589851:ADT589851 TV589851:TX589851 JZ589851:KB589851 AB589835:AD589835 WWL524315:WWN524315 WMP524315:WMR524315 WCT524315:WCV524315 VSX524315:VSZ524315 VJB524315:VJD524315 UZF524315:UZH524315 UPJ524315:UPL524315 UFN524315:UFP524315 TVR524315:TVT524315 TLV524315:TLX524315 TBZ524315:TCB524315 SSD524315:SSF524315 SIH524315:SIJ524315 RYL524315:RYN524315 ROP524315:ROR524315 RET524315:REV524315 QUX524315:QUZ524315 QLB524315:QLD524315 QBF524315:QBH524315 PRJ524315:PRL524315 PHN524315:PHP524315 OXR524315:OXT524315 ONV524315:ONX524315 ODZ524315:OEB524315 NUD524315:NUF524315 NKH524315:NKJ524315 NAL524315:NAN524315 MQP524315:MQR524315 MGT524315:MGV524315 LWX524315:LWZ524315 LNB524315:LND524315 LDF524315:LDH524315 KTJ524315:KTL524315 KJN524315:KJP524315 JZR524315:JZT524315 JPV524315:JPX524315 JFZ524315:JGB524315 IWD524315:IWF524315 IMH524315:IMJ524315 ICL524315:ICN524315 HSP524315:HSR524315 HIT524315:HIV524315 GYX524315:GYZ524315 GPB524315:GPD524315 GFF524315:GFH524315 FVJ524315:FVL524315 FLN524315:FLP524315 FBR524315:FBT524315 ERV524315:ERX524315 EHZ524315:EIB524315 DYD524315:DYF524315 DOH524315:DOJ524315 DEL524315:DEN524315 CUP524315:CUR524315 CKT524315:CKV524315 CAX524315:CAZ524315 BRB524315:BRD524315 BHF524315:BHH524315 AXJ524315:AXL524315 ANN524315:ANP524315 ADR524315:ADT524315 TV524315:TX524315 JZ524315:KB524315 AB524299:AD524299 WWL458779:WWN458779 WMP458779:WMR458779 WCT458779:WCV458779 VSX458779:VSZ458779 VJB458779:VJD458779 UZF458779:UZH458779 UPJ458779:UPL458779 UFN458779:UFP458779 TVR458779:TVT458779 TLV458779:TLX458779 TBZ458779:TCB458779 SSD458779:SSF458779 SIH458779:SIJ458779 RYL458779:RYN458779 ROP458779:ROR458779 RET458779:REV458779 QUX458779:QUZ458779 QLB458779:QLD458779 QBF458779:QBH458779 PRJ458779:PRL458779 PHN458779:PHP458779 OXR458779:OXT458779 ONV458779:ONX458779 ODZ458779:OEB458779 NUD458779:NUF458779 NKH458779:NKJ458779 NAL458779:NAN458779 MQP458779:MQR458779 MGT458779:MGV458779 LWX458779:LWZ458779 LNB458779:LND458779 LDF458779:LDH458779 KTJ458779:KTL458779 KJN458779:KJP458779 JZR458779:JZT458779 JPV458779:JPX458779 JFZ458779:JGB458779 IWD458779:IWF458779 IMH458779:IMJ458779 ICL458779:ICN458779 HSP458779:HSR458779 HIT458779:HIV458779 GYX458779:GYZ458779 GPB458779:GPD458779 GFF458779:GFH458779 FVJ458779:FVL458779 FLN458779:FLP458779 FBR458779:FBT458779 ERV458779:ERX458779 EHZ458779:EIB458779 DYD458779:DYF458779 DOH458779:DOJ458779 DEL458779:DEN458779 CUP458779:CUR458779 CKT458779:CKV458779 CAX458779:CAZ458779 BRB458779:BRD458779 BHF458779:BHH458779 AXJ458779:AXL458779 ANN458779:ANP458779 ADR458779:ADT458779 TV458779:TX458779 JZ458779:KB458779 AB458763:AD458763 WWL393243:WWN393243 WMP393243:WMR393243 WCT393243:WCV393243 VSX393243:VSZ393243 VJB393243:VJD393243 UZF393243:UZH393243 UPJ393243:UPL393243 UFN393243:UFP393243 TVR393243:TVT393243 TLV393243:TLX393243 TBZ393243:TCB393243 SSD393243:SSF393243 SIH393243:SIJ393243 RYL393243:RYN393243 ROP393243:ROR393243 RET393243:REV393243 QUX393243:QUZ393243 QLB393243:QLD393243 QBF393243:QBH393243 PRJ393243:PRL393243 PHN393243:PHP393243 OXR393243:OXT393243 ONV393243:ONX393243 ODZ393243:OEB393243 NUD393243:NUF393243 NKH393243:NKJ393243 NAL393243:NAN393243 MQP393243:MQR393243 MGT393243:MGV393243 LWX393243:LWZ393243 LNB393243:LND393243 LDF393243:LDH393243 KTJ393243:KTL393243 KJN393243:KJP393243 JZR393243:JZT393243 JPV393243:JPX393243 JFZ393243:JGB393243 IWD393243:IWF393243 IMH393243:IMJ393243 ICL393243:ICN393243 HSP393243:HSR393243 HIT393243:HIV393243 GYX393243:GYZ393243 GPB393243:GPD393243 GFF393243:GFH393243 FVJ393243:FVL393243 FLN393243:FLP393243 FBR393243:FBT393243 ERV393243:ERX393243 EHZ393243:EIB393243 DYD393243:DYF393243 DOH393243:DOJ393243 DEL393243:DEN393243 CUP393243:CUR393243 CKT393243:CKV393243 CAX393243:CAZ393243 BRB393243:BRD393243 BHF393243:BHH393243 AXJ393243:AXL393243 ANN393243:ANP393243 ADR393243:ADT393243 TV393243:TX393243 JZ393243:KB393243 AB393227:AD393227 WWL327707:WWN327707 WMP327707:WMR327707 WCT327707:WCV327707 VSX327707:VSZ327707 VJB327707:VJD327707 UZF327707:UZH327707 UPJ327707:UPL327707 UFN327707:UFP327707 TVR327707:TVT327707 TLV327707:TLX327707 TBZ327707:TCB327707 SSD327707:SSF327707 SIH327707:SIJ327707 RYL327707:RYN327707 ROP327707:ROR327707 RET327707:REV327707 QUX327707:QUZ327707 QLB327707:QLD327707 QBF327707:QBH327707 PRJ327707:PRL327707 PHN327707:PHP327707 OXR327707:OXT327707 ONV327707:ONX327707 ODZ327707:OEB327707 NUD327707:NUF327707 NKH327707:NKJ327707 NAL327707:NAN327707 MQP327707:MQR327707 MGT327707:MGV327707 LWX327707:LWZ327707 LNB327707:LND327707 LDF327707:LDH327707 KTJ327707:KTL327707 KJN327707:KJP327707 JZR327707:JZT327707 JPV327707:JPX327707 JFZ327707:JGB327707 IWD327707:IWF327707 IMH327707:IMJ327707 ICL327707:ICN327707 HSP327707:HSR327707 HIT327707:HIV327707 GYX327707:GYZ327707 GPB327707:GPD327707 GFF327707:GFH327707 FVJ327707:FVL327707 FLN327707:FLP327707 FBR327707:FBT327707 ERV327707:ERX327707 EHZ327707:EIB327707 DYD327707:DYF327707 DOH327707:DOJ327707 DEL327707:DEN327707 CUP327707:CUR327707 CKT327707:CKV327707 CAX327707:CAZ327707 BRB327707:BRD327707 BHF327707:BHH327707 AXJ327707:AXL327707 ANN327707:ANP327707 ADR327707:ADT327707 TV327707:TX327707 JZ327707:KB327707 AB327691:AD327691 WWL262171:WWN262171 WMP262171:WMR262171 WCT262171:WCV262171 VSX262171:VSZ262171 VJB262171:VJD262171 UZF262171:UZH262171 UPJ262171:UPL262171 UFN262171:UFP262171 TVR262171:TVT262171 TLV262171:TLX262171 TBZ262171:TCB262171 SSD262171:SSF262171 SIH262171:SIJ262171 RYL262171:RYN262171 ROP262171:ROR262171 RET262171:REV262171 QUX262171:QUZ262171 QLB262171:QLD262171 QBF262171:QBH262171 PRJ262171:PRL262171 PHN262171:PHP262171 OXR262171:OXT262171 ONV262171:ONX262171 ODZ262171:OEB262171 NUD262171:NUF262171 NKH262171:NKJ262171 NAL262171:NAN262171 MQP262171:MQR262171 MGT262171:MGV262171 LWX262171:LWZ262171 LNB262171:LND262171 LDF262171:LDH262171 KTJ262171:KTL262171 KJN262171:KJP262171 JZR262171:JZT262171 JPV262171:JPX262171 JFZ262171:JGB262171 IWD262171:IWF262171 IMH262171:IMJ262171 ICL262171:ICN262171 HSP262171:HSR262171 HIT262171:HIV262171 GYX262171:GYZ262171 GPB262171:GPD262171 GFF262171:GFH262171 FVJ262171:FVL262171 FLN262171:FLP262171 FBR262171:FBT262171 ERV262171:ERX262171 EHZ262171:EIB262171 DYD262171:DYF262171 DOH262171:DOJ262171 DEL262171:DEN262171 CUP262171:CUR262171 CKT262171:CKV262171 CAX262171:CAZ262171 BRB262171:BRD262171 BHF262171:BHH262171 AXJ262171:AXL262171 ANN262171:ANP262171 ADR262171:ADT262171 TV262171:TX262171 JZ262171:KB262171 AB262155:AD262155 WWL196635:WWN196635 WMP196635:WMR196635 WCT196635:WCV196635 VSX196635:VSZ196635 VJB196635:VJD196635 UZF196635:UZH196635 UPJ196635:UPL196635 UFN196635:UFP196635 TVR196635:TVT196635 TLV196635:TLX196635 TBZ196635:TCB196635 SSD196635:SSF196635 SIH196635:SIJ196635 RYL196635:RYN196635 ROP196635:ROR196635 RET196635:REV196635 QUX196635:QUZ196635 QLB196635:QLD196635 QBF196635:QBH196635 PRJ196635:PRL196635 PHN196635:PHP196635 OXR196635:OXT196635 ONV196635:ONX196635 ODZ196635:OEB196635 NUD196635:NUF196635 NKH196635:NKJ196635 NAL196635:NAN196635 MQP196635:MQR196635 MGT196635:MGV196635 LWX196635:LWZ196635 LNB196635:LND196635 LDF196635:LDH196635 KTJ196635:KTL196635 KJN196635:KJP196635 JZR196635:JZT196635 JPV196635:JPX196635 JFZ196635:JGB196635 IWD196635:IWF196635 IMH196635:IMJ196635 ICL196635:ICN196635 HSP196635:HSR196635 HIT196635:HIV196635 GYX196635:GYZ196635 GPB196635:GPD196635 GFF196635:GFH196635 FVJ196635:FVL196635 FLN196635:FLP196635 FBR196635:FBT196635 ERV196635:ERX196635 EHZ196635:EIB196635 DYD196635:DYF196635 DOH196635:DOJ196635 DEL196635:DEN196635 CUP196635:CUR196635 CKT196635:CKV196635 CAX196635:CAZ196635 BRB196635:BRD196635 BHF196635:BHH196635 AXJ196635:AXL196635 ANN196635:ANP196635 ADR196635:ADT196635 TV196635:TX196635 JZ196635:KB196635 AB196619:AD196619 WWL131099:WWN131099 WMP131099:WMR131099 WCT131099:WCV131099 VSX131099:VSZ131099 VJB131099:VJD131099 UZF131099:UZH131099 UPJ131099:UPL131099 UFN131099:UFP131099 TVR131099:TVT131099 TLV131099:TLX131099 TBZ131099:TCB131099 SSD131099:SSF131099 SIH131099:SIJ131099 RYL131099:RYN131099 ROP131099:ROR131099 RET131099:REV131099 QUX131099:QUZ131099 QLB131099:QLD131099 QBF131099:QBH131099 PRJ131099:PRL131099 PHN131099:PHP131099 OXR131099:OXT131099 ONV131099:ONX131099 ODZ131099:OEB131099 NUD131099:NUF131099 NKH131099:NKJ131099 NAL131099:NAN131099 MQP131099:MQR131099 MGT131099:MGV131099 LWX131099:LWZ131099 LNB131099:LND131099 LDF131099:LDH131099 KTJ131099:KTL131099 KJN131099:KJP131099 JZR131099:JZT131099 JPV131099:JPX131099 JFZ131099:JGB131099 IWD131099:IWF131099 IMH131099:IMJ131099 ICL131099:ICN131099 HSP131099:HSR131099 HIT131099:HIV131099 GYX131099:GYZ131099 GPB131099:GPD131099 GFF131099:GFH131099 FVJ131099:FVL131099 FLN131099:FLP131099 FBR131099:FBT131099 ERV131099:ERX131099 EHZ131099:EIB131099 DYD131099:DYF131099 DOH131099:DOJ131099 DEL131099:DEN131099 CUP131099:CUR131099 CKT131099:CKV131099 CAX131099:CAZ131099 BRB131099:BRD131099 BHF131099:BHH131099 AXJ131099:AXL131099 ANN131099:ANP131099 ADR131099:ADT131099 TV131099:TX131099 JZ131099:KB131099 AB131083:AD131083 WWL65563:WWN65563 WMP65563:WMR65563 WCT65563:WCV65563 VSX65563:VSZ65563 VJB65563:VJD65563 UZF65563:UZH65563 UPJ65563:UPL65563 UFN65563:UFP65563 TVR65563:TVT65563 TLV65563:TLX65563 TBZ65563:TCB65563 SSD65563:SSF65563 SIH65563:SIJ65563 RYL65563:RYN65563 ROP65563:ROR65563 RET65563:REV65563 QUX65563:QUZ65563 QLB65563:QLD65563 QBF65563:QBH65563 PRJ65563:PRL65563 PHN65563:PHP65563 OXR65563:OXT65563 ONV65563:ONX65563 ODZ65563:OEB65563 NUD65563:NUF65563 NKH65563:NKJ65563 NAL65563:NAN65563 MQP65563:MQR65563 MGT65563:MGV65563 LWX65563:LWZ65563 LNB65563:LND65563 LDF65563:LDH65563 KTJ65563:KTL65563 KJN65563:KJP65563 JZR65563:JZT65563 JPV65563:JPX65563 JFZ65563:JGB65563 IWD65563:IWF65563 IMH65563:IMJ65563 ICL65563:ICN65563 HSP65563:HSR65563 HIT65563:HIV65563 GYX65563:GYZ65563 GPB65563:GPD65563 GFF65563:GFH65563 FVJ65563:FVL65563 FLN65563:FLP65563 FBR65563:FBT65563 ERV65563:ERX65563 EHZ65563:EIB65563 DYD65563:DYF65563 DOH65563:DOJ65563 DEL65563:DEN65563 CUP65563:CUR65563 CKT65563:CKV65563 CAX65563:CAZ65563 BRB65563:BRD65563 BHF65563:BHH65563 AXJ65563:AXL65563 ANN65563:ANP65563 ADR65563:ADT65563 TV65563:TX65563 JZ65563:KB65563 AB65547:AD65547 WWL982970 WMP982970 WCT982970 VSX982970 VJB982970 UZF982970 UPJ982970 UFN982970 TVR982970 TLV982970 TBZ982970 SSD982970 SIH982970 RYL982970 ROP982970 RET982970 QUX982970 QLB982970 QBF982970 PRJ982970 PHN982970 OXR982970 ONV982970 ODZ982970 NUD982970 NKH982970 NAL982970 MQP982970 MGT982970 LWX982970 LNB982970 LDF982970 KTJ982970 KJN982970 JZR982970 JPV982970 JFZ982970 IWD982970 IMH982970 ICL982970 HSP982970 HIT982970 GYX982970 GPB982970 GFF982970 FVJ982970 FLN982970 FBR982970 ERV982970 EHZ982970 DYD982970 DOH982970 DEL982970 CUP982970 CKT982970 CAX982970 BRB982970 BHF982970 AXJ982970 ANN982970 ADR982970 TV982970 JZ982970 AB982954 WWL917434 WMP917434 WCT917434 VSX917434 VJB917434 UZF917434 UPJ917434 UFN917434 TVR917434 TLV917434 TBZ917434 SSD917434 SIH917434 RYL917434 ROP917434 RET917434 QUX917434 QLB917434 QBF917434 PRJ917434 PHN917434 OXR917434 ONV917434 ODZ917434 NUD917434 NKH917434 NAL917434 MQP917434 MGT917434 LWX917434 LNB917434 LDF917434 KTJ917434 KJN917434 JZR917434 JPV917434 JFZ917434 IWD917434 IMH917434 ICL917434 HSP917434 HIT917434 GYX917434 GPB917434 GFF917434 FVJ917434 FLN917434 FBR917434 ERV917434 EHZ917434 DYD917434 DOH917434 DEL917434 CUP917434 CKT917434 CAX917434 BRB917434 BHF917434 AXJ917434 ANN917434 ADR917434 TV917434 JZ917434 AB917418 WWL851898 WMP851898 WCT851898 VSX851898 VJB851898 UZF851898 UPJ851898 UFN851898 TVR851898 TLV851898 TBZ851898 SSD851898 SIH851898 RYL851898 ROP851898 RET851898 QUX851898 QLB851898 QBF851898 PRJ851898 PHN851898 OXR851898 ONV851898 ODZ851898 NUD851898 NKH851898 NAL851898 MQP851898 MGT851898 LWX851898 LNB851898 LDF851898 KTJ851898 KJN851898 JZR851898 JPV851898 JFZ851898 IWD851898 IMH851898 ICL851898 HSP851898 HIT851898 GYX851898 GPB851898 GFF851898 FVJ851898 FLN851898 FBR851898 ERV851898 EHZ851898 DYD851898 DOH851898 DEL851898 CUP851898 CKT851898 CAX851898 BRB851898 BHF851898 AXJ851898 ANN851898 ADR851898 TV851898 JZ851898 AB851882 WWL786362 WMP786362 WCT786362 VSX786362 VJB786362 UZF786362 UPJ786362 UFN786362 TVR786362 TLV786362 TBZ786362 SSD786362 SIH786362 RYL786362 ROP786362 RET786362 QUX786362 QLB786362 QBF786362 PRJ786362 PHN786362 OXR786362 ONV786362 ODZ786362 NUD786362 NKH786362 NAL786362 MQP786362 MGT786362 LWX786362 LNB786362 LDF786362 KTJ786362 KJN786362 JZR786362 JPV786362 JFZ786362 IWD786362 IMH786362 ICL786362 HSP786362 HIT786362 GYX786362 GPB786362 GFF786362 FVJ786362 FLN786362 FBR786362 ERV786362 EHZ786362 DYD786362 DOH786362 DEL786362 CUP786362 CKT786362 CAX786362 BRB786362 BHF786362 AXJ786362 ANN786362 ADR786362 TV786362 JZ786362 AB786346 WWL720826 WMP720826 WCT720826 VSX720826 VJB720826 UZF720826 UPJ720826 UFN720826 TVR720826 TLV720826 TBZ720826 SSD720826 SIH720826 RYL720826 ROP720826 RET720826 QUX720826 QLB720826 QBF720826 PRJ720826 PHN720826 OXR720826 ONV720826 ODZ720826 NUD720826 NKH720826 NAL720826 MQP720826 MGT720826 LWX720826 LNB720826 LDF720826 KTJ720826 KJN720826 JZR720826 JPV720826 JFZ720826 IWD720826 IMH720826 ICL720826 HSP720826 HIT720826 GYX720826 GPB720826 GFF720826 FVJ720826 FLN720826 FBR720826 ERV720826 EHZ720826 DYD720826 DOH720826 DEL720826 CUP720826 CKT720826 CAX720826 BRB720826 BHF720826 AXJ720826 ANN720826 ADR720826 TV720826 JZ720826 AB720810 WWL655290 WMP655290 WCT655290 VSX655290 VJB655290 UZF655290 UPJ655290 UFN655290 TVR655290 TLV655290 TBZ655290 SSD655290 SIH655290 RYL655290 ROP655290 RET655290 QUX655290 QLB655290 QBF655290 PRJ655290 PHN655290 OXR655290 ONV655290 ODZ655290 NUD655290 NKH655290 NAL655290 MQP655290 MGT655290 LWX655290 LNB655290 LDF655290 KTJ655290 KJN655290 JZR655290 JPV655290 JFZ655290 IWD655290 IMH655290 ICL655290 HSP655290 HIT655290 GYX655290 GPB655290 GFF655290 FVJ655290 FLN655290 FBR655290 ERV655290 EHZ655290 DYD655290 DOH655290 DEL655290 CUP655290 CKT655290 CAX655290 BRB655290 BHF655290 AXJ655290 ANN655290 ADR655290 TV655290 JZ655290 AB655274 WWL589754 WMP589754 WCT589754 VSX589754 VJB589754 UZF589754 UPJ589754 UFN589754 TVR589754 TLV589754 TBZ589754 SSD589754 SIH589754 RYL589754 ROP589754 RET589754 QUX589754 QLB589754 QBF589754 PRJ589754 PHN589754 OXR589754 ONV589754 ODZ589754 NUD589754 NKH589754 NAL589754 MQP589754 MGT589754 LWX589754 LNB589754 LDF589754 KTJ589754 KJN589754 JZR589754 JPV589754 JFZ589754 IWD589754 IMH589754 ICL589754 HSP589754 HIT589754 GYX589754 GPB589754 GFF589754 FVJ589754 FLN589754 FBR589754 ERV589754 EHZ589754 DYD589754 DOH589754 DEL589754 CUP589754 CKT589754 CAX589754 BRB589754 BHF589754 AXJ589754 ANN589754 ADR589754 TV589754 JZ589754 AB589738 WWL524218 WMP524218 WCT524218 VSX524218 VJB524218 UZF524218 UPJ524218 UFN524218 TVR524218 TLV524218 TBZ524218 SSD524218 SIH524218 RYL524218 ROP524218 RET524218 QUX524218 QLB524218 QBF524218 PRJ524218 PHN524218 OXR524218 ONV524218 ODZ524218 NUD524218 NKH524218 NAL524218 MQP524218 MGT524218 LWX524218 LNB524218 LDF524218 KTJ524218 KJN524218 JZR524218 JPV524218 JFZ524218 IWD524218 IMH524218 ICL524218 HSP524218 HIT524218 GYX524218 GPB524218 GFF524218 FVJ524218 FLN524218 FBR524218 ERV524218 EHZ524218 DYD524218 DOH524218 DEL524218 CUP524218 CKT524218 CAX524218 BRB524218 BHF524218 AXJ524218 ANN524218 ADR524218 TV524218 JZ524218 AB524202 WWL458682 WMP458682 WCT458682 VSX458682 VJB458682 UZF458682 UPJ458682 UFN458682 TVR458682 TLV458682 TBZ458682 SSD458682 SIH458682 RYL458682 ROP458682 RET458682 QUX458682 QLB458682 QBF458682 PRJ458682 PHN458682 OXR458682 ONV458682 ODZ458682 NUD458682 NKH458682 NAL458682 MQP458682 MGT458682 LWX458682 LNB458682 LDF458682 KTJ458682 KJN458682 JZR458682 JPV458682 JFZ458682 IWD458682 IMH458682 ICL458682 HSP458682 HIT458682 GYX458682 GPB458682 GFF458682 FVJ458682 FLN458682 FBR458682 ERV458682 EHZ458682 DYD458682 DOH458682 DEL458682 CUP458682 CKT458682 CAX458682 BRB458682 BHF458682 AXJ458682 ANN458682 ADR458682 TV458682 JZ458682 AB458666 WWL393146 WMP393146 WCT393146 VSX393146 VJB393146 UZF393146 UPJ393146 UFN393146 TVR393146 TLV393146 TBZ393146 SSD393146 SIH393146 RYL393146 ROP393146 RET393146 QUX393146 QLB393146 QBF393146 PRJ393146 PHN393146 OXR393146 ONV393146 ODZ393146 NUD393146 NKH393146 NAL393146 MQP393146 MGT393146 LWX393146 LNB393146 LDF393146 KTJ393146 KJN393146 JZR393146 JPV393146 JFZ393146 IWD393146 IMH393146 ICL393146 HSP393146 HIT393146 GYX393146 GPB393146 GFF393146 FVJ393146 FLN393146 FBR393146 ERV393146 EHZ393146 DYD393146 DOH393146 DEL393146 CUP393146 CKT393146 CAX393146 BRB393146 BHF393146 AXJ393146 ANN393146 ADR393146 TV393146 JZ393146 AB393130 WWL327610 WMP327610 WCT327610 VSX327610 VJB327610 UZF327610 UPJ327610 UFN327610 TVR327610 TLV327610 TBZ327610 SSD327610 SIH327610 RYL327610 ROP327610 RET327610 QUX327610 QLB327610 QBF327610 PRJ327610 PHN327610 OXR327610 ONV327610 ODZ327610 NUD327610 NKH327610 NAL327610 MQP327610 MGT327610 LWX327610 LNB327610 LDF327610 KTJ327610 KJN327610 JZR327610 JPV327610 JFZ327610 IWD327610 IMH327610 ICL327610 HSP327610 HIT327610 GYX327610 GPB327610 GFF327610 FVJ327610 FLN327610 FBR327610 ERV327610 EHZ327610 DYD327610 DOH327610 DEL327610 CUP327610 CKT327610 CAX327610 BRB327610 BHF327610 AXJ327610 ANN327610 ADR327610 TV327610 JZ327610 AB327594 WWL262074 WMP262074 WCT262074 VSX262074 VJB262074 UZF262074 UPJ262074 UFN262074 TVR262074 TLV262074 TBZ262074 SSD262074 SIH262074 RYL262074 ROP262074 RET262074 QUX262074 QLB262074 QBF262074 PRJ262074 PHN262074 OXR262074 ONV262074 ODZ262074 NUD262074 NKH262074 NAL262074 MQP262074 MGT262074 LWX262074 LNB262074 LDF262074 KTJ262074 KJN262074 JZR262074 JPV262074 JFZ262074 IWD262074 IMH262074 ICL262074 HSP262074 HIT262074 GYX262074 GPB262074 GFF262074 FVJ262074 FLN262074 FBR262074 ERV262074 EHZ262074 DYD262074 DOH262074 DEL262074 CUP262074 CKT262074 CAX262074 BRB262074 BHF262074 AXJ262074 ANN262074 ADR262074 TV262074 JZ262074 AB262058 WWL196538 WMP196538 WCT196538 VSX196538 VJB196538 UZF196538 UPJ196538 UFN196538 TVR196538 TLV196538 TBZ196538 SSD196538 SIH196538 RYL196538 ROP196538 RET196538 QUX196538 QLB196538 QBF196538 PRJ196538 PHN196538 OXR196538 ONV196538 ODZ196538 NUD196538 NKH196538 NAL196538 MQP196538 MGT196538 LWX196538 LNB196538 LDF196538 KTJ196538 KJN196538 JZR196538 JPV196538 JFZ196538 IWD196538 IMH196538 ICL196538 HSP196538 HIT196538 GYX196538 GPB196538 GFF196538 FVJ196538 FLN196538 FBR196538 ERV196538 EHZ196538 DYD196538 DOH196538 DEL196538 CUP196538 CKT196538 CAX196538 BRB196538 BHF196538 AXJ196538 ANN196538 ADR196538 TV196538 JZ196538 AB196522 WWL131002 WMP131002 WCT131002 VSX131002 VJB131002 UZF131002 UPJ131002 UFN131002 TVR131002 TLV131002 TBZ131002 SSD131002 SIH131002 RYL131002 ROP131002 RET131002 QUX131002 QLB131002 QBF131002 PRJ131002 PHN131002 OXR131002 ONV131002 ODZ131002 NUD131002 NKH131002 NAL131002 MQP131002 MGT131002 LWX131002 LNB131002 LDF131002 KTJ131002 KJN131002 JZR131002 JPV131002 JFZ131002 IWD131002 IMH131002 ICL131002 HSP131002 HIT131002 GYX131002 GPB131002 GFF131002 FVJ131002 FLN131002 FBR131002 ERV131002 EHZ131002 DYD131002 DOH131002 DEL131002 CUP131002 CKT131002 CAX131002 BRB131002 BHF131002 AXJ131002 ANN131002 ADR131002 TV131002 JZ131002 AB130986 WWL65466 WMP65466 WCT65466 VSX65466 VJB65466 UZF65466 UPJ65466 UFN65466 TVR65466 TLV65466 TBZ65466 SSD65466 SIH65466 RYL65466 ROP65466 RET65466 QUX65466 QLB65466 QBF65466 PRJ65466 PHN65466 OXR65466 ONV65466 ODZ65466 NUD65466 NKH65466 NAL65466 MQP65466 MGT65466 LWX65466 LNB65466 LDF65466 KTJ65466 KJN65466 JZR65466 JPV65466 JFZ65466 IWD65466 IMH65466 ICL65466 HSP65466 HIT65466 GYX65466 GPB65466 GFF65466 FVJ65466 FLN65466 FBR65466 ERV65466 EHZ65466 DYD65466 DOH65466 DEL65466 CUP65466 CKT65466 CAX65466 BRB65466 BHF65466 AXJ65466 ANN65466 ADR65466 TV65466 JZ65466 AB65450 WWL982972:WWN982975 WMP982972:WMR982975 WCT982972:WCV982975 VSX982972:VSZ982975 VJB982972:VJD982975 UZF982972:UZH982975 UPJ982972:UPL982975 UFN982972:UFP982975 TVR982972:TVT982975 TLV982972:TLX982975 TBZ982972:TCB982975 SSD982972:SSF982975 SIH982972:SIJ982975 RYL982972:RYN982975 ROP982972:ROR982975 RET982972:REV982975 QUX982972:QUZ982975 QLB982972:QLD982975 QBF982972:QBH982975 PRJ982972:PRL982975 PHN982972:PHP982975 OXR982972:OXT982975 ONV982972:ONX982975 ODZ982972:OEB982975 NUD982972:NUF982975 NKH982972:NKJ982975 NAL982972:NAN982975 MQP982972:MQR982975 MGT982972:MGV982975 LWX982972:LWZ982975 LNB982972:LND982975 LDF982972:LDH982975 KTJ982972:KTL982975 KJN982972:KJP982975 JZR982972:JZT982975 JPV982972:JPX982975 JFZ982972:JGB982975 IWD982972:IWF982975 IMH982972:IMJ982975 ICL982972:ICN982975 HSP982972:HSR982975 HIT982972:HIV982975 GYX982972:GYZ982975 GPB982972:GPD982975 GFF982972:GFH982975 FVJ982972:FVL982975 FLN982972:FLP982975 FBR982972:FBT982975 ERV982972:ERX982975 EHZ982972:EIB982975 DYD982972:DYF982975 DOH982972:DOJ982975 DEL982972:DEN982975 CUP982972:CUR982975 CKT982972:CKV982975 CAX982972:CAZ982975 BRB982972:BRD982975 BHF982972:BHH982975 AXJ982972:AXL982975 ANN982972:ANP982975 ADR982972:ADT982975 TV982972:TX982975 JZ982972:KB982975 AB982956:AD982959 WWL917436:WWN917439 WMP917436:WMR917439 WCT917436:WCV917439 VSX917436:VSZ917439 VJB917436:VJD917439 UZF917436:UZH917439 UPJ917436:UPL917439 UFN917436:UFP917439 TVR917436:TVT917439 TLV917436:TLX917439 TBZ917436:TCB917439 SSD917436:SSF917439 SIH917436:SIJ917439 RYL917436:RYN917439 ROP917436:ROR917439 RET917436:REV917439 QUX917436:QUZ917439 QLB917436:QLD917439 QBF917436:QBH917439 PRJ917436:PRL917439 PHN917436:PHP917439 OXR917436:OXT917439 ONV917436:ONX917439 ODZ917436:OEB917439 NUD917436:NUF917439 NKH917436:NKJ917439 NAL917436:NAN917439 MQP917436:MQR917439 MGT917436:MGV917439 LWX917436:LWZ917439 LNB917436:LND917439 LDF917436:LDH917439 KTJ917436:KTL917439 KJN917436:KJP917439 JZR917436:JZT917439 JPV917436:JPX917439 JFZ917436:JGB917439 IWD917436:IWF917439 IMH917436:IMJ917439 ICL917436:ICN917439 HSP917436:HSR917439 HIT917436:HIV917439 GYX917436:GYZ917439 GPB917436:GPD917439 GFF917436:GFH917439 FVJ917436:FVL917439 FLN917436:FLP917439 FBR917436:FBT917439 ERV917436:ERX917439 EHZ917436:EIB917439 DYD917436:DYF917439 DOH917436:DOJ917439 DEL917436:DEN917439 CUP917436:CUR917439 CKT917436:CKV917439 CAX917436:CAZ917439 BRB917436:BRD917439 BHF917436:BHH917439 AXJ917436:AXL917439 ANN917436:ANP917439 ADR917436:ADT917439 TV917436:TX917439 JZ917436:KB917439 AB917420:AD917423 WWL851900:WWN851903 WMP851900:WMR851903 WCT851900:WCV851903 VSX851900:VSZ851903 VJB851900:VJD851903 UZF851900:UZH851903 UPJ851900:UPL851903 UFN851900:UFP851903 TVR851900:TVT851903 TLV851900:TLX851903 TBZ851900:TCB851903 SSD851900:SSF851903 SIH851900:SIJ851903 RYL851900:RYN851903 ROP851900:ROR851903 RET851900:REV851903 QUX851900:QUZ851903 QLB851900:QLD851903 QBF851900:QBH851903 PRJ851900:PRL851903 PHN851900:PHP851903 OXR851900:OXT851903 ONV851900:ONX851903 ODZ851900:OEB851903 NUD851900:NUF851903 NKH851900:NKJ851903 NAL851900:NAN851903 MQP851900:MQR851903 MGT851900:MGV851903 LWX851900:LWZ851903 LNB851900:LND851903 LDF851900:LDH851903 KTJ851900:KTL851903 KJN851900:KJP851903 JZR851900:JZT851903 JPV851900:JPX851903 JFZ851900:JGB851903 IWD851900:IWF851903 IMH851900:IMJ851903 ICL851900:ICN851903 HSP851900:HSR851903 HIT851900:HIV851903 GYX851900:GYZ851903 GPB851900:GPD851903 GFF851900:GFH851903 FVJ851900:FVL851903 FLN851900:FLP851903 FBR851900:FBT851903 ERV851900:ERX851903 EHZ851900:EIB851903 DYD851900:DYF851903 DOH851900:DOJ851903 DEL851900:DEN851903 CUP851900:CUR851903 CKT851900:CKV851903 CAX851900:CAZ851903 BRB851900:BRD851903 BHF851900:BHH851903 AXJ851900:AXL851903 ANN851900:ANP851903 ADR851900:ADT851903 TV851900:TX851903 JZ851900:KB851903 AB851884:AD851887 WWL786364:WWN786367 WMP786364:WMR786367 WCT786364:WCV786367 VSX786364:VSZ786367 VJB786364:VJD786367 UZF786364:UZH786367 UPJ786364:UPL786367 UFN786364:UFP786367 TVR786364:TVT786367 TLV786364:TLX786367 TBZ786364:TCB786367 SSD786364:SSF786367 SIH786364:SIJ786367 RYL786364:RYN786367 ROP786364:ROR786367 RET786364:REV786367 QUX786364:QUZ786367 QLB786364:QLD786367 QBF786364:QBH786367 PRJ786364:PRL786367 PHN786364:PHP786367 OXR786364:OXT786367 ONV786364:ONX786367 ODZ786364:OEB786367 NUD786364:NUF786367 NKH786364:NKJ786367 NAL786364:NAN786367 MQP786364:MQR786367 MGT786364:MGV786367 LWX786364:LWZ786367 LNB786364:LND786367 LDF786364:LDH786367 KTJ786364:KTL786367 KJN786364:KJP786367 JZR786364:JZT786367 JPV786364:JPX786367 JFZ786364:JGB786367 IWD786364:IWF786367 IMH786364:IMJ786367 ICL786364:ICN786367 HSP786364:HSR786367 HIT786364:HIV786367 GYX786364:GYZ786367 GPB786364:GPD786367 GFF786364:GFH786367 FVJ786364:FVL786367 FLN786364:FLP786367 FBR786364:FBT786367 ERV786364:ERX786367 EHZ786364:EIB786367 DYD786364:DYF786367 DOH786364:DOJ786367 DEL786364:DEN786367 CUP786364:CUR786367 CKT786364:CKV786367 CAX786364:CAZ786367 BRB786364:BRD786367 BHF786364:BHH786367 AXJ786364:AXL786367 ANN786364:ANP786367 ADR786364:ADT786367 TV786364:TX786367 JZ786364:KB786367 AB786348:AD786351 WWL720828:WWN720831 WMP720828:WMR720831 WCT720828:WCV720831 VSX720828:VSZ720831 VJB720828:VJD720831 UZF720828:UZH720831 UPJ720828:UPL720831 UFN720828:UFP720831 TVR720828:TVT720831 TLV720828:TLX720831 TBZ720828:TCB720831 SSD720828:SSF720831 SIH720828:SIJ720831 RYL720828:RYN720831 ROP720828:ROR720831 RET720828:REV720831 QUX720828:QUZ720831 QLB720828:QLD720831 QBF720828:QBH720831 PRJ720828:PRL720831 PHN720828:PHP720831 OXR720828:OXT720831 ONV720828:ONX720831 ODZ720828:OEB720831 NUD720828:NUF720831 NKH720828:NKJ720831 NAL720828:NAN720831 MQP720828:MQR720831 MGT720828:MGV720831 LWX720828:LWZ720831 LNB720828:LND720831 LDF720828:LDH720831 KTJ720828:KTL720831 KJN720828:KJP720831 JZR720828:JZT720831 JPV720828:JPX720831 JFZ720828:JGB720831 IWD720828:IWF720831 IMH720828:IMJ720831 ICL720828:ICN720831 HSP720828:HSR720831 HIT720828:HIV720831 GYX720828:GYZ720831 GPB720828:GPD720831 GFF720828:GFH720831 FVJ720828:FVL720831 FLN720828:FLP720831 FBR720828:FBT720831 ERV720828:ERX720831 EHZ720828:EIB720831 DYD720828:DYF720831 DOH720828:DOJ720831 DEL720828:DEN720831 CUP720828:CUR720831 CKT720828:CKV720831 CAX720828:CAZ720831 BRB720828:BRD720831 BHF720828:BHH720831 AXJ720828:AXL720831 ANN720828:ANP720831 ADR720828:ADT720831 TV720828:TX720831 JZ720828:KB720831 AB720812:AD720815 WWL655292:WWN655295 WMP655292:WMR655295 WCT655292:WCV655295 VSX655292:VSZ655295 VJB655292:VJD655295 UZF655292:UZH655295 UPJ655292:UPL655295 UFN655292:UFP655295 TVR655292:TVT655295 TLV655292:TLX655295 TBZ655292:TCB655295 SSD655292:SSF655295 SIH655292:SIJ655295 RYL655292:RYN655295 ROP655292:ROR655295 RET655292:REV655295 QUX655292:QUZ655295 QLB655292:QLD655295 QBF655292:QBH655295 PRJ655292:PRL655295 PHN655292:PHP655295 OXR655292:OXT655295 ONV655292:ONX655295 ODZ655292:OEB655295 NUD655292:NUF655295 NKH655292:NKJ655295 NAL655292:NAN655295 MQP655292:MQR655295 MGT655292:MGV655295 LWX655292:LWZ655295 LNB655292:LND655295 LDF655292:LDH655295 KTJ655292:KTL655295 KJN655292:KJP655295 JZR655292:JZT655295 JPV655292:JPX655295 JFZ655292:JGB655295 IWD655292:IWF655295 IMH655292:IMJ655295 ICL655292:ICN655295 HSP655292:HSR655295 HIT655292:HIV655295 GYX655292:GYZ655295 GPB655292:GPD655295 GFF655292:GFH655295 FVJ655292:FVL655295 FLN655292:FLP655295 FBR655292:FBT655295 ERV655292:ERX655295 EHZ655292:EIB655295 DYD655292:DYF655295 DOH655292:DOJ655295 DEL655292:DEN655295 CUP655292:CUR655295 CKT655292:CKV655295 CAX655292:CAZ655295 BRB655292:BRD655295 BHF655292:BHH655295 AXJ655292:AXL655295 ANN655292:ANP655295 ADR655292:ADT655295 TV655292:TX655295 JZ655292:KB655295 AB655276:AD655279 WWL589756:WWN589759 WMP589756:WMR589759 WCT589756:WCV589759 VSX589756:VSZ589759 VJB589756:VJD589759 UZF589756:UZH589759 UPJ589756:UPL589759 UFN589756:UFP589759 TVR589756:TVT589759 TLV589756:TLX589759 TBZ589756:TCB589759 SSD589756:SSF589759 SIH589756:SIJ589759 RYL589756:RYN589759 ROP589756:ROR589759 RET589756:REV589759 QUX589756:QUZ589759 QLB589756:QLD589759 QBF589756:QBH589759 PRJ589756:PRL589759 PHN589756:PHP589759 OXR589756:OXT589759 ONV589756:ONX589759 ODZ589756:OEB589759 NUD589756:NUF589759 NKH589756:NKJ589759 NAL589756:NAN589759 MQP589756:MQR589759 MGT589756:MGV589759 LWX589756:LWZ589759 LNB589756:LND589759 LDF589756:LDH589759 KTJ589756:KTL589759 KJN589756:KJP589759 JZR589756:JZT589759 JPV589756:JPX589759 JFZ589756:JGB589759 IWD589756:IWF589759 IMH589756:IMJ589759 ICL589756:ICN589759 HSP589756:HSR589759 HIT589756:HIV589759 GYX589756:GYZ589759 GPB589756:GPD589759 GFF589756:GFH589759 FVJ589756:FVL589759 FLN589756:FLP589759 FBR589756:FBT589759 ERV589756:ERX589759 EHZ589756:EIB589759 DYD589756:DYF589759 DOH589756:DOJ589759 DEL589756:DEN589759 CUP589756:CUR589759 CKT589756:CKV589759 CAX589756:CAZ589759 BRB589756:BRD589759 BHF589756:BHH589759 AXJ589756:AXL589759 ANN589756:ANP589759 ADR589756:ADT589759 TV589756:TX589759 JZ589756:KB589759 AB589740:AD589743 WWL524220:WWN524223 WMP524220:WMR524223 WCT524220:WCV524223 VSX524220:VSZ524223 VJB524220:VJD524223 UZF524220:UZH524223 UPJ524220:UPL524223 UFN524220:UFP524223 TVR524220:TVT524223 TLV524220:TLX524223 TBZ524220:TCB524223 SSD524220:SSF524223 SIH524220:SIJ524223 RYL524220:RYN524223 ROP524220:ROR524223 RET524220:REV524223 QUX524220:QUZ524223 QLB524220:QLD524223 QBF524220:QBH524223 PRJ524220:PRL524223 PHN524220:PHP524223 OXR524220:OXT524223 ONV524220:ONX524223 ODZ524220:OEB524223 NUD524220:NUF524223 NKH524220:NKJ524223 NAL524220:NAN524223 MQP524220:MQR524223 MGT524220:MGV524223 LWX524220:LWZ524223 LNB524220:LND524223 LDF524220:LDH524223 KTJ524220:KTL524223 KJN524220:KJP524223 JZR524220:JZT524223 JPV524220:JPX524223 JFZ524220:JGB524223 IWD524220:IWF524223 IMH524220:IMJ524223 ICL524220:ICN524223 HSP524220:HSR524223 HIT524220:HIV524223 GYX524220:GYZ524223 GPB524220:GPD524223 GFF524220:GFH524223 FVJ524220:FVL524223 FLN524220:FLP524223 FBR524220:FBT524223 ERV524220:ERX524223 EHZ524220:EIB524223 DYD524220:DYF524223 DOH524220:DOJ524223 DEL524220:DEN524223 CUP524220:CUR524223 CKT524220:CKV524223 CAX524220:CAZ524223 BRB524220:BRD524223 BHF524220:BHH524223 AXJ524220:AXL524223 ANN524220:ANP524223 ADR524220:ADT524223 TV524220:TX524223 JZ524220:KB524223 AB524204:AD524207 WWL458684:WWN458687 WMP458684:WMR458687 WCT458684:WCV458687 VSX458684:VSZ458687 VJB458684:VJD458687 UZF458684:UZH458687 UPJ458684:UPL458687 UFN458684:UFP458687 TVR458684:TVT458687 TLV458684:TLX458687 TBZ458684:TCB458687 SSD458684:SSF458687 SIH458684:SIJ458687 RYL458684:RYN458687 ROP458684:ROR458687 RET458684:REV458687 QUX458684:QUZ458687 QLB458684:QLD458687 QBF458684:QBH458687 PRJ458684:PRL458687 PHN458684:PHP458687 OXR458684:OXT458687 ONV458684:ONX458687 ODZ458684:OEB458687 NUD458684:NUF458687 NKH458684:NKJ458687 NAL458684:NAN458687 MQP458684:MQR458687 MGT458684:MGV458687 LWX458684:LWZ458687 LNB458684:LND458687 LDF458684:LDH458687 KTJ458684:KTL458687 KJN458684:KJP458687 JZR458684:JZT458687 JPV458684:JPX458687 JFZ458684:JGB458687 IWD458684:IWF458687 IMH458684:IMJ458687 ICL458684:ICN458687 HSP458684:HSR458687 HIT458684:HIV458687 GYX458684:GYZ458687 GPB458684:GPD458687 GFF458684:GFH458687 FVJ458684:FVL458687 FLN458684:FLP458687 FBR458684:FBT458687 ERV458684:ERX458687 EHZ458684:EIB458687 DYD458684:DYF458687 DOH458684:DOJ458687 DEL458684:DEN458687 CUP458684:CUR458687 CKT458684:CKV458687 CAX458684:CAZ458687 BRB458684:BRD458687 BHF458684:BHH458687 AXJ458684:AXL458687 ANN458684:ANP458687 ADR458684:ADT458687 TV458684:TX458687 JZ458684:KB458687 AB458668:AD458671 WWL393148:WWN393151 WMP393148:WMR393151 WCT393148:WCV393151 VSX393148:VSZ393151 VJB393148:VJD393151 UZF393148:UZH393151 UPJ393148:UPL393151 UFN393148:UFP393151 TVR393148:TVT393151 TLV393148:TLX393151 TBZ393148:TCB393151 SSD393148:SSF393151 SIH393148:SIJ393151 RYL393148:RYN393151 ROP393148:ROR393151 RET393148:REV393151 QUX393148:QUZ393151 QLB393148:QLD393151 QBF393148:QBH393151 PRJ393148:PRL393151 PHN393148:PHP393151 OXR393148:OXT393151 ONV393148:ONX393151 ODZ393148:OEB393151 NUD393148:NUF393151 NKH393148:NKJ393151 NAL393148:NAN393151 MQP393148:MQR393151 MGT393148:MGV393151 LWX393148:LWZ393151 LNB393148:LND393151 LDF393148:LDH393151 KTJ393148:KTL393151 KJN393148:KJP393151 JZR393148:JZT393151 JPV393148:JPX393151 JFZ393148:JGB393151 IWD393148:IWF393151 IMH393148:IMJ393151 ICL393148:ICN393151 HSP393148:HSR393151 HIT393148:HIV393151 GYX393148:GYZ393151 GPB393148:GPD393151 GFF393148:GFH393151 FVJ393148:FVL393151 FLN393148:FLP393151 FBR393148:FBT393151 ERV393148:ERX393151 EHZ393148:EIB393151 DYD393148:DYF393151 DOH393148:DOJ393151 DEL393148:DEN393151 CUP393148:CUR393151 CKT393148:CKV393151 CAX393148:CAZ393151 BRB393148:BRD393151 BHF393148:BHH393151 AXJ393148:AXL393151 ANN393148:ANP393151 ADR393148:ADT393151 TV393148:TX393151 JZ393148:KB393151 AB393132:AD393135 WWL327612:WWN327615 WMP327612:WMR327615 WCT327612:WCV327615 VSX327612:VSZ327615 VJB327612:VJD327615 UZF327612:UZH327615 UPJ327612:UPL327615 UFN327612:UFP327615 TVR327612:TVT327615 TLV327612:TLX327615 TBZ327612:TCB327615 SSD327612:SSF327615 SIH327612:SIJ327615 RYL327612:RYN327615 ROP327612:ROR327615 RET327612:REV327615 QUX327612:QUZ327615 QLB327612:QLD327615 QBF327612:QBH327615 PRJ327612:PRL327615 PHN327612:PHP327615 OXR327612:OXT327615 ONV327612:ONX327615 ODZ327612:OEB327615 NUD327612:NUF327615 NKH327612:NKJ327615 NAL327612:NAN327615 MQP327612:MQR327615 MGT327612:MGV327615 LWX327612:LWZ327615 LNB327612:LND327615 LDF327612:LDH327615 KTJ327612:KTL327615 KJN327612:KJP327615 JZR327612:JZT327615 JPV327612:JPX327615 JFZ327612:JGB327615 IWD327612:IWF327615 IMH327612:IMJ327615 ICL327612:ICN327615 HSP327612:HSR327615 HIT327612:HIV327615 GYX327612:GYZ327615 GPB327612:GPD327615 GFF327612:GFH327615 FVJ327612:FVL327615 FLN327612:FLP327615 FBR327612:FBT327615 ERV327612:ERX327615 EHZ327612:EIB327615 DYD327612:DYF327615 DOH327612:DOJ327615 DEL327612:DEN327615 CUP327612:CUR327615 CKT327612:CKV327615 CAX327612:CAZ327615 BRB327612:BRD327615 BHF327612:BHH327615 AXJ327612:AXL327615 ANN327612:ANP327615 ADR327612:ADT327615 TV327612:TX327615 JZ327612:KB327615 AB327596:AD327599 WWL262076:WWN262079 WMP262076:WMR262079 WCT262076:WCV262079 VSX262076:VSZ262079 VJB262076:VJD262079 UZF262076:UZH262079 UPJ262076:UPL262079 UFN262076:UFP262079 TVR262076:TVT262079 TLV262076:TLX262079 TBZ262076:TCB262079 SSD262076:SSF262079 SIH262076:SIJ262079 RYL262076:RYN262079 ROP262076:ROR262079 RET262076:REV262079 QUX262076:QUZ262079 QLB262076:QLD262079 QBF262076:QBH262079 PRJ262076:PRL262079 PHN262076:PHP262079 OXR262076:OXT262079 ONV262076:ONX262079 ODZ262076:OEB262079 NUD262076:NUF262079 NKH262076:NKJ262079 NAL262076:NAN262079 MQP262076:MQR262079 MGT262076:MGV262079 LWX262076:LWZ262079 LNB262076:LND262079 LDF262076:LDH262079 KTJ262076:KTL262079 KJN262076:KJP262079 JZR262076:JZT262079 JPV262076:JPX262079 JFZ262076:JGB262079 IWD262076:IWF262079 IMH262076:IMJ262079 ICL262076:ICN262079 HSP262076:HSR262079 HIT262076:HIV262079 GYX262076:GYZ262079 GPB262076:GPD262079 GFF262076:GFH262079 FVJ262076:FVL262079 FLN262076:FLP262079 FBR262076:FBT262079 ERV262076:ERX262079 EHZ262076:EIB262079 DYD262076:DYF262079 DOH262076:DOJ262079 DEL262076:DEN262079 CUP262076:CUR262079 CKT262076:CKV262079 CAX262076:CAZ262079 BRB262076:BRD262079 BHF262076:BHH262079 AXJ262076:AXL262079 ANN262076:ANP262079 ADR262076:ADT262079 TV262076:TX262079 JZ262076:KB262079 AB262060:AD262063 WWL196540:WWN196543 WMP196540:WMR196543 WCT196540:WCV196543 VSX196540:VSZ196543 VJB196540:VJD196543 UZF196540:UZH196543 UPJ196540:UPL196543 UFN196540:UFP196543 TVR196540:TVT196543 TLV196540:TLX196543 TBZ196540:TCB196543 SSD196540:SSF196543 SIH196540:SIJ196543 RYL196540:RYN196543 ROP196540:ROR196543 RET196540:REV196543 QUX196540:QUZ196543 QLB196540:QLD196543 QBF196540:QBH196543 PRJ196540:PRL196543 PHN196540:PHP196543 OXR196540:OXT196543 ONV196540:ONX196543 ODZ196540:OEB196543 NUD196540:NUF196543 NKH196540:NKJ196543 NAL196540:NAN196543 MQP196540:MQR196543 MGT196540:MGV196543 LWX196540:LWZ196543 LNB196540:LND196543 LDF196540:LDH196543 KTJ196540:KTL196543 KJN196540:KJP196543 JZR196540:JZT196543 JPV196540:JPX196543 JFZ196540:JGB196543 IWD196540:IWF196543 IMH196540:IMJ196543 ICL196540:ICN196543 HSP196540:HSR196543 HIT196540:HIV196543 GYX196540:GYZ196543 GPB196540:GPD196543 GFF196540:GFH196543 FVJ196540:FVL196543 FLN196540:FLP196543 FBR196540:FBT196543 ERV196540:ERX196543 EHZ196540:EIB196543 DYD196540:DYF196543 DOH196540:DOJ196543 DEL196540:DEN196543 CUP196540:CUR196543 CKT196540:CKV196543 CAX196540:CAZ196543 BRB196540:BRD196543 BHF196540:BHH196543 AXJ196540:AXL196543 ANN196540:ANP196543 ADR196540:ADT196543 TV196540:TX196543 JZ196540:KB196543 AB196524:AD196527 WWL131004:WWN131007 WMP131004:WMR131007 WCT131004:WCV131007 VSX131004:VSZ131007 VJB131004:VJD131007 UZF131004:UZH131007 UPJ131004:UPL131007 UFN131004:UFP131007 TVR131004:TVT131007 TLV131004:TLX131007 TBZ131004:TCB131007 SSD131004:SSF131007 SIH131004:SIJ131007 RYL131004:RYN131007 ROP131004:ROR131007 RET131004:REV131007 QUX131004:QUZ131007 QLB131004:QLD131007 QBF131004:QBH131007 PRJ131004:PRL131007 PHN131004:PHP131007 OXR131004:OXT131007 ONV131004:ONX131007 ODZ131004:OEB131007 NUD131004:NUF131007 NKH131004:NKJ131007 NAL131004:NAN131007 MQP131004:MQR131007 MGT131004:MGV131007 LWX131004:LWZ131007 LNB131004:LND131007 LDF131004:LDH131007 KTJ131004:KTL131007 KJN131004:KJP131007 JZR131004:JZT131007 JPV131004:JPX131007 JFZ131004:JGB131007 IWD131004:IWF131007 IMH131004:IMJ131007 ICL131004:ICN131007 HSP131004:HSR131007 HIT131004:HIV131007 GYX131004:GYZ131007 GPB131004:GPD131007 GFF131004:GFH131007 FVJ131004:FVL131007 FLN131004:FLP131007 FBR131004:FBT131007 ERV131004:ERX131007 EHZ131004:EIB131007 DYD131004:DYF131007 DOH131004:DOJ131007 DEL131004:DEN131007 CUP131004:CUR131007 CKT131004:CKV131007 CAX131004:CAZ131007 BRB131004:BRD131007 BHF131004:BHH131007 AXJ131004:AXL131007 ANN131004:ANP131007 ADR131004:ADT131007 TV131004:TX131007 JZ131004:KB131007 AB130988:AD130991 WWL65468:WWN65471 WMP65468:WMR65471 WCT65468:WCV65471 VSX65468:VSZ65471 VJB65468:VJD65471 UZF65468:UZH65471 UPJ65468:UPL65471 UFN65468:UFP65471 TVR65468:TVT65471 TLV65468:TLX65471 TBZ65468:TCB65471 SSD65468:SSF65471 SIH65468:SIJ65471 RYL65468:RYN65471 ROP65468:ROR65471 RET65468:REV65471 QUX65468:QUZ65471 QLB65468:QLD65471 QBF65468:QBH65471 PRJ65468:PRL65471 PHN65468:PHP65471 OXR65468:OXT65471 ONV65468:ONX65471 ODZ65468:OEB65471 NUD65468:NUF65471 NKH65468:NKJ65471 NAL65468:NAN65471 MQP65468:MQR65471 MGT65468:MGV65471 LWX65468:LWZ65471 LNB65468:LND65471 LDF65468:LDH65471 KTJ65468:KTL65471 KJN65468:KJP65471 JZR65468:JZT65471 JPV65468:JPX65471 JFZ65468:JGB65471 IWD65468:IWF65471 IMH65468:IMJ65471 ICL65468:ICN65471 HSP65468:HSR65471 HIT65468:HIV65471 GYX65468:GYZ65471 GPB65468:GPD65471 GFF65468:GFH65471 FVJ65468:FVL65471 FLN65468:FLP65471 FBR65468:FBT65471 ERV65468:ERX65471 EHZ65468:EIB65471 DYD65468:DYF65471 DOH65468:DOJ65471 DEL65468:DEN65471 CUP65468:CUR65471 CKT65468:CKV65471 CAX65468:CAZ65471 BRB65468:BRD65471 BHF65468:BHH65471 AXJ65468:AXL65471 ANN65468:ANP65471 ADR65468:ADT65471 TV65468:TX65471 JZ65468:KB65471 AB65452:AD65455 WWL982966:WWN982969 WMP982966:WMR982969 WCT982966:WCV982969 VSX982966:VSZ982969 VJB982966:VJD982969 UZF982966:UZH982969 UPJ982966:UPL982969 UFN982966:UFP982969 TVR982966:TVT982969 TLV982966:TLX982969 TBZ982966:TCB982969 SSD982966:SSF982969 SIH982966:SIJ982969 RYL982966:RYN982969 ROP982966:ROR982969 RET982966:REV982969 QUX982966:QUZ982969 QLB982966:QLD982969 QBF982966:QBH982969 PRJ982966:PRL982969 PHN982966:PHP982969 OXR982966:OXT982969 ONV982966:ONX982969 ODZ982966:OEB982969 NUD982966:NUF982969 NKH982966:NKJ982969 NAL982966:NAN982969 MQP982966:MQR982969 MGT982966:MGV982969 LWX982966:LWZ982969 LNB982966:LND982969 LDF982966:LDH982969 KTJ982966:KTL982969 KJN982966:KJP982969 JZR982966:JZT982969 JPV982966:JPX982969 JFZ982966:JGB982969 IWD982966:IWF982969 IMH982966:IMJ982969 ICL982966:ICN982969 HSP982966:HSR982969 HIT982966:HIV982969 GYX982966:GYZ982969 GPB982966:GPD982969 GFF982966:GFH982969 FVJ982966:FVL982969 FLN982966:FLP982969 FBR982966:FBT982969 ERV982966:ERX982969 EHZ982966:EIB982969 DYD982966:DYF982969 DOH982966:DOJ982969 DEL982966:DEN982969 CUP982966:CUR982969 CKT982966:CKV982969 CAX982966:CAZ982969 BRB982966:BRD982969 BHF982966:BHH982969 AXJ982966:AXL982969 ANN982966:ANP982969 ADR982966:ADT982969 TV982966:TX982969 JZ982966:KB982969 AB982950:AD982953 WWL917430:WWN917433 WMP917430:WMR917433 WCT917430:WCV917433 VSX917430:VSZ917433 VJB917430:VJD917433 UZF917430:UZH917433 UPJ917430:UPL917433 UFN917430:UFP917433 TVR917430:TVT917433 TLV917430:TLX917433 TBZ917430:TCB917433 SSD917430:SSF917433 SIH917430:SIJ917433 RYL917430:RYN917433 ROP917430:ROR917433 RET917430:REV917433 QUX917430:QUZ917433 QLB917430:QLD917433 QBF917430:QBH917433 PRJ917430:PRL917433 PHN917430:PHP917433 OXR917430:OXT917433 ONV917430:ONX917433 ODZ917430:OEB917433 NUD917430:NUF917433 NKH917430:NKJ917433 NAL917430:NAN917433 MQP917430:MQR917433 MGT917430:MGV917433 LWX917430:LWZ917433 LNB917430:LND917433 LDF917430:LDH917433 KTJ917430:KTL917433 KJN917430:KJP917433 JZR917430:JZT917433 JPV917430:JPX917433 JFZ917430:JGB917433 IWD917430:IWF917433 IMH917430:IMJ917433 ICL917430:ICN917433 HSP917430:HSR917433 HIT917430:HIV917433 GYX917430:GYZ917433 GPB917430:GPD917433 GFF917430:GFH917433 FVJ917430:FVL917433 FLN917430:FLP917433 FBR917430:FBT917433 ERV917430:ERX917433 EHZ917430:EIB917433 DYD917430:DYF917433 DOH917430:DOJ917433 DEL917430:DEN917433 CUP917430:CUR917433 CKT917430:CKV917433 CAX917430:CAZ917433 BRB917430:BRD917433 BHF917430:BHH917433 AXJ917430:AXL917433 ANN917430:ANP917433 ADR917430:ADT917433 TV917430:TX917433 JZ917430:KB917433 AB917414:AD917417 WWL851894:WWN851897 WMP851894:WMR851897 WCT851894:WCV851897 VSX851894:VSZ851897 VJB851894:VJD851897 UZF851894:UZH851897 UPJ851894:UPL851897 UFN851894:UFP851897 TVR851894:TVT851897 TLV851894:TLX851897 TBZ851894:TCB851897 SSD851894:SSF851897 SIH851894:SIJ851897 RYL851894:RYN851897 ROP851894:ROR851897 RET851894:REV851897 QUX851894:QUZ851897 QLB851894:QLD851897 QBF851894:QBH851897 PRJ851894:PRL851897 PHN851894:PHP851897 OXR851894:OXT851897 ONV851894:ONX851897 ODZ851894:OEB851897 NUD851894:NUF851897 NKH851894:NKJ851897 NAL851894:NAN851897 MQP851894:MQR851897 MGT851894:MGV851897 LWX851894:LWZ851897 LNB851894:LND851897 LDF851894:LDH851897 KTJ851894:KTL851897 KJN851894:KJP851897 JZR851894:JZT851897 JPV851894:JPX851897 JFZ851894:JGB851897 IWD851894:IWF851897 IMH851894:IMJ851897 ICL851894:ICN851897 HSP851894:HSR851897 HIT851894:HIV851897 GYX851894:GYZ851897 GPB851894:GPD851897 GFF851894:GFH851897 FVJ851894:FVL851897 FLN851894:FLP851897 FBR851894:FBT851897 ERV851894:ERX851897 EHZ851894:EIB851897 DYD851894:DYF851897 DOH851894:DOJ851897 DEL851894:DEN851897 CUP851894:CUR851897 CKT851894:CKV851897 CAX851894:CAZ851897 BRB851894:BRD851897 BHF851894:BHH851897 AXJ851894:AXL851897 ANN851894:ANP851897 ADR851894:ADT851897 TV851894:TX851897 JZ851894:KB851897 AB851878:AD851881 WWL786358:WWN786361 WMP786358:WMR786361 WCT786358:WCV786361 VSX786358:VSZ786361 VJB786358:VJD786361 UZF786358:UZH786361 UPJ786358:UPL786361 UFN786358:UFP786361 TVR786358:TVT786361 TLV786358:TLX786361 TBZ786358:TCB786361 SSD786358:SSF786361 SIH786358:SIJ786361 RYL786358:RYN786361 ROP786358:ROR786361 RET786358:REV786361 QUX786358:QUZ786361 QLB786358:QLD786361 QBF786358:QBH786361 PRJ786358:PRL786361 PHN786358:PHP786361 OXR786358:OXT786361 ONV786358:ONX786361 ODZ786358:OEB786361 NUD786358:NUF786361 NKH786358:NKJ786361 NAL786358:NAN786361 MQP786358:MQR786361 MGT786358:MGV786361 LWX786358:LWZ786361 LNB786358:LND786361 LDF786358:LDH786361 KTJ786358:KTL786361 KJN786358:KJP786361 JZR786358:JZT786361 JPV786358:JPX786361 JFZ786358:JGB786361 IWD786358:IWF786361 IMH786358:IMJ786361 ICL786358:ICN786361 HSP786358:HSR786361 HIT786358:HIV786361 GYX786358:GYZ786361 GPB786358:GPD786361 GFF786358:GFH786361 FVJ786358:FVL786361 FLN786358:FLP786361 FBR786358:FBT786361 ERV786358:ERX786361 EHZ786358:EIB786361 DYD786358:DYF786361 DOH786358:DOJ786361 DEL786358:DEN786361 CUP786358:CUR786361 CKT786358:CKV786361 CAX786358:CAZ786361 BRB786358:BRD786361 BHF786358:BHH786361 AXJ786358:AXL786361 ANN786358:ANP786361 ADR786358:ADT786361 TV786358:TX786361 JZ786358:KB786361 AB786342:AD786345 WWL720822:WWN720825 WMP720822:WMR720825 WCT720822:WCV720825 VSX720822:VSZ720825 VJB720822:VJD720825 UZF720822:UZH720825 UPJ720822:UPL720825 UFN720822:UFP720825 TVR720822:TVT720825 TLV720822:TLX720825 TBZ720822:TCB720825 SSD720822:SSF720825 SIH720822:SIJ720825 RYL720822:RYN720825 ROP720822:ROR720825 RET720822:REV720825 QUX720822:QUZ720825 QLB720822:QLD720825 QBF720822:QBH720825 PRJ720822:PRL720825 PHN720822:PHP720825 OXR720822:OXT720825 ONV720822:ONX720825 ODZ720822:OEB720825 NUD720822:NUF720825 NKH720822:NKJ720825 NAL720822:NAN720825 MQP720822:MQR720825 MGT720822:MGV720825 LWX720822:LWZ720825 LNB720822:LND720825 LDF720822:LDH720825 KTJ720822:KTL720825 KJN720822:KJP720825 JZR720822:JZT720825 JPV720822:JPX720825 JFZ720822:JGB720825 IWD720822:IWF720825 IMH720822:IMJ720825 ICL720822:ICN720825 HSP720822:HSR720825 HIT720822:HIV720825 GYX720822:GYZ720825 GPB720822:GPD720825 GFF720822:GFH720825 FVJ720822:FVL720825 FLN720822:FLP720825 FBR720822:FBT720825 ERV720822:ERX720825 EHZ720822:EIB720825 DYD720822:DYF720825 DOH720822:DOJ720825 DEL720822:DEN720825 CUP720822:CUR720825 CKT720822:CKV720825 CAX720822:CAZ720825 BRB720822:BRD720825 BHF720822:BHH720825 AXJ720822:AXL720825 ANN720822:ANP720825 ADR720822:ADT720825 TV720822:TX720825 JZ720822:KB720825 AB720806:AD720809 WWL655286:WWN655289 WMP655286:WMR655289 WCT655286:WCV655289 VSX655286:VSZ655289 VJB655286:VJD655289 UZF655286:UZH655289 UPJ655286:UPL655289 UFN655286:UFP655289 TVR655286:TVT655289 TLV655286:TLX655289 TBZ655286:TCB655289 SSD655286:SSF655289 SIH655286:SIJ655289 RYL655286:RYN655289 ROP655286:ROR655289 RET655286:REV655289 QUX655286:QUZ655289 QLB655286:QLD655289 QBF655286:QBH655289 PRJ655286:PRL655289 PHN655286:PHP655289 OXR655286:OXT655289 ONV655286:ONX655289 ODZ655286:OEB655289 NUD655286:NUF655289 NKH655286:NKJ655289 NAL655286:NAN655289 MQP655286:MQR655289 MGT655286:MGV655289 LWX655286:LWZ655289 LNB655286:LND655289 LDF655286:LDH655289 KTJ655286:KTL655289 KJN655286:KJP655289 JZR655286:JZT655289 JPV655286:JPX655289 JFZ655286:JGB655289 IWD655286:IWF655289 IMH655286:IMJ655289 ICL655286:ICN655289 HSP655286:HSR655289 HIT655286:HIV655289 GYX655286:GYZ655289 GPB655286:GPD655289 GFF655286:GFH655289 FVJ655286:FVL655289 FLN655286:FLP655289 FBR655286:FBT655289 ERV655286:ERX655289 EHZ655286:EIB655289 DYD655286:DYF655289 DOH655286:DOJ655289 DEL655286:DEN655289 CUP655286:CUR655289 CKT655286:CKV655289 CAX655286:CAZ655289 BRB655286:BRD655289 BHF655286:BHH655289 AXJ655286:AXL655289 ANN655286:ANP655289 ADR655286:ADT655289 TV655286:TX655289 JZ655286:KB655289 AB655270:AD655273 WWL589750:WWN589753 WMP589750:WMR589753 WCT589750:WCV589753 VSX589750:VSZ589753 VJB589750:VJD589753 UZF589750:UZH589753 UPJ589750:UPL589753 UFN589750:UFP589753 TVR589750:TVT589753 TLV589750:TLX589753 TBZ589750:TCB589753 SSD589750:SSF589753 SIH589750:SIJ589753 RYL589750:RYN589753 ROP589750:ROR589753 RET589750:REV589753 QUX589750:QUZ589753 QLB589750:QLD589753 QBF589750:QBH589753 PRJ589750:PRL589753 PHN589750:PHP589753 OXR589750:OXT589753 ONV589750:ONX589753 ODZ589750:OEB589753 NUD589750:NUF589753 NKH589750:NKJ589753 NAL589750:NAN589753 MQP589750:MQR589753 MGT589750:MGV589753 LWX589750:LWZ589753 LNB589750:LND589753 LDF589750:LDH589753 KTJ589750:KTL589753 KJN589750:KJP589753 JZR589750:JZT589753 JPV589750:JPX589753 JFZ589750:JGB589753 IWD589750:IWF589753 IMH589750:IMJ589753 ICL589750:ICN589753 HSP589750:HSR589753 HIT589750:HIV589753 GYX589750:GYZ589753 GPB589750:GPD589753 GFF589750:GFH589753 FVJ589750:FVL589753 FLN589750:FLP589753 FBR589750:FBT589753 ERV589750:ERX589753 EHZ589750:EIB589753 DYD589750:DYF589753 DOH589750:DOJ589753 DEL589750:DEN589753 CUP589750:CUR589753 CKT589750:CKV589753 CAX589750:CAZ589753 BRB589750:BRD589753 BHF589750:BHH589753 AXJ589750:AXL589753 ANN589750:ANP589753 ADR589750:ADT589753 TV589750:TX589753 JZ589750:KB589753 AB589734:AD589737 WWL524214:WWN524217 WMP524214:WMR524217 WCT524214:WCV524217 VSX524214:VSZ524217 VJB524214:VJD524217 UZF524214:UZH524217 UPJ524214:UPL524217 UFN524214:UFP524217 TVR524214:TVT524217 TLV524214:TLX524217 TBZ524214:TCB524217 SSD524214:SSF524217 SIH524214:SIJ524217 RYL524214:RYN524217 ROP524214:ROR524217 RET524214:REV524217 QUX524214:QUZ524217 QLB524214:QLD524217 QBF524214:QBH524217 PRJ524214:PRL524217 PHN524214:PHP524217 OXR524214:OXT524217 ONV524214:ONX524217 ODZ524214:OEB524217 NUD524214:NUF524217 NKH524214:NKJ524217 NAL524214:NAN524217 MQP524214:MQR524217 MGT524214:MGV524217 LWX524214:LWZ524217 LNB524214:LND524217 LDF524214:LDH524217 KTJ524214:KTL524217 KJN524214:KJP524217 JZR524214:JZT524217 JPV524214:JPX524217 JFZ524214:JGB524217 IWD524214:IWF524217 IMH524214:IMJ524217 ICL524214:ICN524217 HSP524214:HSR524217 HIT524214:HIV524217 GYX524214:GYZ524217 GPB524214:GPD524217 GFF524214:GFH524217 FVJ524214:FVL524217 FLN524214:FLP524217 FBR524214:FBT524217 ERV524214:ERX524217 EHZ524214:EIB524217 DYD524214:DYF524217 DOH524214:DOJ524217 DEL524214:DEN524217 CUP524214:CUR524217 CKT524214:CKV524217 CAX524214:CAZ524217 BRB524214:BRD524217 BHF524214:BHH524217 AXJ524214:AXL524217 ANN524214:ANP524217 ADR524214:ADT524217 TV524214:TX524217 JZ524214:KB524217 AB524198:AD524201 WWL458678:WWN458681 WMP458678:WMR458681 WCT458678:WCV458681 VSX458678:VSZ458681 VJB458678:VJD458681 UZF458678:UZH458681 UPJ458678:UPL458681 UFN458678:UFP458681 TVR458678:TVT458681 TLV458678:TLX458681 TBZ458678:TCB458681 SSD458678:SSF458681 SIH458678:SIJ458681 RYL458678:RYN458681 ROP458678:ROR458681 RET458678:REV458681 QUX458678:QUZ458681 QLB458678:QLD458681 QBF458678:QBH458681 PRJ458678:PRL458681 PHN458678:PHP458681 OXR458678:OXT458681 ONV458678:ONX458681 ODZ458678:OEB458681 NUD458678:NUF458681 NKH458678:NKJ458681 NAL458678:NAN458681 MQP458678:MQR458681 MGT458678:MGV458681 LWX458678:LWZ458681 LNB458678:LND458681 LDF458678:LDH458681 KTJ458678:KTL458681 KJN458678:KJP458681 JZR458678:JZT458681 JPV458678:JPX458681 JFZ458678:JGB458681 IWD458678:IWF458681 IMH458678:IMJ458681 ICL458678:ICN458681 HSP458678:HSR458681 HIT458678:HIV458681 GYX458678:GYZ458681 GPB458678:GPD458681 GFF458678:GFH458681 FVJ458678:FVL458681 FLN458678:FLP458681 FBR458678:FBT458681 ERV458678:ERX458681 EHZ458678:EIB458681 DYD458678:DYF458681 DOH458678:DOJ458681 DEL458678:DEN458681 CUP458678:CUR458681 CKT458678:CKV458681 CAX458678:CAZ458681 BRB458678:BRD458681 BHF458678:BHH458681 AXJ458678:AXL458681 ANN458678:ANP458681 ADR458678:ADT458681 TV458678:TX458681 JZ458678:KB458681 AB458662:AD458665 WWL393142:WWN393145 WMP393142:WMR393145 WCT393142:WCV393145 VSX393142:VSZ393145 VJB393142:VJD393145 UZF393142:UZH393145 UPJ393142:UPL393145 UFN393142:UFP393145 TVR393142:TVT393145 TLV393142:TLX393145 TBZ393142:TCB393145 SSD393142:SSF393145 SIH393142:SIJ393145 RYL393142:RYN393145 ROP393142:ROR393145 RET393142:REV393145 QUX393142:QUZ393145 QLB393142:QLD393145 QBF393142:QBH393145 PRJ393142:PRL393145 PHN393142:PHP393145 OXR393142:OXT393145 ONV393142:ONX393145 ODZ393142:OEB393145 NUD393142:NUF393145 NKH393142:NKJ393145 NAL393142:NAN393145 MQP393142:MQR393145 MGT393142:MGV393145 LWX393142:LWZ393145 LNB393142:LND393145 LDF393142:LDH393145 KTJ393142:KTL393145 KJN393142:KJP393145 JZR393142:JZT393145 JPV393142:JPX393145 JFZ393142:JGB393145 IWD393142:IWF393145 IMH393142:IMJ393145 ICL393142:ICN393145 HSP393142:HSR393145 HIT393142:HIV393145 GYX393142:GYZ393145 GPB393142:GPD393145 GFF393142:GFH393145 FVJ393142:FVL393145 FLN393142:FLP393145 FBR393142:FBT393145 ERV393142:ERX393145 EHZ393142:EIB393145 DYD393142:DYF393145 DOH393142:DOJ393145 DEL393142:DEN393145 CUP393142:CUR393145 CKT393142:CKV393145 CAX393142:CAZ393145 BRB393142:BRD393145 BHF393142:BHH393145 AXJ393142:AXL393145 ANN393142:ANP393145 ADR393142:ADT393145 TV393142:TX393145 JZ393142:KB393145 AB393126:AD393129 WWL327606:WWN327609 WMP327606:WMR327609 WCT327606:WCV327609 VSX327606:VSZ327609 VJB327606:VJD327609 UZF327606:UZH327609 UPJ327606:UPL327609 UFN327606:UFP327609 TVR327606:TVT327609 TLV327606:TLX327609 TBZ327606:TCB327609 SSD327606:SSF327609 SIH327606:SIJ327609 RYL327606:RYN327609 ROP327606:ROR327609 RET327606:REV327609 QUX327606:QUZ327609 QLB327606:QLD327609 QBF327606:QBH327609 PRJ327606:PRL327609 PHN327606:PHP327609 OXR327606:OXT327609 ONV327606:ONX327609 ODZ327606:OEB327609 NUD327606:NUF327609 NKH327606:NKJ327609 NAL327606:NAN327609 MQP327606:MQR327609 MGT327606:MGV327609 LWX327606:LWZ327609 LNB327606:LND327609 LDF327606:LDH327609 KTJ327606:KTL327609 KJN327606:KJP327609 JZR327606:JZT327609 JPV327606:JPX327609 JFZ327606:JGB327609 IWD327606:IWF327609 IMH327606:IMJ327609 ICL327606:ICN327609 HSP327606:HSR327609 HIT327606:HIV327609 GYX327606:GYZ327609 GPB327606:GPD327609 GFF327606:GFH327609 FVJ327606:FVL327609 FLN327606:FLP327609 FBR327606:FBT327609 ERV327606:ERX327609 EHZ327606:EIB327609 DYD327606:DYF327609 DOH327606:DOJ327609 DEL327606:DEN327609 CUP327606:CUR327609 CKT327606:CKV327609 CAX327606:CAZ327609 BRB327606:BRD327609 BHF327606:BHH327609 AXJ327606:AXL327609 ANN327606:ANP327609 ADR327606:ADT327609 TV327606:TX327609 JZ327606:KB327609 AB327590:AD327593 WWL262070:WWN262073 WMP262070:WMR262073 WCT262070:WCV262073 VSX262070:VSZ262073 VJB262070:VJD262073 UZF262070:UZH262073 UPJ262070:UPL262073 UFN262070:UFP262073 TVR262070:TVT262073 TLV262070:TLX262073 TBZ262070:TCB262073 SSD262070:SSF262073 SIH262070:SIJ262073 RYL262070:RYN262073 ROP262070:ROR262073 RET262070:REV262073 QUX262070:QUZ262073 QLB262070:QLD262073 QBF262070:QBH262073 PRJ262070:PRL262073 PHN262070:PHP262073 OXR262070:OXT262073 ONV262070:ONX262073 ODZ262070:OEB262073 NUD262070:NUF262073 NKH262070:NKJ262073 NAL262070:NAN262073 MQP262070:MQR262073 MGT262070:MGV262073 LWX262070:LWZ262073 LNB262070:LND262073 LDF262070:LDH262073 KTJ262070:KTL262073 KJN262070:KJP262073 JZR262070:JZT262073 JPV262070:JPX262073 JFZ262070:JGB262073 IWD262070:IWF262073 IMH262070:IMJ262073 ICL262070:ICN262073 HSP262070:HSR262073 HIT262070:HIV262073 GYX262070:GYZ262073 GPB262070:GPD262073 GFF262070:GFH262073 FVJ262070:FVL262073 FLN262070:FLP262073 FBR262070:FBT262073 ERV262070:ERX262073 EHZ262070:EIB262073 DYD262070:DYF262073 DOH262070:DOJ262073 DEL262070:DEN262073 CUP262070:CUR262073 CKT262070:CKV262073 CAX262070:CAZ262073 BRB262070:BRD262073 BHF262070:BHH262073 AXJ262070:AXL262073 ANN262070:ANP262073 ADR262070:ADT262073 TV262070:TX262073 JZ262070:KB262073 AB262054:AD262057 WWL196534:WWN196537 WMP196534:WMR196537 WCT196534:WCV196537 VSX196534:VSZ196537 VJB196534:VJD196537 UZF196534:UZH196537 UPJ196534:UPL196537 UFN196534:UFP196537 TVR196534:TVT196537 TLV196534:TLX196537 TBZ196534:TCB196537 SSD196534:SSF196537 SIH196534:SIJ196537 RYL196534:RYN196537 ROP196534:ROR196537 RET196534:REV196537 QUX196534:QUZ196537 QLB196534:QLD196537 QBF196534:QBH196537 PRJ196534:PRL196537 PHN196534:PHP196537 OXR196534:OXT196537 ONV196534:ONX196537 ODZ196534:OEB196537 NUD196534:NUF196537 NKH196534:NKJ196537 NAL196534:NAN196537 MQP196534:MQR196537 MGT196534:MGV196537 LWX196534:LWZ196537 LNB196534:LND196537 LDF196534:LDH196537 KTJ196534:KTL196537 KJN196534:KJP196537 JZR196534:JZT196537 JPV196534:JPX196537 JFZ196534:JGB196537 IWD196534:IWF196537 IMH196534:IMJ196537 ICL196534:ICN196537 HSP196534:HSR196537 HIT196534:HIV196537 GYX196534:GYZ196537 GPB196534:GPD196537 GFF196534:GFH196537 FVJ196534:FVL196537 FLN196534:FLP196537 FBR196534:FBT196537 ERV196534:ERX196537 EHZ196534:EIB196537 DYD196534:DYF196537 DOH196534:DOJ196537 DEL196534:DEN196537 CUP196534:CUR196537 CKT196534:CKV196537 CAX196534:CAZ196537 BRB196534:BRD196537 BHF196534:BHH196537 AXJ196534:AXL196537 ANN196534:ANP196537 ADR196534:ADT196537 TV196534:TX196537 JZ196534:KB196537 AB196518:AD196521 WWL130998:WWN131001 WMP130998:WMR131001 WCT130998:WCV131001 VSX130998:VSZ131001 VJB130998:VJD131001 UZF130998:UZH131001 UPJ130998:UPL131001 UFN130998:UFP131001 TVR130998:TVT131001 TLV130998:TLX131001 TBZ130998:TCB131001 SSD130998:SSF131001 SIH130998:SIJ131001 RYL130998:RYN131001 ROP130998:ROR131001 RET130998:REV131001 QUX130998:QUZ131001 QLB130998:QLD131001 QBF130998:QBH131001 PRJ130998:PRL131001 PHN130998:PHP131001 OXR130998:OXT131001 ONV130998:ONX131001 ODZ130998:OEB131001 NUD130998:NUF131001 NKH130998:NKJ131001 NAL130998:NAN131001 MQP130998:MQR131001 MGT130998:MGV131001 LWX130998:LWZ131001 LNB130998:LND131001 LDF130998:LDH131001 KTJ130998:KTL131001 KJN130998:KJP131001 JZR130998:JZT131001 JPV130998:JPX131001 JFZ130998:JGB131001 IWD130998:IWF131001 IMH130998:IMJ131001 ICL130998:ICN131001 HSP130998:HSR131001 HIT130998:HIV131001 GYX130998:GYZ131001 GPB130998:GPD131001 GFF130998:GFH131001 FVJ130998:FVL131001 FLN130998:FLP131001 FBR130998:FBT131001 ERV130998:ERX131001 EHZ130998:EIB131001 DYD130998:DYF131001 DOH130998:DOJ131001 DEL130998:DEN131001 CUP130998:CUR131001 CKT130998:CKV131001 CAX130998:CAZ131001 BRB130998:BRD131001 BHF130998:BHH131001 AXJ130998:AXL131001 ANN130998:ANP131001 ADR130998:ADT131001 TV130998:TX131001 JZ130998:KB131001 AB130982:AD130985 WWL65462:WWN65465 WMP65462:WMR65465 WCT65462:WCV65465 VSX65462:VSZ65465 VJB65462:VJD65465 UZF65462:UZH65465 UPJ65462:UPL65465 UFN65462:UFP65465 TVR65462:TVT65465 TLV65462:TLX65465 TBZ65462:TCB65465 SSD65462:SSF65465 SIH65462:SIJ65465 RYL65462:RYN65465 ROP65462:ROR65465 RET65462:REV65465 QUX65462:QUZ65465 QLB65462:QLD65465 QBF65462:QBH65465 PRJ65462:PRL65465 PHN65462:PHP65465 OXR65462:OXT65465 ONV65462:ONX65465 ODZ65462:OEB65465 NUD65462:NUF65465 NKH65462:NKJ65465 NAL65462:NAN65465 MQP65462:MQR65465 MGT65462:MGV65465 LWX65462:LWZ65465 LNB65462:LND65465 LDF65462:LDH65465 KTJ65462:KTL65465 KJN65462:KJP65465 JZR65462:JZT65465 JPV65462:JPX65465 JFZ65462:JGB65465 IWD65462:IWF65465 IMH65462:IMJ65465 ICL65462:ICN65465 HSP65462:HSR65465 HIT65462:HIV65465 GYX65462:GYZ65465 GPB65462:GPD65465 GFF65462:GFH65465 FVJ65462:FVL65465 FLN65462:FLP65465 FBR65462:FBT65465 ERV65462:ERX65465 EHZ65462:EIB65465 DYD65462:DYF65465 DOH65462:DOJ65465 DEL65462:DEN65465 CUP65462:CUR65465 CKT65462:CKV65465 CAX65462:CAZ65465 BRB65462:BRD65465 BHF65462:BHH65465 AXJ65462:AXL65465 ANN65462:ANP65465 ADR65462:ADT65465 TV65462:TX65465 JZ65462:KB65465 AB65446:AD65449 WWL982961:WWL982965 WMP982961:WMP982965 WCT982961:WCT982965 VSX982961:VSX982965 VJB982961:VJB982965 UZF982961:UZF982965 UPJ982961:UPJ982965 UFN982961:UFN982965 TVR982961:TVR982965 TLV982961:TLV982965 TBZ982961:TBZ982965 SSD982961:SSD982965 SIH982961:SIH982965 RYL982961:RYL982965 ROP982961:ROP982965 RET982961:RET982965 QUX982961:QUX982965 QLB982961:QLB982965 QBF982961:QBF982965 PRJ982961:PRJ982965 PHN982961:PHN982965 OXR982961:OXR982965 ONV982961:ONV982965 ODZ982961:ODZ982965 NUD982961:NUD982965 NKH982961:NKH982965 NAL982961:NAL982965 MQP982961:MQP982965 MGT982961:MGT982965 LWX982961:LWX982965 LNB982961:LNB982965 LDF982961:LDF982965 KTJ982961:KTJ982965 KJN982961:KJN982965 JZR982961:JZR982965 JPV982961:JPV982965 JFZ982961:JFZ982965 IWD982961:IWD982965 IMH982961:IMH982965 ICL982961:ICL982965 HSP982961:HSP982965 HIT982961:HIT982965 GYX982961:GYX982965 GPB982961:GPB982965 GFF982961:GFF982965 FVJ982961:FVJ982965 FLN982961:FLN982965 FBR982961:FBR982965 ERV982961:ERV982965 EHZ982961:EHZ982965 DYD982961:DYD982965 DOH982961:DOH982965 DEL982961:DEL982965 CUP982961:CUP982965 CKT982961:CKT982965 CAX982961:CAX982965 BRB982961:BRB982965 BHF982961:BHF982965 AXJ982961:AXJ982965 ANN982961:ANN982965 ADR982961:ADR982965 TV982961:TV982965 JZ982961:JZ982965 AB982945:AB982949 WWL917425:WWL917429 WMP917425:WMP917429 WCT917425:WCT917429 VSX917425:VSX917429 VJB917425:VJB917429 UZF917425:UZF917429 UPJ917425:UPJ917429 UFN917425:UFN917429 TVR917425:TVR917429 TLV917425:TLV917429 TBZ917425:TBZ917429 SSD917425:SSD917429 SIH917425:SIH917429 RYL917425:RYL917429 ROP917425:ROP917429 RET917425:RET917429 QUX917425:QUX917429 QLB917425:QLB917429 QBF917425:QBF917429 PRJ917425:PRJ917429 PHN917425:PHN917429 OXR917425:OXR917429 ONV917425:ONV917429 ODZ917425:ODZ917429 NUD917425:NUD917429 NKH917425:NKH917429 NAL917425:NAL917429 MQP917425:MQP917429 MGT917425:MGT917429 LWX917425:LWX917429 LNB917425:LNB917429 LDF917425:LDF917429 KTJ917425:KTJ917429 KJN917425:KJN917429 JZR917425:JZR917429 JPV917425:JPV917429 JFZ917425:JFZ917429 IWD917425:IWD917429 IMH917425:IMH917429 ICL917425:ICL917429 HSP917425:HSP917429 HIT917425:HIT917429 GYX917425:GYX917429 GPB917425:GPB917429 GFF917425:GFF917429 FVJ917425:FVJ917429 FLN917425:FLN917429 FBR917425:FBR917429 ERV917425:ERV917429 EHZ917425:EHZ917429 DYD917425:DYD917429 DOH917425:DOH917429 DEL917425:DEL917429 CUP917425:CUP917429 CKT917425:CKT917429 CAX917425:CAX917429 BRB917425:BRB917429 BHF917425:BHF917429 AXJ917425:AXJ917429 ANN917425:ANN917429 ADR917425:ADR917429 TV917425:TV917429 JZ917425:JZ917429 AB917409:AB917413 WWL851889:WWL851893 WMP851889:WMP851893 WCT851889:WCT851893 VSX851889:VSX851893 VJB851889:VJB851893 UZF851889:UZF851893 UPJ851889:UPJ851893 UFN851889:UFN851893 TVR851889:TVR851893 TLV851889:TLV851893 TBZ851889:TBZ851893 SSD851889:SSD851893 SIH851889:SIH851893 RYL851889:RYL851893 ROP851889:ROP851893 RET851889:RET851893 QUX851889:QUX851893 QLB851889:QLB851893 QBF851889:QBF851893 PRJ851889:PRJ851893 PHN851889:PHN851893 OXR851889:OXR851893 ONV851889:ONV851893 ODZ851889:ODZ851893 NUD851889:NUD851893 NKH851889:NKH851893 NAL851889:NAL851893 MQP851889:MQP851893 MGT851889:MGT851893 LWX851889:LWX851893 LNB851889:LNB851893 LDF851889:LDF851893 KTJ851889:KTJ851893 KJN851889:KJN851893 JZR851889:JZR851893 JPV851889:JPV851893 JFZ851889:JFZ851893 IWD851889:IWD851893 IMH851889:IMH851893 ICL851889:ICL851893 HSP851889:HSP851893 HIT851889:HIT851893 GYX851889:GYX851893 GPB851889:GPB851893 GFF851889:GFF851893 FVJ851889:FVJ851893 FLN851889:FLN851893 FBR851889:FBR851893 ERV851889:ERV851893 EHZ851889:EHZ851893 DYD851889:DYD851893 DOH851889:DOH851893 DEL851889:DEL851893 CUP851889:CUP851893 CKT851889:CKT851893 CAX851889:CAX851893 BRB851889:BRB851893 BHF851889:BHF851893 AXJ851889:AXJ851893 ANN851889:ANN851893 ADR851889:ADR851893 TV851889:TV851893 JZ851889:JZ851893 AB851873:AB851877 WWL786353:WWL786357 WMP786353:WMP786357 WCT786353:WCT786357 VSX786353:VSX786357 VJB786353:VJB786357 UZF786353:UZF786357 UPJ786353:UPJ786357 UFN786353:UFN786357 TVR786353:TVR786357 TLV786353:TLV786357 TBZ786353:TBZ786357 SSD786353:SSD786357 SIH786353:SIH786357 RYL786353:RYL786357 ROP786353:ROP786357 RET786353:RET786357 QUX786353:QUX786357 QLB786353:QLB786357 QBF786353:QBF786357 PRJ786353:PRJ786357 PHN786353:PHN786357 OXR786353:OXR786357 ONV786353:ONV786357 ODZ786353:ODZ786357 NUD786353:NUD786357 NKH786353:NKH786357 NAL786353:NAL786357 MQP786353:MQP786357 MGT786353:MGT786357 LWX786353:LWX786357 LNB786353:LNB786357 LDF786353:LDF786357 KTJ786353:KTJ786357 KJN786353:KJN786357 JZR786353:JZR786357 JPV786353:JPV786357 JFZ786353:JFZ786357 IWD786353:IWD786357 IMH786353:IMH786357 ICL786353:ICL786357 HSP786353:HSP786357 HIT786353:HIT786357 GYX786353:GYX786357 GPB786353:GPB786357 GFF786353:GFF786357 FVJ786353:FVJ786357 FLN786353:FLN786357 FBR786353:FBR786357 ERV786353:ERV786357 EHZ786353:EHZ786357 DYD786353:DYD786357 DOH786353:DOH786357 DEL786353:DEL786357 CUP786353:CUP786357 CKT786353:CKT786357 CAX786353:CAX786357 BRB786353:BRB786357 BHF786353:BHF786357 AXJ786353:AXJ786357 ANN786353:ANN786357 ADR786353:ADR786357 TV786353:TV786357 JZ786353:JZ786357 AB786337:AB786341 WWL720817:WWL720821 WMP720817:WMP720821 WCT720817:WCT720821 VSX720817:VSX720821 VJB720817:VJB720821 UZF720817:UZF720821 UPJ720817:UPJ720821 UFN720817:UFN720821 TVR720817:TVR720821 TLV720817:TLV720821 TBZ720817:TBZ720821 SSD720817:SSD720821 SIH720817:SIH720821 RYL720817:RYL720821 ROP720817:ROP720821 RET720817:RET720821 QUX720817:QUX720821 QLB720817:QLB720821 QBF720817:QBF720821 PRJ720817:PRJ720821 PHN720817:PHN720821 OXR720817:OXR720821 ONV720817:ONV720821 ODZ720817:ODZ720821 NUD720817:NUD720821 NKH720817:NKH720821 NAL720817:NAL720821 MQP720817:MQP720821 MGT720817:MGT720821 LWX720817:LWX720821 LNB720817:LNB720821 LDF720817:LDF720821 KTJ720817:KTJ720821 KJN720817:KJN720821 JZR720817:JZR720821 JPV720817:JPV720821 JFZ720817:JFZ720821 IWD720817:IWD720821 IMH720817:IMH720821 ICL720817:ICL720821 HSP720817:HSP720821 HIT720817:HIT720821 GYX720817:GYX720821 GPB720817:GPB720821 GFF720817:GFF720821 FVJ720817:FVJ720821 FLN720817:FLN720821 FBR720817:FBR720821 ERV720817:ERV720821 EHZ720817:EHZ720821 DYD720817:DYD720821 DOH720817:DOH720821 DEL720817:DEL720821 CUP720817:CUP720821 CKT720817:CKT720821 CAX720817:CAX720821 BRB720817:BRB720821 BHF720817:BHF720821 AXJ720817:AXJ720821 ANN720817:ANN720821 ADR720817:ADR720821 TV720817:TV720821 JZ720817:JZ720821 AB720801:AB720805 WWL655281:WWL655285 WMP655281:WMP655285 WCT655281:WCT655285 VSX655281:VSX655285 VJB655281:VJB655285 UZF655281:UZF655285 UPJ655281:UPJ655285 UFN655281:UFN655285 TVR655281:TVR655285 TLV655281:TLV655285 TBZ655281:TBZ655285 SSD655281:SSD655285 SIH655281:SIH655285 RYL655281:RYL655285 ROP655281:ROP655285 RET655281:RET655285 QUX655281:QUX655285 QLB655281:QLB655285 QBF655281:QBF655285 PRJ655281:PRJ655285 PHN655281:PHN655285 OXR655281:OXR655285 ONV655281:ONV655285 ODZ655281:ODZ655285 NUD655281:NUD655285 NKH655281:NKH655285 NAL655281:NAL655285 MQP655281:MQP655285 MGT655281:MGT655285 LWX655281:LWX655285 LNB655281:LNB655285 LDF655281:LDF655285 KTJ655281:KTJ655285 KJN655281:KJN655285 JZR655281:JZR655285 JPV655281:JPV655285 JFZ655281:JFZ655285 IWD655281:IWD655285 IMH655281:IMH655285 ICL655281:ICL655285 HSP655281:HSP655285 HIT655281:HIT655285 GYX655281:GYX655285 GPB655281:GPB655285 GFF655281:GFF655285 FVJ655281:FVJ655285 FLN655281:FLN655285 FBR655281:FBR655285 ERV655281:ERV655285 EHZ655281:EHZ655285 DYD655281:DYD655285 DOH655281:DOH655285 DEL655281:DEL655285 CUP655281:CUP655285 CKT655281:CKT655285 CAX655281:CAX655285 BRB655281:BRB655285 BHF655281:BHF655285 AXJ655281:AXJ655285 ANN655281:ANN655285 ADR655281:ADR655285 TV655281:TV655285 JZ655281:JZ655285 AB655265:AB655269 WWL589745:WWL589749 WMP589745:WMP589749 WCT589745:WCT589749 VSX589745:VSX589749 VJB589745:VJB589749 UZF589745:UZF589749 UPJ589745:UPJ589749 UFN589745:UFN589749 TVR589745:TVR589749 TLV589745:TLV589749 TBZ589745:TBZ589749 SSD589745:SSD589749 SIH589745:SIH589749 RYL589745:RYL589749 ROP589745:ROP589749 RET589745:RET589749 QUX589745:QUX589749 QLB589745:QLB589749 QBF589745:QBF589749 PRJ589745:PRJ589749 PHN589745:PHN589749 OXR589745:OXR589749 ONV589745:ONV589749 ODZ589745:ODZ589749 NUD589745:NUD589749 NKH589745:NKH589749 NAL589745:NAL589749 MQP589745:MQP589749 MGT589745:MGT589749 LWX589745:LWX589749 LNB589745:LNB589749 LDF589745:LDF589749 KTJ589745:KTJ589749 KJN589745:KJN589749 JZR589745:JZR589749 JPV589745:JPV589749 JFZ589745:JFZ589749 IWD589745:IWD589749 IMH589745:IMH589749 ICL589745:ICL589749 HSP589745:HSP589749 HIT589745:HIT589749 GYX589745:GYX589749 GPB589745:GPB589749 GFF589745:GFF589749 FVJ589745:FVJ589749 FLN589745:FLN589749 FBR589745:FBR589749 ERV589745:ERV589749 EHZ589745:EHZ589749 DYD589745:DYD589749 DOH589745:DOH589749 DEL589745:DEL589749 CUP589745:CUP589749 CKT589745:CKT589749 CAX589745:CAX589749 BRB589745:BRB589749 BHF589745:BHF589749 AXJ589745:AXJ589749 ANN589745:ANN589749 ADR589745:ADR589749 TV589745:TV589749 JZ589745:JZ589749 AB589729:AB589733 WWL524209:WWL524213 WMP524209:WMP524213 WCT524209:WCT524213 VSX524209:VSX524213 VJB524209:VJB524213 UZF524209:UZF524213 UPJ524209:UPJ524213 UFN524209:UFN524213 TVR524209:TVR524213 TLV524209:TLV524213 TBZ524209:TBZ524213 SSD524209:SSD524213 SIH524209:SIH524213 RYL524209:RYL524213 ROP524209:ROP524213 RET524209:RET524213 QUX524209:QUX524213 QLB524209:QLB524213 QBF524209:QBF524213 PRJ524209:PRJ524213 PHN524209:PHN524213 OXR524209:OXR524213 ONV524209:ONV524213 ODZ524209:ODZ524213 NUD524209:NUD524213 NKH524209:NKH524213 NAL524209:NAL524213 MQP524209:MQP524213 MGT524209:MGT524213 LWX524209:LWX524213 LNB524209:LNB524213 LDF524209:LDF524213 KTJ524209:KTJ524213 KJN524209:KJN524213 JZR524209:JZR524213 JPV524209:JPV524213 JFZ524209:JFZ524213 IWD524209:IWD524213 IMH524209:IMH524213 ICL524209:ICL524213 HSP524209:HSP524213 HIT524209:HIT524213 GYX524209:GYX524213 GPB524209:GPB524213 GFF524209:GFF524213 FVJ524209:FVJ524213 FLN524209:FLN524213 FBR524209:FBR524213 ERV524209:ERV524213 EHZ524209:EHZ524213 DYD524209:DYD524213 DOH524209:DOH524213 DEL524209:DEL524213 CUP524209:CUP524213 CKT524209:CKT524213 CAX524209:CAX524213 BRB524209:BRB524213 BHF524209:BHF524213 AXJ524209:AXJ524213 ANN524209:ANN524213 ADR524209:ADR524213 TV524209:TV524213 JZ524209:JZ524213 AB524193:AB524197 WWL458673:WWL458677 WMP458673:WMP458677 WCT458673:WCT458677 VSX458673:VSX458677 VJB458673:VJB458677 UZF458673:UZF458677 UPJ458673:UPJ458677 UFN458673:UFN458677 TVR458673:TVR458677 TLV458673:TLV458677 TBZ458673:TBZ458677 SSD458673:SSD458677 SIH458673:SIH458677 RYL458673:RYL458677 ROP458673:ROP458677 RET458673:RET458677 QUX458673:QUX458677 QLB458673:QLB458677 QBF458673:QBF458677 PRJ458673:PRJ458677 PHN458673:PHN458677 OXR458673:OXR458677 ONV458673:ONV458677 ODZ458673:ODZ458677 NUD458673:NUD458677 NKH458673:NKH458677 NAL458673:NAL458677 MQP458673:MQP458677 MGT458673:MGT458677 LWX458673:LWX458677 LNB458673:LNB458677 LDF458673:LDF458677 KTJ458673:KTJ458677 KJN458673:KJN458677 JZR458673:JZR458677 JPV458673:JPV458677 JFZ458673:JFZ458677 IWD458673:IWD458677 IMH458673:IMH458677 ICL458673:ICL458677 HSP458673:HSP458677 HIT458673:HIT458677 GYX458673:GYX458677 GPB458673:GPB458677 GFF458673:GFF458677 FVJ458673:FVJ458677 FLN458673:FLN458677 FBR458673:FBR458677 ERV458673:ERV458677 EHZ458673:EHZ458677 DYD458673:DYD458677 DOH458673:DOH458677 DEL458673:DEL458677 CUP458673:CUP458677 CKT458673:CKT458677 CAX458673:CAX458677 BRB458673:BRB458677 BHF458673:BHF458677 AXJ458673:AXJ458677 ANN458673:ANN458677 ADR458673:ADR458677 TV458673:TV458677 JZ458673:JZ458677 AB458657:AB458661 WWL393137:WWL393141 WMP393137:WMP393141 WCT393137:WCT393141 VSX393137:VSX393141 VJB393137:VJB393141 UZF393137:UZF393141 UPJ393137:UPJ393141 UFN393137:UFN393141 TVR393137:TVR393141 TLV393137:TLV393141 TBZ393137:TBZ393141 SSD393137:SSD393141 SIH393137:SIH393141 RYL393137:RYL393141 ROP393137:ROP393141 RET393137:RET393141 QUX393137:QUX393141 QLB393137:QLB393141 QBF393137:QBF393141 PRJ393137:PRJ393141 PHN393137:PHN393141 OXR393137:OXR393141 ONV393137:ONV393141 ODZ393137:ODZ393141 NUD393137:NUD393141 NKH393137:NKH393141 NAL393137:NAL393141 MQP393137:MQP393141 MGT393137:MGT393141 LWX393137:LWX393141 LNB393137:LNB393141 LDF393137:LDF393141 KTJ393137:KTJ393141 KJN393137:KJN393141 JZR393137:JZR393141 JPV393137:JPV393141 JFZ393137:JFZ393141 IWD393137:IWD393141 IMH393137:IMH393141 ICL393137:ICL393141 HSP393137:HSP393141 HIT393137:HIT393141 GYX393137:GYX393141 GPB393137:GPB393141 GFF393137:GFF393141 FVJ393137:FVJ393141 FLN393137:FLN393141 FBR393137:FBR393141 ERV393137:ERV393141 EHZ393137:EHZ393141 DYD393137:DYD393141 DOH393137:DOH393141 DEL393137:DEL393141 CUP393137:CUP393141 CKT393137:CKT393141 CAX393137:CAX393141 BRB393137:BRB393141 BHF393137:BHF393141 AXJ393137:AXJ393141 ANN393137:ANN393141 ADR393137:ADR393141 TV393137:TV393141 JZ393137:JZ393141 AB393121:AB393125 WWL327601:WWL327605 WMP327601:WMP327605 WCT327601:WCT327605 VSX327601:VSX327605 VJB327601:VJB327605 UZF327601:UZF327605 UPJ327601:UPJ327605 UFN327601:UFN327605 TVR327601:TVR327605 TLV327601:TLV327605 TBZ327601:TBZ327605 SSD327601:SSD327605 SIH327601:SIH327605 RYL327601:RYL327605 ROP327601:ROP327605 RET327601:RET327605 QUX327601:QUX327605 QLB327601:QLB327605 QBF327601:QBF327605 PRJ327601:PRJ327605 PHN327601:PHN327605 OXR327601:OXR327605 ONV327601:ONV327605 ODZ327601:ODZ327605 NUD327601:NUD327605 NKH327601:NKH327605 NAL327601:NAL327605 MQP327601:MQP327605 MGT327601:MGT327605 LWX327601:LWX327605 LNB327601:LNB327605 LDF327601:LDF327605 KTJ327601:KTJ327605 KJN327601:KJN327605 JZR327601:JZR327605 JPV327601:JPV327605 JFZ327601:JFZ327605 IWD327601:IWD327605 IMH327601:IMH327605 ICL327601:ICL327605 HSP327601:HSP327605 HIT327601:HIT327605 GYX327601:GYX327605 GPB327601:GPB327605 GFF327601:GFF327605 FVJ327601:FVJ327605 FLN327601:FLN327605 FBR327601:FBR327605 ERV327601:ERV327605 EHZ327601:EHZ327605 DYD327601:DYD327605 DOH327601:DOH327605 DEL327601:DEL327605 CUP327601:CUP327605 CKT327601:CKT327605 CAX327601:CAX327605 BRB327601:BRB327605 BHF327601:BHF327605 AXJ327601:AXJ327605 ANN327601:ANN327605 ADR327601:ADR327605 TV327601:TV327605 JZ327601:JZ327605 AB327585:AB327589 WWL262065:WWL262069 WMP262065:WMP262069 WCT262065:WCT262069 VSX262065:VSX262069 VJB262065:VJB262069 UZF262065:UZF262069 UPJ262065:UPJ262069 UFN262065:UFN262069 TVR262065:TVR262069 TLV262065:TLV262069 TBZ262065:TBZ262069 SSD262065:SSD262069 SIH262065:SIH262069 RYL262065:RYL262069 ROP262065:ROP262069 RET262065:RET262069 QUX262065:QUX262069 QLB262065:QLB262069 QBF262065:QBF262069 PRJ262065:PRJ262069 PHN262065:PHN262069 OXR262065:OXR262069 ONV262065:ONV262069 ODZ262065:ODZ262069 NUD262065:NUD262069 NKH262065:NKH262069 NAL262065:NAL262069 MQP262065:MQP262069 MGT262065:MGT262069 LWX262065:LWX262069 LNB262065:LNB262069 LDF262065:LDF262069 KTJ262065:KTJ262069 KJN262065:KJN262069 JZR262065:JZR262069 JPV262065:JPV262069 JFZ262065:JFZ262069 IWD262065:IWD262069 IMH262065:IMH262069 ICL262065:ICL262069 HSP262065:HSP262069 HIT262065:HIT262069 GYX262065:GYX262069 GPB262065:GPB262069 GFF262065:GFF262069 FVJ262065:FVJ262069 FLN262065:FLN262069 FBR262065:FBR262069 ERV262065:ERV262069 EHZ262065:EHZ262069 DYD262065:DYD262069 DOH262065:DOH262069 DEL262065:DEL262069 CUP262065:CUP262069 CKT262065:CKT262069 CAX262065:CAX262069 BRB262065:BRB262069 BHF262065:BHF262069 AXJ262065:AXJ262069 ANN262065:ANN262069 ADR262065:ADR262069 TV262065:TV262069 JZ262065:JZ262069 AB262049:AB262053 WWL196529:WWL196533 WMP196529:WMP196533 WCT196529:WCT196533 VSX196529:VSX196533 VJB196529:VJB196533 UZF196529:UZF196533 UPJ196529:UPJ196533 UFN196529:UFN196533 TVR196529:TVR196533 TLV196529:TLV196533 TBZ196529:TBZ196533 SSD196529:SSD196533 SIH196529:SIH196533 RYL196529:RYL196533 ROP196529:ROP196533 RET196529:RET196533 QUX196529:QUX196533 QLB196529:QLB196533 QBF196529:QBF196533 PRJ196529:PRJ196533 PHN196529:PHN196533 OXR196529:OXR196533 ONV196529:ONV196533 ODZ196529:ODZ196533 NUD196529:NUD196533 NKH196529:NKH196533 NAL196529:NAL196533 MQP196529:MQP196533 MGT196529:MGT196533 LWX196529:LWX196533 LNB196529:LNB196533 LDF196529:LDF196533 KTJ196529:KTJ196533 KJN196529:KJN196533 JZR196529:JZR196533 JPV196529:JPV196533 JFZ196529:JFZ196533 IWD196529:IWD196533 IMH196529:IMH196533 ICL196529:ICL196533 HSP196529:HSP196533 HIT196529:HIT196533 GYX196529:GYX196533 GPB196529:GPB196533 GFF196529:GFF196533 FVJ196529:FVJ196533 FLN196529:FLN196533 FBR196529:FBR196533 ERV196529:ERV196533 EHZ196529:EHZ196533 DYD196529:DYD196533 DOH196529:DOH196533 DEL196529:DEL196533 CUP196529:CUP196533 CKT196529:CKT196533 CAX196529:CAX196533 BRB196529:BRB196533 BHF196529:BHF196533 AXJ196529:AXJ196533 ANN196529:ANN196533 ADR196529:ADR196533 TV196529:TV196533 JZ196529:JZ196533 AB196513:AB196517 WWL130993:WWL130997 WMP130993:WMP130997 WCT130993:WCT130997 VSX130993:VSX130997 VJB130993:VJB130997 UZF130993:UZF130997 UPJ130993:UPJ130997 UFN130993:UFN130997 TVR130993:TVR130997 TLV130993:TLV130997 TBZ130993:TBZ130997 SSD130993:SSD130997 SIH130993:SIH130997 RYL130993:RYL130997 ROP130993:ROP130997 RET130993:RET130997 QUX130993:QUX130997 QLB130993:QLB130997 QBF130993:QBF130997 PRJ130993:PRJ130997 PHN130993:PHN130997 OXR130993:OXR130997 ONV130993:ONV130997 ODZ130993:ODZ130997 NUD130993:NUD130997 NKH130993:NKH130997 NAL130993:NAL130997 MQP130993:MQP130997 MGT130993:MGT130997 LWX130993:LWX130997 LNB130993:LNB130997 LDF130993:LDF130997 KTJ130993:KTJ130997 KJN130993:KJN130997 JZR130993:JZR130997 JPV130993:JPV130997 JFZ130993:JFZ130997 IWD130993:IWD130997 IMH130993:IMH130997 ICL130993:ICL130997 HSP130993:HSP130997 HIT130993:HIT130997 GYX130993:GYX130997 GPB130993:GPB130997 GFF130993:GFF130997 FVJ130993:FVJ130997 FLN130993:FLN130997 FBR130993:FBR130997 ERV130993:ERV130997 EHZ130993:EHZ130997 DYD130993:DYD130997 DOH130993:DOH130997 DEL130993:DEL130997 CUP130993:CUP130997 CKT130993:CKT130997 CAX130993:CAX130997 BRB130993:BRB130997 BHF130993:BHF130997 AXJ130993:AXJ130997 ANN130993:ANN130997 ADR130993:ADR130997 TV130993:TV130997 JZ130993:JZ130997 AB130977:AB130981 WWL65457:WWL65461 WMP65457:WMP65461 WCT65457:WCT65461 VSX65457:VSX65461 VJB65457:VJB65461 UZF65457:UZF65461 UPJ65457:UPJ65461 UFN65457:UFN65461 TVR65457:TVR65461 TLV65457:TLV65461 TBZ65457:TBZ65461 SSD65457:SSD65461 SIH65457:SIH65461 RYL65457:RYL65461 ROP65457:ROP65461 RET65457:RET65461 QUX65457:QUX65461 QLB65457:QLB65461 QBF65457:QBF65461 PRJ65457:PRJ65461 PHN65457:PHN65461 OXR65457:OXR65461 ONV65457:ONV65461 ODZ65457:ODZ65461 NUD65457:NUD65461 NKH65457:NKH65461 NAL65457:NAL65461 MQP65457:MQP65461 MGT65457:MGT65461 LWX65457:LWX65461 LNB65457:LNB65461 LDF65457:LDF65461 KTJ65457:KTJ65461 KJN65457:KJN65461 JZR65457:JZR65461 JPV65457:JPV65461 JFZ65457:JFZ65461 IWD65457:IWD65461 IMH65457:IMH65461 ICL65457:ICL65461 HSP65457:HSP65461 HIT65457:HIT65461 GYX65457:GYX65461 GPB65457:GPB65461 GFF65457:GFF65461 FVJ65457:FVJ65461 FLN65457:FLN65461 FBR65457:FBR65461 ERV65457:ERV65461 EHZ65457:EHZ65461 DYD65457:DYD65461 DOH65457:DOH65461 DEL65457:DEL65461 CUP65457:CUP65461 CKT65457:CKT65461 CAX65457:CAX65461 BRB65457:BRB65461 BHF65457:BHF65461 AXJ65457:AXJ65461 ANN65457:ANN65461 ADR65457:ADR65461 TV65457:TV65461 JZ65457:JZ65461 AB65441:AB65445 WWM982961:WWN982964 WMQ982961:WMR982964 WCU982961:WCV982964 VSY982961:VSZ982964 VJC982961:VJD982964 UZG982961:UZH982964 UPK982961:UPL982964 UFO982961:UFP982964 TVS982961:TVT982964 TLW982961:TLX982964 TCA982961:TCB982964 SSE982961:SSF982964 SII982961:SIJ982964 RYM982961:RYN982964 ROQ982961:ROR982964 REU982961:REV982964 QUY982961:QUZ982964 QLC982961:QLD982964 QBG982961:QBH982964 PRK982961:PRL982964 PHO982961:PHP982964 OXS982961:OXT982964 ONW982961:ONX982964 OEA982961:OEB982964 NUE982961:NUF982964 NKI982961:NKJ982964 NAM982961:NAN982964 MQQ982961:MQR982964 MGU982961:MGV982964 LWY982961:LWZ982964 LNC982961:LND982964 LDG982961:LDH982964 KTK982961:KTL982964 KJO982961:KJP982964 JZS982961:JZT982964 JPW982961:JPX982964 JGA982961:JGB982964 IWE982961:IWF982964 IMI982961:IMJ982964 ICM982961:ICN982964 HSQ982961:HSR982964 HIU982961:HIV982964 GYY982961:GYZ982964 GPC982961:GPD982964 GFG982961:GFH982964 FVK982961:FVL982964 FLO982961:FLP982964 FBS982961:FBT982964 ERW982961:ERX982964 EIA982961:EIB982964 DYE982961:DYF982964 DOI982961:DOJ982964 DEM982961:DEN982964 CUQ982961:CUR982964 CKU982961:CKV982964 CAY982961:CAZ982964 BRC982961:BRD982964 BHG982961:BHH982964 AXK982961:AXL982964 ANO982961:ANP982964 ADS982961:ADT982964 TW982961:TX982964 KA982961:KB982964 AC982945:AD982948 WWM917425:WWN917428 WMQ917425:WMR917428 WCU917425:WCV917428 VSY917425:VSZ917428 VJC917425:VJD917428 UZG917425:UZH917428 UPK917425:UPL917428 UFO917425:UFP917428 TVS917425:TVT917428 TLW917425:TLX917428 TCA917425:TCB917428 SSE917425:SSF917428 SII917425:SIJ917428 RYM917425:RYN917428 ROQ917425:ROR917428 REU917425:REV917428 QUY917425:QUZ917428 QLC917425:QLD917428 QBG917425:QBH917428 PRK917425:PRL917428 PHO917425:PHP917428 OXS917425:OXT917428 ONW917425:ONX917428 OEA917425:OEB917428 NUE917425:NUF917428 NKI917425:NKJ917428 NAM917425:NAN917428 MQQ917425:MQR917428 MGU917425:MGV917428 LWY917425:LWZ917428 LNC917425:LND917428 LDG917425:LDH917428 KTK917425:KTL917428 KJO917425:KJP917428 JZS917425:JZT917428 JPW917425:JPX917428 JGA917425:JGB917428 IWE917425:IWF917428 IMI917425:IMJ917428 ICM917425:ICN917428 HSQ917425:HSR917428 HIU917425:HIV917428 GYY917425:GYZ917428 GPC917425:GPD917428 GFG917425:GFH917428 FVK917425:FVL917428 FLO917425:FLP917428 FBS917425:FBT917428 ERW917425:ERX917428 EIA917425:EIB917428 DYE917425:DYF917428 DOI917425:DOJ917428 DEM917425:DEN917428 CUQ917425:CUR917428 CKU917425:CKV917428 CAY917425:CAZ917428 BRC917425:BRD917428 BHG917425:BHH917428 AXK917425:AXL917428 ANO917425:ANP917428 ADS917425:ADT917428 TW917425:TX917428 KA917425:KB917428 AC917409:AD917412 WWM851889:WWN851892 WMQ851889:WMR851892 WCU851889:WCV851892 VSY851889:VSZ851892 VJC851889:VJD851892 UZG851889:UZH851892 UPK851889:UPL851892 UFO851889:UFP851892 TVS851889:TVT851892 TLW851889:TLX851892 TCA851889:TCB851892 SSE851889:SSF851892 SII851889:SIJ851892 RYM851889:RYN851892 ROQ851889:ROR851892 REU851889:REV851892 QUY851889:QUZ851892 QLC851889:QLD851892 QBG851889:QBH851892 PRK851889:PRL851892 PHO851889:PHP851892 OXS851889:OXT851892 ONW851889:ONX851892 OEA851889:OEB851892 NUE851889:NUF851892 NKI851889:NKJ851892 NAM851889:NAN851892 MQQ851889:MQR851892 MGU851889:MGV851892 LWY851889:LWZ851892 LNC851889:LND851892 LDG851889:LDH851892 KTK851889:KTL851892 KJO851889:KJP851892 JZS851889:JZT851892 JPW851889:JPX851892 JGA851889:JGB851892 IWE851889:IWF851892 IMI851889:IMJ851892 ICM851889:ICN851892 HSQ851889:HSR851892 HIU851889:HIV851892 GYY851889:GYZ851892 GPC851889:GPD851892 GFG851889:GFH851892 FVK851889:FVL851892 FLO851889:FLP851892 FBS851889:FBT851892 ERW851889:ERX851892 EIA851889:EIB851892 DYE851889:DYF851892 DOI851889:DOJ851892 DEM851889:DEN851892 CUQ851889:CUR851892 CKU851889:CKV851892 CAY851889:CAZ851892 BRC851889:BRD851892 BHG851889:BHH851892 AXK851889:AXL851892 ANO851889:ANP851892 ADS851889:ADT851892 TW851889:TX851892 KA851889:KB851892 AC851873:AD851876 WWM786353:WWN786356 WMQ786353:WMR786356 WCU786353:WCV786356 VSY786353:VSZ786356 VJC786353:VJD786356 UZG786353:UZH786356 UPK786353:UPL786356 UFO786353:UFP786356 TVS786353:TVT786356 TLW786353:TLX786356 TCA786353:TCB786356 SSE786353:SSF786356 SII786353:SIJ786356 RYM786353:RYN786356 ROQ786353:ROR786356 REU786353:REV786356 QUY786353:QUZ786356 QLC786353:QLD786356 QBG786353:QBH786356 PRK786353:PRL786356 PHO786353:PHP786356 OXS786353:OXT786356 ONW786353:ONX786356 OEA786353:OEB786356 NUE786353:NUF786356 NKI786353:NKJ786356 NAM786353:NAN786356 MQQ786353:MQR786356 MGU786353:MGV786356 LWY786353:LWZ786356 LNC786353:LND786356 LDG786353:LDH786356 KTK786353:KTL786356 KJO786353:KJP786356 JZS786353:JZT786356 JPW786353:JPX786356 JGA786353:JGB786356 IWE786353:IWF786356 IMI786353:IMJ786356 ICM786353:ICN786356 HSQ786353:HSR786356 HIU786353:HIV786356 GYY786353:GYZ786356 GPC786353:GPD786356 GFG786353:GFH786356 FVK786353:FVL786356 FLO786353:FLP786356 FBS786353:FBT786356 ERW786353:ERX786356 EIA786353:EIB786356 DYE786353:DYF786356 DOI786353:DOJ786356 DEM786353:DEN786356 CUQ786353:CUR786356 CKU786353:CKV786356 CAY786353:CAZ786356 BRC786353:BRD786356 BHG786353:BHH786356 AXK786353:AXL786356 ANO786353:ANP786356 ADS786353:ADT786356 TW786353:TX786356 KA786353:KB786356 AC786337:AD786340 WWM720817:WWN720820 WMQ720817:WMR720820 WCU720817:WCV720820 VSY720817:VSZ720820 VJC720817:VJD720820 UZG720817:UZH720820 UPK720817:UPL720820 UFO720817:UFP720820 TVS720817:TVT720820 TLW720817:TLX720820 TCA720817:TCB720820 SSE720817:SSF720820 SII720817:SIJ720820 RYM720817:RYN720820 ROQ720817:ROR720820 REU720817:REV720820 QUY720817:QUZ720820 QLC720817:QLD720820 QBG720817:QBH720820 PRK720817:PRL720820 PHO720817:PHP720820 OXS720817:OXT720820 ONW720817:ONX720820 OEA720817:OEB720820 NUE720817:NUF720820 NKI720817:NKJ720820 NAM720817:NAN720820 MQQ720817:MQR720820 MGU720817:MGV720820 LWY720817:LWZ720820 LNC720817:LND720820 LDG720817:LDH720820 KTK720817:KTL720820 KJO720817:KJP720820 JZS720817:JZT720820 JPW720817:JPX720820 JGA720817:JGB720820 IWE720817:IWF720820 IMI720817:IMJ720820 ICM720817:ICN720820 HSQ720817:HSR720820 HIU720817:HIV720820 GYY720817:GYZ720820 GPC720817:GPD720820 GFG720817:GFH720820 FVK720817:FVL720820 FLO720817:FLP720820 FBS720817:FBT720820 ERW720817:ERX720820 EIA720817:EIB720820 DYE720817:DYF720820 DOI720817:DOJ720820 DEM720817:DEN720820 CUQ720817:CUR720820 CKU720817:CKV720820 CAY720817:CAZ720820 BRC720817:BRD720820 BHG720817:BHH720820 AXK720817:AXL720820 ANO720817:ANP720820 ADS720817:ADT720820 TW720817:TX720820 KA720817:KB720820 AC720801:AD720804 WWM655281:WWN655284 WMQ655281:WMR655284 WCU655281:WCV655284 VSY655281:VSZ655284 VJC655281:VJD655284 UZG655281:UZH655284 UPK655281:UPL655284 UFO655281:UFP655284 TVS655281:TVT655284 TLW655281:TLX655284 TCA655281:TCB655284 SSE655281:SSF655284 SII655281:SIJ655284 RYM655281:RYN655284 ROQ655281:ROR655284 REU655281:REV655284 QUY655281:QUZ655284 QLC655281:QLD655284 QBG655281:QBH655284 PRK655281:PRL655284 PHO655281:PHP655284 OXS655281:OXT655284 ONW655281:ONX655284 OEA655281:OEB655284 NUE655281:NUF655284 NKI655281:NKJ655284 NAM655281:NAN655284 MQQ655281:MQR655284 MGU655281:MGV655284 LWY655281:LWZ655284 LNC655281:LND655284 LDG655281:LDH655284 KTK655281:KTL655284 KJO655281:KJP655284 JZS655281:JZT655284 JPW655281:JPX655284 JGA655281:JGB655284 IWE655281:IWF655284 IMI655281:IMJ655284 ICM655281:ICN655284 HSQ655281:HSR655284 HIU655281:HIV655284 GYY655281:GYZ655284 GPC655281:GPD655284 GFG655281:GFH655284 FVK655281:FVL655284 FLO655281:FLP655284 FBS655281:FBT655284 ERW655281:ERX655284 EIA655281:EIB655284 DYE655281:DYF655284 DOI655281:DOJ655284 DEM655281:DEN655284 CUQ655281:CUR655284 CKU655281:CKV655284 CAY655281:CAZ655284 BRC655281:BRD655284 BHG655281:BHH655284 AXK655281:AXL655284 ANO655281:ANP655284 ADS655281:ADT655284 TW655281:TX655284 KA655281:KB655284 AC655265:AD655268 WWM589745:WWN589748 WMQ589745:WMR589748 WCU589745:WCV589748 VSY589745:VSZ589748 VJC589745:VJD589748 UZG589745:UZH589748 UPK589745:UPL589748 UFO589745:UFP589748 TVS589745:TVT589748 TLW589745:TLX589748 TCA589745:TCB589748 SSE589745:SSF589748 SII589745:SIJ589748 RYM589745:RYN589748 ROQ589745:ROR589748 REU589745:REV589748 QUY589745:QUZ589748 QLC589745:QLD589748 QBG589745:QBH589748 PRK589745:PRL589748 PHO589745:PHP589748 OXS589745:OXT589748 ONW589745:ONX589748 OEA589745:OEB589748 NUE589745:NUF589748 NKI589745:NKJ589748 NAM589745:NAN589748 MQQ589745:MQR589748 MGU589745:MGV589748 LWY589745:LWZ589748 LNC589745:LND589748 LDG589745:LDH589748 KTK589745:KTL589748 KJO589745:KJP589748 JZS589745:JZT589748 JPW589745:JPX589748 JGA589745:JGB589748 IWE589745:IWF589748 IMI589745:IMJ589748 ICM589745:ICN589748 HSQ589745:HSR589748 HIU589745:HIV589748 GYY589745:GYZ589748 GPC589745:GPD589748 GFG589745:GFH589748 FVK589745:FVL589748 FLO589745:FLP589748 FBS589745:FBT589748 ERW589745:ERX589748 EIA589745:EIB589748 DYE589745:DYF589748 DOI589745:DOJ589748 DEM589745:DEN589748 CUQ589745:CUR589748 CKU589745:CKV589748 CAY589745:CAZ589748 BRC589745:BRD589748 BHG589745:BHH589748 AXK589745:AXL589748 ANO589745:ANP589748 ADS589745:ADT589748 TW589745:TX589748 KA589745:KB589748 AC589729:AD589732 WWM524209:WWN524212 WMQ524209:WMR524212 WCU524209:WCV524212 VSY524209:VSZ524212 VJC524209:VJD524212 UZG524209:UZH524212 UPK524209:UPL524212 UFO524209:UFP524212 TVS524209:TVT524212 TLW524209:TLX524212 TCA524209:TCB524212 SSE524209:SSF524212 SII524209:SIJ524212 RYM524209:RYN524212 ROQ524209:ROR524212 REU524209:REV524212 QUY524209:QUZ524212 QLC524209:QLD524212 QBG524209:QBH524212 PRK524209:PRL524212 PHO524209:PHP524212 OXS524209:OXT524212 ONW524209:ONX524212 OEA524209:OEB524212 NUE524209:NUF524212 NKI524209:NKJ524212 NAM524209:NAN524212 MQQ524209:MQR524212 MGU524209:MGV524212 LWY524209:LWZ524212 LNC524209:LND524212 LDG524209:LDH524212 KTK524209:KTL524212 KJO524209:KJP524212 JZS524209:JZT524212 JPW524209:JPX524212 JGA524209:JGB524212 IWE524209:IWF524212 IMI524209:IMJ524212 ICM524209:ICN524212 HSQ524209:HSR524212 HIU524209:HIV524212 GYY524209:GYZ524212 GPC524209:GPD524212 GFG524209:GFH524212 FVK524209:FVL524212 FLO524209:FLP524212 FBS524209:FBT524212 ERW524209:ERX524212 EIA524209:EIB524212 DYE524209:DYF524212 DOI524209:DOJ524212 DEM524209:DEN524212 CUQ524209:CUR524212 CKU524209:CKV524212 CAY524209:CAZ524212 BRC524209:BRD524212 BHG524209:BHH524212 AXK524209:AXL524212 ANO524209:ANP524212 ADS524209:ADT524212 TW524209:TX524212 KA524209:KB524212 AC524193:AD524196 WWM458673:WWN458676 WMQ458673:WMR458676 WCU458673:WCV458676 VSY458673:VSZ458676 VJC458673:VJD458676 UZG458673:UZH458676 UPK458673:UPL458676 UFO458673:UFP458676 TVS458673:TVT458676 TLW458673:TLX458676 TCA458673:TCB458676 SSE458673:SSF458676 SII458673:SIJ458676 RYM458673:RYN458676 ROQ458673:ROR458676 REU458673:REV458676 QUY458673:QUZ458676 QLC458673:QLD458676 QBG458673:QBH458676 PRK458673:PRL458676 PHO458673:PHP458676 OXS458673:OXT458676 ONW458673:ONX458676 OEA458673:OEB458676 NUE458673:NUF458676 NKI458673:NKJ458676 NAM458673:NAN458676 MQQ458673:MQR458676 MGU458673:MGV458676 LWY458673:LWZ458676 LNC458673:LND458676 LDG458673:LDH458676 KTK458673:KTL458676 KJO458673:KJP458676 JZS458673:JZT458676 JPW458673:JPX458676 JGA458673:JGB458676 IWE458673:IWF458676 IMI458673:IMJ458676 ICM458673:ICN458676 HSQ458673:HSR458676 HIU458673:HIV458676 GYY458673:GYZ458676 GPC458673:GPD458676 GFG458673:GFH458676 FVK458673:FVL458676 FLO458673:FLP458676 FBS458673:FBT458676 ERW458673:ERX458676 EIA458673:EIB458676 DYE458673:DYF458676 DOI458673:DOJ458676 DEM458673:DEN458676 CUQ458673:CUR458676 CKU458673:CKV458676 CAY458673:CAZ458676 BRC458673:BRD458676 BHG458673:BHH458676 AXK458673:AXL458676 ANO458673:ANP458676 ADS458673:ADT458676 TW458673:TX458676 KA458673:KB458676 AC458657:AD458660 WWM393137:WWN393140 WMQ393137:WMR393140 WCU393137:WCV393140 VSY393137:VSZ393140 VJC393137:VJD393140 UZG393137:UZH393140 UPK393137:UPL393140 UFO393137:UFP393140 TVS393137:TVT393140 TLW393137:TLX393140 TCA393137:TCB393140 SSE393137:SSF393140 SII393137:SIJ393140 RYM393137:RYN393140 ROQ393137:ROR393140 REU393137:REV393140 QUY393137:QUZ393140 QLC393137:QLD393140 QBG393137:QBH393140 PRK393137:PRL393140 PHO393137:PHP393140 OXS393137:OXT393140 ONW393137:ONX393140 OEA393137:OEB393140 NUE393137:NUF393140 NKI393137:NKJ393140 NAM393137:NAN393140 MQQ393137:MQR393140 MGU393137:MGV393140 LWY393137:LWZ393140 LNC393137:LND393140 LDG393137:LDH393140 KTK393137:KTL393140 KJO393137:KJP393140 JZS393137:JZT393140 JPW393137:JPX393140 JGA393137:JGB393140 IWE393137:IWF393140 IMI393137:IMJ393140 ICM393137:ICN393140 HSQ393137:HSR393140 HIU393137:HIV393140 GYY393137:GYZ393140 GPC393137:GPD393140 GFG393137:GFH393140 FVK393137:FVL393140 FLO393137:FLP393140 FBS393137:FBT393140 ERW393137:ERX393140 EIA393137:EIB393140 DYE393137:DYF393140 DOI393137:DOJ393140 DEM393137:DEN393140 CUQ393137:CUR393140 CKU393137:CKV393140 CAY393137:CAZ393140 BRC393137:BRD393140 BHG393137:BHH393140 AXK393137:AXL393140 ANO393137:ANP393140 ADS393137:ADT393140 TW393137:TX393140 KA393137:KB393140 AC393121:AD393124 WWM327601:WWN327604 WMQ327601:WMR327604 WCU327601:WCV327604 VSY327601:VSZ327604 VJC327601:VJD327604 UZG327601:UZH327604 UPK327601:UPL327604 UFO327601:UFP327604 TVS327601:TVT327604 TLW327601:TLX327604 TCA327601:TCB327604 SSE327601:SSF327604 SII327601:SIJ327604 RYM327601:RYN327604 ROQ327601:ROR327604 REU327601:REV327604 QUY327601:QUZ327604 QLC327601:QLD327604 QBG327601:QBH327604 PRK327601:PRL327604 PHO327601:PHP327604 OXS327601:OXT327604 ONW327601:ONX327604 OEA327601:OEB327604 NUE327601:NUF327604 NKI327601:NKJ327604 NAM327601:NAN327604 MQQ327601:MQR327604 MGU327601:MGV327604 LWY327601:LWZ327604 LNC327601:LND327604 LDG327601:LDH327604 KTK327601:KTL327604 KJO327601:KJP327604 JZS327601:JZT327604 JPW327601:JPX327604 JGA327601:JGB327604 IWE327601:IWF327604 IMI327601:IMJ327604 ICM327601:ICN327604 HSQ327601:HSR327604 HIU327601:HIV327604 GYY327601:GYZ327604 GPC327601:GPD327604 GFG327601:GFH327604 FVK327601:FVL327604 FLO327601:FLP327604 FBS327601:FBT327604 ERW327601:ERX327604 EIA327601:EIB327604 DYE327601:DYF327604 DOI327601:DOJ327604 DEM327601:DEN327604 CUQ327601:CUR327604 CKU327601:CKV327604 CAY327601:CAZ327604 BRC327601:BRD327604 BHG327601:BHH327604 AXK327601:AXL327604 ANO327601:ANP327604 ADS327601:ADT327604 TW327601:TX327604 KA327601:KB327604 AC327585:AD327588 WWM262065:WWN262068 WMQ262065:WMR262068 WCU262065:WCV262068 VSY262065:VSZ262068 VJC262065:VJD262068 UZG262065:UZH262068 UPK262065:UPL262068 UFO262065:UFP262068 TVS262065:TVT262068 TLW262065:TLX262068 TCA262065:TCB262068 SSE262065:SSF262068 SII262065:SIJ262068 RYM262065:RYN262068 ROQ262065:ROR262068 REU262065:REV262068 QUY262065:QUZ262068 QLC262065:QLD262068 QBG262065:QBH262068 PRK262065:PRL262068 PHO262065:PHP262068 OXS262065:OXT262068 ONW262065:ONX262068 OEA262065:OEB262068 NUE262065:NUF262068 NKI262065:NKJ262068 NAM262065:NAN262068 MQQ262065:MQR262068 MGU262065:MGV262068 LWY262065:LWZ262068 LNC262065:LND262068 LDG262065:LDH262068 KTK262065:KTL262068 KJO262065:KJP262068 JZS262065:JZT262068 JPW262065:JPX262068 JGA262065:JGB262068 IWE262065:IWF262068 IMI262065:IMJ262068 ICM262065:ICN262068 HSQ262065:HSR262068 HIU262065:HIV262068 GYY262065:GYZ262068 GPC262065:GPD262068 GFG262065:GFH262068 FVK262065:FVL262068 FLO262065:FLP262068 FBS262065:FBT262068 ERW262065:ERX262068 EIA262065:EIB262068 DYE262065:DYF262068 DOI262065:DOJ262068 DEM262065:DEN262068 CUQ262065:CUR262068 CKU262065:CKV262068 CAY262065:CAZ262068 BRC262065:BRD262068 BHG262065:BHH262068 AXK262065:AXL262068 ANO262065:ANP262068 ADS262065:ADT262068 TW262065:TX262068 KA262065:KB262068 AC262049:AD262052 WWM196529:WWN196532 WMQ196529:WMR196532 WCU196529:WCV196532 VSY196529:VSZ196532 VJC196529:VJD196532 UZG196529:UZH196532 UPK196529:UPL196532 UFO196529:UFP196532 TVS196529:TVT196532 TLW196529:TLX196532 TCA196529:TCB196532 SSE196529:SSF196532 SII196529:SIJ196532 RYM196529:RYN196532 ROQ196529:ROR196532 REU196529:REV196532 QUY196529:QUZ196532 QLC196529:QLD196532 QBG196529:QBH196532 PRK196529:PRL196532 PHO196529:PHP196532 OXS196529:OXT196532 ONW196529:ONX196532 OEA196529:OEB196532 NUE196529:NUF196532 NKI196529:NKJ196532 NAM196529:NAN196532 MQQ196529:MQR196532 MGU196529:MGV196532 LWY196529:LWZ196532 LNC196529:LND196532 LDG196529:LDH196532 KTK196529:KTL196532 KJO196529:KJP196532 JZS196529:JZT196532 JPW196529:JPX196532 JGA196529:JGB196532 IWE196529:IWF196532 IMI196529:IMJ196532 ICM196529:ICN196532 HSQ196529:HSR196532 HIU196529:HIV196532 GYY196529:GYZ196532 GPC196529:GPD196532 GFG196529:GFH196532 FVK196529:FVL196532 FLO196529:FLP196532 FBS196529:FBT196532 ERW196529:ERX196532 EIA196529:EIB196532 DYE196529:DYF196532 DOI196529:DOJ196532 DEM196529:DEN196532 CUQ196529:CUR196532 CKU196529:CKV196532 CAY196529:CAZ196532 BRC196529:BRD196532 BHG196529:BHH196532 AXK196529:AXL196532 ANO196529:ANP196532 ADS196529:ADT196532 TW196529:TX196532 KA196529:KB196532 AC196513:AD196516 WWM130993:WWN130996 WMQ130993:WMR130996 WCU130993:WCV130996 VSY130993:VSZ130996 VJC130993:VJD130996 UZG130993:UZH130996 UPK130993:UPL130996 UFO130993:UFP130996 TVS130993:TVT130996 TLW130993:TLX130996 TCA130993:TCB130996 SSE130993:SSF130996 SII130993:SIJ130996 RYM130993:RYN130996 ROQ130993:ROR130996 REU130993:REV130996 QUY130993:QUZ130996 QLC130993:QLD130996 QBG130993:QBH130996 PRK130993:PRL130996 PHO130993:PHP130996 OXS130993:OXT130996 ONW130993:ONX130996 OEA130993:OEB130996 NUE130993:NUF130996 NKI130993:NKJ130996 NAM130993:NAN130996 MQQ130993:MQR130996 MGU130993:MGV130996 LWY130993:LWZ130996 LNC130993:LND130996 LDG130993:LDH130996 KTK130993:KTL130996 KJO130993:KJP130996 JZS130993:JZT130996 JPW130993:JPX130996 JGA130993:JGB130996 IWE130993:IWF130996 IMI130993:IMJ130996 ICM130993:ICN130996 HSQ130993:HSR130996 HIU130993:HIV130996 GYY130993:GYZ130996 GPC130993:GPD130996 GFG130993:GFH130996 FVK130993:FVL130996 FLO130993:FLP130996 FBS130993:FBT130996 ERW130993:ERX130996 EIA130993:EIB130996 DYE130993:DYF130996 DOI130993:DOJ130996 DEM130993:DEN130996 CUQ130993:CUR130996 CKU130993:CKV130996 CAY130993:CAZ130996 BRC130993:BRD130996 BHG130993:BHH130996 AXK130993:AXL130996 ANO130993:ANP130996 ADS130993:ADT130996 TW130993:TX130996 KA130993:KB130996 AC130977:AD130980 WWM65457:WWN65460 WMQ65457:WMR65460 WCU65457:WCV65460 VSY65457:VSZ65460 VJC65457:VJD65460 UZG65457:UZH65460 UPK65457:UPL65460 UFO65457:UFP65460 TVS65457:TVT65460 TLW65457:TLX65460 TCA65457:TCB65460 SSE65457:SSF65460 SII65457:SIJ65460 RYM65457:RYN65460 ROQ65457:ROR65460 REU65457:REV65460 QUY65457:QUZ65460 QLC65457:QLD65460 QBG65457:QBH65460 PRK65457:PRL65460 PHO65457:PHP65460 OXS65457:OXT65460 ONW65457:ONX65460 OEA65457:OEB65460 NUE65457:NUF65460 NKI65457:NKJ65460 NAM65457:NAN65460 MQQ65457:MQR65460 MGU65457:MGV65460 LWY65457:LWZ65460 LNC65457:LND65460 LDG65457:LDH65460 KTK65457:KTL65460 KJO65457:KJP65460 JZS65457:JZT65460 JPW65457:JPX65460 JGA65457:JGB65460 IWE65457:IWF65460 IMI65457:IMJ65460 ICM65457:ICN65460 HSQ65457:HSR65460 HIU65457:HIV65460 GYY65457:GYZ65460 GPC65457:GPD65460 GFG65457:GFH65460 FVK65457:FVL65460 FLO65457:FLP65460 FBS65457:FBT65460 ERW65457:ERX65460 EIA65457:EIB65460 DYE65457:DYF65460 DOI65457:DOJ65460 DEM65457:DEN65460 CUQ65457:CUR65460 CKU65457:CKV65460 CAY65457:CAZ65460 BRC65457:BRD65460 BHG65457:BHH65460 AXK65457:AXL65460 ANO65457:ANP65460 ADS65457:ADT65460 TW65457:TX65460 KA65457:KB65460 AC65441:AD65444 WWL983053:WWN983056 WMP983053:WMR983056 WCT983053:WCV983056 VSX983053:VSZ983056 VJB983053:VJD983056 UZF983053:UZH983056 UPJ983053:UPL983056 UFN983053:UFP983056 TVR983053:TVT983056 TLV983053:TLX983056 TBZ983053:TCB983056 SSD983053:SSF983056 SIH983053:SIJ983056 RYL983053:RYN983056 ROP983053:ROR983056 RET983053:REV983056 QUX983053:QUZ983056 QLB983053:QLD983056 QBF983053:QBH983056 PRJ983053:PRL983056 PHN983053:PHP983056 OXR983053:OXT983056 ONV983053:ONX983056 ODZ983053:OEB983056 NUD983053:NUF983056 NKH983053:NKJ983056 NAL983053:NAN983056 MQP983053:MQR983056 MGT983053:MGV983056 LWX983053:LWZ983056 LNB983053:LND983056 LDF983053:LDH983056 KTJ983053:KTL983056 KJN983053:KJP983056 JZR983053:JZT983056 JPV983053:JPX983056 JFZ983053:JGB983056 IWD983053:IWF983056 IMH983053:IMJ983056 ICL983053:ICN983056 HSP983053:HSR983056 HIT983053:HIV983056 GYX983053:GYZ983056 GPB983053:GPD983056 GFF983053:GFH983056 FVJ983053:FVL983056 FLN983053:FLP983056 FBR983053:FBT983056 ERV983053:ERX983056 EHZ983053:EIB983056 DYD983053:DYF983056 DOH983053:DOJ983056 DEL983053:DEN983056 CUP983053:CUR983056 CKT983053:CKV983056 CAX983053:CAZ983056 BRB983053:BRD983056 BHF983053:BHH983056 AXJ983053:AXL983056 ANN983053:ANP983056 ADR983053:ADT983056 TV983053:TX983056 JZ983053:KB983056 AB983037:AD983040 WWL917517:WWN917520 WMP917517:WMR917520 WCT917517:WCV917520 VSX917517:VSZ917520 VJB917517:VJD917520 UZF917517:UZH917520 UPJ917517:UPL917520 UFN917517:UFP917520 TVR917517:TVT917520 TLV917517:TLX917520 TBZ917517:TCB917520 SSD917517:SSF917520 SIH917517:SIJ917520 RYL917517:RYN917520 ROP917517:ROR917520 RET917517:REV917520 QUX917517:QUZ917520 QLB917517:QLD917520 QBF917517:QBH917520 PRJ917517:PRL917520 PHN917517:PHP917520 OXR917517:OXT917520 ONV917517:ONX917520 ODZ917517:OEB917520 NUD917517:NUF917520 NKH917517:NKJ917520 NAL917517:NAN917520 MQP917517:MQR917520 MGT917517:MGV917520 LWX917517:LWZ917520 LNB917517:LND917520 LDF917517:LDH917520 KTJ917517:KTL917520 KJN917517:KJP917520 JZR917517:JZT917520 JPV917517:JPX917520 JFZ917517:JGB917520 IWD917517:IWF917520 IMH917517:IMJ917520 ICL917517:ICN917520 HSP917517:HSR917520 HIT917517:HIV917520 GYX917517:GYZ917520 GPB917517:GPD917520 GFF917517:GFH917520 FVJ917517:FVL917520 FLN917517:FLP917520 FBR917517:FBT917520 ERV917517:ERX917520 EHZ917517:EIB917520 DYD917517:DYF917520 DOH917517:DOJ917520 DEL917517:DEN917520 CUP917517:CUR917520 CKT917517:CKV917520 CAX917517:CAZ917520 BRB917517:BRD917520 BHF917517:BHH917520 AXJ917517:AXL917520 ANN917517:ANP917520 ADR917517:ADT917520 TV917517:TX917520 JZ917517:KB917520 AB917501:AD917504 WWL851981:WWN851984 WMP851981:WMR851984 WCT851981:WCV851984 VSX851981:VSZ851984 VJB851981:VJD851984 UZF851981:UZH851984 UPJ851981:UPL851984 UFN851981:UFP851984 TVR851981:TVT851984 TLV851981:TLX851984 TBZ851981:TCB851984 SSD851981:SSF851984 SIH851981:SIJ851984 RYL851981:RYN851984 ROP851981:ROR851984 RET851981:REV851984 QUX851981:QUZ851984 QLB851981:QLD851984 QBF851981:QBH851984 PRJ851981:PRL851984 PHN851981:PHP851984 OXR851981:OXT851984 ONV851981:ONX851984 ODZ851981:OEB851984 NUD851981:NUF851984 NKH851981:NKJ851984 NAL851981:NAN851984 MQP851981:MQR851984 MGT851981:MGV851984 LWX851981:LWZ851984 LNB851981:LND851984 LDF851981:LDH851984 KTJ851981:KTL851984 KJN851981:KJP851984 JZR851981:JZT851984 JPV851981:JPX851984 JFZ851981:JGB851984 IWD851981:IWF851984 IMH851981:IMJ851984 ICL851981:ICN851984 HSP851981:HSR851984 HIT851981:HIV851984 GYX851981:GYZ851984 GPB851981:GPD851984 GFF851981:GFH851984 FVJ851981:FVL851984 FLN851981:FLP851984 FBR851981:FBT851984 ERV851981:ERX851984 EHZ851981:EIB851984 DYD851981:DYF851984 DOH851981:DOJ851984 DEL851981:DEN851984 CUP851981:CUR851984 CKT851981:CKV851984 CAX851981:CAZ851984 BRB851981:BRD851984 BHF851981:BHH851984 AXJ851981:AXL851984 ANN851981:ANP851984 ADR851981:ADT851984 TV851981:TX851984 JZ851981:KB851984 AB851965:AD851968 WWL786445:WWN786448 WMP786445:WMR786448 WCT786445:WCV786448 VSX786445:VSZ786448 VJB786445:VJD786448 UZF786445:UZH786448 UPJ786445:UPL786448 UFN786445:UFP786448 TVR786445:TVT786448 TLV786445:TLX786448 TBZ786445:TCB786448 SSD786445:SSF786448 SIH786445:SIJ786448 RYL786445:RYN786448 ROP786445:ROR786448 RET786445:REV786448 QUX786445:QUZ786448 QLB786445:QLD786448 QBF786445:QBH786448 PRJ786445:PRL786448 PHN786445:PHP786448 OXR786445:OXT786448 ONV786445:ONX786448 ODZ786445:OEB786448 NUD786445:NUF786448 NKH786445:NKJ786448 NAL786445:NAN786448 MQP786445:MQR786448 MGT786445:MGV786448 LWX786445:LWZ786448 LNB786445:LND786448 LDF786445:LDH786448 KTJ786445:KTL786448 KJN786445:KJP786448 JZR786445:JZT786448 JPV786445:JPX786448 JFZ786445:JGB786448 IWD786445:IWF786448 IMH786445:IMJ786448 ICL786445:ICN786448 HSP786445:HSR786448 HIT786445:HIV786448 GYX786445:GYZ786448 GPB786445:GPD786448 GFF786445:GFH786448 FVJ786445:FVL786448 FLN786445:FLP786448 FBR786445:FBT786448 ERV786445:ERX786448 EHZ786445:EIB786448 DYD786445:DYF786448 DOH786445:DOJ786448 DEL786445:DEN786448 CUP786445:CUR786448 CKT786445:CKV786448 CAX786445:CAZ786448 BRB786445:BRD786448 BHF786445:BHH786448 AXJ786445:AXL786448 ANN786445:ANP786448 ADR786445:ADT786448 TV786445:TX786448 JZ786445:KB786448 AB786429:AD786432 WWL720909:WWN720912 WMP720909:WMR720912 WCT720909:WCV720912 VSX720909:VSZ720912 VJB720909:VJD720912 UZF720909:UZH720912 UPJ720909:UPL720912 UFN720909:UFP720912 TVR720909:TVT720912 TLV720909:TLX720912 TBZ720909:TCB720912 SSD720909:SSF720912 SIH720909:SIJ720912 RYL720909:RYN720912 ROP720909:ROR720912 RET720909:REV720912 QUX720909:QUZ720912 QLB720909:QLD720912 QBF720909:QBH720912 PRJ720909:PRL720912 PHN720909:PHP720912 OXR720909:OXT720912 ONV720909:ONX720912 ODZ720909:OEB720912 NUD720909:NUF720912 NKH720909:NKJ720912 NAL720909:NAN720912 MQP720909:MQR720912 MGT720909:MGV720912 LWX720909:LWZ720912 LNB720909:LND720912 LDF720909:LDH720912 KTJ720909:KTL720912 KJN720909:KJP720912 JZR720909:JZT720912 JPV720909:JPX720912 JFZ720909:JGB720912 IWD720909:IWF720912 IMH720909:IMJ720912 ICL720909:ICN720912 HSP720909:HSR720912 HIT720909:HIV720912 GYX720909:GYZ720912 GPB720909:GPD720912 GFF720909:GFH720912 FVJ720909:FVL720912 FLN720909:FLP720912 FBR720909:FBT720912 ERV720909:ERX720912 EHZ720909:EIB720912 DYD720909:DYF720912 DOH720909:DOJ720912 DEL720909:DEN720912 CUP720909:CUR720912 CKT720909:CKV720912 CAX720909:CAZ720912 BRB720909:BRD720912 BHF720909:BHH720912 AXJ720909:AXL720912 ANN720909:ANP720912 ADR720909:ADT720912 TV720909:TX720912 JZ720909:KB720912 AB720893:AD720896 WWL655373:WWN655376 WMP655373:WMR655376 WCT655373:WCV655376 VSX655373:VSZ655376 VJB655373:VJD655376 UZF655373:UZH655376 UPJ655373:UPL655376 UFN655373:UFP655376 TVR655373:TVT655376 TLV655373:TLX655376 TBZ655373:TCB655376 SSD655373:SSF655376 SIH655373:SIJ655376 RYL655373:RYN655376 ROP655373:ROR655376 RET655373:REV655376 QUX655373:QUZ655376 QLB655373:QLD655376 QBF655373:QBH655376 PRJ655373:PRL655376 PHN655373:PHP655376 OXR655373:OXT655376 ONV655373:ONX655376 ODZ655373:OEB655376 NUD655373:NUF655376 NKH655373:NKJ655376 NAL655373:NAN655376 MQP655373:MQR655376 MGT655373:MGV655376 LWX655373:LWZ655376 LNB655373:LND655376 LDF655373:LDH655376 KTJ655373:KTL655376 KJN655373:KJP655376 JZR655373:JZT655376 JPV655373:JPX655376 JFZ655373:JGB655376 IWD655373:IWF655376 IMH655373:IMJ655376 ICL655373:ICN655376 HSP655373:HSR655376 HIT655373:HIV655376 GYX655373:GYZ655376 GPB655373:GPD655376 GFF655373:GFH655376 FVJ655373:FVL655376 FLN655373:FLP655376 FBR655373:FBT655376 ERV655373:ERX655376 EHZ655373:EIB655376 DYD655373:DYF655376 DOH655373:DOJ655376 DEL655373:DEN655376 CUP655373:CUR655376 CKT655373:CKV655376 CAX655373:CAZ655376 BRB655373:BRD655376 BHF655373:BHH655376 AXJ655373:AXL655376 ANN655373:ANP655376 ADR655373:ADT655376 TV655373:TX655376 JZ655373:KB655376 AB655357:AD655360 WWL589837:WWN589840 WMP589837:WMR589840 WCT589837:WCV589840 VSX589837:VSZ589840 VJB589837:VJD589840 UZF589837:UZH589840 UPJ589837:UPL589840 UFN589837:UFP589840 TVR589837:TVT589840 TLV589837:TLX589840 TBZ589837:TCB589840 SSD589837:SSF589840 SIH589837:SIJ589840 RYL589837:RYN589840 ROP589837:ROR589840 RET589837:REV589840 QUX589837:QUZ589840 QLB589837:QLD589840 QBF589837:QBH589840 PRJ589837:PRL589840 PHN589837:PHP589840 OXR589837:OXT589840 ONV589837:ONX589840 ODZ589837:OEB589840 NUD589837:NUF589840 NKH589837:NKJ589840 NAL589837:NAN589840 MQP589837:MQR589840 MGT589837:MGV589840 LWX589837:LWZ589840 LNB589837:LND589840 LDF589837:LDH589840 KTJ589837:KTL589840 KJN589837:KJP589840 JZR589837:JZT589840 JPV589837:JPX589840 JFZ589837:JGB589840 IWD589837:IWF589840 IMH589837:IMJ589840 ICL589837:ICN589840 HSP589837:HSR589840 HIT589837:HIV589840 GYX589837:GYZ589840 GPB589837:GPD589840 GFF589837:GFH589840 FVJ589837:FVL589840 FLN589837:FLP589840 FBR589837:FBT589840 ERV589837:ERX589840 EHZ589837:EIB589840 DYD589837:DYF589840 DOH589837:DOJ589840 DEL589837:DEN589840 CUP589837:CUR589840 CKT589837:CKV589840 CAX589837:CAZ589840 BRB589837:BRD589840 BHF589837:BHH589840 AXJ589837:AXL589840 ANN589837:ANP589840 ADR589837:ADT589840 TV589837:TX589840 JZ589837:KB589840 AB589821:AD589824 WWL524301:WWN524304 WMP524301:WMR524304 WCT524301:WCV524304 VSX524301:VSZ524304 VJB524301:VJD524304 UZF524301:UZH524304 UPJ524301:UPL524304 UFN524301:UFP524304 TVR524301:TVT524304 TLV524301:TLX524304 TBZ524301:TCB524304 SSD524301:SSF524304 SIH524301:SIJ524304 RYL524301:RYN524304 ROP524301:ROR524304 RET524301:REV524304 QUX524301:QUZ524304 QLB524301:QLD524304 QBF524301:QBH524304 PRJ524301:PRL524304 PHN524301:PHP524304 OXR524301:OXT524304 ONV524301:ONX524304 ODZ524301:OEB524304 NUD524301:NUF524304 NKH524301:NKJ524304 NAL524301:NAN524304 MQP524301:MQR524304 MGT524301:MGV524304 LWX524301:LWZ524304 LNB524301:LND524304 LDF524301:LDH524304 KTJ524301:KTL524304 KJN524301:KJP524304 JZR524301:JZT524304 JPV524301:JPX524304 JFZ524301:JGB524304 IWD524301:IWF524304 IMH524301:IMJ524304 ICL524301:ICN524304 HSP524301:HSR524304 HIT524301:HIV524304 GYX524301:GYZ524304 GPB524301:GPD524304 GFF524301:GFH524304 FVJ524301:FVL524304 FLN524301:FLP524304 FBR524301:FBT524304 ERV524301:ERX524304 EHZ524301:EIB524304 DYD524301:DYF524304 DOH524301:DOJ524304 DEL524301:DEN524304 CUP524301:CUR524304 CKT524301:CKV524304 CAX524301:CAZ524304 BRB524301:BRD524304 BHF524301:BHH524304 AXJ524301:AXL524304 ANN524301:ANP524304 ADR524301:ADT524304 TV524301:TX524304 JZ524301:KB524304 AB524285:AD524288 WWL458765:WWN458768 WMP458765:WMR458768 WCT458765:WCV458768 VSX458765:VSZ458768 VJB458765:VJD458768 UZF458765:UZH458768 UPJ458765:UPL458768 UFN458765:UFP458768 TVR458765:TVT458768 TLV458765:TLX458768 TBZ458765:TCB458768 SSD458765:SSF458768 SIH458765:SIJ458768 RYL458765:RYN458768 ROP458765:ROR458768 RET458765:REV458768 QUX458765:QUZ458768 QLB458765:QLD458768 QBF458765:QBH458768 PRJ458765:PRL458768 PHN458765:PHP458768 OXR458765:OXT458768 ONV458765:ONX458768 ODZ458765:OEB458768 NUD458765:NUF458768 NKH458765:NKJ458768 NAL458765:NAN458768 MQP458765:MQR458768 MGT458765:MGV458768 LWX458765:LWZ458768 LNB458765:LND458768 LDF458765:LDH458768 KTJ458765:KTL458768 KJN458765:KJP458768 JZR458765:JZT458768 JPV458765:JPX458768 JFZ458765:JGB458768 IWD458765:IWF458768 IMH458765:IMJ458768 ICL458765:ICN458768 HSP458765:HSR458768 HIT458765:HIV458768 GYX458765:GYZ458768 GPB458765:GPD458768 GFF458765:GFH458768 FVJ458765:FVL458768 FLN458765:FLP458768 FBR458765:FBT458768 ERV458765:ERX458768 EHZ458765:EIB458768 DYD458765:DYF458768 DOH458765:DOJ458768 DEL458765:DEN458768 CUP458765:CUR458768 CKT458765:CKV458768 CAX458765:CAZ458768 BRB458765:BRD458768 BHF458765:BHH458768 AXJ458765:AXL458768 ANN458765:ANP458768 ADR458765:ADT458768 TV458765:TX458768 JZ458765:KB458768 AB458749:AD458752 WWL393229:WWN393232 WMP393229:WMR393232 WCT393229:WCV393232 VSX393229:VSZ393232 VJB393229:VJD393232 UZF393229:UZH393232 UPJ393229:UPL393232 UFN393229:UFP393232 TVR393229:TVT393232 TLV393229:TLX393232 TBZ393229:TCB393232 SSD393229:SSF393232 SIH393229:SIJ393232 RYL393229:RYN393232 ROP393229:ROR393232 RET393229:REV393232 QUX393229:QUZ393232 QLB393229:QLD393232 QBF393229:QBH393232 PRJ393229:PRL393232 PHN393229:PHP393232 OXR393229:OXT393232 ONV393229:ONX393232 ODZ393229:OEB393232 NUD393229:NUF393232 NKH393229:NKJ393232 NAL393229:NAN393232 MQP393229:MQR393232 MGT393229:MGV393232 LWX393229:LWZ393232 LNB393229:LND393232 LDF393229:LDH393232 KTJ393229:KTL393232 KJN393229:KJP393232 JZR393229:JZT393232 JPV393229:JPX393232 JFZ393229:JGB393232 IWD393229:IWF393232 IMH393229:IMJ393232 ICL393229:ICN393232 HSP393229:HSR393232 HIT393229:HIV393232 GYX393229:GYZ393232 GPB393229:GPD393232 GFF393229:GFH393232 FVJ393229:FVL393232 FLN393229:FLP393232 FBR393229:FBT393232 ERV393229:ERX393232 EHZ393229:EIB393232 DYD393229:DYF393232 DOH393229:DOJ393232 DEL393229:DEN393232 CUP393229:CUR393232 CKT393229:CKV393232 CAX393229:CAZ393232 BRB393229:BRD393232 BHF393229:BHH393232 AXJ393229:AXL393232 ANN393229:ANP393232 ADR393229:ADT393232 TV393229:TX393232 JZ393229:KB393232 AB393213:AD393216 WWL327693:WWN327696 WMP327693:WMR327696 WCT327693:WCV327696 VSX327693:VSZ327696 VJB327693:VJD327696 UZF327693:UZH327696 UPJ327693:UPL327696 UFN327693:UFP327696 TVR327693:TVT327696 TLV327693:TLX327696 TBZ327693:TCB327696 SSD327693:SSF327696 SIH327693:SIJ327696 RYL327693:RYN327696 ROP327693:ROR327696 RET327693:REV327696 QUX327693:QUZ327696 QLB327693:QLD327696 QBF327693:QBH327696 PRJ327693:PRL327696 PHN327693:PHP327696 OXR327693:OXT327696 ONV327693:ONX327696 ODZ327693:OEB327696 NUD327693:NUF327696 NKH327693:NKJ327696 NAL327693:NAN327696 MQP327693:MQR327696 MGT327693:MGV327696 LWX327693:LWZ327696 LNB327693:LND327696 LDF327693:LDH327696 KTJ327693:KTL327696 KJN327693:KJP327696 JZR327693:JZT327696 JPV327693:JPX327696 JFZ327693:JGB327696 IWD327693:IWF327696 IMH327693:IMJ327696 ICL327693:ICN327696 HSP327693:HSR327696 HIT327693:HIV327696 GYX327693:GYZ327696 GPB327693:GPD327696 GFF327693:GFH327696 FVJ327693:FVL327696 FLN327693:FLP327696 FBR327693:FBT327696 ERV327693:ERX327696 EHZ327693:EIB327696 DYD327693:DYF327696 DOH327693:DOJ327696 DEL327693:DEN327696 CUP327693:CUR327696 CKT327693:CKV327696 CAX327693:CAZ327696 BRB327693:BRD327696 BHF327693:BHH327696 AXJ327693:AXL327696 ANN327693:ANP327696 ADR327693:ADT327696 TV327693:TX327696 JZ327693:KB327696 AB327677:AD327680 WWL262157:WWN262160 WMP262157:WMR262160 WCT262157:WCV262160 VSX262157:VSZ262160 VJB262157:VJD262160 UZF262157:UZH262160 UPJ262157:UPL262160 UFN262157:UFP262160 TVR262157:TVT262160 TLV262157:TLX262160 TBZ262157:TCB262160 SSD262157:SSF262160 SIH262157:SIJ262160 RYL262157:RYN262160 ROP262157:ROR262160 RET262157:REV262160 QUX262157:QUZ262160 QLB262157:QLD262160 QBF262157:QBH262160 PRJ262157:PRL262160 PHN262157:PHP262160 OXR262157:OXT262160 ONV262157:ONX262160 ODZ262157:OEB262160 NUD262157:NUF262160 NKH262157:NKJ262160 NAL262157:NAN262160 MQP262157:MQR262160 MGT262157:MGV262160 LWX262157:LWZ262160 LNB262157:LND262160 LDF262157:LDH262160 KTJ262157:KTL262160 KJN262157:KJP262160 JZR262157:JZT262160 JPV262157:JPX262160 JFZ262157:JGB262160 IWD262157:IWF262160 IMH262157:IMJ262160 ICL262157:ICN262160 HSP262157:HSR262160 HIT262157:HIV262160 GYX262157:GYZ262160 GPB262157:GPD262160 GFF262157:GFH262160 FVJ262157:FVL262160 FLN262157:FLP262160 FBR262157:FBT262160 ERV262157:ERX262160 EHZ262157:EIB262160 DYD262157:DYF262160 DOH262157:DOJ262160 DEL262157:DEN262160 CUP262157:CUR262160 CKT262157:CKV262160 CAX262157:CAZ262160 BRB262157:BRD262160 BHF262157:BHH262160 AXJ262157:AXL262160 ANN262157:ANP262160 ADR262157:ADT262160 TV262157:TX262160 JZ262157:KB262160 AB262141:AD262144 WWL196621:WWN196624 WMP196621:WMR196624 WCT196621:WCV196624 VSX196621:VSZ196624 VJB196621:VJD196624 UZF196621:UZH196624 UPJ196621:UPL196624 UFN196621:UFP196624 TVR196621:TVT196624 TLV196621:TLX196624 TBZ196621:TCB196624 SSD196621:SSF196624 SIH196621:SIJ196624 RYL196621:RYN196624 ROP196621:ROR196624 RET196621:REV196624 QUX196621:QUZ196624 QLB196621:QLD196624 QBF196621:QBH196624 PRJ196621:PRL196624 PHN196621:PHP196624 OXR196621:OXT196624 ONV196621:ONX196624 ODZ196621:OEB196624 NUD196621:NUF196624 NKH196621:NKJ196624 NAL196621:NAN196624 MQP196621:MQR196624 MGT196621:MGV196624 LWX196621:LWZ196624 LNB196621:LND196624 LDF196621:LDH196624 KTJ196621:KTL196624 KJN196621:KJP196624 JZR196621:JZT196624 JPV196621:JPX196624 JFZ196621:JGB196624 IWD196621:IWF196624 IMH196621:IMJ196624 ICL196621:ICN196624 HSP196621:HSR196624 HIT196621:HIV196624 GYX196621:GYZ196624 GPB196621:GPD196624 GFF196621:GFH196624 FVJ196621:FVL196624 FLN196621:FLP196624 FBR196621:FBT196624 ERV196621:ERX196624 EHZ196621:EIB196624 DYD196621:DYF196624 DOH196621:DOJ196624 DEL196621:DEN196624 CUP196621:CUR196624 CKT196621:CKV196624 CAX196621:CAZ196624 BRB196621:BRD196624 BHF196621:BHH196624 AXJ196621:AXL196624 ANN196621:ANP196624 ADR196621:ADT196624 TV196621:TX196624 JZ196621:KB196624 AB196605:AD196608 WWL131085:WWN131088 WMP131085:WMR131088 WCT131085:WCV131088 VSX131085:VSZ131088 VJB131085:VJD131088 UZF131085:UZH131088 UPJ131085:UPL131088 UFN131085:UFP131088 TVR131085:TVT131088 TLV131085:TLX131088 TBZ131085:TCB131088 SSD131085:SSF131088 SIH131085:SIJ131088 RYL131085:RYN131088 ROP131085:ROR131088 RET131085:REV131088 QUX131085:QUZ131088 QLB131085:QLD131088 QBF131085:QBH131088 PRJ131085:PRL131088 PHN131085:PHP131088 OXR131085:OXT131088 ONV131085:ONX131088 ODZ131085:OEB131088 NUD131085:NUF131088 NKH131085:NKJ131088 NAL131085:NAN131088 MQP131085:MQR131088 MGT131085:MGV131088 LWX131085:LWZ131088 LNB131085:LND131088 LDF131085:LDH131088 KTJ131085:KTL131088 KJN131085:KJP131088 JZR131085:JZT131088 JPV131085:JPX131088 JFZ131085:JGB131088 IWD131085:IWF131088 IMH131085:IMJ131088 ICL131085:ICN131088 HSP131085:HSR131088 HIT131085:HIV131088 GYX131085:GYZ131088 GPB131085:GPD131088 GFF131085:GFH131088 FVJ131085:FVL131088 FLN131085:FLP131088 FBR131085:FBT131088 ERV131085:ERX131088 EHZ131085:EIB131088 DYD131085:DYF131088 DOH131085:DOJ131088 DEL131085:DEN131088 CUP131085:CUR131088 CKT131085:CKV131088 CAX131085:CAZ131088 BRB131085:BRD131088 BHF131085:BHH131088 AXJ131085:AXL131088 ANN131085:ANP131088 ADR131085:ADT131088 TV131085:TX131088 JZ131085:KB131088 AB131069:AD131072 WWL65549:WWN65552 WMP65549:WMR65552 WCT65549:WCV65552 VSX65549:VSZ65552 VJB65549:VJD65552 UZF65549:UZH65552 UPJ65549:UPL65552 UFN65549:UFP65552 TVR65549:TVT65552 TLV65549:TLX65552 TBZ65549:TCB65552 SSD65549:SSF65552 SIH65549:SIJ65552 RYL65549:RYN65552 ROP65549:ROR65552 RET65549:REV65552 QUX65549:QUZ65552 QLB65549:QLD65552 QBF65549:QBH65552 PRJ65549:PRL65552 PHN65549:PHP65552 OXR65549:OXT65552 ONV65549:ONX65552 ODZ65549:OEB65552 NUD65549:NUF65552 NKH65549:NKJ65552 NAL65549:NAN65552 MQP65549:MQR65552 MGT65549:MGV65552 LWX65549:LWZ65552 LNB65549:LND65552 LDF65549:LDH65552 KTJ65549:KTL65552 KJN65549:KJP65552 JZR65549:JZT65552 JPV65549:JPX65552 JFZ65549:JGB65552 IWD65549:IWF65552 IMH65549:IMJ65552 ICL65549:ICN65552 HSP65549:HSR65552 HIT65549:HIV65552 GYX65549:GYZ65552 GPB65549:GPD65552 GFF65549:GFH65552 FVJ65549:FVL65552 FLN65549:FLP65552 FBR65549:FBT65552 ERV65549:ERX65552 EHZ65549:EIB65552 DYD65549:DYF65552 DOH65549:DOJ65552 DEL65549:DEN65552 CUP65549:CUR65552 CKT65549:CKV65552 CAX65549:CAZ65552 BRB65549:BRD65552 BHF65549:BHH65552 AXJ65549:AXL65552 ANN65549:ANP65552 ADR65549:ADT65552 TV65549:TX65552 JZ65549:KB65552 AB65533:AD65536 WWM982940:WWN982958 WMQ982940:WMR982958 WCU982940:WCV982958 VSY982940:VSZ982958 VJC982940:VJD982958 UZG982940:UZH982958 UPK982940:UPL982958 UFO982940:UFP982958 TVS982940:TVT982958 TLW982940:TLX982958 TCA982940:TCB982958 SSE982940:SSF982958 SII982940:SIJ982958 RYM982940:RYN982958 ROQ982940:ROR982958 REU982940:REV982958 QUY982940:QUZ982958 QLC982940:QLD982958 QBG982940:QBH982958 PRK982940:PRL982958 PHO982940:PHP982958 OXS982940:OXT982958 ONW982940:ONX982958 OEA982940:OEB982958 NUE982940:NUF982958 NKI982940:NKJ982958 NAM982940:NAN982958 MQQ982940:MQR982958 MGU982940:MGV982958 LWY982940:LWZ982958 LNC982940:LND982958 LDG982940:LDH982958 KTK982940:KTL982958 KJO982940:KJP982958 JZS982940:JZT982958 JPW982940:JPX982958 JGA982940:JGB982958 IWE982940:IWF982958 IMI982940:IMJ982958 ICM982940:ICN982958 HSQ982940:HSR982958 HIU982940:HIV982958 GYY982940:GYZ982958 GPC982940:GPD982958 GFG982940:GFH982958 FVK982940:FVL982958 FLO982940:FLP982958 FBS982940:FBT982958 ERW982940:ERX982958 EIA982940:EIB982958 DYE982940:DYF982958 DOI982940:DOJ982958 DEM982940:DEN982958 CUQ982940:CUR982958 CKU982940:CKV982958 CAY982940:CAZ982958 BRC982940:BRD982958 BHG982940:BHH982958 AXK982940:AXL982958 ANO982940:ANP982958 ADS982940:ADT982958 TW982940:TX982958 KA982940:KB982958 AC982924:AD982942 WWM917404:WWN917422 WMQ917404:WMR917422 WCU917404:WCV917422 VSY917404:VSZ917422 VJC917404:VJD917422 UZG917404:UZH917422 UPK917404:UPL917422 UFO917404:UFP917422 TVS917404:TVT917422 TLW917404:TLX917422 TCA917404:TCB917422 SSE917404:SSF917422 SII917404:SIJ917422 RYM917404:RYN917422 ROQ917404:ROR917422 REU917404:REV917422 QUY917404:QUZ917422 QLC917404:QLD917422 QBG917404:QBH917422 PRK917404:PRL917422 PHO917404:PHP917422 OXS917404:OXT917422 ONW917404:ONX917422 OEA917404:OEB917422 NUE917404:NUF917422 NKI917404:NKJ917422 NAM917404:NAN917422 MQQ917404:MQR917422 MGU917404:MGV917422 LWY917404:LWZ917422 LNC917404:LND917422 LDG917404:LDH917422 KTK917404:KTL917422 KJO917404:KJP917422 JZS917404:JZT917422 JPW917404:JPX917422 JGA917404:JGB917422 IWE917404:IWF917422 IMI917404:IMJ917422 ICM917404:ICN917422 HSQ917404:HSR917422 HIU917404:HIV917422 GYY917404:GYZ917422 GPC917404:GPD917422 GFG917404:GFH917422 FVK917404:FVL917422 FLO917404:FLP917422 FBS917404:FBT917422 ERW917404:ERX917422 EIA917404:EIB917422 DYE917404:DYF917422 DOI917404:DOJ917422 DEM917404:DEN917422 CUQ917404:CUR917422 CKU917404:CKV917422 CAY917404:CAZ917422 BRC917404:BRD917422 BHG917404:BHH917422 AXK917404:AXL917422 ANO917404:ANP917422 ADS917404:ADT917422 TW917404:TX917422 KA917404:KB917422 AC917388:AD917406 WWM851868:WWN851886 WMQ851868:WMR851886 WCU851868:WCV851886 VSY851868:VSZ851886 VJC851868:VJD851886 UZG851868:UZH851886 UPK851868:UPL851886 UFO851868:UFP851886 TVS851868:TVT851886 TLW851868:TLX851886 TCA851868:TCB851886 SSE851868:SSF851886 SII851868:SIJ851886 RYM851868:RYN851886 ROQ851868:ROR851886 REU851868:REV851886 QUY851868:QUZ851886 QLC851868:QLD851886 QBG851868:QBH851886 PRK851868:PRL851886 PHO851868:PHP851886 OXS851868:OXT851886 ONW851868:ONX851886 OEA851868:OEB851886 NUE851868:NUF851886 NKI851868:NKJ851886 NAM851868:NAN851886 MQQ851868:MQR851886 MGU851868:MGV851886 LWY851868:LWZ851886 LNC851868:LND851886 LDG851868:LDH851886 KTK851868:KTL851886 KJO851868:KJP851886 JZS851868:JZT851886 JPW851868:JPX851886 JGA851868:JGB851886 IWE851868:IWF851886 IMI851868:IMJ851886 ICM851868:ICN851886 HSQ851868:HSR851886 HIU851868:HIV851886 GYY851868:GYZ851886 GPC851868:GPD851886 GFG851868:GFH851886 FVK851868:FVL851886 FLO851868:FLP851886 FBS851868:FBT851886 ERW851868:ERX851886 EIA851868:EIB851886 DYE851868:DYF851886 DOI851868:DOJ851886 DEM851868:DEN851886 CUQ851868:CUR851886 CKU851868:CKV851886 CAY851868:CAZ851886 BRC851868:BRD851886 BHG851868:BHH851886 AXK851868:AXL851886 ANO851868:ANP851886 ADS851868:ADT851886 TW851868:TX851886 KA851868:KB851886 AC851852:AD851870 WWM786332:WWN786350 WMQ786332:WMR786350 WCU786332:WCV786350 VSY786332:VSZ786350 VJC786332:VJD786350 UZG786332:UZH786350 UPK786332:UPL786350 UFO786332:UFP786350 TVS786332:TVT786350 TLW786332:TLX786350 TCA786332:TCB786350 SSE786332:SSF786350 SII786332:SIJ786350 RYM786332:RYN786350 ROQ786332:ROR786350 REU786332:REV786350 QUY786332:QUZ786350 QLC786332:QLD786350 QBG786332:QBH786350 PRK786332:PRL786350 PHO786332:PHP786350 OXS786332:OXT786350 ONW786332:ONX786350 OEA786332:OEB786350 NUE786332:NUF786350 NKI786332:NKJ786350 NAM786332:NAN786350 MQQ786332:MQR786350 MGU786332:MGV786350 LWY786332:LWZ786350 LNC786332:LND786350 LDG786332:LDH786350 KTK786332:KTL786350 KJO786332:KJP786350 JZS786332:JZT786350 JPW786332:JPX786350 JGA786332:JGB786350 IWE786332:IWF786350 IMI786332:IMJ786350 ICM786332:ICN786350 HSQ786332:HSR786350 HIU786332:HIV786350 GYY786332:GYZ786350 GPC786332:GPD786350 GFG786332:GFH786350 FVK786332:FVL786350 FLO786332:FLP786350 FBS786332:FBT786350 ERW786332:ERX786350 EIA786332:EIB786350 DYE786332:DYF786350 DOI786332:DOJ786350 DEM786332:DEN786350 CUQ786332:CUR786350 CKU786332:CKV786350 CAY786332:CAZ786350 BRC786332:BRD786350 BHG786332:BHH786350 AXK786332:AXL786350 ANO786332:ANP786350 ADS786332:ADT786350 TW786332:TX786350 KA786332:KB786350 AC786316:AD786334 WWM720796:WWN720814 WMQ720796:WMR720814 WCU720796:WCV720814 VSY720796:VSZ720814 VJC720796:VJD720814 UZG720796:UZH720814 UPK720796:UPL720814 UFO720796:UFP720814 TVS720796:TVT720814 TLW720796:TLX720814 TCA720796:TCB720814 SSE720796:SSF720814 SII720796:SIJ720814 RYM720796:RYN720814 ROQ720796:ROR720814 REU720796:REV720814 QUY720796:QUZ720814 QLC720796:QLD720814 QBG720796:QBH720814 PRK720796:PRL720814 PHO720796:PHP720814 OXS720796:OXT720814 ONW720796:ONX720814 OEA720796:OEB720814 NUE720796:NUF720814 NKI720796:NKJ720814 NAM720796:NAN720814 MQQ720796:MQR720814 MGU720796:MGV720814 LWY720796:LWZ720814 LNC720796:LND720814 LDG720796:LDH720814 KTK720796:KTL720814 KJO720796:KJP720814 JZS720796:JZT720814 JPW720796:JPX720814 JGA720796:JGB720814 IWE720796:IWF720814 IMI720796:IMJ720814 ICM720796:ICN720814 HSQ720796:HSR720814 HIU720796:HIV720814 GYY720796:GYZ720814 GPC720796:GPD720814 GFG720796:GFH720814 FVK720796:FVL720814 FLO720796:FLP720814 FBS720796:FBT720814 ERW720796:ERX720814 EIA720796:EIB720814 DYE720796:DYF720814 DOI720796:DOJ720814 DEM720796:DEN720814 CUQ720796:CUR720814 CKU720796:CKV720814 CAY720796:CAZ720814 BRC720796:BRD720814 BHG720796:BHH720814 AXK720796:AXL720814 ANO720796:ANP720814 ADS720796:ADT720814 TW720796:TX720814 KA720796:KB720814 AC720780:AD720798 WWM655260:WWN655278 WMQ655260:WMR655278 WCU655260:WCV655278 VSY655260:VSZ655278 VJC655260:VJD655278 UZG655260:UZH655278 UPK655260:UPL655278 UFO655260:UFP655278 TVS655260:TVT655278 TLW655260:TLX655278 TCA655260:TCB655278 SSE655260:SSF655278 SII655260:SIJ655278 RYM655260:RYN655278 ROQ655260:ROR655278 REU655260:REV655278 QUY655260:QUZ655278 QLC655260:QLD655278 QBG655260:QBH655278 PRK655260:PRL655278 PHO655260:PHP655278 OXS655260:OXT655278 ONW655260:ONX655278 OEA655260:OEB655278 NUE655260:NUF655278 NKI655260:NKJ655278 NAM655260:NAN655278 MQQ655260:MQR655278 MGU655260:MGV655278 LWY655260:LWZ655278 LNC655260:LND655278 LDG655260:LDH655278 KTK655260:KTL655278 KJO655260:KJP655278 JZS655260:JZT655278 JPW655260:JPX655278 JGA655260:JGB655278 IWE655260:IWF655278 IMI655260:IMJ655278 ICM655260:ICN655278 HSQ655260:HSR655278 HIU655260:HIV655278 GYY655260:GYZ655278 GPC655260:GPD655278 GFG655260:GFH655278 FVK655260:FVL655278 FLO655260:FLP655278 FBS655260:FBT655278 ERW655260:ERX655278 EIA655260:EIB655278 DYE655260:DYF655278 DOI655260:DOJ655278 DEM655260:DEN655278 CUQ655260:CUR655278 CKU655260:CKV655278 CAY655260:CAZ655278 BRC655260:BRD655278 BHG655260:BHH655278 AXK655260:AXL655278 ANO655260:ANP655278 ADS655260:ADT655278 TW655260:TX655278 KA655260:KB655278 AC655244:AD655262 WWM589724:WWN589742 WMQ589724:WMR589742 WCU589724:WCV589742 VSY589724:VSZ589742 VJC589724:VJD589742 UZG589724:UZH589742 UPK589724:UPL589742 UFO589724:UFP589742 TVS589724:TVT589742 TLW589724:TLX589742 TCA589724:TCB589742 SSE589724:SSF589742 SII589724:SIJ589742 RYM589724:RYN589742 ROQ589724:ROR589742 REU589724:REV589742 QUY589724:QUZ589742 QLC589724:QLD589742 QBG589724:QBH589742 PRK589724:PRL589742 PHO589724:PHP589742 OXS589724:OXT589742 ONW589724:ONX589742 OEA589724:OEB589742 NUE589724:NUF589742 NKI589724:NKJ589742 NAM589724:NAN589742 MQQ589724:MQR589742 MGU589724:MGV589742 LWY589724:LWZ589742 LNC589724:LND589742 LDG589724:LDH589742 KTK589724:KTL589742 KJO589724:KJP589742 JZS589724:JZT589742 JPW589724:JPX589742 JGA589724:JGB589742 IWE589724:IWF589742 IMI589724:IMJ589742 ICM589724:ICN589742 HSQ589724:HSR589742 HIU589724:HIV589742 GYY589724:GYZ589742 GPC589724:GPD589742 GFG589724:GFH589742 FVK589724:FVL589742 FLO589724:FLP589742 FBS589724:FBT589742 ERW589724:ERX589742 EIA589724:EIB589742 DYE589724:DYF589742 DOI589724:DOJ589742 DEM589724:DEN589742 CUQ589724:CUR589742 CKU589724:CKV589742 CAY589724:CAZ589742 BRC589724:BRD589742 BHG589724:BHH589742 AXK589724:AXL589742 ANO589724:ANP589742 ADS589724:ADT589742 TW589724:TX589742 KA589724:KB589742 AC589708:AD589726 WWM524188:WWN524206 WMQ524188:WMR524206 WCU524188:WCV524206 VSY524188:VSZ524206 VJC524188:VJD524206 UZG524188:UZH524206 UPK524188:UPL524206 UFO524188:UFP524206 TVS524188:TVT524206 TLW524188:TLX524206 TCA524188:TCB524206 SSE524188:SSF524206 SII524188:SIJ524206 RYM524188:RYN524206 ROQ524188:ROR524206 REU524188:REV524206 QUY524188:QUZ524206 QLC524188:QLD524206 QBG524188:QBH524206 PRK524188:PRL524206 PHO524188:PHP524206 OXS524188:OXT524206 ONW524188:ONX524206 OEA524188:OEB524206 NUE524188:NUF524206 NKI524188:NKJ524206 NAM524188:NAN524206 MQQ524188:MQR524206 MGU524188:MGV524206 LWY524188:LWZ524206 LNC524188:LND524206 LDG524188:LDH524206 KTK524188:KTL524206 KJO524188:KJP524206 JZS524188:JZT524206 JPW524188:JPX524206 JGA524188:JGB524206 IWE524188:IWF524206 IMI524188:IMJ524206 ICM524188:ICN524206 HSQ524188:HSR524206 HIU524188:HIV524206 GYY524188:GYZ524206 GPC524188:GPD524206 GFG524188:GFH524206 FVK524188:FVL524206 FLO524188:FLP524206 FBS524188:FBT524206 ERW524188:ERX524206 EIA524188:EIB524206 DYE524188:DYF524206 DOI524188:DOJ524206 DEM524188:DEN524206 CUQ524188:CUR524206 CKU524188:CKV524206 CAY524188:CAZ524206 BRC524188:BRD524206 BHG524188:BHH524206 AXK524188:AXL524206 ANO524188:ANP524206 ADS524188:ADT524206 TW524188:TX524206 KA524188:KB524206 AC524172:AD524190 WWM458652:WWN458670 WMQ458652:WMR458670 WCU458652:WCV458670 VSY458652:VSZ458670 VJC458652:VJD458670 UZG458652:UZH458670 UPK458652:UPL458670 UFO458652:UFP458670 TVS458652:TVT458670 TLW458652:TLX458670 TCA458652:TCB458670 SSE458652:SSF458670 SII458652:SIJ458670 RYM458652:RYN458670 ROQ458652:ROR458670 REU458652:REV458670 QUY458652:QUZ458670 QLC458652:QLD458670 QBG458652:QBH458670 PRK458652:PRL458670 PHO458652:PHP458670 OXS458652:OXT458670 ONW458652:ONX458670 OEA458652:OEB458670 NUE458652:NUF458670 NKI458652:NKJ458670 NAM458652:NAN458670 MQQ458652:MQR458670 MGU458652:MGV458670 LWY458652:LWZ458670 LNC458652:LND458670 LDG458652:LDH458670 KTK458652:KTL458670 KJO458652:KJP458670 JZS458652:JZT458670 JPW458652:JPX458670 JGA458652:JGB458670 IWE458652:IWF458670 IMI458652:IMJ458670 ICM458652:ICN458670 HSQ458652:HSR458670 HIU458652:HIV458670 GYY458652:GYZ458670 GPC458652:GPD458670 GFG458652:GFH458670 FVK458652:FVL458670 FLO458652:FLP458670 FBS458652:FBT458670 ERW458652:ERX458670 EIA458652:EIB458670 DYE458652:DYF458670 DOI458652:DOJ458670 DEM458652:DEN458670 CUQ458652:CUR458670 CKU458652:CKV458670 CAY458652:CAZ458670 BRC458652:BRD458670 BHG458652:BHH458670 AXK458652:AXL458670 ANO458652:ANP458670 ADS458652:ADT458670 TW458652:TX458670 KA458652:KB458670 AC458636:AD458654 WWM393116:WWN393134 WMQ393116:WMR393134 WCU393116:WCV393134 VSY393116:VSZ393134 VJC393116:VJD393134 UZG393116:UZH393134 UPK393116:UPL393134 UFO393116:UFP393134 TVS393116:TVT393134 TLW393116:TLX393134 TCA393116:TCB393134 SSE393116:SSF393134 SII393116:SIJ393134 RYM393116:RYN393134 ROQ393116:ROR393134 REU393116:REV393134 QUY393116:QUZ393134 QLC393116:QLD393134 QBG393116:QBH393134 PRK393116:PRL393134 PHO393116:PHP393134 OXS393116:OXT393134 ONW393116:ONX393134 OEA393116:OEB393134 NUE393116:NUF393134 NKI393116:NKJ393134 NAM393116:NAN393134 MQQ393116:MQR393134 MGU393116:MGV393134 LWY393116:LWZ393134 LNC393116:LND393134 LDG393116:LDH393134 KTK393116:KTL393134 KJO393116:KJP393134 JZS393116:JZT393134 JPW393116:JPX393134 JGA393116:JGB393134 IWE393116:IWF393134 IMI393116:IMJ393134 ICM393116:ICN393134 HSQ393116:HSR393134 HIU393116:HIV393134 GYY393116:GYZ393134 GPC393116:GPD393134 GFG393116:GFH393134 FVK393116:FVL393134 FLO393116:FLP393134 FBS393116:FBT393134 ERW393116:ERX393134 EIA393116:EIB393134 DYE393116:DYF393134 DOI393116:DOJ393134 DEM393116:DEN393134 CUQ393116:CUR393134 CKU393116:CKV393134 CAY393116:CAZ393134 BRC393116:BRD393134 BHG393116:BHH393134 AXK393116:AXL393134 ANO393116:ANP393134 ADS393116:ADT393134 TW393116:TX393134 KA393116:KB393134 AC393100:AD393118 WWM327580:WWN327598 WMQ327580:WMR327598 WCU327580:WCV327598 VSY327580:VSZ327598 VJC327580:VJD327598 UZG327580:UZH327598 UPK327580:UPL327598 UFO327580:UFP327598 TVS327580:TVT327598 TLW327580:TLX327598 TCA327580:TCB327598 SSE327580:SSF327598 SII327580:SIJ327598 RYM327580:RYN327598 ROQ327580:ROR327598 REU327580:REV327598 QUY327580:QUZ327598 QLC327580:QLD327598 QBG327580:QBH327598 PRK327580:PRL327598 PHO327580:PHP327598 OXS327580:OXT327598 ONW327580:ONX327598 OEA327580:OEB327598 NUE327580:NUF327598 NKI327580:NKJ327598 NAM327580:NAN327598 MQQ327580:MQR327598 MGU327580:MGV327598 LWY327580:LWZ327598 LNC327580:LND327598 LDG327580:LDH327598 KTK327580:KTL327598 KJO327580:KJP327598 JZS327580:JZT327598 JPW327580:JPX327598 JGA327580:JGB327598 IWE327580:IWF327598 IMI327580:IMJ327598 ICM327580:ICN327598 HSQ327580:HSR327598 HIU327580:HIV327598 GYY327580:GYZ327598 GPC327580:GPD327598 GFG327580:GFH327598 FVK327580:FVL327598 FLO327580:FLP327598 FBS327580:FBT327598 ERW327580:ERX327598 EIA327580:EIB327598 DYE327580:DYF327598 DOI327580:DOJ327598 DEM327580:DEN327598 CUQ327580:CUR327598 CKU327580:CKV327598 CAY327580:CAZ327598 BRC327580:BRD327598 BHG327580:BHH327598 AXK327580:AXL327598 ANO327580:ANP327598 ADS327580:ADT327598 TW327580:TX327598 KA327580:KB327598 AC327564:AD327582 WWM262044:WWN262062 WMQ262044:WMR262062 WCU262044:WCV262062 VSY262044:VSZ262062 VJC262044:VJD262062 UZG262044:UZH262062 UPK262044:UPL262062 UFO262044:UFP262062 TVS262044:TVT262062 TLW262044:TLX262062 TCA262044:TCB262062 SSE262044:SSF262062 SII262044:SIJ262062 RYM262044:RYN262062 ROQ262044:ROR262062 REU262044:REV262062 QUY262044:QUZ262062 QLC262044:QLD262062 QBG262044:QBH262062 PRK262044:PRL262062 PHO262044:PHP262062 OXS262044:OXT262062 ONW262044:ONX262062 OEA262044:OEB262062 NUE262044:NUF262062 NKI262044:NKJ262062 NAM262044:NAN262062 MQQ262044:MQR262062 MGU262044:MGV262062 LWY262044:LWZ262062 LNC262044:LND262062 LDG262044:LDH262062 KTK262044:KTL262062 KJO262044:KJP262062 JZS262044:JZT262062 JPW262044:JPX262062 JGA262044:JGB262062 IWE262044:IWF262062 IMI262044:IMJ262062 ICM262044:ICN262062 HSQ262044:HSR262062 HIU262044:HIV262062 GYY262044:GYZ262062 GPC262044:GPD262062 GFG262044:GFH262062 FVK262044:FVL262062 FLO262044:FLP262062 FBS262044:FBT262062 ERW262044:ERX262062 EIA262044:EIB262062 DYE262044:DYF262062 DOI262044:DOJ262062 DEM262044:DEN262062 CUQ262044:CUR262062 CKU262044:CKV262062 CAY262044:CAZ262062 BRC262044:BRD262062 BHG262044:BHH262062 AXK262044:AXL262062 ANO262044:ANP262062 ADS262044:ADT262062 TW262044:TX262062 KA262044:KB262062 AC262028:AD262046 WWM196508:WWN196526 WMQ196508:WMR196526 WCU196508:WCV196526 VSY196508:VSZ196526 VJC196508:VJD196526 UZG196508:UZH196526 UPK196508:UPL196526 UFO196508:UFP196526 TVS196508:TVT196526 TLW196508:TLX196526 TCA196508:TCB196526 SSE196508:SSF196526 SII196508:SIJ196526 RYM196508:RYN196526 ROQ196508:ROR196526 REU196508:REV196526 QUY196508:QUZ196526 QLC196508:QLD196526 QBG196508:QBH196526 PRK196508:PRL196526 PHO196508:PHP196526 OXS196508:OXT196526 ONW196508:ONX196526 OEA196508:OEB196526 NUE196508:NUF196526 NKI196508:NKJ196526 NAM196508:NAN196526 MQQ196508:MQR196526 MGU196508:MGV196526 LWY196508:LWZ196526 LNC196508:LND196526 LDG196508:LDH196526 KTK196508:KTL196526 KJO196508:KJP196526 JZS196508:JZT196526 JPW196508:JPX196526 JGA196508:JGB196526 IWE196508:IWF196526 IMI196508:IMJ196526 ICM196508:ICN196526 HSQ196508:HSR196526 HIU196508:HIV196526 GYY196508:GYZ196526 GPC196508:GPD196526 GFG196508:GFH196526 FVK196508:FVL196526 FLO196508:FLP196526 FBS196508:FBT196526 ERW196508:ERX196526 EIA196508:EIB196526 DYE196508:DYF196526 DOI196508:DOJ196526 DEM196508:DEN196526 CUQ196508:CUR196526 CKU196508:CKV196526 CAY196508:CAZ196526 BRC196508:BRD196526 BHG196508:BHH196526 AXK196508:AXL196526 ANO196508:ANP196526 ADS196508:ADT196526 TW196508:TX196526 KA196508:KB196526 AC196492:AD196510 WWM130972:WWN130990 WMQ130972:WMR130990 WCU130972:WCV130990 VSY130972:VSZ130990 VJC130972:VJD130990 UZG130972:UZH130990 UPK130972:UPL130990 UFO130972:UFP130990 TVS130972:TVT130990 TLW130972:TLX130990 TCA130972:TCB130990 SSE130972:SSF130990 SII130972:SIJ130990 RYM130972:RYN130990 ROQ130972:ROR130990 REU130972:REV130990 QUY130972:QUZ130990 QLC130972:QLD130990 QBG130972:QBH130990 PRK130972:PRL130990 PHO130972:PHP130990 OXS130972:OXT130990 ONW130972:ONX130990 OEA130972:OEB130990 NUE130972:NUF130990 NKI130972:NKJ130990 NAM130972:NAN130990 MQQ130972:MQR130990 MGU130972:MGV130990 LWY130972:LWZ130990 LNC130972:LND130990 LDG130972:LDH130990 KTK130972:KTL130990 KJO130972:KJP130990 JZS130972:JZT130990 JPW130972:JPX130990 JGA130972:JGB130990 IWE130972:IWF130990 IMI130972:IMJ130990 ICM130972:ICN130990 HSQ130972:HSR130990 HIU130972:HIV130990 GYY130972:GYZ130990 GPC130972:GPD130990 GFG130972:GFH130990 FVK130972:FVL130990 FLO130972:FLP130990 FBS130972:FBT130990 ERW130972:ERX130990 EIA130972:EIB130990 DYE130972:DYF130990 DOI130972:DOJ130990 DEM130972:DEN130990 CUQ130972:CUR130990 CKU130972:CKV130990 CAY130972:CAZ130990 BRC130972:BRD130990 BHG130972:BHH130990 AXK130972:AXL130990 ANO130972:ANP130990 ADS130972:ADT130990 TW130972:TX130990 KA130972:KB130990 AC130956:AD130974 WWM65436:WWN65454 WMQ65436:WMR65454 WCU65436:WCV65454 VSY65436:VSZ65454 VJC65436:VJD65454 UZG65436:UZH65454 UPK65436:UPL65454 UFO65436:UFP65454 TVS65436:TVT65454 TLW65436:TLX65454 TCA65436:TCB65454 SSE65436:SSF65454 SII65436:SIJ65454 RYM65436:RYN65454 ROQ65436:ROR65454 REU65436:REV65454 QUY65436:QUZ65454 QLC65436:QLD65454 QBG65436:QBH65454 PRK65436:PRL65454 PHO65436:PHP65454 OXS65436:OXT65454 ONW65436:ONX65454 OEA65436:OEB65454 NUE65436:NUF65454 NKI65436:NKJ65454 NAM65436:NAN65454 MQQ65436:MQR65454 MGU65436:MGV65454 LWY65436:LWZ65454 LNC65436:LND65454 LDG65436:LDH65454 KTK65436:KTL65454 KJO65436:KJP65454 JZS65436:JZT65454 JPW65436:JPX65454 JGA65436:JGB65454 IWE65436:IWF65454 IMI65436:IMJ65454 ICM65436:ICN65454 HSQ65436:HSR65454 HIU65436:HIV65454 GYY65436:GYZ65454 GPC65436:GPD65454 GFG65436:GFH65454 FVK65436:FVL65454 FLO65436:FLP65454 FBS65436:FBT65454 ERW65436:ERX65454 EIA65436:EIB65454 DYE65436:DYF65454 DOI65436:DOJ65454 DEM65436:DEN65454 CUQ65436:CUR65454 CKU65436:CKV65454 CAY65436:CAZ65454 BRC65436:BRD65454 BHG65436:BHH65454 AXK65436:AXL65454 ANO65436:ANP65454 ADS65436:ADT65454 TW65436:TX65454 KA65436:KB65454 AC65420:AD65438 WWL982940:WWL982959 WMP982940:WMP982959 WCT982940:WCT982959 VSX982940:VSX982959 VJB982940:VJB982959 UZF982940:UZF982959 UPJ982940:UPJ982959 UFN982940:UFN982959 TVR982940:TVR982959 TLV982940:TLV982959 TBZ982940:TBZ982959 SSD982940:SSD982959 SIH982940:SIH982959 RYL982940:RYL982959 ROP982940:ROP982959 RET982940:RET982959 QUX982940:QUX982959 QLB982940:QLB982959 QBF982940:QBF982959 PRJ982940:PRJ982959 PHN982940:PHN982959 OXR982940:OXR982959 ONV982940:ONV982959 ODZ982940:ODZ982959 NUD982940:NUD982959 NKH982940:NKH982959 NAL982940:NAL982959 MQP982940:MQP982959 MGT982940:MGT982959 LWX982940:LWX982959 LNB982940:LNB982959 LDF982940:LDF982959 KTJ982940:KTJ982959 KJN982940:KJN982959 JZR982940:JZR982959 JPV982940:JPV982959 JFZ982940:JFZ982959 IWD982940:IWD982959 IMH982940:IMH982959 ICL982940:ICL982959 HSP982940:HSP982959 HIT982940:HIT982959 GYX982940:GYX982959 GPB982940:GPB982959 GFF982940:GFF982959 FVJ982940:FVJ982959 FLN982940:FLN982959 FBR982940:FBR982959 ERV982940:ERV982959 EHZ982940:EHZ982959 DYD982940:DYD982959 DOH982940:DOH982959 DEL982940:DEL982959 CUP982940:CUP982959 CKT982940:CKT982959 CAX982940:CAX982959 BRB982940:BRB982959 BHF982940:BHF982959 AXJ982940:AXJ982959 ANN982940:ANN982959 ADR982940:ADR982959 TV982940:TV982959 JZ982940:JZ982959 AB982924:AB982943 WWL917404:WWL917423 WMP917404:WMP917423 WCT917404:WCT917423 VSX917404:VSX917423 VJB917404:VJB917423 UZF917404:UZF917423 UPJ917404:UPJ917423 UFN917404:UFN917423 TVR917404:TVR917423 TLV917404:TLV917423 TBZ917404:TBZ917423 SSD917404:SSD917423 SIH917404:SIH917423 RYL917404:RYL917423 ROP917404:ROP917423 RET917404:RET917423 QUX917404:QUX917423 QLB917404:QLB917423 QBF917404:QBF917423 PRJ917404:PRJ917423 PHN917404:PHN917423 OXR917404:OXR917423 ONV917404:ONV917423 ODZ917404:ODZ917423 NUD917404:NUD917423 NKH917404:NKH917423 NAL917404:NAL917423 MQP917404:MQP917423 MGT917404:MGT917423 LWX917404:LWX917423 LNB917404:LNB917423 LDF917404:LDF917423 KTJ917404:KTJ917423 KJN917404:KJN917423 JZR917404:JZR917423 JPV917404:JPV917423 JFZ917404:JFZ917423 IWD917404:IWD917423 IMH917404:IMH917423 ICL917404:ICL917423 HSP917404:HSP917423 HIT917404:HIT917423 GYX917404:GYX917423 GPB917404:GPB917423 GFF917404:GFF917423 FVJ917404:FVJ917423 FLN917404:FLN917423 FBR917404:FBR917423 ERV917404:ERV917423 EHZ917404:EHZ917423 DYD917404:DYD917423 DOH917404:DOH917423 DEL917404:DEL917423 CUP917404:CUP917423 CKT917404:CKT917423 CAX917404:CAX917423 BRB917404:BRB917423 BHF917404:BHF917423 AXJ917404:AXJ917423 ANN917404:ANN917423 ADR917404:ADR917423 TV917404:TV917423 JZ917404:JZ917423 AB917388:AB917407 WWL851868:WWL851887 WMP851868:WMP851887 WCT851868:WCT851887 VSX851868:VSX851887 VJB851868:VJB851887 UZF851868:UZF851887 UPJ851868:UPJ851887 UFN851868:UFN851887 TVR851868:TVR851887 TLV851868:TLV851887 TBZ851868:TBZ851887 SSD851868:SSD851887 SIH851868:SIH851887 RYL851868:RYL851887 ROP851868:ROP851887 RET851868:RET851887 QUX851868:QUX851887 QLB851868:QLB851887 QBF851868:QBF851887 PRJ851868:PRJ851887 PHN851868:PHN851887 OXR851868:OXR851887 ONV851868:ONV851887 ODZ851868:ODZ851887 NUD851868:NUD851887 NKH851868:NKH851887 NAL851868:NAL851887 MQP851868:MQP851887 MGT851868:MGT851887 LWX851868:LWX851887 LNB851868:LNB851887 LDF851868:LDF851887 KTJ851868:KTJ851887 KJN851868:KJN851887 JZR851868:JZR851887 JPV851868:JPV851887 JFZ851868:JFZ851887 IWD851868:IWD851887 IMH851868:IMH851887 ICL851868:ICL851887 HSP851868:HSP851887 HIT851868:HIT851887 GYX851868:GYX851887 GPB851868:GPB851887 GFF851868:GFF851887 FVJ851868:FVJ851887 FLN851868:FLN851887 FBR851868:FBR851887 ERV851868:ERV851887 EHZ851868:EHZ851887 DYD851868:DYD851887 DOH851868:DOH851887 DEL851868:DEL851887 CUP851868:CUP851887 CKT851868:CKT851887 CAX851868:CAX851887 BRB851868:BRB851887 BHF851868:BHF851887 AXJ851868:AXJ851887 ANN851868:ANN851887 ADR851868:ADR851887 TV851868:TV851887 JZ851868:JZ851887 AB851852:AB851871 WWL786332:WWL786351 WMP786332:WMP786351 WCT786332:WCT786351 VSX786332:VSX786351 VJB786332:VJB786351 UZF786332:UZF786351 UPJ786332:UPJ786351 UFN786332:UFN786351 TVR786332:TVR786351 TLV786332:TLV786351 TBZ786332:TBZ786351 SSD786332:SSD786351 SIH786332:SIH786351 RYL786332:RYL786351 ROP786332:ROP786351 RET786332:RET786351 QUX786332:QUX786351 QLB786332:QLB786351 QBF786332:QBF786351 PRJ786332:PRJ786351 PHN786332:PHN786351 OXR786332:OXR786351 ONV786332:ONV786351 ODZ786332:ODZ786351 NUD786332:NUD786351 NKH786332:NKH786351 NAL786332:NAL786351 MQP786332:MQP786351 MGT786332:MGT786351 LWX786332:LWX786351 LNB786332:LNB786351 LDF786332:LDF786351 KTJ786332:KTJ786351 KJN786332:KJN786351 JZR786332:JZR786351 JPV786332:JPV786351 JFZ786332:JFZ786351 IWD786332:IWD786351 IMH786332:IMH786351 ICL786332:ICL786351 HSP786332:HSP786351 HIT786332:HIT786351 GYX786332:GYX786351 GPB786332:GPB786351 GFF786332:GFF786351 FVJ786332:FVJ786351 FLN786332:FLN786351 FBR786332:FBR786351 ERV786332:ERV786351 EHZ786332:EHZ786351 DYD786332:DYD786351 DOH786332:DOH786351 DEL786332:DEL786351 CUP786332:CUP786351 CKT786332:CKT786351 CAX786332:CAX786351 BRB786332:BRB786351 BHF786332:BHF786351 AXJ786332:AXJ786351 ANN786332:ANN786351 ADR786332:ADR786351 TV786332:TV786351 JZ786332:JZ786351 AB786316:AB786335 WWL720796:WWL720815 WMP720796:WMP720815 WCT720796:WCT720815 VSX720796:VSX720815 VJB720796:VJB720815 UZF720796:UZF720815 UPJ720796:UPJ720815 UFN720796:UFN720815 TVR720796:TVR720815 TLV720796:TLV720815 TBZ720796:TBZ720815 SSD720796:SSD720815 SIH720796:SIH720815 RYL720796:RYL720815 ROP720796:ROP720815 RET720796:RET720815 QUX720796:QUX720815 QLB720796:QLB720815 QBF720796:QBF720815 PRJ720796:PRJ720815 PHN720796:PHN720815 OXR720796:OXR720815 ONV720796:ONV720815 ODZ720796:ODZ720815 NUD720796:NUD720815 NKH720796:NKH720815 NAL720796:NAL720815 MQP720796:MQP720815 MGT720796:MGT720815 LWX720796:LWX720815 LNB720796:LNB720815 LDF720796:LDF720815 KTJ720796:KTJ720815 KJN720796:KJN720815 JZR720796:JZR720815 JPV720796:JPV720815 JFZ720796:JFZ720815 IWD720796:IWD720815 IMH720796:IMH720815 ICL720796:ICL720815 HSP720796:HSP720815 HIT720796:HIT720815 GYX720796:GYX720815 GPB720796:GPB720815 GFF720796:GFF720815 FVJ720796:FVJ720815 FLN720796:FLN720815 FBR720796:FBR720815 ERV720796:ERV720815 EHZ720796:EHZ720815 DYD720796:DYD720815 DOH720796:DOH720815 DEL720796:DEL720815 CUP720796:CUP720815 CKT720796:CKT720815 CAX720796:CAX720815 BRB720796:BRB720815 BHF720796:BHF720815 AXJ720796:AXJ720815 ANN720796:ANN720815 ADR720796:ADR720815 TV720796:TV720815 JZ720796:JZ720815 AB720780:AB720799 WWL655260:WWL655279 WMP655260:WMP655279 WCT655260:WCT655279 VSX655260:VSX655279 VJB655260:VJB655279 UZF655260:UZF655279 UPJ655260:UPJ655279 UFN655260:UFN655279 TVR655260:TVR655279 TLV655260:TLV655279 TBZ655260:TBZ655279 SSD655260:SSD655279 SIH655260:SIH655279 RYL655260:RYL655279 ROP655260:ROP655279 RET655260:RET655279 QUX655260:QUX655279 QLB655260:QLB655279 QBF655260:QBF655279 PRJ655260:PRJ655279 PHN655260:PHN655279 OXR655260:OXR655279 ONV655260:ONV655279 ODZ655260:ODZ655279 NUD655260:NUD655279 NKH655260:NKH655279 NAL655260:NAL655279 MQP655260:MQP655279 MGT655260:MGT655279 LWX655260:LWX655279 LNB655260:LNB655279 LDF655260:LDF655279 KTJ655260:KTJ655279 KJN655260:KJN655279 JZR655260:JZR655279 JPV655260:JPV655279 JFZ655260:JFZ655279 IWD655260:IWD655279 IMH655260:IMH655279 ICL655260:ICL655279 HSP655260:HSP655279 HIT655260:HIT655279 GYX655260:GYX655279 GPB655260:GPB655279 GFF655260:GFF655279 FVJ655260:FVJ655279 FLN655260:FLN655279 FBR655260:FBR655279 ERV655260:ERV655279 EHZ655260:EHZ655279 DYD655260:DYD655279 DOH655260:DOH655279 DEL655260:DEL655279 CUP655260:CUP655279 CKT655260:CKT655279 CAX655260:CAX655279 BRB655260:BRB655279 BHF655260:BHF655279 AXJ655260:AXJ655279 ANN655260:ANN655279 ADR655260:ADR655279 TV655260:TV655279 JZ655260:JZ655279 AB655244:AB655263 WWL589724:WWL589743 WMP589724:WMP589743 WCT589724:WCT589743 VSX589724:VSX589743 VJB589724:VJB589743 UZF589724:UZF589743 UPJ589724:UPJ589743 UFN589724:UFN589743 TVR589724:TVR589743 TLV589724:TLV589743 TBZ589724:TBZ589743 SSD589724:SSD589743 SIH589724:SIH589743 RYL589724:RYL589743 ROP589724:ROP589743 RET589724:RET589743 QUX589724:QUX589743 QLB589724:QLB589743 QBF589724:QBF589743 PRJ589724:PRJ589743 PHN589724:PHN589743 OXR589724:OXR589743 ONV589724:ONV589743 ODZ589724:ODZ589743 NUD589724:NUD589743 NKH589724:NKH589743 NAL589724:NAL589743 MQP589724:MQP589743 MGT589724:MGT589743 LWX589724:LWX589743 LNB589724:LNB589743 LDF589724:LDF589743 KTJ589724:KTJ589743 KJN589724:KJN589743 JZR589724:JZR589743 JPV589724:JPV589743 JFZ589724:JFZ589743 IWD589724:IWD589743 IMH589724:IMH589743 ICL589724:ICL589743 HSP589724:HSP589743 HIT589724:HIT589743 GYX589724:GYX589743 GPB589724:GPB589743 GFF589724:GFF589743 FVJ589724:FVJ589743 FLN589724:FLN589743 FBR589724:FBR589743 ERV589724:ERV589743 EHZ589724:EHZ589743 DYD589724:DYD589743 DOH589724:DOH589743 DEL589724:DEL589743 CUP589724:CUP589743 CKT589724:CKT589743 CAX589724:CAX589743 BRB589724:BRB589743 BHF589724:BHF589743 AXJ589724:AXJ589743 ANN589724:ANN589743 ADR589724:ADR589743 TV589724:TV589743 JZ589724:JZ589743 AB589708:AB589727 WWL524188:WWL524207 WMP524188:WMP524207 WCT524188:WCT524207 VSX524188:VSX524207 VJB524188:VJB524207 UZF524188:UZF524207 UPJ524188:UPJ524207 UFN524188:UFN524207 TVR524188:TVR524207 TLV524188:TLV524207 TBZ524188:TBZ524207 SSD524188:SSD524207 SIH524188:SIH524207 RYL524188:RYL524207 ROP524188:ROP524207 RET524188:RET524207 QUX524188:QUX524207 QLB524188:QLB524207 QBF524188:QBF524207 PRJ524188:PRJ524207 PHN524188:PHN524207 OXR524188:OXR524207 ONV524188:ONV524207 ODZ524188:ODZ524207 NUD524188:NUD524207 NKH524188:NKH524207 NAL524188:NAL524207 MQP524188:MQP524207 MGT524188:MGT524207 LWX524188:LWX524207 LNB524188:LNB524207 LDF524188:LDF524207 KTJ524188:KTJ524207 KJN524188:KJN524207 JZR524188:JZR524207 JPV524188:JPV524207 JFZ524188:JFZ524207 IWD524188:IWD524207 IMH524188:IMH524207 ICL524188:ICL524207 HSP524188:HSP524207 HIT524188:HIT524207 GYX524188:GYX524207 GPB524188:GPB524207 GFF524188:GFF524207 FVJ524188:FVJ524207 FLN524188:FLN524207 FBR524188:FBR524207 ERV524188:ERV524207 EHZ524188:EHZ524207 DYD524188:DYD524207 DOH524188:DOH524207 DEL524188:DEL524207 CUP524188:CUP524207 CKT524188:CKT524207 CAX524188:CAX524207 BRB524188:BRB524207 BHF524188:BHF524207 AXJ524188:AXJ524207 ANN524188:ANN524207 ADR524188:ADR524207 TV524188:TV524207 JZ524188:JZ524207 AB524172:AB524191 WWL458652:WWL458671 WMP458652:WMP458671 WCT458652:WCT458671 VSX458652:VSX458671 VJB458652:VJB458671 UZF458652:UZF458671 UPJ458652:UPJ458671 UFN458652:UFN458671 TVR458652:TVR458671 TLV458652:TLV458671 TBZ458652:TBZ458671 SSD458652:SSD458671 SIH458652:SIH458671 RYL458652:RYL458671 ROP458652:ROP458671 RET458652:RET458671 QUX458652:QUX458671 QLB458652:QLB458671 QBF458652:QBF458671 PRJ458652:PRJ458671 PHN458652:PHN458671 OXR458652:OXR458671 ONV458652:ONV458671 ODZ458652:ODZ458671 NUD458652:NUD458671 NKH458652:NKH458671 NAL458652:NAL458671 MQP458652:MQP458671 MGT458652:MGT458671 LWX458652:LWX458671 LNB458652:LNB458671 LDF458652:LDF458671 KTJ458652:KTJ458671 KJN458652:KJN458671 JZR458652:JZR458671 JPV458652:JPV458671 JFZ458652:JFZ458671 IWD458652:IWD458671 IMH458652:IMH458671 ICL458652:ICL458671 HSP458652:HSP458671 HIT458652:HIT458671 GYX458652:GYX458671 GPB458652:GPB458671 GFF458652:GFF458671 FVJ458652:FVJ458671 FLN458652:FLN458671 FBR458652:FBR458671 ERV458652:ERV458671 EHZ458652:EHZ458671 DYD458652:DYD458671 DOH458652:DOH458671 DEL458652:DEL458671 CUP458652:CUP458671 CKT458652:CKT458671 CAX458652:CAX458671 BRB458652:BRB458671 BHF458652:BHF458671 AXJ458652:AXJ458671 ANN458652:ANN458671 ADR458652:ADR458671 TV458652:TV458671 JZ458652:JZ458671 AB458636:AB458655 WWL393116:WWL393135 WMP393116:WMP393135 WCT393116:WCT393135 VSX393116:VSX393135 VJB393116:VJB393135 UZF393116:UZF393135 UPJ393116:UPJ393135 UFN393116:UFN393135 TVR393116:TVR393135 TLV393116:TLV393135 TBZ393116:TBZ393135 SSD393116:SSD393135 SIH393116:SIH393135 RYL393116:RYL393135 ROP393116:ROP393135 RET393116:RET393135 QUX393116:QUX393135 QLB393116:QLB393135 QBF393116:QBF393135 PRJ393116:PRJ393135 PHN393116:PHN393135 OXR393116:OXR393135 ONV393116:ONV393135 ODZ393116:ODZ393135 NUD393116:NUD393135 NKH393116:NKH393135 NAL393116:NAL393135 MQP393116:MQP393135 MGT393116:MGT393135 LWX393116:LWX393135 LNB393116:LNB393135 LDF393116:LDF393135 KTJ393116:KTJ393135 KJN393116:KJN393135 JZR393116:JZR393135 JPV393116:JPV393135 JFZ393116:JFZ393135 IWD393116:IWD393135 IMH393116:IMH393135 ICL393116:ICL393135 HSP393116:HSP393135 HIT393116:HIT393135 GYX393116:GYX393135 GPB393116:GPB393135 GFF393116:GFF393135 FVJ393116:FVJ393135 FLN393116:FLN393135 FBR393116:FBR393135 ERV393116:ERV393135 EHZ393116:EHZ393135 DYD393116:DYD393135 DOH393116:DOH393135 DEL393116:DEL393135 CUP393116:CUP393135 CKT393116:CKT393135 CAX393116:CAX393135 BRB393116:BRB393135 BHF393116:BHF393135 AXJ393116:AXJ393135 ANN393116:ANN393135 ADR393116:ADR393135 TV393116:TV393135 JZ393116:JZ393135 AB393100:AB393119 WWL327580:WWL327599 WMP327580:WMP327599 WCT327580:WCT327599 VSX327580:VSX327599 VJB327580:VJB327599 UZF327580:UZF327599 UPJ327580:UPJ327599 UFN327580:UFN327599 TVR327580:TVR327599 TLV327580:TLV327599 TBZ327580:TBZ327599 SSD327580:SSD327599 SIH327580:SIH327599 RYL327580:RYL327599 ROP327580:ROP327599 RET327580:RET327599 QUX327580:QUX327599 QLB327580:QLB327599 QBF327580:QBF327599 PRJ327580:PRJ327599 PHN327580:PHN327599 OXR327580:OXR327599 ONV327580:ONV327599 ODZ327580:ODZ327599 NUD327580:NUD327599 NKH327580:NKH327599 NAL327580:NAL327599 MQP327580:MQP327599 MGT327580:MGT327599 LWX327580:LWX327599 LNB327580:LNB327599 LDF327580:LDF327599 KTJ327580:KTJ327599 KJN327580:KJN327599 JZR327580:JZR327599 JPV327580:JPV327599 JFZ327580:JFZ327599 IWD327580:IWD327599 IMH327580:IMH327599 ICL327580:ICL327599 HSP327580:HSP327599 HIT327580:HIT327599 GYX327580:GYX327599 GPB327580:GPB327599 GFF327580:GFF327599 FVJ327580:FVJ327599 FLN327580:FLN327599 FBR327580:FBR327599 ERV327580:ERV327599 EHZ327580:EHZ327599 DYD327580:DYD327599 DOH327580:DOH327599 DEL327580:DEL327599 CUP327580:CUP327599 CKT327580:CKT327599 CAX327580:CAX327599 BRB327580:BRB327599 BHF327580:BHF327599 AXJ327580:AXJ327599 ANN327580:ANN327599 ADR327580:ADR327599 TV327580:TV327599 JZ327580:JZ327599 AB327564:AB327583 WWL262044:WWL262063 WMP262044:WMP262063 WCT262044:WCT262063 VSX262044:VSX262063 VJB262044:VJB262063 UZF262044:UZF262063 UPJ262044:UPJ262063 UFN262044:UFN262063 TVR262044:TVR262063 TLV262044:TLV262063 TBZ262044:TBZ262063 SSD262044:SSD262063 SIH262044:SIH262063 RYL262044:RYL262063 ROP262044:ROP262063 RET262044:RET262063 QUX262044:QUX262063 QLB262044:QLB262063 QBF262044:QBF262063 PRJ262044:PRJ262063 PHN262044:PHN262063 OXR262044:OXR262063 ONV262044:ONV262063 ODZ262044:ODZ262063 NUD262044:NUD262063 NKH262044:NKH262063 NAL262044:NAL262063 MQP262044:MQP262063 MGT262044:MGT262063 LWX262044:LWX262063 LNB262044:LNB262063 LDF262044:LDF262063 KTJ262044:KTJ262063 KJN262044:KJN262063 JZR262044:JZR262063 JPV262044:JPV262063 JFZ262044:JFZ262063 IWD262044:IWD262063 IMH262044:IMH262063 ICL262044:ICL262063 HSP262044:HSP262063 HIT262044:HIT262063 GYX262044:GYX262063 GPB262044:GPB262063 GFF262044:GFF262063 FVJ262044:FVJ262063 FLN262044:FLN262063 FBR262044:FBR262063 ERV262044:ERV262063 EHZ262044:EHZ262063 DYD262044:DYD262063 DOH262044:DOH262063 DEL262044:DEL262063 CUP262044:CUP262063 CKT262044:CKT262063 CAX262044:CAX262063 BRB262044:BRB262063 BHF262044:BHF262063 AXJ262044:AXJ262063 ANN262044:ANN262063 ADR262044:ADR262063 TV262044:TV262063 JZ262044:JZ262063 AB262028:AB262047 WWL196508:WWL196527 WMP196508:WMP196527 WCT196508:WCT196527 VSX196508:VSX196527 VJB196508:VJB196527 UZF196508:UZF196527 UPJ196508:UPJ196527 UFN196508:UFN196527 TVR196508:TVR196527 TLV196508:TLV196527 TBZ196508:TBZ196527 SSD196508:SSD196527 SIH196508:SIH196527 RYL196508:RYL196527 ROP196508:ROP196527 RET196508:RET196527 QUX196508:QUX196527 QLB196508:QLB196527 QBF196508:QBF196527 PRJ196508:PRJ196527 PHN196508:PHN196527 OXR196508:OXR196527 ONV196508:ONV196527 ODZ196508:ODZ196527 NUD196508:NUD196527 NKH196508:NKH196527 NAL196508:NAL196527 MQP196508:MQP196527 MGT196508:MGT196527 LWX196508:LWX196527 LNB196508:LNB196527 LDF196508:LDF196527 KTJ196508:KTJ196527 KJN196508:KJN196527 JZR196508:JZR196527 JPV196508:JPV196527 JFZ196508:JFZ196527 IWD196508:IWD196527 IMH196508:IMH196527 ICL196508:ICL196527 HSP196508:HSP196527 HIT196508:HIT196527 GYX196508:GYX196527 GPB196508:GPB196527 GFF196508:GFF196527 FVJ196508:FVJ196527 FLN196508:FLN196527 FBR196508:FBR196527 ERV196508:ERV196527 EHZ196508:EHZ196527 DYD196508:DYD196527 DOH196508:DOH196527 DEL196508:DEL196527 CUP196508:CUP196527 CKT196508:CKT196527 CAX196508:CAX196527 BRB196508:BRB196527 BHF196508:BHF196527 AXJ196508:AXJ196527 ANN196508:ANN196527 ADR196508:ADR196527 TV196508:TV196527 JZ196508:JZ196527 AB196492:AB196511 WWL130972:WWL130991 WMP130972:WMP130991 WCT130972:WCT130991 VSX130972:VSX130991 VJB130972:VJB130991 UZF130972:UZF130991 UPJ130972:UPJ130991 UFN130972:UFN130991 TVR130972:TVR130991 TLV130972:TLV130991 TBZ130972:TBZ130991 SSD130972:SSD130991 SIH130972:SIH130991 RYL130972:RYL130991 ROP130972:ROP130991 RET130972:RET130991 QUX130972:QUX130991 QLB130972:QLB130991 QBF130972:QBF130991 PRJ130972:PRJ130991 PHN130972:PHN130991 OXR130972:OXR130991 ONV130972:ONV130991 ODZ130972:ODZ130991 NUD130972:NUD130991 NKH130972:NKH130991 NAL130972:NAL130991 MQP130972:MQP130991 MGT130972:MGT130991 LWX130972:LWX130991 LNB130972:LNB130991 LDF130972:LDF130991 KTJ130972:KTJ130991 KJN130972:KJN130991 JZR130972:JZR130991 JPV130972:JPV130991 JFZ130972:JFZ130991 IWD130972:IWD130991 IMH130972:IMH130991 ICL130972:ICL130991 HSP130972:HSP130991 HIT130972:HIT130991 GYX130972:GYX130991 GPB130972:GPB130991 GFF130972:GFF130991 FVJ130972:FVJ130991 FLN130972:FLN130991 FBR130972:FBR130991 ERV130972:ERV130991 EHZ130972:EHZ130991 DYD130972:DYD130991 DOH130972:DOH130991 DEL130972:DEL130991 CUP130972:CUP130991 CKT130972:CKT130991 CAX130972:CAX130991 BRB130972:BRB130991 BHF130972:BHF130991 AXJ130972:AXJ130991 ANN130972:ANN130991 ADR130972:ADR130991 TV130972:TV130991 JZ130972:JZ130991 AB130956:AB130975 WWL65436:WWL65455 WMP65436:WMP65455 WCT65436:WCT65455 VSX65436:VSX65455 VJB65436:VJB65455 UZF65436:UZF65455 UPJ65436:UPJ65455 UFN65436:UFN65455 TVR65436:TVR65455 TLV65436:TLV65455 TBZ65436:TBZ65455 SSD65436:SSD65455 SIH65436:SIH65455 RYL65436:RYL65455 ROP65436:ROP65455 RET65436:RET65455 QUX65436:QUX65455 QLB65436:QLB65455 QBF65436:QBF65455 PRJ65436:PRJ65455 PHN65436:PHN65455 OXR65436:OXR65455 ONV65436:ONV65455 ODZ65436:ODZ65455 NUD65436:NUD65455 NKH65436:NKH65455 NAL65436:NAL65455 MQP65436:MQP65455 MGT65436:MGT65455 LWX65436:LWX65455 LNB65436:LNB65455 LDF65436:LDF65455 KTJ65436:KTJ65455 KJN65436:KJN65455 JZR65436:JZR65455 JPV65436:JPV65455 JFZ65436:JFZ65455 IWD65436:IWD65455 IMH65436:IMH65455 ICL65436:ICL65455 HSP65436:HSP65455 HIT65436:HIT65455 GYX65436:GYX65455 GPB65436:GPB65455 GFF65436:GFF65455 FVJ65436:FVJ65455 FLN65436:FLN65455 FBR65436:FBR65455 ERV65436:ERV65455 EHZ65436:EHZ65455 DYD65436:DYD65455 DOH65436:DOH65455 DEL65436:DEL65455 CUP65436:CUP65455 CKT65436:CKT65455 CAX65436:CAX65455 BRB65436:BRB65455 BHF65436:BHF65455 AXJ65436:AXJ65455 ANN65436:ANN65455 ADR65436:ADR65455 TV65436:TV65455 JZ65436:JZ65455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F0"/>
  </sheetPr>
  <dimension ref="A1:AN35"/>
  <sheetViews>
    <sheetView showGridLines="0" view="pageBreakPreview" zoomScale="85" zoomScaleNormal="100" zoomScaleSheetLayoutView="85" workbookViewId="0">
      <selection activeCell="B4" sqref="B4:AE4"/>
    </sheetView>
  </sheetViews>
  <sheetFormatPr defaultRowHeight="14.4"/>
  <cols>
    <col min="1" max="1" width="2.44140625" style="12" customWidth="1"/>
    <col min="2" max="31" width="3" style="12" customWidth="1"/>
    <col min="32" max="32" width="2.44140625" style="12" customWidth="1"/>
    <col min="33" max="44" width="3" style="12" customWidth="1"/>
    <col min="45" max="253" width="9" style="12"/>
    <col min="254" max="254" width="2.44140625" style="12" customWidth="1"/>
    <col min="255" max="287" width="3" style="12" customWidth="1"/>
    <col min="288" max="288" width="2.44140625" style="12" customWidth="1"/>
    <col min="289" max="300" width="3" style="12" customWidth="1"/>
    <col min="301" max="509" width="9" style="12"/>
    <col min="510" max="510" width="2.44140625" style="12" customWidth="1"/>
    <col min="511" max="543" width="3" style="12" customWidth="1"/>
    <col min="544" max="544" width="2.44140625" style="12" customWidth="1"/>
    <col min="545" max="556" width="3" style="12" customWidth="1"/>
    <col min="557" max="765" width="9" style="12"/>
    <col min="766" max="766" width="2.44140625" style="12" customWidth="1"/>
    <col min="767" max="799" width="3" style="12" customWidth="1"/>
    <col min="800" max="800" width="2.44140625" style="12" customWidth="1"/>
    <col min="801" max="812" width="3" style="12" customWidth="1"/>
    <col min="813" max="1021" width="9" style="12"/>
    <col min="1022" max="1022" width="2.44140625" style="12" customWidth="1"/>
    <col min="1023" max="1055" width="3" style="12" customWidth="1"/>
    <col min="1056" max="1056" width="2.44140625" style="12" customWidth="1"/>
    <col min="1057" max="1068" width="3" style="12" customWidth="1"/>
    <col min="1069" max="1277" width="9" style="12"/>
    <col min="1278" max="1278" width="2.44140625" style="12" customWidth="1"/>
    <col min="1279" max="1311" width="3" style="12" customWidth="1"/>
    <col min="1312" max="1312" width="2.44140625" style="12" customWidth="1"/>
    <col min="1313" max="1324" width="3" style="12" customWidth="1"/>
    <col min="1325" max="1533" width="9" style="12"/>
    <col min="1534" max="1534" width="2.44140625" style="12" customWidth="1"/>
    <col min="1535" max="1567" width="3" style="12" customWidth="1"/>
    <col min="1568" max="1568" width="2.44140625" style="12" customWidth="1"/>
    <col min="1569" max="1580" width="3" style="12" customWidth="1"/>
    <col min="1581" max="1789" width="9" style="12"/>
    <col min="1790" max="1790" width="2.44140625" style="12" customWidth="1"/>
    <col min="1791" max="1823" width="3" style="12" customWidth="1"/>
    <col min="1824" max="1824" width="2.44140625" style="12" customWidth="1"/>
    <col min="1825" max="1836" width="3" style="12" customWidth="1"/>
    <col min="1837" max="2045" width="9" style="12"/>
    <col min="2046" max="2046" width="2.44140625" style="12" customWidth="1"/>
    <col min="2047" max="2079" width="3" style="12" customWidth="1"/>
    <col min="2080" max="2080" width="2.44140625" style="12" customWidth="1"/>
    <col min="2081" max="2092" width="3" style="12" customWidth="1"/>
    <col min="2093" max="2301" width="9" style="12"/>
    <col min="2302" max="2302" width="2.44140625" style="12" customWidth="1"/>
    <col min="2303" max="2335" width="3" style="12" customWidth="1"/>
    <col min="2336" max="2336" width="2.44140625" style="12" customWidth="1"/>
    <col min="2337" max="2348" width="3" style="12" customWidth="1"/>
    <col min="2349" max="2557" width="9" style="12"/>
    <col min="2558" max="2558" width="2.44140625" style="12" customWidth="1"/>
    <col min="2559" max="2591" width="3" style="12" customWidth="1"/>
    <col min="2592" max="2592" width="2.44140625" style="12" customWidth="1"/>
    <col min="2593" max="2604" width="3" style="12" customWidth="1"/>
    <col min="2605" max="2813" width="9" style="12"/>
    <col min="2814" max="2814" width="2.44140625" style="12" customWidth="1"/>
    <col min="2815" max="2847" width="3" style="12" customWidth="1"/>
    <col min="2848" max="2848" width="2.44140625" style="12" customWidth="1"/>
    <col min="2849" max="2860" width="3" style="12" customWidth="1"/>
    <col min="2861" max="3069" width="9" style="12"/>
    <col min="3070" max="3070" width="2.44140625" style="12" customWidth="1"/>
    <col min="3071" max="3103" width="3" style="12" customWidth="1"/>
    <col min="3104" max="3104" width="2.44140625" style="12" customWidth="1"/>
    <col min="3105" max="3116" width="3" style="12" customWidth="1"/>
    <col min="3117" max="3325" width="9" style="12"/>
    <col min="3326" max="3326" width="2.44140625" style="12" customWidth="1"/>
    <col min="3327" max="3359" width="3" style="12" customWidth="1"/>
    <col min="3360" max="3360" width="2.44140625" style="12" customWidth="1"/>
    <col min="3361" max="3372" width="3" style="12" customWidth="1"/>
    <col min="3373" max="3581" width="9" style="12"/>
    <col min="3582" max="3582" width="2.44140625" style="12" customWidth="1"/>
    <col min="3583" max="3615" width="3" style="12" customWidth="1"/>
    <col min="3616" max="3616" width="2.44140625" style="12" customWidth="1"/>
    <col min="3617" max="3628" width="3" style="12" customWidth="1"/>
    <col min="3629" max="3837" width="9" style="12"/>
    <col min="3838" max="3838" width="2.44140625" style="12" customWidth="1"/>
    <col min="3839" max="3871" width="3" style="12" customWidth="1"/>
    <col min="3872" max="3872" width="2.44140625" style="12" customWidth="1"/>
    <col min="3873" max="3884" width="3" style="12" customWidth="1"/>
    <col min="3885" max="4093" width="9" style="12"/>
    <col min="4094" max="4094" width="2.44140625" style="12" customWidth="1"/>
    <col min="4095" max="4127" width="3" style="12" customWidth="1"/>
    <col min="4128" max="4128" width="2.44140625" style="12" customWidth="1"/>
    <col min="4129" max="4140" width="3" style="12" customWidth="1"/>
    <col min="4141" max="4349" width="9" style="12"/>
    <col min="4350" max="4350" width="2.44140625" style="12" customWidth="1"/>
    <col min="4351" max="4383" width="3" style="12" customWidth="1"/>
    <col min="4384" max="4384" width="2.44140625" style="12" customWidth="1"/>
    <col min="4385" max="4396" width="3" style="12" customWidth="1"/>
    <col min="4397" max="4605" width="9" style="12"/>
    <col min="4606" max="4606" width="2.44140625" style="12" customWidth="1"/>
    <col min="4607" max="4639" width="3" style="12" customWidth="1"/>
    <col min="4640" max="4640" width="2.44140625" style="12" customWidth="1"/>
    <col min="4641" max="4652" width="3" style="12" customWidth="1"/>
    <col min="4653" max="4861" width="9" style="12"/>
    <col min="4862" max="4862" width="2.44140625" style="12" customWidth="1"/>
    <col min="4863" max="4895" width="3" style="12" customWidth="1"/>
    <col min="4896" max="4896" width="2.44140625" style="12" customWidth="1"/>
    <col min="4897" max="4908" width="3" style="12" customWidth="1"/>
    <col min="4909" max="5117" width="9" style="12"/>
    <col min="5118" max="5118" width="2.44140625" style="12" customWidth="1"/>
    <col min="5119" max="5151" width="3" style="12" customWidth="1"/>
    <col min="5152" max="5152" width="2.44140625" style="12" customWidth="1"/>
    <col min="5153" max="5164" width="3" style="12" customWidth="1"/>
    <col min="5165" max="5373" width="9" style="12"/>
    <col min="5374" max="5374" width="2.44140625" style="12" customWidth="1"/>
    <col min="5375" max="5407" width="3" style="12" customWidth="1"/>
    <col min="5408" max="5408" width="2.44140625" style="12" customWidth="1"/>
    <col min="5409" max="5420" width="3" style="12" customWidth="1"/>
    <col min="5421" max="5629" width="9" style="12"/>
    <col min="5630" max="5630" width="2.44140625" style="12" customWidth="1"/>
    <col min="5631" max="5663" width="3" style="12" customWidth="1"/>
    <col min="5664" max="5664" width="2.44140625" style="12" customWidth="1"/>
    <col min="5665" max="5676" width="3" style="12" customWidth="1"/>
    <col min="5677" max="5885" width="9" style="12"/>
    <col min="5886" max="5886" width="2.44140625" style="12" customWidth="1"/>
    <col min="5887" max="5919" width="3" style="12" customWidth="1"/>
    <col min="5920" max="5920" width="2.44140625" style="12" customWidth="1"/>
    <col min="5921" max="5932" width="3" style="12" customWidth="1"/>
    <col min="5933" max="6141" width="9" style="12"/>
    <col min="6142" max="6142" width="2.44140625" style="12" customWidth="1"/>
    <col min="6143" max="6175" width="3" style="12" customWidth="1"/>
    <col min="6176" max="6176" width="2.44140625" style="12" customWidth="1"/>
    <col min="6177" max="6188" width="3" style="12" customWidth="1"/>
    <col min="6189" max="6397" width="9" style="12"/>
    <col min="6398" max="6398" width="2.44140625" style="12" customWidth="1"/>
    <col min="6399" max="6431" width="3" style="12" customWidth="1"/>
    <col min="6432" max="6432" width="2.44140625" style="12" customWidth="1"/>
    <col min="6433" max="6444" width="3" style="12" customWidth="1"/>
    <col min="6445" max="6653" width="9" style="12"/>
    <col min="6654" max="6654" width="2.44140625" style="12" customWidth="1"/>
    <col min="6655" max="6687" width="3" style="12" customWidth="1"/>
    <col min="6688" max="6688" width="2.44140625" style="12" customWidth="1"/>
    <col min="6689" max="6700" width="3" style="12" customWidth="1"/>
    <col min="6701" max="6909" width="9" style="12"/>
    <col min="6910" max="6910" width="2.44140625" style="12" customWidth="1"/>
    <col min="6911" max="6943" width="3" style="12" customWidth="1"/>
    <col min="6944" max="6944" width="2.44140625" style="12" customWidth="1"/>
    <col min="6945" max="6956" width="3" style="12" customWidth="1"/>
    <col min="6957" max="7165" width="9" style="12"/>
    <col min="7166" max="7166" width="2.44140625" style="12" customWidth="1"/>
    <col min="7167" max="7199" width="3" style="12" customWidth="1"/>
    <col min="7200" max="7200" width="2.44140625" style="12" customWidth="1"/>
    <col min="7201" max="7212" width="3" style="12" customWidth="1"/>
    <col min="7213" max="7421" width="9" style="12"/>
    <col min="7422" max="7422" width="2.44140625" style="12" customWidth="1"/>
    <col min="7423" max="7455" width="3" style="12" customWidth="1"/>
    <col min="7456" max="7456" width="2.44140625" style="12" customWidth="1"/>
    <col min="7457" max="7468" width="3" style="12" customWidth="1"/>
    <col min="7469" max="7677" width="9" style="12"/>
    <col min="7678" max="7678" width="2.44140625" style="12" customWidth="1"/>
    <col min="7679" max="7711" width="3" style="12" customWidth="1"/>
    <col min="7712" max="7712" width="2.44140625" style="12" customWidth="1"/>
    <col min="7713" max="7724" width="3" style="12" customWidth="1"/>
    <col min="7725" max="7933" width="9" style="12"/>
    <col min="7934" max="7934" width="2.44140625" style="12" customWidth="1"/>
    <col min="7935" max="7967" width="3" style="12" customWidth="1"/>
    <col min="7968" max="7968" width="2.44140625" style="12" customWidth="1"/>
    <col min="7969" max="7980" width="3" style="12" customWidth="1"/>
    <col min="7981" max="8189" width="9" style="12"/>
    <col min="8190" max="8190" width="2.44140625" style="12" customWidth="1"/>
    <col min="8191" max="8223" width="3" style="12" customWidth="1"/>
    <col min="8224" max="8224" width="2.44140625" style="12" customWidth="1"/>
    <col min="8225" max="8236" width="3" style="12" customWidth="1"/>
    <col min="8237" max="8445" width="9" style="12"/>
    <col min="8446" max="8446" width="2.44140625" style="12" customWidth="1"/>
    <col min="8447" max="8479" width="3" style="12" customWidth="1"/>
    <col min="8480" max="8480" width="2.44140625" style="12" customWidth="1"/>
    <col min="8481" max="8492" width="3" style="12" customWidth="1"/>
    <col min="8493" max="8701" width="9" style="12"/>
    <col min="8702" max="8702" width="2.44140625" style="12" customWidth="1"/>
    <col min="8703" max="8735" width="3" style="12" customWidth="1"/>
    <col min="8736" max="8736" width="2.44140625" style="12" customWidth="1"/>
    <col min="8737" max="8748" width="3" style="12" customWidth="1"/>
    <col min="8749" max="8957" width="9" style="12"/>
    <col min="8958" max="8958" width="2.44140625" style="12" customWidth="1"/>
    <col min="8959" max="8991" width="3" style="12" customWidth="1"/>
    <col min="8992" max="8992" width="2.44140625" style="12" customWidth="1"/>
    <col min="8993" max="9004" width="3" style="12" customWidth="1"/>
    <col min="9005" max="9213" width="9" style="12"/>
    <col min="9214" max="9214" width="2.44140625" style="12" customWidth="1"/>
    <col min="9215" max="9247" width="3" style="12" customWidth="1"/>
    <col min="9248" max="9248" width="2.44140625" style="12" customWidth="1"/>
    <col min="9249" max="9260" width="3" style="12" customWidth="1"/>
    <col min="9261" max="9469" width="9" style="12"/>
    <col min="9470" max="9470" width="2.44140625" style="12" customWidth="1"/>
    <col min="9471" max="9503" width="3" style="12" customWidth="1"/>
    <col min="9504" max="9504" width="2.44140625" style="12" customWidth="1"/>
    <col min="9505" max="9516" width="3" style="12" customWidth="1"/>
    <col min="9517" max="9725" width="9" style="12"/>
    <col min="9726" max="9726" width="2.44140625" style="12" customWidth="1"/>
    <col min="9727" max="9759" width="3" style="12" customWidth="1"/>
    <col min="9760" max="9760" width="2.44140625" style="12" customWidth="1"/>
    <col min="9761" max="9772" width="3" style="12" customWidth="1"/>
    <col min="9773" max="9981" width="9" style="12"/>
    <col min="9982" max="9982" width="2.44140625" style="12" customWidth="1"/>
    <col min="9983" max="10015" width="3" style="12" customWidth="1"/>
    <col min="10016" max="10016" width="2.44140625" style="12" customWidth="1"/>
    <col min="10017" max="10028" width="3" style="12" customWidth="1"/>
    <col min="10029" max="10237" width="9" style="12"/>
    <col min="10238" max="10238" width="2.44140625" style="12" customWidth="1"/>
    <col min="10239" max="10271" width="3" style="12" customWidth="1"/>
    <col min="10272" max="10272" width="2.44140625" style="12" customWidth="1"/>
    <col min="10273" max="10284" width="3" style="12" customWidth="1"/>
    <col min="10285" max="10493" width="9" style="12"/>
    <col min="10494" max="10494" width="2.44140625" style="12" customWidth="1"/>
    <col min="10495" max="10527" width="3" style="12" customWidth="1"/>
    <col min="10528" max="10528" width="2.44140625" style="12" customWidth="1"/>
    <col min="10529" max="10540" width="3" style="12" customWidth="1"/>
    <col min="10541" max="10749" width="9" style="12"/>
    <col min="10750" max="10750" width="2.44140625" style="12" customWidth="1"/>
    <col min="10751" max="10783" width="3" style="12" customWidth="1"/>
    <col min="10784" max="10784" width="2.44140625" style="12" customWidth="1"/>
    <col min="10785" max="10796" width="3" style="12" customWidth="1"/>
    <col min="10797" max="11005" width="9" style="12"/>
    <col min="11006" max="11006" width="2.44140625" style="12" customWidth="1"/>
    <col min="11007" max="11039" width="3" style="12" customWidth="1"/>
    <col min="11040" max="11040" width="2.44140625" style="12" customWidth="1"/>
    <col min="11041" max="11052" width="3" style="12" customWidth="1"/>
    <col min="11053" max="11261" width="9" style="12"/>
    <col min="11262" max="11262" width="2.44140625" style="12" customWidth="1"/>
    <col min="11263" max="11295" width="3" style="12" customWidth="1"/>
    <col min="11296" max="11296" width="2.44140625" style="12" customWidth="1"/>
    <col min="11297" max="11308" width="3" style="12" customWidth="1"/>
    <col min="11309" max="11517" width="9" style="12"/>
    <col min="11518" max="11518" width="2.44140625" style="12" customWidth="1"/>
    <col min="11519" max="11551" width="3" style="12" customWidth="1"/>
    <col min="11552" max="11552" width="2.44140625" style="12" customWidth="1"/>
    <col min="11553" max="11564" width="3" style="12" customWidth="1"/>
    <col min="11565" max="11773" width="9" style="12"/>
    <col min="11774" max="11774" width="2.44140625" style="12" customWidth="1"/>
    <col min="11775" max="11807" width="3" style="12" customWidth="1"/>
    <col min="11808" max="11808" width="2.44140625" style="12" customWidth="1"/>
    <col min="11809" max="11820" width="3" style="12" customWidth="1"/>
    <col min="11821" max="12029" width="9" style="12"/>
    <col min="12030" max="12030" width="2.44140625" style="12" customWidth="1"/>
    <col min="12031" max="12063" width="3" style="12" customWidth="1"/>
    <col min="12064" max="12064" width="2.44140625" style="12" customWidth="1"/>
    <col min="12065" max="12076" width="3" style="12" customWidth="1"/>
    <col min="12077" max="12285" width="9" style="12"/>
    <col min="12286" max="12286" width="2.44140625" style="12" customWidth="1"/>
    <col min="12287" max="12319" width="3" style="12" customWidth="1"/>
    <col min="12320" max="12320" width="2.44140625" style="12" customWidth="1"/>
    <col min="12321" max="12332" width="3" style="12" customWidth="1"/>
    <col min="12333" max="12541" width="9" style="12"/>
    <col min="12542" max="12542" width="2.44140625" style="12" customWidth="1"/>
    <col min="12543" max="12575" width="3" style="12" customWidth="1"/>
    <col min="12576" max="12576" width="2.44140625" style="12" customWidth="1"/>
    <col min="12577" max="12588" width="3" style="12" customWidth="1"/>
    <col min="12589" max="12797" width="9" style="12"/>
    <col min="12798" max="12798" width="2.44140625" style="12" customWidth="1"/>
    <col min="12799" max="12831" width="3" style="12" customWidth="1"/>
    <col min="12832" max="12832" width="2.44140625" style="12" customWidth="1"/>
    <col min="12833" max="12844" width="3" style="12" customWidth="1"/>
    <col min="12845" max="13053" width="9" style="12"/>
    <col min="13054" max="13054" width="2.44140625" style="12" customWidth="1"/>
    <col min="13055" max="13087" width="3" style="12" customWidth="1"/>
    <col min="13088" max="13088" width="2.44140625" style="12" customWidth="1"/>
    <col min="13089" max="13100" width="3" style="12" customWidth="1"/>
    <col min="13101" max="13309" width="9" style="12"/>
    <col min="13310" max="13310" width="2.44140625" style="12" customWidth="1"/>
    <col min="13311" max="13343" width="3" style="12" customWidth="1"/>
    <col min="13344" max="13344" width="2.44140625" style="12" customWidth="1"/>
    <col min="13345" max="13356" width="3" style="12" customWidth="1"/>
    <col min="13357" max="13565" width="9" style="12"/>
    <col min="13566" max="13566" width="2.44140625" style="12" customWidth="1"/>
    <col min="13567" max="13599" width="3" style="12" customWidth="1"/>
    <col min="13600" max="13600" width="2.44140625" style="12" customWidth="1"/>
    <col min="13601" max="13612" width="3" style="12" customWidth="1"/>
    <col min="13613" max="13821" width="9" style="12"/>
    <col min="13822" max="13822" width="2.44140625" style="12" customWidth="1"/>
    <col min="13823" max="13855" width="3" style="12" customWidth="1"/>
    <col min="13856" max="13856" width="2.44140625" style="12" customWidth="1"/>
    <col min="13857" max="13868" width="3" style="12" customWidth="1"/>
    <col min="13869" max="14077" width="9" style="12"/>
    <col min="14078" max="14078" width="2.44140625" style="12" customWidth="1"/>
    <col min="14079" max="14111" width="3" style="12" customWidth="1"/>
    <col min="14112" max="14112" width="2.44140625" style="12" customWidth="1"/>
    <col min="14113" max="14124" width="3" style="12" customWidth="1"/>
    <col min="14125" max="14333" width="9" style="12"/>
    <col min="14334" max="14334" width="2.44140625" style="12" customWidth="1"/>
    <col min="14335" max="14367" width="3" style="12" customWidth="1"/>
    <col min="14368" max="14368" width="2.44140625" style="12" customWidth="1"/>
    <col min="14369" max="14380" width="3" style="12" customWidth="1"/>
    <col min="14381" max="14589" width="9" style="12"/>
    <col min="14590" max="14590" width="2.44140625" style="12" customWidth="1"/>
    <col min="14591" max="14623" width="3" style="12" customWidth="1"/>
    <col min="14624" max="14624" width="2.44140625" style="12" customWidth="1"/>
    <col min="14625" max="14636" width="3" style="12" customWidth="1"/>
    <col min="14637" max="14845" width="9" style="12"/>
    <col min="14846" max="14846" width="2.44140625" style="12" customWidth="1"/>
    <col min="14847" max="14879" width="3" style="12" customWidth="1"/>
    <col min="14880" max="14880" width="2.44140625" style="12" customWidth="1"/>
    <col min="14881" max="14892" width="3" style="12" customWidth="1"/>
    <col min="14893" max="15101" width="9" style="12"/>
    <col min="15102" max="15102" width="2.44140625" style="12" customWidth="1"/>
    <col min="15103" max="15135" width="3" style="12" customWidth="1"/>
    <col min="15136" max="15136" width="2.44140625" style="12" customWidth="1"/>
    <col min="15137" max="15148" width="3" style="12" customWidth="1"/>
    <col min="15149" max="15357" width="9" style="12"/>
    <col min="15358" max="15358" width="2.44140625" style="12" customWidth="1"/>
    <col min="15359" max="15391" width="3" style="12" customWidth="1"/>
    <col min="15392" max="15392" width="2.44140625" style="12" customWidth="1"/>
    <col min="15393" max="15404" width="3" style="12" customWidth="1"/>
    <col min="15405" max="15613" width="9" style="12"/>
    <col min="15614" max="15614" width="2.44140625" style="12" customWidth="1"/>
    <col min="15615" max="15647" width="3" style="12" customWidth="1"/>
    <col min="15648" max="15648" width="2.44140625" style="12" customWidth="1"/>
    <col min="15649" max="15660" width="3" style="12" customWidth="1"/>
    <col min="15661" max="15869" width="9" style="12"/>
    <col min="15870" max="15870" width="2.44140625" style="12" customWidth="1"/>
    <col min="15871" max="15903" width="3" style="12" customWidth="1"/>
    <col min="15904" max="15904" width="2.44140625" style="12" customWidth="1"/>
    <col min="15905" max="15916" width="3" style="12" customWidth="1"/>
    <col min="15917" max="16125" width="9" style="12"/>
    <col min="16126" max="16126" width="2.44140625" style="12" customWidth="1"/>
    <col min="16127" max="16159" width="3" style="12" customWidth="1"/>
    <col min="16160" max="16160" width="2.44140625" style="12" customWidth="1"/>
    <col min="16161" max="16172" width="3" style="12" customWidth="1"/>
    <col min="16173" max="16384" width="9" style="12"/>
  </cols>
  <sheetData>
    <row r="1" spans="1:31" ht="18" customHeight="1">
      <c r="Q1" s="13"/>
    </row>
    <row r="2" spans="1:31" ht="18" customHeight="1">
      <c r="B2" s="12" t="s">
        <v>254</v>
      </c>
    </row>
    <row r="3" spans="1:31" ht="18" customHeight="1"/>
    <row r="4" spans="1:31" s="46" customFormat="1" ht="18" customHeight="1">
      <c r="B4" s="789" t="s">
        <v>125</v>
      </c>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row>
    <row r="5" spans="1:31" s="46" customFormat="1" ht="16.8" thickBot="1">
      <c r="B5" s="184"/>
      <c r="C5" s="184"/>
      <c r="D5" s="184"/>
      <c r="E5" s="184"/>
      <c r="F5" s="184"/>
      <c r="G5" s="184"/>
      <c r="H5" s="184"/>
      <c r="I5" s="184"/>
      <c r="J5" s="184"/>
      <c r="K5" s="184"/>
      <c r="L5" s="184"/>
      <c r="M5" s="184"/>
      <c r="N5" s="184"/>
      <c r="O5" s="184"/>
      <c r="P5" s="184"/>
      <c r="Q5" s="184"/>
      <c r="R5" s="184"/>
      <c r="S5" s="184"/>
      <c r="T5" s="184"/>
      <c r="U5" s="184"/>
      <c r="V5" s="24" t="s">
        <v>126</v>
      </c>
      <c r="W5" s="24"/>
      <c r="Y5" s="184"/>
      <c r="AA5" s="184"/>
      <c r="AB5" s="184"/>
      <c r="AC5" s="184"/>
      <c r="AD5" s="184"/>
      <c r="AE5" s="184"/>
    </row>
    <row r="6" spans="1:31" s="46" customFormat="1" ht="16.8" thickBot="1">
      <c r="B6" s="184"/>
      <c r="C6" s="184"/>
      <c r="D6" s="184"/>
      <c r="E6" s="184"/>
      <c r="F6" s="184"/>
      <c r="G6" s="184"/>
      <c r="H6" s="184"/>
      <c r="I6" s="184"/>
      <c r="J6" s="184"/>
      <c r="K6" s="184"/>
      <c r="L6" s="184"/>
      <c r="M6" s="184"/>
      <c r="N6" s="184"/>
      <c r="O6" s="184"/>
      <c r="P6" s="184"/>
      <c r="Q6" s="24"/>
      <c r="R6" s="186"/>
      <c r="S6" s="24" t="s">
        <v>127</v>
      </c>
      <c r="T6" s="24"/>
      <c r="U6" s="24"/>
      <c r="V6" s="24"/>
      <c r="W6" s="24"/>
      <c r="X6" s="184"/>
      <c r="Y6" s="184"/>
      <c r="Z6" s="184"/>
      <c r="AA6" s="184"/>
      <c r="AB6" s="184"/>
      <c r="AC6" s="184"/>
      <c r="AD6" s="184"/>
      <c r="AE6" s="184"/>
    </row>
    <row r="7" spans="1:31" ht="15" thickBot="1">
      <c r="B7" s="14"/>
      <c r="C7" s="14"/>
      <c r="D7" s="14"/>
      <c r="E7" s="14"/>
      <c r="F7" s="14"/>
      <c r="G7" s="14"/>
      <c r="H7" s="14"/>
      <c r="I7" s="14"/>
      <c r="J7" s="14"/>
      <c r="K7" s="14"/>
      <c r="L7" s="14"/>
      <c r="M7" s="14"/>
      <c r="N7" s="14"/>
      <c r="O7" s="14"/>
      <c r="P7" s="14"/>
      <c r="Q7" s="185"/>
      <c r="R7" s="187"/>
      <c r="S7" s="185" t="s">
        <v>128</v>
      </c>
      <c r="T7" s="185"/>
      <c r="U7" s="185"/>
      <c r="V7" s="185"/>
      <c r="W7" s="185"/>
      <c r="X7" s="14"/>
      <c r="Y7" s="14"/>
      <c r="Z7" s="14"/>
      <c r="AA7" s="14"/>
      <c r="AB7" s="14"/>
      <c r="AC7" s="14"/>
      <c r="AD7" s="14"/>
      <c r="AE7" s="14"/>
    </row>
    <row r="8" spans="1:31" ht="18" customHeight="1">
      <c r="A8" s="15"/>
      <c r="B8" s="790" t="s">
        <v>28</v>
      </c>
      <c r="C8" s="790"/>
      <c r="D8" s="790"/>
      <c r="E8" s="790" t="s">
        <v>35</v>
      </c>
      <c r="F8" s="790"/>
      <c r="G8" s="790"/>
      <c r="H8" s="790"/>
      <c r="I8" s="790"/>
      <c r="J8" s="791" t="s">
        <v>37</v>
      </c>
      <c r="K8" s="792"/>
      <c r="L8" s="792"/>
      <c r="M8" s="792"/>
      <c r="N8" s="792"/>
      <c r="O8" s="792"/>
      <c r="P8" s="792"/>
      <c r="Q8" s="792"/>
      <c r="R8" s="793"/>
      <c r="S8" s="797" t="s">
        <v>51</v>
      </c>
      <c r="T8" s="798"/>
      <c r="U8" s="798"/>
      <c r="V8" s="798"/>
      <c r="W8" s="798"/>
      <c r="X8" s="799"/>
      <c r="Y8" s="797" t="s">
        <v>52</v>
      </c>
      <c r="Z8" s="798"/>
      <c r="AA8" s="798"/>
      <c r="AB8" s="798"/>
      <c r="AC8" s="798"/>
      <c r="AD8" s="799"/>
    </row>
    <row r="9" spans="1:31" ht="18" customHeight="1">
      <c r="A9" s="15"/>
      <c r="B9" s="790"/>
      <c r="C9" s="790"/>
      <c r="D9" s="790"/>
      <c r="E9" s="790"/>
      <c r="F9" s="790"/>
      <c r="G9" s="790"/>
      <c r="H9" s="790"/>
      <c r="I9" s="790"/>
      <c r="J9" s="794"/>
      <c r="K9" s="795"/>
      <c r="L9" s="795"/>
      <c r="M9" s="795"/>
      <c r="N9" s="795"/>
      <c r="O9" s="795"/>
      <c r="P9" s="795"/>
      <c r="Q9" s="795"/>
      <c r="R9" s="793"/>
      <c r="S9" s="800"/>
      <c r="T9" s="801"/>
      <c r="U9" s="801"/>
      <c r="V9" s="801"/>
      <c r="W9" s="801"/>
      <c r="X9" s="802"/>
      <c r="Y9" s="800"/>
      <c r="Z9" s="801"/>
      <c r="AA9" s="801"/>
      <c r="AB9" s="801"/>
      <c r="AC9" s="801"/>
      <c r="AD9" s="802"/>
    </row>
    <row r="10" spans="1:31" ht="18" customHeight="1">
      <c r="A10" s="15"/>
      <c r="B10" s="790"/>
      <c r="C10" s="790"/>
      <c r="D10" s="790"/>
      <c r="E10" s="790"/>
      <c r="F10" s="790"/>
      <c r="G10" s="790"/>
      <c r="H10" s="790"/>
      <c r="I10" s="790"/>
      <c r="J10" s="776"/>
      <c r="K10" s="626"/>
      <c r="L10" s="626"/>
      <c r="M10" s="626"/>
      <c r="N10" s="626"/>
      <c r="O10" s="626"/>
      <c r="P10" s="626"/>
      <c r="Q10" s="626"/>
      <c r="R10" s="796"/>
      <c r="S10" s="803"/>
      <c r="T10" s="804"/>
      <c r="U10" s="804"/>
      <c r="V10" s="804"/>
      <c r="W10" s="804"/>
      <c r="X10" s="805"/>
      <c r="Y10" s="803"/>
      <c r="Z10" s="804"/>
      <c r="AA10" s="804"/>
      <c r="AB10" s="804"/>
      <c r="AC10" s="804"/>
      <c r="AD10" s="805"/>
    </row>
    <row r="11" spans="1:31" ht="13.2" customHeight="1">
      <c r="A11" s="15"/>
      <c r="B11" s="783"/>
      <c r="C11" s="783"/>
      <c r="D11" s="783"/>
      <c r="E11" s="783"/>
      <c r="F11" s="783"/>
      <c r="G11" s="783"/>
      <c r="H11" s="783"/>
      <c r="I11" s="783"/>
      <c r="J11" s="806"/>
      <c r="K11" s="807"/>
      <c r="L11" s="807"/>
      <c r="M11" s="807"/>
      <c r="N11" s="807"/>
      <c r="O11" s="807"/>
      <c r="P11" s="807"/>
      <c r="Q11" s="807"/>
      <c r="R11" s="808"/>
      <c r="S11" s="787"/>
      <c r="T11" s="787"/>
      <c r="U11" s="787"/>
      <c r="V11" s="787"/>
      <c r="W11" s="787"/>
      <c r="X11" s="787"/>
      <c r="Y11" s="787"/>
      <c r="Z11" s="787"/>
      <c r="AA11" s="787"/>
      <c r="AB11" s="787"/>
      <c r="AC11" s="787"/>
      <c r="AD11" s="787"/>
    </row>
    <row r="12" spans="1:31" ht="13.2" customHeight="1">
      <c r="A12" s="15"/>
      <c r="B12" s="783"/>
      <c r="C12" s="783"/>
      <c r="D12" s="783"/>
      <c r="E12" s="783"/>
      <c r="F12" s="783"/>
      <c r="G12" s="783"/>
      <c r="H12" s="783"/>
      <c r="I12" s="783"/>
      <c r="J12" s="809"/>
      <c r="K12" s="810"/>
      <c r="L12" s="810"/>
      <c r="M12" s="810"/>
      <c r="N12" s="810"/>
      <c r="O12" s="810"/>
      <c r="P12" s="810"/>
      <c r="Q12" s="810"/>
      <c r="R12" s="811"/>
      <c r="S12" s="787"/>
      <c r="T12" s="787"/>
      <c r="U12" s="787"/>
      <c r="V12" s="787"/>
      <c r="W12" s="787"/>
      <c r="X12" s="787"/>
      <c r="Y12" s="787"/>
      <c r="Z12" s="787"/>
      <c r="AA12" s="787"/>
      <c r="AB12" s="787"/>
      <c r="AC12" s="787"/>
      <c r="AD12" s="787"/>
    </row>
    <row r="13" spans="1:31" ht="13.2" customHeight="1">
      <c r="A13" s="15"/>
      <c r="B13" s="783"/>
      <c r="C13" s="783"/>
      <c r="D13" s="783"/>
      <c r="E13" s="783"/>
      <c r="F13" s="783"/>
      <c r="G13" s="783"/>
      <c r="H13" s="783"/>
      <c r="I13" s="783"/>
      <c r="J13" s="785"/>
      <c r="K13" s="785"/>
      <c r="L13" s="785"/>
      <c r="M13" s="785"/>
      <c r="N13" s="785"/>
      <c r="O13" s="785"/>
      <c r="P13" s="785"/>
      <c r="Q13" s="785"/>
      <c r="R13" s="785"/>
      <c r="S13" s="787"/>
      <c r="T13" s="787"/>
      <c r="U13" s="787"/>
      <c r="V13" s="787"/>
      <c r="W13" s="787"/>
      <c r="X13" s="787"/>
      <c r="Y13" s="787"/>
      <c r="Z13" s="787"/>
      <c r="AA13" s="787"/>
      <c r="AB13" s="787"/>
      <c r="AC13" s="787"/>
      <c r="AD13" s="787"/>
    </row>
    <row r="14" spans="1:31" ht="13.2" customHeight="1">
      <c r="A14" s="15"/>
      <c r="B14" s="783"/>
      <c r="C14" s="783"/>
      <c r="D14" s="783"/>
      <c r="E14" s="783"/>
      <c r="F14" s="783"/>
      <c r="G14" s="783"/>
      <c r="H14" s="783"/>
      <c r="I14" s="783"/>
      <c r="J14" s="785"/>
      <c r="K14" s="785"/>
      <c r="L14" s="785"/>
      <c r="M14" s="785"/>
      <c r="N14" s="785"/>
      <c r="O14" s="785"/>
      <c r="P14" s="785"/>
      <c r="Q14" s="785"/>
      <c r="R14" s="785"/>
      <c r="S14" s="787"/>
      <c r="T14" s="787"/>
      <c r="U14" s="787"/>
      <c r="V14" s="787"/>
      <c r="W14" s="787"/>
      <c r="X14" s="787"/>
      <c r="Y14" s="787"/>
      <c r="Z14" s="787"/>
      <c r="AA14" s="787"/>
      <c r="AB14" s="787"/>
      <c r="AC14" s="787"/>
      <c r="AD14" s="787"/>
    </row>
    <row r="15" spans="1:31" ht="13.2" customHeight="1">
      <c r="A15" s="15"/>
      <c r="B15" s="783"/>
      <c r="C15" s="783"/>
      <c r="D15" s="783"/>
      <c r="E15" s="783"/>
      <c r="F15" s="783"/>
      <c r="G15" s="783"/>
      <c r="H15" s="783"/>
      <c r="I15" s="783"/>
      <c r="J15" s="785"/>
      <c r="K15" s="785"/>
      <c r="L15" s="785"/>
      <c r="M15" s="785"/>
      <c r="N15" s="785"/>
      <c r="O15" s="785"/>
      <c r="P15" s="785"/>
      <c r="Q15" s="785"/>
      <c r="R15" s="785"/>
      <c r="S15" s="787"/>
      <c r="T15" s="787"/>
      <c r="U15" s="787"/>
      <c r="V15" s="787"/>
      <c r="W15" s="787"/>
      <c r="X15" s="787"/>
      <c r="Y15" s="787"/>
      <c r="Z15" s="787"/>
      <c r="AA15" s="787"/>
      <c r="AB15" s="787"/>
      <c r="AC15" s="787"/>
      <c r="AD15" s="787"/>
    </row>
    <row r="16" spans="1:31" ht="13.2" customHeight="1">
      <c r="A16" s="15"/>
      <c r="B16" s="783"/>
      <c r="C16" s="783"/>
      <c r="D16" s="783"/>
      <c r="E16" s="783"/>
      <c r="F16" s="783"/>
      <c r="G16" s="783"/>
      <c r="H16" s="783"/>
      <c r="I16" s="783"/>
      <c r="J16" s="785"/>
      <c r="K16" s="785"/>
      <c r="L16" s="785"/>
      <c r="M16" s="785"/>
      <c r="N16" s="785"/>
      <c r="O16" s="785"/>
      <c r="P16" s="785"/>
      <c r="Q16" s="785"/>
      <c r="R16" s="785"/>
      <c r="S16" s="787"/>
      <c r="T16" s="787"/>
      <c r="U16" s="787"/>
      <c r="V16" s="787"/>
      <c r="W16" s="787"/>
      <c r="X16" s="787"/>
      <c r="Y16" s="787"/>
      <c r="Z16" s="787"/>
      <c r="AA16" s="787"/>
      <c r="AB16" s="787"/>
      <c r="AC16" s="787"/>
      <c r="AD16" s="787"/>
    </row>
    <row r="17" spans="1:40" ht="13.2" customHeight="1">
      <c r="A17" s="15"/>
      <c r="B17" s="783"/>
      <c r="C17" s="783"/>
      <c r="D17" s="783"/>
      <c r="E17" s="783"/>
      <c r="F17" s="783"/>
      <c r="G17" s="783"/>
      <c r="H17" s="783"/>
      <c r="I17" s="783"/>
      <c r="J17" s="785"/>
      <c r="K17" s="785"/>
      <c r="L17" s="785"/>
      <c r="M17" s="785"/>
      <c r="N17" s="785"/>
      <c r="O17" s="785"/>
      <c r="P17" s="785"/>
      <c r="Q17" s="785"/>
      <c r="R17" s="785"/>
      <c r="S17" s="787"/>
      <c r="T17" s="787"/>
      <c r="U17" s="787"/>
      <c r="V17" s="787"/>
      <c r="W17" s="787"/>
      <c r="X17" s="787"/>
      <c r="Y17" s="787"/>
      <c r="Z17" s="787"/>
      <c r="AA17" s="787"/>
      <c r="AB17" s="787"/>
      <c r="AC17" s="787"/>
      <c r="AD17" s="787"/>
    </row>
    <row r="18" spans="1:40" ht="13.2" customHeight="1">
      <c r="A18" s="15"/>
      <c r="B18" s="783"/>
      <c r="C18" s="783"/>
      <c r="D18" s="783"/>
      <c r="E18" s="783"/>
      <c r="F18" s="783"/>
      <c r="G18" s="783"/>
      <c r="H18" s="783"/>
      <c r="I18" s="783"/>
      <c r="J18" s="785"/>
      <c r="K18" s="785"/>
      <c r="L18" s="785"/>
      <c r="M18" s="785"/>
      <c r="N18" s="785"/>
      <c r="O18" s="785"/>
      <c r="P18" s="785"/>
      <c r="Q18" s="785"/>
      <c r="R18" s="785"/>
      <c r="S18" s="787"/>
      <c r="T18" s="787"/>
      <c r="U18" s="787"/>
      <c r="V18" s="787"/>
      <c r="W18" s="787"/>
      <c r="X18" s="787"/>
      <c r="Y18" s="787"/>
      <c r="Z18" s="787"/>
      <c r="AA18" s="787"/>
      <c r="AB18" s="787"/>
      <c r="AC18" s="787"/>
      <c r="AD18" s="787"/>
    </row>
    <row r="19" spans="1:40" ht="13.2" customHeight="1">
      <c r="A19" s="15"/>
      <c r="B19" s="783"/>
      <c r="C19" s="783"/>
      <c r="D19" s="783"/>
      <c r="E19" s="783"/>
      <c r="F19" s="783"/>
      <c r="G19" s="783"/>
      <c r="H19" s="783"/>
      <c r="I19" s="783"/>
      <c r="J19" s="785"/>
      <c r="K19" s="785"/>
      <c r="L19" s="785"/>
      <c r="M19" s="785"/>
      <c r="N19" s="785"/>
      <c r="O19" s="785"/>
      <c r="P19" s="785"/>
      <c r="Q19" s="785"/>
      <c r="R19" s="785"/>
      <c r="S19" s="787"/>
      <c r="T19" s="787"/>
      <c r="U19" s="787"/>
      <c r="V19" s="787"/>
      <c r="W19" s="787"/>
      <c r="X19" s="787"/>
      <c r="Y19" s="787"/>
      <c r="Z19" s="787"/>
      <c r="AA19" s="787"/>
      <c r="AB19" s="787"/>
      <c r="AC19" s="787"/>
      <c r="AD19" s="787"/>
    </row>
    <row r="20" spans="1:40" ht="13.2" customHeight="1">
      <c r="A20" s="15"/>
      <c r="B20" s="783"/>
      <c r="C20" s="783"/>
      <c r="D20" s="783"/>
      <c r="E20" s="783"/>
      <c r="F20" s="783"/>
      <c r="G20" s="783"/>
      <c r="H20" s="783"/>
      <c r="I20" s="783"/>
      <c r="J20" s="785"/>
      <c r="K20" s="785"/>
      <c r="L20" s="785"/>
      <c r="M20" s="785"/>
      <c r="N20" s="785"/>
      <c r="O20" s="785"/>
      <c r="P20" s="785"/>
      <c r="Q20" s="785"/>
      <c r="R20" s="785"/>
      <c r="S20" s="787"/>
      <c r="T20" s="787"/>
      <c r="U20" s="787"/>
      <c r="V20" s="787"/>
      <c r="W20" s="787"/>
      <c r="X20" s="787"/>
      <c r="Y20" s="787"/>
      <c r="Z20" s="787"/>
      <c r="AA20" s="787"/>
      <c r="AB20" s="787"/>
      <c r="AC20" s="787"/>
      <c r="AD20" s="787"/>
    </row>
    <row r="21" spans="1:40" ht="13.2" customHeight="1">
      <c r="A21" s="15"/>
      <c r="B21" s="783"/>
      <c r="C21" s="783"/>
      <c r="D21" s="783"/>
      <c r="E21" s="783"/>
      <c r="F21" s="783"/>
      <c r="G21" s="783"/>
      <c r="H21" s="783"/>
      <c r="I21" s="783"/>
      <c r="J21" s="785"/>
      <c r="K21" s="785"/>
      <c r="L21" s="785"/>
      <c r="M21" s="785"/>
      <c r="N21" s="785"/>
      <c r="O21" s="785"/>
      <c r="P21" s="785"/>
      <c r="Q21" s="785"/>
      <c r="R21" s="785"/>
      <c r="S21" s="787"/>
      <c r="T21" s="787"/>
      <c r="U21" s="787"/>
      <c r="V21" s="787"/>
      <c r="W21" s="787"/>
      <c r="X21" s="787"/>
      <c r="Y21" s="787"/>
      <c r="Z21" s="787"/>
      <c r="AA21" s="787"/>
      <c r="AB21" s="787"/>
      <c r="AC21" s="787"/>
      <c r="AD21" s="787"/>
    </row>
    <row r="22" spans="1:40" ht="13.2" customHeight="1">
      <c r="A22" s="15"/>
      <c r="B22" s="783"/>
      <c r="C22" s="783"/>
      <c r="D22" s="783"/>
      <c r="E22" s="783"/>
      <c r="F22" s="783"/>
      <c r="G22" s="783"/>
      <c r="H22" s="783"/>
      <c r="I22" s="783"/>
      <c r="J22" s="785"/>
      <c r="K22" s="785"/>
      <c r="L22" s="785"/>
      <c r="M22" s="785"/>
      <c r="N22" s="785"/>
      <c r="O22" s="785"/>
      <c r="P22" s="785"/>
      <c r="Q22" s="785"/>
      <c r="R22" s="785"/>
      <c r="S22" s="787"/>
      <c r="T22" s="787"/>
      <c r="U22" s="787"/>
      <c r="V22" s="787"/>
      <c r="W22" s="787"/>
      <c r="X22" s="787"/>
      <c r="Y22" s="787"/>
      <c r="Z22" s="787"/>
      <c r="AA22" s="787"/>
      <c r="AB22" s="787"/>
      <c r="AC22" s="787"/>
      <c r="AD22" s="787"/>
    </row>
    <row r="23" spans="1:40" ht="13.2" customHeight="1">
      <c r="A23" s="15"/>
      <c r="B23" s="783"/>
      <c r="C23" s="783"/>
      <c r="D23" s="783"/>
      <c r="E23" s="783"/>
      <c r="F23" s="783"/>
      <c r="G23" s="783"/>
      <c r="H23" s="783"/>
      <c r="I23" s="783"/>
      <c r="J23" s="785"/>
      <c r="K23" s="785"/>
      <c r="L23" s="785"/>
      <c r="M23" s="785"/>
      <c r="N23" s="785"/>
      <c r="O23" s="785"/>
      <c r="P23" s="785"/>
      <c r="Q23" s="785"/>
      <c r="R23" s="785"/>
      <c r="S23" s="787"/>
      <c r="T23" s="787"/>
      <c r="U23" s="787"/>
      <c r="V23" s="787"/>
      <c r="W23" s="787"/>
      <c r="X23" s="787"/>
      <c r="Y23" s="787"/>
      <c r="Z23" s="787"/>
      <c r="AA23" s="787"/>
      <c r="AB23" s="787"/>
      <c r="AC23" s="787"/>
      <c r="AD23" s="787"/>
    </row>
    <row r="24" spans="1:40" ht="13.2" customHeight="1">
      <c r="A24" s="15"/>
      <c r="B24" s="783"/>
      <c r="C24" s="783"/>
      <c r="D24" s="783"/>
      <c r="E24" s="783"/>
      <c r="F24" s="783"/>
      <c r="G24" s="783"/>
      <c r="H24" s="783"/>
      <c r="I24" s="783"/>
      <c r="J24" s="785"/>
      <c r="K24" s="785"/>
      <c r="L24" s="785"/>
      <c r="M24" s="785"/>
      <c r="N24" s="785"/>
      <c r="O24" s="785"/>
      <c r="P24" s="785"/>
      <c r="Q24" s="785"/>
      <c r="R24" s="785"/>
      <c r="S24" s="787"/>
      <c r="T24" s="787"/>
      <c r="U24" s="787"/>
      <c r="V24" s="787"/>
      <c r="W24" s="787"/>
      <c r="X24" s="787"/>
      <c r="Y24" s="787"/>
      <c r="Z24" s="787"/>
      <c r="AA24" s="787"/>
      <c r="AB24" s="787"/>
      <c r="AC24" s="787"/>
      <c r="AD24" s="787"/>
    </row>
    <row r="25" spans="1:40" ht="13.2" customHeight="1">
      <c r="A25" s="15"/>
      <c r="B25" s="783"/>
      <c r="C25" s="783"/>
      <c r="D25" s="783"/>
      <c r="E25" s="783"/>
      <c r="F25" s="783"/>
      <c r="G25" s="783"/>
      <c r="H25" s="783"/>
      <c r="I25" s="783"/>
      <c r="J25" s="785"/>
      <c r="K25" s="785"/>
      <c r="L25" s="785"/>
      <c r="M25" s="785"/>
      <c r="N25" s="785"/>
      <c r="O25" s="785"/>
      <c r="P25" s="785"/>
      <c r="Q25" s="785"/>
      <c r="R25" s="785"/>
      <c r="S25" s="787"/>
      <c r="T25" s="787"/>
      <c r="U25" s="787"/>
      <c r="V25" s="787"/>
      <c r="W25" s="787"/>
      <c r="X25" s="787"/>
      <c r="Y25" s="787"/>
      <c r="Z25" s="787"/>
      <c r="AA25" s="787"/>
      <c r="AB25" s="787"/>
      <c r="AC25" s="787"/>
      <c r="AD25" s="787"/>
    </row>
    <row r="26" spans="1:40" ht="13.2" customHeight="1">
      <c r="A26" s="15"/>
      <c r="B26" s="783"/>
      <c r="C26" s="783"/>
      <c r="D26" s="783"/>
      <c r="E26" s="783"/>
      <c r="F26" s="783"/>
      <c r="G26" s="783"/>
      <c r="H26" s="783"/>
      <c r="I26" s="783"/>
      <c r="J26" s="785"/>
      <c r="K26" s="785"/>
      <c r="L26" s="785"/>
      <c r="M26" s="785"/>
      <c r="N26" s="785"/>
      <c r="O26" s="785"/>
      <c r="P26" s="785"/>
      <c r="Q26" s="785"/>
      <c r="R26" s="785"/>
      <c r="S26" s="787"/>
      <c r="T26" s="787"/>
      <c r="U26" s="787"/>
      <c r="V26" s="787"/>
      <c r="W26" s="787"/>
      <c r="X26" s="787"/>
      <c r="Y26" s="787"/>
      <c r="Z26" s="787"/>
      <c r="AA26" s="787"/>
      <c r="AB26" s="787"/>
      <c r="AC26" s="787"/>
      <c r="AD26" s="787"/>
    </row>
    <row r="27" spans="1:40" ht="13.2" customHeight="1">
      <c r="A27" s="15"/>
      <c r="B27" s="783"/>
      <c r="C27" s="783"/>
      <c r="D27" s="783"/>
      <c r="E27" s="783"/>
      <c r="F27" s="783"/>
      <c r="G27" s="783"/>
      <c r="H27" s="783"/>
      <c r="I27" s="783"/>
      <c r="J27" s="785"/>
      <c r="K27" s="785"/>
      <c r="L27" s="785"/>
      <c r="M27" s="785"/>
      <c r="N27" s="785"/>
      <c r="O27" s="785"/>
      <c r="P27" s="785"/>
      <c r="Q27" s="785"/>
      <c r="R27" s="785"/>
      <c r="S27" s="787"/>
      <c r="T27" s="787"/>
      <c r="U27" s="787"/>
      <c r="V27" s="787"/>
      <c r="W27" s="787"/>
      <c r="X27" s="787"/>
      <c r="Y27" s="787"/>
      <c r="Z27" s="787"/>
      <c r="AA27" s="787"/>
      <c r="AB27" s="787"/>
      <c r="AC27" s="787"/>
      <c r="AD27" s="787"/>
    </row>
    <row r="28" spans="1:40" ht="13.2" customHeight="1">
      <c r="A28" s="15"/>
      <c r="B28" s="783"/>
      <c r="C28" s="783"/>
      <c r="D28" s="783"/>
      <c r="E28" s="783"/>
      <c r="F28" s="783"/>
      <c r="G28" s="783"/>
      <c r="H28" s="783"/>
      <c r="I28" s="783"/>
      <c r="J28" s="785"/>
      <c r="K28" s="785"/>
      <c r="L28" s="785"/>
      <c r="M28" s="785"/>
      <c r="N28" s="785"/>
      <c r="O28" s="785"/>
      <c r="P28" s="785"/>
      <c r="Q28" s="785"/>
      <c r="R28" s="785"/>
      <c r="S28" s="787"/>
      <c r="T28" s="787"/>
      <c r="U28" s="787"/>
      <c r="V28" s="787"/>
      <c r="W28" s="787"/>
      <c r="X28" s="787"/>
      <c r="Y28" s="787"/>
      <c r="Z28" s="787"/>
      <c r="AA28" s="787"/>
      <c r="AB28" s="787"/>
      <c r="AC28" s="787"/>
      <c r="AD28" s="787"/>
    </row>
    <row r="29" spans="1:40" ht="13.2" customHeight="1">
      <c r="A29" s="15"/>
      <c r="B29" s="783"/>
      <c r="C29" s="783"/>
      <c r="D29" s="783"/>
      <c r="E29" s="783"/>
      <c r="F29" s="783"/>
      <c r="G29" s="783"/>
      <c r="H29" s="783"/>
      <c r="I29" s="783"/>
      <c r="J29" s="785"/>
      <c r="K29" s="785"/>
      <c r="L29" s="785"/>
      <c r="M29" s="785"/>
      <c r="N29" s="785"/>
      <c r="O29" s="785"/>
      <c r="P29" s="785"/>
      <c r="Q29" s="785"/>
      <c r="R29" s="785"/>
      <c r="S29" s="787"/>
      <c r="T29" s="787"/>
      <c r="U29" s="787"/>
      <c r="V29" s="787"/>
      <c r="W29" s="787"/>
      <c r="X29" s="787"/>
      <c r="Y29" s="787"/>
      <c r="Z29" s="787"/>
      <c r="AA29" s="787"/>
      <c r="AB29" s="787"/>
      <c r="AC29" s="787"/>
      <c r="AD29" s="787"/>
    </row>
    <row r="30" spans="1:40" ht="13.2" customHeight="1" thickBot="1">
      <c r="A30" s="15"/>
      <c r="B30" s="784"/>
      <c r="C30" s="784"/>
      <c r="D30" s="784"/>
      <c r="E30" s="784"/>
      <c r="F30" s="784"/>
      <c r="G30" s="784"/>
      <c r="H30" s="784"/>
      <c r="I30" s="784"/>
      <c r="J30" s="786"/>
      <c r="K30" s="786"/>
      <c r="L30" s="786"/>
      <c r="M30" s="786"/>
      <c r="N30" s="786"/>
      <c r="O30" s="786"/>
      <c r="P30" s="786"/>
      <c r="Q30" s="786"/>
      <c r="R30" s="786"/>
      <c r="S30" s="788"/>
      <c r="T30" s="788"/>
      <c r="U30" s="788"/>
      <c r="V30" s="788"/>
      <c r="W30" s="788"/>
      <c r="X30" s="788"/>
      <c r="Y30" s="788"/>
      <c r="Z30" s="788"/>
      <c r="AA30" s="788"/>
      <c r="AB30" s="788"/>
      <c r="AC30" s="788"/>
      <c r="AD30" s="788"/>
    </row>
    <row r="31" spans="1:40" ht="18" customHeight="1">
      <c r="A31" s="15"/>
      <c r="B31" s="774" t="s">
        <v>36</v>
      </c>
      <c r="C31" s="775"/>
      <c r="D31" s="775"/>
      <c r="E31" s="775"/>
      <c r="F31" s="775"/>
      <c r="G31" s="775"/>
      <c r="H31" s="775"/>
      <c r="I31" s="775"/>
      <c r="J31" s="775"/>
      <c r="K31" s="775"/>
      <c r="L31" s="775"/>
      <c r="M31" s="775"/>
      <c r="N31" s="775"/>
      <c r="O31" s="775"/>
      <c r="P31" s="775"/>
      <c r="Q31" s="775"/>
      <c r="R31" s="775"/>
      <c r="S31" s="777">
        <f>SUM(S11:X30)</f>
        <v>0</v>
      </c>
      <c r="T31" s="778"/>
      <c r="U31" s="778"/>
      <c r="V31" s="778"/>
      <c r="W31" s="778"/>
      <c r="X31" s="779"/>
      <c r="Y31" s="778">
        <f>SUM(Y11:AD30)</f>
        <v>0</v>
      </c>
      <c r="Z31" s="778"/>
      <c r="AA31" s="778"/>
      <c r="AB31" s="778"/>
      <c r="AC31" s="778"/>
      <c r="AD31" s="779"/>
      <c r="AE31" s="51"/>
      <c r="AF31" s="47"/>
      <c r="AG31" s="47"/>
      <c r="AH31" s="47"/>
      <c r="AI31" s="47"/>
      <c r="AJ31" s="47"/>
      <c r="AK31" s="47"/>
      <c r="AL31" s="47"/>
      <c r="AM31" s="47"/>
      <c r="AN31" s="47"/>
    </row>
    <row r="32" spans="1:40" ht="18" customHeight="1">
      <c r="A32" s="15"/>
      <c r="B32" s="776"/>
      <c r="C32" s="626"/>
      <c r="D32" s="626"/>
      <c r="E32" s="626"/>
      <c r="F32" s="626"/>
      <c r="G32" s="626"/>
      <c r="H32" s="626"/>
      <c r="I32" s="626"/>
      <c r="J32" s="626"/>
      <c r="K32" s="626"/>
      <c r="L32" s="626"/>
      <c r="M32" s="626"/>
      <c r="N32" s="626"/>
      <c r="O32" s="626"/>
      <c r="P32" s="626"/>
      <c r="Q32" s="626"/>
      <c r="R32" s="626"/>
      <c r="S32" s="780"/>
      <c r="T32" s="781"/>
      <c r="U32" s="781"/>
      <c r="V32" s="781"/>
      <c r="W32" s="781"/>
      <c r="X32" s="782"/>
      <c r="Y32" s="781"/>
      <c r="Z32" s="781"/>
      <c r="AA32" s="781"/>
      <c r="AB32" s="781"/>
      <c r="AC32" s="781"/>
      <c r="AD32" s="782"/>
      <c r="AE32" s="47"/>
      <c r="AF32" s="51"/>
      <c r="AG32" s="47"/>
      <c r="AH32" s="47"/>
      <c r="AI32" s="47"/>
      <c r="AJ32" s="47"/>
      <c r="AK32" s="47"/>
      <c r="AL32" s="47"/>
      <c r="AM32" s="47"/>
      <c r="AN32" s="47"/>
    </row>
    <row r="33" spans="2:40" ht="18" customHeight="1">
      <c r="B33" s="12" t="s">
        <v>54</v>
      </c>
      <c r="AE33" s="47"/>
      <c r="AF33" s="47"/>
      <c r="AG33" s="47"/>
      <c r="AH33" s="47"/>
      <c r="AI33" s="47"/>
      <c r="AJ33" s="47"/>
      <c r="AK33" s="47"/>
      <c r="AL33" s="47"/>
      <c r="AM33" s="47"/>
      <c r="AN33" s="47"/>
    </row>
    <row r="34" spans="2:40" ht="18" customHeight="1">
      <c r="B34" s="12" t="s">
        <v>53</v>
      </c>
    </row>
    <row r="35" spans="2:40" ht="18" customHeight="1"/>
  </sheetData>
  <mergeCells count="59">
    <mergeCell ref="Y11:AD12"/>
    <mergeCell ref="B4:AE4"/>
    <mergeCell ref="B8:D10"/>
    <mergeCell ref="E8:I10"/>
    <mergeCell ref="J8:R10"/>
    <mergeCell ref="S8:X10"/>
    <mergeCell ref="Y8:AD10"/>
    <mergeCell ref="B11:D12"/>
    <mergeCell ref="E11:I12"/>
    <mergeCell ref="J11:R12"/>
    <mergeCell ref="S11:X12"/>
    <mergeCell ref="Y15:AD16"/>
    <mergeCell ref="B13:D14"/>
    <mergeCell ref="E13:I14"/>
    <mergeCell ref="J13:R14"/>
    <mergeCell ref="S13:X14"/>
    <mergeCell ref="Y13:AD14"/>
    <mergeCell ref="B15:D16"/>
    <mergeCell ref="E15:I16"/>
    <mergeCell ref="J15:R16"/>
    <mergeCell ref="S15:X16"/>
    <mergeCell ref="Y19:AD20"/>
    <mergeCell ref="B17:D18"/>
    <mergeCell ref="E17:I18"/>
    <mergeCell ref="J17:R18"/>
    <mergeCell ref="S17:X18"/>
    <mergeCell ref="Y17:AD18"/>
    <mergeCell ref="B19:D20"/>
    <mergeCell ref="E19:I20"/>
    <mergeCell ref="J19:R20"/>
    <mergeCell ref="S19:X20"/>
    <mergeCell ref="Y23:AD24"/>
    <mergeCell ref="B21:D22"/>
    <mergeCell ref="E21:I22"/>
    <mergeCell ref="J21:R22"/>
    <mergeCell ref="S21:X22"/>
    <mergeCell ref="Y21:AD22"/>
    <mergeCell ref="B23:D24"/>
    <mergeCell ref="E23:I24"/>
    <mergeCell ref="J23:R24"/>
    <mergeCell ref="S23:X24"/>
    <mergeCell ref="Y27:AD28"/>
    <mergeCell ref="B25:D26"/>
    <mergeCell ref="E25:I26"/>
    <mergeCell ref="J25:R26"/>
    <mergeCell ref="S25:X26"/>
    <mergeCell ref="Y25:AD26"/>
    <mergeCell ref="B27:D28"/>
    <mergeCell ref="E27:I28"/>
    <mergeCell ref="J27:R28"/>
    <mergeCell ref="S27:X28"/>
    <mergeCell ref="B31:R32"/>
    <mergeCell ref="S31:X32"/>
    <mergeCell ref="Y31:AD32"/>
    <mergeCell ref="B29:D30"/>
    <mergeCell ref="E29:I30"/>
    <mergeCell ref="J29:R30"/>
    <mergeCell ref="S29:X30"/>
    <mergeCell ref="Y29:AD30"/>
  </mergeCells>
  <phoneticPr fontId="7"/>
  <conditionalFormatting sqref="A33:XFD1048576 A31:B31 A32 S31 AF31:XFD31 Y31 AG32:XFD32 A1:XFD4 A6:XFD30 AA5:XFD5 Y5 A5:W5">
    <cfRule type="expression" dxfId="3" priority="1">
      <formula>CELL("protect",A1)=0</formula>
    </cfRule>
  </conditionalFormatting>
  <dataValidations count="1">
    <dataValidation imeMode="disabled" allowBlank="1" showInputMessage="1" showErrorMessage="1" sqref="S11:AD28 S29:AD30" xr:uid="{00000000-0002-0000-0200-000000000000}"/>
  </dataValidations>
  <printOptions horizontalCentered="1"/>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Q86"/>
  <sheetViews>
    <sheetView view="pageBreakPreview" zoomScale="70" zoomScaleNormal="100" zoomScaleSheetLayoutView="70" workbookViewId="0">
      <selection activeCell="B1" sqref="B1"/>
    </sheetView>
  </sheetViews>
  <sheetFormatPr defaultColWidth="9" defaultRowHeight="13.2"/>
  <cols>
    <col min="1" max="1" width="2.21875" style="56" customWidth="1"/>
    <col min="2" max="2" width="1.6640625" style="56" customWidth="1"/>
    <col min="3" max="3" width="14.109375" style="56" customWidth="1"/>
    <col min="4" max="4" width="6.88671875" style="56" customWidth="1"/>
    <col min="5" max="5" width="6.6640625" style="56" customWidth="1"/>
    <col min="6" max="16" width="8.88671875" style="56" bestFit="1" customWidth="1"/>
    <col min="17" max="17" width="10.33203125" style="56" bestFit="1" customWidth="1"/>
    <col min="18" max="16384" width="9" style="56"/>
  </cols>
  <sheetData>
    <row r="1" spans="1:17" s="12" customFormat="1" ht="34.5" customHeight="1">
      <c r="B1" s="55" t="s">
        <v>63</v>
      </c>
    </row>
    <row r="2" spans="1:17" ht="40.5" customHeight="1">
      <c r="A2" s="847" t="s">
        <v>64</v>
      </c>
      <c r="B2" s="847"/>
      <c r="C2" s="847"/>
      <c r="D2" s="847"/>
      <c r="E2" s="847"/>
      <c r="F2" s="847"/>
      <c r="G2" s="847"/>
      <c r="H2" s="847"/>
      <c r="I2" s="847"/>
      <c r="J2" s="847"/>
      <c r="K2" s="847"/>
      <c r="L2" s="847"/>
      <c r="M2" s="847"/>
      <c r="N2" s="847"/>
      <c r="O2" s="847"/>
      <c r="P2" s="847"/>
      <c r="Q2" s="847"/>
    </row>
    <row r="3" spans="1:17" ht="18" customHeight="1" thickBot="1">
      <c r="B3" s="57"/>
      <c r="C3" s="57"/>
    </row>
    <row r="4" spans="1:17" ht="18" customHeight="1" thickBot="1">
      <c r="B4" s="57"/>
      <c r="C4" s="57"/>
      <c r="H4" s="848" t="s">
        <v>65</v>
      </c>
      <c r="I4" s="849"/>
      <c r="J4" s="849"/>
      <c r="K4" s="849"/>
      <c r="L4" s="850"/>
      <c r="M4" s="848">
        <f>'技能経験に着目した加算（様式１）'!Y6</f>
        <v>0</v>
      </c>
      <c r="N4" s="849"/>
      <c r="O4" s="849"/>
      <c r="P4" s="849"/>
      <c r="Q4" s="850"/>
    </row>
    <row r="5" spans="1:17" ht="18" customHeight="1">
      <c r="B5" s="57"/>
      <c r="C5" s="57"/>
      <c r="H5" s="58"/>
      <c r="I5" s="58"/>
      <c r="J5" s="58"/>
      <c r="K5" s="58"/>
      <c r="L5" s="58"/>
      <c r="M5" s="58"/>
      <c r="N5" s="58"/>
      <c r="O5" s="58"/>
      <c r="P5" s="58"/>
      <c r="Q5" s="58"/>
    </row>
    <row r="6" spans="1:17" ht="18" customHeight="1">
      <c r="B6" s="56" t="s">
        <v>66</v>
      </c>
      <c r="H6" s="58"/>
      <c r="I6" s="58"/>
      <c r="J6" s="58"/>
      <c r="K6" s="58"/>
      <c r="L6" s="58"/>
      <c r="M6" s="58"/>
      <c r="N6" s="58"/>
      <c r="O6" s="58"/>
      <c r="P6" s="58"/>
      <c r="Q6" s="58"/>
    </row>
    <row r="7" spans="1:17" ht="18" customHeight="1">
      <c r="B7" s="56" t="s">
        <v>67</v>
      </c>
      <c r="H7" s="58"/>
      <c r="I7" s="58"/>
      <c r="J7" s="58"/>
      <c r="K7" s="58"/>
      <c r="L7" s="58"/>
      <c r="M7" s="58"/>
      <c r="N7" s="58"/>
      <c r="O7" s="58"/>
      <c r="P7" s="58"/>
      <c r="Q7" s="58"/>
    </row>
    <row r="8" spans="1:17" ht="18" customHeight="1">
      <c r="B8" s="125" t="s">
        <v>89</v>
      </c>
      <c r="C8" s="59"/>
      <c r="H8" s="58"/>
      <c r="I8" s="58"/>
      <c r="J8" s="58"/>
      <c r="K8" s="58"/>
      <c r="L8" s="58"/>
      <c r="M8" s="58"/>
      <c r="N8" s="58"/>
      <c r="O8" s="58"/>
      <c r="P8" s="58"/>
      <c r="Q8" s="58"/>
    </row>
    <row r="9" spans="1:17" ht="18" customHeight="1" thickBot="1">
      <c r="A9" s="60" t="s">
        <v>133</v>
      </c>
    </row>
    <row r="10" spans="1:17" ht="17.25" customHeight="1">
      <c r="B10" s="851" t="s">
        <v>134</v>
      </c>
      <c r="C10" s="852"/>
      <c r="D10" s="853"/>
      <c r="E10" s="61">
        <v>4</v>
      </c>
      <c r="F10" s="61">
        <v>5</v>
      </c>
      <c r="G10" s="61">
        <v>6</v>
      </c>
      <c r="H10" s="61">
        <v>7</v>
      </c>
      <c r="I10" s="61">
        <v>8</v>
      </c>
      <c r="J10" s="61">
        <v>9</v>
      </c>
      <c r="K10" s="61">
        <v>10</v>
      </c>
      <c r="L10" s="61">
        <v>11</v>
      </c>
      <c r="M10" s="61">
        <v>12</v>
      </c>
      <c r="N10" s="61">
        <v>1</v>
      </c>
      <c r="O10" s="61">
        <v>2</v>
      </c>
      <c r="P10" s="61">
        <v>3</v>
      </c>
      <c r="Q10" s="857" t="s">
        <v>68</v>
      </c>
    </row>
    <row r="11" spans="1:17" ht="17.25" customHeight="1">
      <c r="B11" s="854"/>
      <c r="C11" s="855"/>
      <c r="D11" s="856"/>
      <c r="E11" s="859" t="s">
        <v>69</v>
      </c>
      <c r="F11" s="860"/>
      <c r="G11" s="860"/>
      <c r="H11" s="860"/>
      <c r="I11" s="860"/>
      <c r="J11" s="860"/>
      <c r="K11" s="860"/>
      <c r="L11" s="860"/>
      <c r="M11" s="860"/>
      <c r="N11" s="860"/>
      <c r="O11" s="860"/>
      <c r="P11" s="861"/>
      <c r="Q11" s="858"/>
    </row>
    <row r="12" spans="1:17" ht="17.25" customHeight="1">
      <c r="B12" s="839" t="s">
        <v>70</v>
      </c>
      <c r="C12" s="840"/>
      <c r="D12" s="62" t="s">
        <v>71</v>
      </c>
      <c r="E12" s="209"/>
      <c r="F12" s="209"/>
      <c r="G12" s="209"/>
      <c r="H12" s="209"/>
      <c r="I12" s="209"/>
      <c r="J12" s="209"/>
      <c r="K12" s="209"/>
      <c r="L12" s="209"/>
      <c r="M12" s="209"/>
      <c r="N12" s="209"/>
      <c r="O12" s="209"/>
      <c r="P12" s="209"/>
      <c r="Q12" s="191">
        <f>ROUND(SUM(E12:P12)/12,0)</f>
        <v>0</v>
      </c>
    </row>
    <row r="13" spans="1:17" ht="17.25" customHeight="1">
      <c r="B13" s="841"/>
      <c r="C13" s="842"/>
      <c r="D13" s="65" t="s">
        <v>72</v>
      </c>
      <c r="E13" s="66"/>
      <c r="F13" s="190" t="str">
        <f>IFERROR(F12/$E$12,"")</f>
        <v/>
      </c>
      <c r="G13" s="190" t="str">
        <f>IFERROR(G12/$E$12,"")</f>
        <v/>
      </c>
      <c r="H13" s="190" t="str">
        <f t="shared" ref="H13:P13" si="0">IFERROR(H12/$E$12,"")</f>
        <v/>
      </c>
      <c r="I13" s="190" t="str">
        <f t="shared" si="0"/>
        <v/>
      </c>
      <c r="J13" s="190" t="str">
        <f t="shared" si="0"/>
        <v/>
      </c>
      <c r="K13" s="190" t="str">
        <f t="shared" si="0"/>
        <v/>
      </c>
      <c r="L13" s="190" t="str">
        <f t="shared" si="0"/>
        <v/>
      </c>
      <c r="M13" s="190" t="str">
        <f t="shared" si="0"/>
        <v/>
      </c>
      <c r="N13" s="190" t="str">
        <f t="shared" si="0"/>
        <v/>
      </c>
      <c r="O13" s="190" t="str">
        <f t="shared" si="0"/>
        <v/>
      </c>
      <c r="P13" s="190" t="str">
        <f t="shared" si="0"/>
        <v/>
      </c>
      <c r="Q13" s="192" t="s">
        <v>73</v>
      </c>
    </row>
    <row r="14" spans="1:17" ht="17.25" customHeight="1">
      <c r="B14" s="834" t="s">
        <v>74</v>
      </c>
      <c r="C14" s="835"/>
      <c r="D14" s="62" t="s">
        <v>71</v>
      </c>
      <c r="E14" s="209"/>
      <c r="F14" s="209"/>
      <c r="G14" s="209"/>
      <c r="H14" s="209"/>
      <c r="I14" s="209"/>
      <c r="J14" s="209"/>
      <c r="K14" s="209"/>
      <c r="L14" s="209"/>
      <c r="M14" s="209"/>
      <c r="N14" s="209"/>
      <c r="O14" s="209"/>
      <c r="P14" s="209"/>
      <c r="Q14" s="191">
        <f>ROUND(SUM(E14:P14)/12,0)</f>
        <v>0</v>
      </c>
    </row>
    <row r="15" spans="1:17" ht="17.25" customHeight="1">
      <c r="B15" s="834"/>
      <c r="C15" s="835"/>
      <c r="D15" s="65" t="s">
        <v>72</v>
      </c>
      <c r="E15" s="66"/>
      <c r="F15" s="190" t="str">
        <f>IFERROR(F14/$E$14,"")</f>
        <v/>
      </c>
      <c r="G15" s="190" t="str">
        <f>IFERROR(G14/$E$14,"")</f>
        <v/>
      </c>
      <c r="H15" s="190" t="str">
        <f t="shared" ref="H15:P15" si="1">IFERROR(H14/$E$14,"")</f>
        <v/>
      </c>
      <c r="I15" s="190" t="str">
        <f t="shared" si="1"/>
        <v/>
      </c>
      <c r="J15" s="190" t="str">
        <f t="shared" si="1"/>
        <v/>
      </c>
      <c r="K15" s="190" t="str">
        <f t="shared" si="1"/>
        <v/>
      </c>
      <c r="L15" s="190" t="str">
        <f t="shared" si="1"/>
        <v/>
      </c>
      <c r="M15" s="190" t="str">
        <f t="shared" si="1"/>
        <v/>
      </c>
      <c r="N15" s="190" t="str">
        <f t="shared" si="1"/>
        <v/>
      </c>
      <c r="O15" s="190" t="str">
        <f t="shared" si="1"/>
        <v/>
      </c>
      <c r="P15" s="190" t="str">
        <f t="shared" si="1"/>
        <v/>
      </c>
      <c r="Q15" s="192"/>
    </row>
    <row r="16" spans="1:17" ht="17.25" customHeight="1">
      <c r="B16" s="839" t="s">
        <v>75</v>
      </c>
      <c r="C16" s="840"/>
      <c r="D16" s="62" t="s">
        <v>71</v>
      </c>
      <c r="E16" s="209"/>
      <c r="F16" s="209"/>
      <c r="G16" s="209"/>
      <c r="H16" s="209"/>
      <c r="I16" s="209"/>
      <c r="J16" s="209"/>
      <c r="K16" s="209"/>
      <c r="L16" s="209"/>
      <c r="M16" s="209"/>
      <c r="N16" s="209"/>
      <c r="O16" s="209"/>
      <c r="P16" s="209"/>
      <c r="Q16" s="191">
        <f>ROUND(SUM(E16:P16)/12,0)</f>
        <v>0</v>
      </c>
    </row>
    <row r="17" spans="1:17" ht="17.25" customHeight="1">
      <c r="B17" s="841"/>
      <c r="C17" s="843"/>
      <c r="D17" s="65" t="s">
        <v>72</v>
      </c>
      <c r="E17" s="66"/>
      <c r="F17" s="190" t="str">
        <f>IFERROR(F16/$E$16,"")</f>
        <v/>
      </c>
      <c r="G17" s="190" t="str">
        <f>IFERROR(G16/$E$16,"")</f>
        <v/>
      </c>
      <c r="H17" s="190" t="str">
        <f t="shared" ref="H17:P17" si="2">IFERROR(H16/$E$16,"")</f>
        <v/>
      </c>
      <c r="I17" s="190" t="str">
        <f t="shared" si="2"/>
        <v/>
      </c>
      <c r="J17" s="190" t="str">
        <f t="shared" si="2"/>
        <v/>
      </c>
      <c r="K17" s="190" t="str">
        <f t="shared" si="2"/>
        <v/>
      </c>
      <c r="L17" s="190" t="str">
        <f t="shared" si="2"/>
        <v/>
      </c>
      <c r="M17" s="190" t="str">
        <f t="shared" si="2"/>
        <v/>
      </c>
      <c r="N17" s="190" t="str">
        <f t="shared" si="2"/>
        <v/>
      </c>
      <c r="O17" s="190" t="str">
        <f t="shared" si="2"/>
        <v/>
      </c>
      <c r="P17" s="190" t="str">
        <f t="shared" si="2"/>
        <v/>
      </c>
      <c r="Q17" s="192"/>
    </row>
    <row r="18" spans="1:17" ht="17.25" customHeight="1">
      <c r="B18" s="839" t="s">
        <v>76</v>
      </c>
      <c r="C18" s="844"/>
      <c r="D18" s="62" t="s">
        <v>71</v>
      </c>
      <c r="E18" s="209"/>
      <c r="F18" s="209"/>
      <c r="G18" s="209"/>
      <c r="H18" s="209"/>
      <c r="I18" s="209"/>
      <c r="J18" s="209"/>
      <c r="K18" s="209"/>
      <c r="L18" s="209"/>
      <c r="M18" s="209"/>
      <c r="N18" s="209"/>
      <c r="O18" s="209"/>
      <c r="P18" s="209"/>
      <c r="Q18" s="191">
        <f>ROUND(SUM(E18:P18)/12,0)</f>
        <v>0</v>
      </c>
    </row>
    <row r="19" spans="1:17" ht="17.25" customHeight="1" thickBot="1">
      <c r="B19" s="845"/>
      <c r="C19" s="846"/>
      <c r="D19" s="69" t="s">
        <v>72</v>
      </c>
      <c r="E19" s="70"/>
      <c r="F19" s="195" t="str">
        <f>IFERROR(F18/$E$18,"")</f>
        <v/>
      </c>
      <c r="G19" s="195" t="str">
        <f>IFERROR(G18/$E$18,"")</f>
        <v/>
      </c>
      <c r="H19" s="195" t="str">
        <f t="shared" ref="H19:P19" si="3">IFERROR(H18/$E$18,"")</f>
        <v/>
      </c>
      <c r="I19" s="195" t="str">
        <f t="shared" si="3"/>
        <v/>
      </c>
      <c r="J19" s="195" t="str">
        <f t="shared" si="3"/>
        <v/>
      </c>
      <c r="K19" s="195" t="str">
        <f t="shared" si="3"/>
        <v/>
      </c>
      <c r="L19" s="195" t="str">
        <f t="shared" si="3"/>
        <v/>
      </c>
      <c r="M19" s="195" t="str">
        <f t="shared" si="3"/>
        <v/>
      </c>
      <c r="N19" s="195" t="str">
        <f t="shared" si="3"/>
        <v/>
      </c>
      <c r="O19" s="195" t="str">
        <f t="shared" si="3"/>
        <v/>
      </c>
      <c r="P19" s="195" t="str">
        <f t="shared" si="3"/>
        <v/>
      </c>
      <c r="Q19" s="193"/>
    </row>
    <row r="20" spans="1:17" ht="17.25" customHeight="1" thickTop="1" thickBot="1">
      <c r="B20" s="816" t="s">
        <v>77</v>
      </c>
      <c r="C20" s="817"/>
      <c r="D20" s="73"/>
      <c r="E20" s="196">
        <f>SUM(E12+E14+E16+E18)</f>
        <v>0</v>
      </c>
      <c r="F20" s="75"/>
      <c r="G20" s="75"/>
      <c r="H20" s="75"/>
      <c r="I20" s="75"/>
      <c r="J20" s="75"/>
      <c r="K20" s="75"/>
      <c r="L20" s="75"/>
      <c r="M20" s="75"/>
      <c r="N20" s="75"/>
      <c r="O20" s="75"/>
      <c r="P20" s="75"/>
      <c r="Q20" s="194">
        <f>SUM(Q12+Q14+Q16+Q18)</f>
        <v>0</v>
      </c>
    </row>
    <row r="21" spans="1:17" ht="17.25" customHeight="1">
      <c r="B21" s="77"/>
      <c r="C21" s="77"/>
      <c r="D21" s="77"/>
      <c r="E21" s="78"/>
      <c r="F21" s="79"/>
      <c r="G21" s="79"/>
      <c r="H21" s="79"/>
      <c r="I21" s="79"/>
      <c r="J21" s="79"/>
      <c r="K21" s="79"/>
      <c r="L21" s="79"/>
      <c r="M21" s="79"/>
      <c r="N21" s="79"/>
      <c r="O21" s="79"/>
      <c r="P21" s="79"/>
    </row>
    <row r="22" spans="1:17" ht="17.25" customHeight="1">
      <c r="B22" s="77"/>
      <c r="C22" s="77"/>
      <c r="D22" s="77"/>
      <c r="E22" s="78"/>
      <c r="F22" s="79"/>
      <c r="G22" s="79"/>
      <c r="H22" s="79"/>
      <c r="I22" s="79"/>
      <c r="J22" s="79"/>
      <c r="K22" s="79"/>
      <c r="L22" s="79"/>
      <c r="M22" s="79"/>
      <c r="N22" s="79"/>
      <c r="O22" s="79"/>
      <c r="P22" s="79"/>
    </row>
    <row r="23" spans="1:17" ht="17.25" customHeight="1" thickBot="1">
      <c r="A23" s="80" t="s">
        <v>135</v>
      </c>
      <c r="D23" s="81"/>
      <c r="E23" s="82"/>
      <c r="F23" s="81"/>
      <c r="G23" s="81"/>
      <c r="H23" s="81"/>
      <c r="I23" s="81"/>
      <c r="J23" s="81"/>
      <c r="K23" s="81"/>
      <c r="L23" s="81"/>
      <c r="M23" s="81"/>
      <c r="N23" s="81"/>
      <c r="O23" s="81"/>
      <c r="P23" s="81"/>
    </row>
    <row r="24" spans="1:17" ht="17.25" customHeight="1" thickBot="1">
      <c r="B24" s="823" t="s">
        <v>136</v>
      </c>
      <c r="C24" s="824"/>
      <c r="D24" s="825"/>
      <c r="E24" s="83">
        <v>4</v>
      </c>
      <c r="F24" s="84">
        <v>5</v>
      </c>
      <c r="G24" s="61">
        <v>6</v>
      </c>
      <c r="H24" s="61">
        <v>7</v>
      </c>
      <c r="I24" s="61">
        <v>8</v>
      </c>
      <c r="J24" s="61">
        <v>9</v>
      </c>
      <c r="K24" s="61">
        <v>10</v>
      </c>
      <c r="L24" s="61">
        <v>11</v>
      </c>
      <c r="M24" s="61">
        <v>12</v>
      </c>
      <c r="N24" s="61">
        <v>1</v>
      </c>
      <c r="O24" s="61">
        <v>2</v>
      </c>
      <c r="P24" s="85">
        <v>3</v>
      </c>
      <c r="Q24" s="829" t="s">
        <v>68</v>
      </c>
    </row>
    <row r="25" spans="1:17" ht="17.25" customHeight="1">
      <c r="B25" s="826"/>
      <c r="C25" s="827"/>
      <c r="D25" s="828"/>
      <c r="E25" s="86" t="s">
        <v>69</v>
      </c>
      <c r="F25" s="836" t="s">
        <v>79</v>
      </c>
      <c r="G25" s="837"/>
      <c r="H25" s="837"/>
      <c r="I25" s="837"/>
      <c r="J25" s="837"/>
      <c r="K25" s="837"/>
      <c r="L25" s="837"/>
      <c r="M25" s="837"/>
      <c r="N25" s="837"/>
      <c r="O25" s="837"/>
      <c r="P25" s="838"/>
      <c r="Q25" s="830"/>
    </row>
    <row r="26" spans="1:17" ht="17.25" customHeight="1">
      <c r="B26" s="812" t="s">
        <v>70</v>
      </c>
      <c r="C26" s="813"/>
      <c r="D26" s="87" t="s">
        <v>71</v>
      </c>
      <c r="E26" s="207"/>
      <c r="F26" s="197" t="str">
        <f>IFERROR(ROUND($E$26*F13,0),"")</f>
        <v/>
      </c>
      <c r="G26" s="198" t="str">
        <f>IFERROR($E$26*G13,"")</f>
        <v/>
      </c>
      <c r="H26" s="198" t="str">
        <f>IFERROR($E$26*H13,"")</f>
        <v/>
      </c>
      <c r="I26" s="198" t="str">
        <f t="shared" ref="I26:P26" si="4">IFERROR($E$26*I13,"")</f>
        <v/>
      </c>
      <c r="J26" s="198" t="str">
        <f t="shared" si="4"/>
        <v/>
      </c>
      <c r="K26" s="198" t="str">
        <f t="shared" si="4"/>
        <v/>
      </c>
      <c r="L26" s="198" t="str">
        <f t="shared" si="4"/>
        <v/>
      </c>
      <c r="M26" s="198" t="str">
        <f t="shared" si="4"/>
        <v/>
      </c>
      <c r="N26" s="198" t="str">
        <f t="shared" si="4"/>
        <v/>
      </c>
      <c r="O26" s="198" t="str">
        <f t="shared" si="4"/>
        <v/>
      </c>
      <c r="P26" s="198" t="str">
        <f t="shared" si="4"/>
        <v/>
      </c>
      <c r="Q26" s="199">
        <f>ROUND(SUM(E26:P26)/12,0)</f>
        <v>0</v>
      </c>
    </row>
    <row r="27" spans="1:17" ht="17.25" customHeight="1">
      <c r="B27" s="834" t="s">
        <v>74</v>
      </c>
      <c r="C27" s="835"/>
      <c r="D27" s="92" t="s">
        <v>71</v>
      </c>
      <c r="E27" s="207"/>
      <c r="F27" s="197" t="str">
        <f>IFERROR($E$27*F15,"")</f>
        <v/>
      </c>
      <c r="G27" s="198" t="str">
        <f>IFERROR($E$27*G15,"")</f>
        <v/>
      </c>
      <c r="H27" s="198" t="str">
        <f t="shared" ref="H27:P27" si="5">IFERROR($E$27*H15,"")</f>
        <v/>
      </c>
      <c r="I27" s="198" t="str">
        <f t="shared" si="5"/>
        <v/>
      </c>
      <c r="J27" s="198" t="str">
        <f t="shared" si="5"/>
        <v/>
      </c>
      <c r="K27" s="198" t="str">
        <f t="shared" si="5"/>
        <v/>
      </c>
      <c r="L27" s="198" t="str">
        <f t="shared" si="5"/>
        <v/>
      </c>
      <c r="M27" s="198" t="str">
        <f t="shared" si="5"/>
        <v/>
      </c>
      <c r="N27" s="198" t="str">
        <f t="shared" si="5"/>
        <v/>
      </c>
      <c r="O27" s="198" t="str">
        <f t="shared" si="5"/>
        <v/>
      </c>
      <c r="P27" s="200" t="str">
        <f t="shared" si="5"/>
        <v/>
      </c>
      <c r="Q27" s="199">
        <f>ROUND(SUM(E27:P27)/12,0)</f>
        <v>0</v>
      </c>
    </row>
    <row r="28" spans="1:17" ht="17.25" customHeight="1">
      <c r="B28" s="812" t="s">
        <v>75</v>
      </c>
      <c r="C28" s="813"/>
      <c r="D28" s="87" t="s">
        <v>71</v>
      </c>
      <c r="E28" s="207"/>
      <c r="F28" s="197" t="str">
        <f>IFERROR($E$28*F17,"")</f>
        <v/>
      </c>
      <c r="G28" s="198" t="str">
        <f>IFERROR($E$28*G17,"")</f>
        <v/>
      </c>
      <c r="H28" s="198" t="str">
        <f t="shared" ref="H28:P28" si="6">IFERROR($E$28*H17,"")</f>
        <v/>
      </c>
      <c r="I28" s="198" t="str">
        <f t="shared" si="6"/>
        <v/>
      </c>
      <c r="J28" s="198" t="str">
        <f t="shared" si="6"/>
        <v/>
      </c>
      <c r="K28" s="198" t="str">
        <f t="shared" si="6"/>
        <v/>
      </c>
      <c r="L28" s="198" t="str">
        <f t="shared" si="6"/>
        <v/>
      </c>
      <c r="M28" s="198" t="str">
        <f t="shared" si="6"/>
        <v/>
      </c>
      <c r="N28" s="198" t="str">
        <f t="shared" si="6"/>
        <v/>
      </c>
      <c r="O28" s="198" t="str">
        <f t="shared" si="6"/>
        <v/>
      </c>
      <c r="P28" s="200" t="str">
        <f t="shared" si="6"/>
        <v/>
      </c>
      <c r="Q28" s="199">
        <f>ROUND(SUM(E28:P28)/12,0)</f>
        <v>0</v>
      </c>
    </row>
    <row r="29" spans="1:17" ht="17.25" customHeight="1" thickBot="1">
      <c r="B29" s="814" t="s">
        <v>76</v>
      </c>
      <c r="C29" s="815"/>
      <c r="D29" s="93" t="s">
        <v>71</v>
      </c>
      <c r="E29" s="208"/>
      <c r="F29" s="201" t="str">
        <f>IFERROR($E$29*F19,"")</f>
        <v/>
      </c>
      <c r="G29" s="202" t="str">
        <f>IFERROR($E$29*G19,"")</f>
        <v/>
      </c>
      <c r="H29" s="202" t="str">
        <f t="shared" ref="H29:P29" si="7">IFERROR($E$29*H19,"")</f>
        <v/>
      </c>
      <c r="I29" s="202" t="str">
        <f t="shared" si="7"/>
        <v/>
      </c>
      <c r="J29" s="202" t="str">
        <f t="shared" si="7"/>
        <v/>
      </c>
      <c r="K29" s="202" t="str">
        <f t="shared" si="7"/>
        <v/>
      </c>
      <c r="L29" s="202" t="str">
        <f t="shared" si="7"/>
        <v/>
      </c>
      <c r="M29" s="202" t="str">
        <f t="shared" si="7"/>
        <v/>
      </c>
      <c r="N29" s="202" t="str">
        <f t="shared" si="7"/>
        <v/>
      </c>
      <c r="O29" s="202" t="str">
        <f t="shared" si="7"/>
        <v/>
      </c>
      <c r="P29" s="203" t="str">
        <f t="shared" si="7"/>
        <v/>
      </c>
      <c r="Q29" s="204">
        <f>ROUND(SUM(E29:P29)/12,0)</f>
        <v>0</v>
      </c>
    </row>
    <row r="30" spans="1:17" ht="17.25" customHeight="1" thickTop="1" thickBot="1">
      <c r="B30" s="821" t="s">
        <v>77</v>
      </c>
      <c r="C30" s="822"/>
      <c r="D30" s="98"/>
      <c r="E30" s="206">
        <f>SUM(E26+E27+E28+E29)</f>
        <v>0</v>
      </c>
      <c r="F30" s="100"/>
      <c r="G30" s="101"/>
      <c r="H30" s="101"/>
      <c r="I30" s="101"/>
      <c r="J30" s="101"/>
      <c r="K30" s="101"/>
      <c r="L30" s="101"/>
      <c r="M30" s="101"/>
      <c r="N30" s="101"/>
      <c r="O30" s="101"/>
      <c r="P30" s="102"/>
      <c r="Q30" s="205">
        <f>SUM(Q26+Q27+Q28+Q29)</f>
        <v>0</v>
      </c>
    </row>
    <row r="31" spans="1:17" ht="17.25" customHeight="1">
      <c r="B31" s="104" t="s">
        <v>80</v>
      </c>
      <c r="C31" s="78"/>
    </row>
    <row r="32" spans="1:17" ht="17.25" customHeight="1">
      <c r="B32" s="78"/>
      <c r="C32" s="78"/>
    </row>
    <row r="33" spans="1:17" ht="17.25" customHeight="1">
      <c r="B33" s="78"/>
      <c r="C33" s="78"/>
    </row>
    <row r="34" spans="1:17" ht="17.25" customHeight="1">
      <c r="B34" s="78"/>
      <c r="C34" s="78"/>
    </row>
    <row r="35" spans="1:17" ht="17.25" customHeight="1">
      <c r="B35" s="81"/>
      <c r="C35" s="81"/>
      <c r="D35" s="81"/>
      <c r="E35" s="78"/>
      <c r="F35" s="81"/>
      <c r="G35" s="81"/>
      <c r="H35" s="81"/>
      <c r="I35" s="81"/>
      <c r="J35" s="81"/>
      <c r="K35" s="81"/>
      <c r="L35" s="81"/>
      <c r="M35" s="81"/>
      <c r="N35" s="81"/>
      <c r="O35" s="81"/>
      <c r="P35" s="81"/>
      <c r="Q35" s="81"/>
    </row>
    <row r="36" spans="1:17" ht="17.25" customHeight="1" thickBot="1">
      <c r="A36" s="80" t="s">
        <v>81</v>
      </c>
      <c r="D36" s="81"/>
      <c r="E36" s="82"/>
      <c r="F36" s="81"/>
      <c r="G36" s="81"/>
      <c r="H36" s="81"/>
      <c r="I36" s="81"/>
      <c r="J36" s="81"/>
      <c r="K36" s="81"/>
      <c r="L36" s="81"/>
      <c r="M36" s="81"/>
      <c r="N36" s="81"/>
      <c r="O36" s="81"/>
      <c r="P36" s="81"/>
      <c r="Q36" s="81"/>
    </row>
    <row r="37" spans="1:17" ht="17.25" customHeight="1" thickBot="1">
      <c r="B37" s="823" t="s">
        <v>136</v>
      </c>
      <c r="C37" s="824"/>
      <c r="D37" s="825"/>
      <c r="E37" s="83">
        <v>4</v>
      </c>
      <c r="F37" s="105">
        <v>5</v>
      </c>
      <c r="G37" s="61">
        <v>6</v>
      </c>
      <c r="H37" s="61">
        <v>7</v>
      </c>
      <c r="I37" s="61">
        <v>8</v>
      </c>
      <c r="J37" s="61">
        <v>9</v>
      </c>
      <c r="K37" s="61">
        <v>10</v>
      </c>
      <c r="L37" s="61">
        <v>11</v>
      </c>
      <c r="M37" s="61">
        <v>12</v>
      </c>
      <c r="N37" s="61">
        <v>1</v>
      </c>
      <c r="O37" s="61">
        <v>2</v>
      </c>
      <c r="P37" s="106">
        <v>3</v>
      </c>
      <c r="Q37" s="829" t="s">
        <v>68</v>
      </c>
    </row>
    <row r="38" spans="1:17" ht="17.25" customHeight="1">
      <c r="B38" s="826"/>
      <c r="C38" s="827"/>
      <c r="D38" s="828"/>
      <c r="E38" s="86" t="s">
        <v>69</v>
      </c>
      <c r="F38" s="831" t="s">
        <v>79</v>
      </c>
      <c r="G38" s="832"/>
      <c r="H38" s="832"/>
      <c r="I38" s="832"/>
      <c r="J38" s="832"/>
      <c r="K38" s="832"/>
      <c r="L38" s="832"/>
      <c r="M38" s="832"/>
      <c r="N38" s="832"/>
      <c r="O38" s="832"/>
      <c r="P38" s="833"/>
      <c r="Q38" s="830"/>
    </row>
    <row r="39" spans="1:17" ht="17.25" customHeight="1">
      <c r="B39" s="812" t="s">
        <v>70</v>
      </c>
      <c r="C39" s="813"/>
      <c r="D39" s="62" t="s">
        <v>71</v>
      </c>
      <c r="E39" s="219">
        <f>E26</f>
        <v>0</v>
      </c>
      <c r="F39" s="210"/>
      <c r="G39" s="211"/>
      <c r="H39" s="211"/>
      <c r="I39" s="211"/>
      <c r="J39" s="211"/>
      <c r="K39" s="211"/>
      <c r="L39" s="211"/>
      <c r="M39" s="211"/>
      <c r="N39" s="211"/>
      <c r="O39" s="211"/>
      <c r="P39" s="212"/>
      <c r="Q39" s="216">
        <f>ROUND(SUM(E39:P39)/12,0)</f>
        <v>0</v>
      </c>
    </row>
    <row r="40" spans="1:17" ht="17.25" customHeight="1">
      <c r="B40" s="834" t="s">
        <v>74</v>
      </c>
      <c r="C40" s="835"/>
      <c r="D40" s="62" t="s">
        <v>71</v>
      </c>
      <c r="E40" s="219">
        <f>E27</f>
        <v>0</v>
      </c>
      <c r="F40" s="210"/>
      <c r="G40" s="211"/>
      <c r="H40" s="211"/>
      <c r="I40" s="211"/>
      <c r="J40" s="211"/>
      <c r="K40" s="211"/>
      <c r="L40" s="211"/>
      <c r="M40" s="211"/>
      <c r="N40" s="211"/>
      <c r="O40" s="211"/>
      <c r="P40" s="212"/>
      <c r="Q40" s="216">
        <f>ROUND(SUM(E40:P40)/12,0)</f>
        <v>0</v>
      </c>
    </row>
    <row r="41" spans="1:17" ht="17.25" customHeight="1">
      <c r="B41" s="812" t="s">
        <v>75</v>
      </c>
      <c r="C41" s="813"/>
      <c r="D41" s="62" t="s">
        <v>71</v>
      </c>
      <c r="E41" s="219">
        <f>E28</f>
        <v>0</v>
      </c>
      <c r="F41" s="210"/>
      <c r="G41" s="211"/>
      <c r="H41" s="211"/>
      <c r="I41" s="211"/>
      <c r="J41" s="211"/>
      <c r="K41" s="211"/>
      <c r="L41" s="211"/>
      <c r="M41" s="211"/>
      <c r="N41" s="211"/>
      <c r="O41" s="211"/>
      <c r="P41" s="212"/>
      <c r="Q41" s="216">
        <f>ROUND(SUM(E41:P41)/12,0)</f>
        <v>0</v>
      </c>
    </row>
    <row r="42" spans="1:17" ht="17.25" customHeight="1" thickBot="1">
      <c r="B42" s="814" t="s">
        <v>76</v>
      </c>
      <c r="C42" s="815"/>
      <c r="D42" s="111" t="s">
        <v>71</v>
      </c>
      <c r="E42" s="220">
        <f>E29</f>
        <v>0</v>
      </c>
      <c r="F42" s="213"/>
      <c r="G42" s="214"/>
      <c r="H42" s="214"/>
      <c r="I42" s="214"/>
      <c r="J42" s="214"/>
      <c r="K42" s="214"/>
      <c r="L42" s="214"/>
      <c r="M42" s="214"/>
      <c r="N42" s="214"/>
      <c r="O42" s="214"/>
      <c r="P42" s="215"/>
      <c r="Q42" s="217">
        <f>ROUND(SUM(E42:P42)/12,0)</f>
        <v>0</v>
      </c>
    </row>
    <row r="43" spans="1:17" ht="17.25" customHeight="1" thickTop="1" thickBot="1">
      <c r="B43" s="816" t="s">
        <v>77</v>
      </c>
      <c r="C43" s="817"/>
      <c r="D43" s="116"/>
      <c r="E43" s="221">
        <f>SUM(E39+E40+E41+E42)</f>
        <v>0</v>
      </c>
      <c r="F43" s="117"/>
      <c r="G43" s="75"/>
      <c r="H43" s="75"/>
      <c r="I43" s="75"/>
      <c r="J43" s="75"/>
      <c r="K43" s="75"/>
      <c r="L43" s="75"/>
      <c r="M43" s="75"/>
      <c r="N43" s="75"/>
      <c r="O43" s="75"/>
      <c r="P43" s="118"/>
      <c r="Q43" s="218">
        <f>SUM(Q39+Q40+Q41+Q42)</f>
        <v>0</v>
      </c>
    </row>
    <row r="44" spans="1:17" ht="17.25" customHeight="1">
      <c r="B44" s="104" t="s">
        <v>80</v>
      </c>
      <c r="C44" s="78"/>
      <c r="D44" s="119"/>
      <c r="E44" s="120"/>
      <c r="F44" s="120"/>
      <c r="G44" s="120"/>
      <c r="H44" s="120"/>
      <c r="I44" s="120"/>
      <c r="J44" s="120"/>
      <c r="K44" s="120"/>
      <c r="L44" s="120"/>
      <c r="M44" s="120"/>
      <c r="N44" s="120"/>
      <c r="O44" s="120"/>
      <c r="P44" s="120"/>
      <c r="Q44" s="120"/>
    </row>
    <row r="45" spans="1:17" ht="17.25" customHeight="1">
      <c r="B45" s="78"/>
      <c r="C45" s="78"/>
      <c r="D45" s="119"/>
      <c r="E45" s="120"/>
      <c r="F45" s="120"/>
      <c r="G45" s="120"/>
      <c r="H45" s="120"/>
      <c r="I45" s="120"/>
      <c r="J45" s="120"/>
      <c r="K45" s="120"/>
      <c r="L45" s="120"/>
      <c r="M45" s="120"/>
      <c r="N45" s="120"/>
      <c r="O45" s="120"/>
      <c r="P45" s="120"/>
      <c r="Q45" s="120"/>
    </row>
    <row r="46" spans="1:17" ht="17.25" customHeight="1" thickBot="1">
      <c r="B46" s="121" t="s">
        <v>82</v>
      </c>
      <c r="C46" s="122"/>
    </row>
    <row r="47" spans="1:17" ht="94.5" customHeight="1" thickBot="1">
      <c r="B47" s="818"/>
      <c r="C47" s="819"/>
      <c r="D47" s="819"/>
      <c r="E47" s="819"/>
      <c r="F47" s="819"/>
      <c r="G47" s="819"/>
      <c r="H47" s="819"/>
      <c r="I47" s="819"/>
      <c r="J47" s="819"/>
      <c r="K47" s="819"/>
      <c r="L47" s="819"/>
      <c r="M47" s="819"/>
      <c r="N47" s="819"/>
      <c r="O47" s="819"/>
      <c r="P47" s="819"/>
      <c r="Q47" s="820"/>
    </row>
    <row r="48" spans="1:17"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sheetData>
  <mergeCells count="28">
    <mergeCell ref="A2:Q2"/>
    <mergeCell ref="H4:L4"/>
    <mergeCell ref="M4:Q4"/>
    <mergeCell ref="B10:D11"/>
    <mergeCell ref="Q10:Q11"/>
    <mergeCell ref="E11:P11"/>
    <mergeCell ref="B29:C29"/>
    <mergeCell ref="B12:C13"/>
    <mergeCell ref="B14:C15"/>
    <mergeCell ref="B16:C17"/>
    <mergeCell ref="B18:C19"/>
    <mergeCell ref="B20:C20"/>
    <mergeCell ref="B24:D25"/>
    <mergeCell ref="Q24:Q25"/>
    <mergeCell ref="F25:P25"/>
    <mergeCell ref="B26:C26"/>
    <mergeCell ref="B27:C27"/>
    <mergeCell ref="B28:C28"/>
    <mergeCell ref="B41:C41"/>
    <mergeCell ref="B42:C42"/>
    <mergeCell ref="B43:C43"/>
    <mergeCell ref="B47:Q47"/>
    <mergeCell ref="B30:C30"/>
    <mergeCell ref="B37:D38"/>
    <mergeCell ref="Q37:Q38"/>
    <mergeCell ref="F38:P38"/>
    <mergeCell ref="B39:C39"/>
    <mergeCell ref="B40:C40"/>
  </mergeCells>
  <phoneticPr fontId="7"/>
  <conditionalFormatting sqref="A1:XFD1">
    <cfRule type="expression" dxfId="2" priority="1">
      <formula>CELL("protect",A1)=0</formula>
    </cfRule>
  </conditionalFormatting>
  <pageMargins left="0.7" right="0.7" top="0.75" bottom="0.75" header="0.3" footer="0.3"/>
  <pageSetup paperSize="9" scale="56"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Q86"/>
  <sheetViews>
    <sheetView topLeftCell="A7" workbookViewId="0">
      <selection activeCell="H24" sqref="H24"/>
    </sheetView>
  </sheetViews>
  <sheetFormatPr defaultColWidth="9" defaultRowHeight="13.2"/>
  <cols>
    <col min="1" max="1" width="2.21875" style="56" customWidth="1"/>
    <col min="2" max="2" width="1.6640625" style="56" customWidth="1"/>
    <col min="3" max="3" width="14.109375" style="56" customWidth="1"/>
    <col min="4" max="4" width="6.88671875" style="56" customWidth="1"/>
    <col min="5" max="16" width="6.6640625" style="56" customWidth="1"/>
    <col min="17" max="17" width="7.44140625" style="56" customWidth="1"/>
    <col min="18" max="16384" width="9" style="56"/>
  </cols>
  <sheetData>
    <row r="1" spans="1:17" ht="40.5" customHeight="1">
      <c r="A1" s="847" t="s">
        <v>64</v>
      </c>
      <c r="B1" s="847"/>
      <c r="C1" s="847"/>
      <c r="D1" s="847"/>
      <c r="E1" s="847"/>
      <c r="F1" s="847"/>
      <c r="G1" s="847"/>
      <c r="H1" s="847"/>
      <c r="I1" s="847"/>
      <c r="J1" s="847"/>
      <c r="K1" s="847"/>
      <c r="L1" s="847"/>
      <c r="M1" s="847"/>
      <c r="N1" s="847"/>
      <c r="O1" s="847"/>
      <c r="P1" s="847"/>
      <c r="Q1" s="847"/>
    </row>
    <row r="2" spans="1:17" ht="18" customHeight="1" thickBot="1">
      <c r="B2" s="57"/>
      <c r="C2" s="57"/>
    </row>
    <row r="3" spans="1:17" ht="18" customHeight="1" thickBot="1">
      <c r="B3" s="57"/>
      <c r="C3" s="57"/>
      <c r="H3" s="848" t="s">
        <v>65</v>
      </c>
      <c r="I3" s="849"/>
      <c r="J3" s="849"/>
      <c r="K3" s="849"/>
      <c r="L3" s="850"/>
      <c r="M3" s="848" t="s">
        <v>83</v>
      </c>
      <c r="N3" s="849"/>
      <c r="O3" s="849"/>
      <c r="P3" s="849"/>
      <c r="Q3" s="850"/>
    </row>
    <row r="4" spans="1:17" ht="18" customHeight="1">
      <c r="B4" s="57"/>
      <c r="C4" s="57"/>
      <c r="H4" s="58"/>
      <c r="I4" s="58"/>
      <c r="J4" s="58"/>
      <c r="K4" s="58"/>
      <c r="L4" s="58"/>
      <c r="M4" s="58"/>
      <c r="N4" s="58"/>
      <c r="O4" s="58"/>
      <c r="P4" s="58"/>
      <c r="Q4" s="58"/>
    </row>
    <row r="5" spans="1:17" ht="18" customHeight="1">
      <c r="B5" s="56" t="s">
        <v>66</v>
      </c>
      <c r="H5" s="58"/>
      <c r="I5" s="58"/>
      <c r="J5" s="58"/>
      <c r="K5" s="58"/>
      <c r="L5" s="58"/>
      <c r="M5" s="58"/>
      <c r="N5" s="58"/>
      <c r="O5" s="58"/>
      <c r="P5" s="58"/>
      <c r="Q5" s="58"/>
    </row>
    <row r="6" spans="1:17" ht="18" customHeight="1">
      <c r="B6" s="56" t="s">
        <v>67</v>
      </c>
      <c r="H6" s="58"/>
      <c r="I6" s="58"/>
      <c r="J6" s="58"/>
      <c r="K6" s="58"/>
      <c r="L6" s="58"/>
      <c r="M6" s="58"/>
      <c r="N6" s="58"/>
      <c r="O6" s="58"/>
      <c r="P6" s="58"/>
      <c r="Q6" s="58"/>
    </row>
    <row r="7" spans="1:17" ht="18" customHeight="1">
      <c r="B7" s="56" t="s">
        <v>84</v>
      </c>
      <c r="C7" s="59"/>
      <c r="H7" s="58"/>
      <c r="I7" s="58"/>
      <c r="J7" s="58"/>
      <c r="K7" s="58"/>
      <c r="L7" s="58"/>
      <c r="M7" s="58"/>
      <c r="N7" s="58"/>
      <c r="O7" s="58"/>
      <c r="P7" s="58"/>
      <c r="Q7" s="58"/>
    </row>
    <row r="8" spans="1:17" ht="18" customHeight="1">
      <c r="B8" s="59"/>
      <c r="C8" s="59"/>
      <c r="H8" s="58"/>
      <c r="I8" s="58"/>
      <c r="J8" s="58"/>
      <c r="K8" s="58"/>
      <c r="L8" s="58"/>
      <c r="M8" s="58"/>
      <c r="N8" s="58"/>
      <c r="O8" s="58"/>
      <c r="P8" s="58"/>
      <c r="Q8" s="58"/>
    </row>
    <row r="9" spans="1:17" ht="18" customHeight="1" thickBot="1">
      <c r="A9" s="60" t="s">
        <v>133</v>
      </c>
    </row>
    <row r="10" spans="1:17" ht="17.25" customHeight="1">
      <c r="B10" s="871" t="s">
        <v>78</v>
      </c>
      <c r="C10" s="872"/>
      <c r="D10" s="873"/>
      <c r="E10" s="61">
        <v>4</v>
      </c>
      <c r="F10" s="61">
        <v>5</v>
      </c>
      <c r="G10" s="61">
        <v>6</v>
      </c>
      <c r="H10" s="61">
        <v>7</v>
      </c>
      <c r="I10" s="61">
        <v>8</v>
      </c>
      <c r="J10" s="61">
        <v>9</v>
      </c>
      <c r="K10" s="61">
        <v>10</v>
      </c>
      <c r="L10" s="61">
        <v>11</v>
      </c>
      <c r="M10" s="61">
        <v>12</v>
      </c>
      <c r="N10" s="61">
        <v>1</v>
      </c>
      <c r="O10" s="61">
        <v>2</v>
      </c>
      <c r="P10" s="61">
        <v>3</v>
      </c>
      <c r="Q10" s="857" t="s">
        <v>68</v>
      </c>
    </row>
    <row r="11" spans="1:17" ht="17.25" customHeight="1">
      <c r="B11" s="874"/>
      <c r="C11" s="875"/>
      <c r="D11" s="876"/>
      <c r="E11" s="859" t="s">
        <v>69</v>
      </c>
      <c r="F11" s="860"/>
      <c r="G11" s="860"/>
      <c r="H11" s="860"/>
      <c r="I11" s="860"/>
      <c r="J11" s="860"/>
      <c r="K11" s="860"/>
      <c r="L11" s="860"/>
      <c r="M11" s="860"/>
      <c r="N11" s="860"/>
      <c r="O11" s="860"/>
      <c r="P11" s="861"/>
      <c r="Q11" s="858"/>
    </row>
    <row r="12" spans="1:17" ht="17.25" customHeight="1">
      <c r="B12" s="839" t="s">
        <v>70</v>
      </c>
      <c r="C12" s="840"/>
      <c r="D12" s="62" t="s">
        <v>71</v>
      </c>
      <c r="E12" s="63">
        <v>40</v>
      </c>
      <c r="F12" s="63">
        <v>42</v>
      </c>
      <c r="G12" s="63">
        <v>43</v>
      </c>
      <c r="H12" s="63">
        <v>44</v>
      </c>
      <c r="I12" s="63">
        <v>45</v>
      </c>
      <c r="J12" s="63">
        <v>46</v>
      </c>
      <c r="K12" s="63">
        <v>47</v>
      </c>
      <c r="L12" s="63">
        <v>48</v>
      </c>
      <c r="M12" s="63">
        <v>49</v>
      </c>
      <c r="N12" s="63">
        <v>50</v>
      </c>
      <c r="O12" s="63">
        <v>51</v>
      </c>
      <c r="P12" s="63">
        <v>52</v>
      </c>
      <c r="Q12" s="64">
        <f>ROUND(SUM(E12:P12)/12,0)</f>
        <v>46</v>
      </c>
    </row>
    <row r="13" spans="1:17" ht="17.25" customHeight="1">
      <c r="B13" s="841"/>
      <c r="C13" s="842"/>
      <c r="D13" s="65" t="s">
        <v>72</v>
      </c>
      <c r="E13" s="66"/>
      <c r="F13" s="67">
        <f t="shared" ref="F13:P13" si="0">F12/$E$12</f>
        <v>1.05</v>
      </c>
      <c r="G13" s="67">
        <f t="shared" si="0"/>
        <v>1.075</v>
      </c>
      <c r="H13" s="67">
        <f t="shared" si="0"/>
        <v>1.1000000000000001</v>
      </c>
      <c r="I13" s="67">
        <f t="shared" si="0"/>
        <v>1.125</v>
      </c>
      <c r="J13" s="67">
        <f t="shared" si="0"/>
        <v>1.1499999999999999</v>
      </c>
      <c r="K13" s="67">
        <f t="shared" si="0"/>
        <v>1.175</v>
      </c>
      <c r="L13" s="67">
        <f t="shared" si="0"/>
        <v>1.2</v>
      </c>
      <c r="M13" s="67">
        <f t="shared" si="0"/>
        <v>1.2250000000000001</v>
      </c>
      <c r="N13" s="67">
        <f t="shared" si="0"/>
        <v>1.25</v>
      </c>
      <c r="O13" s="67">
        <f t="shared" si="0"/>
        <v>1.2749999999999999</v>
      </c>
      <c r="P13" s="67">
        <f t="shared" si="0"/>
        <v>1.3</v>
      </c>
      <c r="Q13" s="68" t="s">
        <v>73</v>
      </c>
    </row>
    <row r="14" spans="1:17" ht="17.25" customHeight="1">
      <c r="B14" s="834" t="s">
        <v>74</v>
      </c>
      <c r="C14" s="835"/>
      <c r="D14" s="62" t="s">
        <v>71</v>
      </c>
      <c r="E14" s="63">
        <v>30</v>
      </c>
      <c r="F14" s="63">
        <v>31</v>
      </c>
      <c r="G14" s="63">
        <v>32</v>
      </c>
      <c r="H14" s="63">
        <v>33</v>
      </c>
      <c r="I14" s="63">
        <v>34</v>
      </c>
      <c r="J14" s="63">
        <v>35</v>
      </c>
      <c r="K14" s="63">
        <v>36</v>
      </c>
      <c r="L14" s="63">
        <v>37</v>
      </c>
      <c r="M14" s="63">
        <v>38</v>
      </c>
      <c r="N14" s="63">
        <v>39</v>
      </c>
      <c r="O14" s="63">
        <v>40</v>
      </c>
      <c r="P14" s="63">
        <v>41</v>
      </c>
      <c r="Q14" s="64">
        <f>ROUND(SUM(E14:P14)/12,0)</f>
        <v>36</v>
      </c>
    </row>
    <row r="15" spans="1:17" ht="17.25" customHeight="1">
      <c r="B15" s="834"/>
      <c r="C15" s="835"/>
      <c r="D15" s="65" t="s">
        <v>72</v>
      </c>
      <c r="E15" s="66"/>
      <c r="F15" s="67">
        <f t="shared" ref="F15:P15" si="1">F14/$E$14</f>
        <v>1.0333333333333334</v>
      </c>
      <c r="G15" s="67">
        <f t="shared" si="1"/>
        <v>1.0666666666666667</v>
      </c>
      <c r="H15" s="67">
        <f t="shared" si="1"/>
        <v>1.1000000000000001</v>
      </c>
      <c r="I15" s="67">
        <f t="shared" si="1"/>
        <v>1.1333333333333333</v>
      </c>
      <c r="J15" s="67">
        <f t="shared" si="1"/>
        <v>1.1666666666666667</v>
      </c>
      <c r="K15" s="67">
        <f t="shared" si="1"/>
        <v>1.2</v>
      </c>
      <c r="L15" s="67">
        <f t="shared" si="1"/>
        <v>1.2333333333333334</v>
      </c>
      <c r="M15" s="67">
        <f t="shared" si="1"/>
        <v>1.2666666666666666</v>
      </c>
      <c r="N15" s="67">
        <f t="shared" si="1"/>
        <v>1.3</v>
      </c>
      <c r="O15" s="67">
        <f t="shared" si="1"/>
        <v>1.3333333333333333</v>
      </c>
      <c r="P15" s="67">
        <f t="shared" si="1"/>
        <v>1.3666666666666667</v>
      </c>
      <c r="Q15" s="68"/>
    </row>
    <row r="16" spans="1:17" ht="17.25" customHeight="1">
      <c r="B16" s="839" t="s">
        <v>75</v>
      </c>
      <c r="C16" s="840"/>
      <c r="D16" s="62" t="s">
        <v>71</v>
      </c>
      <c r="E16" s="63">
        <v>20</v>
      </c>
      <c r="F16" s="63">
        <v>21</v>
      </c>
      <c r="G16" s="63">
        <v>21</v>
      </c>
      <c r="H16" s="63">
        <v>22</v>
      </c>
      <c r="I16" s="63">
        <v>22</v>
      </c>
      <c r="J16" s="63">
        <v>23</v>
      </c>
      <c r="K16" s="63">
        <v>23</v>
      </c>
      <c r="L16" s="63">
        <v>24</v>
      </c>
      <c r="M16" s="63">
        <v>24</v>
      </c>
      <c r="N16" s="63">
        <v>25</v>
      </c>
      <c r="O16" s="63">
        <v>25</v>
      </c>
      <c r="P16" s="63">
        <v>26</v>
      </c>
      <c r="Q16" s="64">
        <f>ROUND(SUM(E16:P16)/12,0)</f>
        <v>23</v>
      </c>
    </row>
    <row r="17" spans="1:17" ht="17.25" customHeight="1">
      <c r="B17" s="841"/>
      <c r="C17" s="843"/>
      <c r="D17" s="65" t="s">
        <v>72</v>
      </c>
      <c r="E17" s="66"/>
      <c r="F17" s="67">
        <f t="shared" ref="F17:P17" si="2">F16/$E$16</f>
        <v>1.05</v>
      </c>
      <c r="G17" s="67">
        <f t="shared" si="2"/>
        <v>1.05</v>
      </c>
      <c r="H17" s="67">
        <f t="shared" si="2"/>
        <v>1.1000000000000001</v>
      </c>
      <c r="I17" s="67">
        <f t="shared" si="2"/>
        <v>1.1000000000000001</v>
      </c>
      <c r="J17" s="67">
        <f t="shared" si="2"/>
        <v>1.1499999999999999</v>
      </c>
      <c r="K17" s="67">
        <f t="shared" si="2"/>
        <v>1.1499999999999999</v>
      </c>
      <c r="L17" s="67">
        <f t="shared" si="2"/>
        <v>1.2</v>
      </c>
      <c r="M17" s="67">
        <f t="shared" si="2"/>
        <v>1.2</v>
      </c>
      <c r="N17" s="67">
        <f t="shared" si="2"/>
        <v>1.25</v>
      </c>
      <c r="O17" s="67">
        <f t="shared" si="2"/>
        <v>1.25</v>
      </c>
      <c r="P17" s="67">
        <f t="shared" si="2"/>
        <v>1.3</v>
      </c>
      <c r="Q17" s="68"/>
    </row>
    <row r="18" spans="1:17" ht="17.25" customHeight="1">
      <c r="B18" s="839" t="s">
        <v>76</v>
      </c>
      <c r="C18" s="844"/>
      <c r="D18" s="62" t="s">
        <v>71</v>
      </c>
      <c r="E18" s="63">
        <v>10</v>
      </c>
      <c r="F18" s="63">
        <v>11</v>
      </c>
      <c r="G18" s="63">
        <v>12</v>
      </c>
      <c r="H18" s="63">
        <v>12</v>
      </c>
      <c r="I18" s="63">
        <v>13</v>
      </c>
      <c r="J18" s="63">
        <v>13</v>
      </c>
      <c r="K18" s="63">
        <v>13</v>
      </c>
      <c r="L18" s="63">
        <v>13</v>
      </c>
      <c r="M18" s="63">
        <v>14</v>
      </c>
      <c r="N18" s="63">
        <v>15</v>
      </c>
      <c r="O18" s="63">
        <v>16</v>
      </c>
      <c r="P18" s="63">
        <v>14</v>
      </c>
      <c r="Q18" s="64">
        <f>ROUND(SUM(E18:P18)/12,0)</f>
        <v>13</v>
      </c>
    </row>
    <row r="19" spans="1:17" ht="17.25" customHeight="1" thickBot="1">
      <c r="B19" s="845"/>
      <c r="C19" s="846"/>
      <c r="D19" s="69" t="s">
        <v>72</v>
      </c>
      <c r="E19" s="70"/>
      <c r="F19" s="71">
        <f t="shared" ref="F19:P19" si="3">F18/$E$18</f>
        <v>1.1000000000000001</v>
      </c>
      <c r="G19" s="71">
        <f t="shared" si="3"/>
        <v>1.2</v>
      </c>
      <c r="H19" s="71">
        <f t="shared" si="3"/>
        <v>1.2</v>
      </c>
      <c r="I19" s="71">
        <f t="shared" si="3"/>
        <v>1.3</v>
      </c>
      <c r="J19" s="71">
        <f t="shared" si="3"/>
        <v>1.3</v>
      </c>
      <c r="K19" s="71">
        <f t="shared" si="3"/>
        <v>1.3</v>
      </c>
      <c r="L19" s="71">
        <f t="shared" si="3"/>
        <v>1.3</v>
      </c>
      <c r="M19" s="71">
        <f t="shared" si="3"/>
        <v>1.4</v>
      </c>
      <c r="N19" s="71">
        <f t="shared" si="3"/>
        <v>1.5</v>
      </c>
      <c r="O19" s="71">
        <f t="shared" si="3"/>
        <v>1.6</v>
      </c>
      <c r="P19" s="71">
        <f t="shared" si="3"/>
        <v>1.4</v>
      </c>
      <c r="Q19" s="72"/>
    </row>
    <row r="20" spans="1:17" ht="17.25" customHeight="1" thickTop="1" thickBot="1">
      <c r="B20" s="816" t="s">
        <v>77</v>
      </c>
      <c r="C20" s="817"/>
      <c r="D20" s="73"/>
      <c r="E20" s="74">
        <f>SUM(E12+E14+E16+E18)</f>
        <v>100</v>
      </c>
      <c r="F20" s="75"/>
      <c r="G20" s="75"/>
      <c r="H20" s="75"/>
      <c r="I20" s="75"/>
      <c r="J20" s="75"/>
      <c r="K20" s="75"/>
      <c r="L20" s="75"/>
      <c r="M20" s="75"/>
      <c r="N20" s="75"/>
      <c r="O20" s="75"/>
      <c r="P20" s="75"/>
      <c r="Q20" s="76">
        <f>SUM(Q12+Q14+Q16+Q18)</f>
        <v>118</v>
      </c>
    </row>
    <row r="21" spans="1:17" ht="17.25" customHeight="1">
      <c r="B21" s="77"/>
      <c r="C21" s="77"/>
      <c r="D21" s="77"/>
      <c r="E21" s="78"/>
      <c r="F21" s="79"/>
      <c r="G21" s="79"/>
      <c r="H21" s="79"/>
      <c r="I21" s="79"/>
      <c r="J21" s="79"/>
      <c r="K21" s="79"/>
      <c r="L21" s="79"/>
      <c r="M21" s="79"/>
      <c r="N21" s="79"/>
      <c r="O21" s="79"/>
      <c r="P21" s="79"/>
    </row>
    <row r="22" spans="1:17" ht="17.25" customHeight="1">
      <c r="B22" s="77"/>
      <c r="C22" s="77"/>
      <c r="D22" s="77"/>
      <c r="E22" s="78"/>
      <c r="F22" s="79"/>
      <c r="G22" s="79"/>
      <c r="H22" s="79"/>
      <c r="I22" s="79"/>
      <c r="J22" s="79"/>
      <c r="K22" s="79"/>
      <c r="L22" s="79"/>
      <c r="M22" s="79"/>
      <c r="N22" s="79"/>
      <c r="O22" s="79"/>
      <c r="P22" s="79"/>
    </row>
    <row r="23" spans="1:17" ht="17.25" customHeight="1" thickBot="1">
      <c r="A23" s="80" t="s">
        <v>214</v>
      </c>
      <c r="D23" s="81"/>
      <c r="E23" s="82"/>
      <c r="F23" s="81"/>
      <c r="G23" s="81"/>
      <c r="H23" s="81"/>
      <c r="I23" s="81"/>
      <c r="J23" s="81"/>
      <c r="K23" s="81"/>
      <c r="L23" s="81"/>
      <c r="M23" s="81"/>
      <c r="N23" s="81"/>
      <c r="O23" s="81"/>
      <c r="P23" s="81"/>
    </row>
    <row r="24" spans="1:17" ht="17.25" customHeight="1" thickBot="1">
      <c r="B24" s="865" t="s">
        <v>86</v>
      </c>
      <c r="C24" s="866"/>
      <c r="D24" s="867"/>
      <c r="E24" s="83">
        <v>4</v>
      </c>
      <c r="F24" s="84">
        <v>5</v>
      </c>
      <c r="G24" s="61">
        <v>6</v>
      </c>
      <c r="H24" s="61">
        <v>7</v>
      </c>
      <c r="I24" s="61">
        <v>8</v>
      </c>
      <c r="J24" s="61">
        <v>9</v>
      </c>
      <c r="K24" s="61">
        <v>10</v>
      </c>
      <c r="L24" s="61">
        <v>11</v>
      </c>
      <c r="M24" s="61">
        <v>12</v>
      </c>
      <c r="N24" s="61">
        <v>1</v>
      </c>
      <c r="O24" s="61">
        <v>2</v>
      </c>
      <c r="P24" s="85">
        <v>3</v>
      </c>
      <c r="Q24" s="829" t="s">
        <v>68</v>
      </c>
    </row>
    <row r="25" spans="1:17" ht="17.25" customHeight="1">
      <c r="B25" s="868"/>
      <c r="C25" s="869"/>
      <c r="D25" s="870"/>
      <c r="E25" s="86" t="s">
        <v>69</v>
      </c>
      <c r="F25" s="836" t="s">
        <v>79</v>
      </c>
      <c r="G25" s="837"/>
      <c r="H25" s="837"/>
      <c r="I25" s="837"/>
      <c r="J25" s="837"/>
      <c r="K25" s="837"/>
      <c r="L25" s="837"/>
      <c r="M25" s="837"/>
      <c r="N25" s="837"/>
      <c r="O25" s="837"/>
      <c r="P25" s="838"/>
      <c r="Q25" s="830"/>
    </row>
    <row r="26" spans="1:17" ht="17.25" customHeight="1">
      <c r="B26" s="812" t="s">
        <v>70</v>
      </c>
      <c r="C26" s="813"/>
      <c r="D26" s="87" t="s">
        <v>71</v>
      </c>
      <c r="E26" s="88">
        <v>38</v>
      </c>
      <c r="F26" s="89">
        <f>ROUND($E$26*F13,0)</f>
        <v>40</v>
      </c>
      <c r="G26" s="90">
        <f>$E$26*G13</f>
        <v>40.85</v>
      </c>
      <c r="H26" s="90">
        <f t="shared" ref="H26:P26" si="4">$E$26*H13</f>
        <v>41.800000000000004</v>
      </c>
      <c r="I26" s="90">
        <f t="shared" si="4"/>
        <v>42.75</v>
      </c>
      <c r="J26" s="90">
        <f t="shared" si="4"/>
        <v>43.699999999999996</v>
      </c>
      <c r="K26" s="90">
        <f t="shared" si="4"/>
        <v>44.65</v>
      </c>
      <c r="L26" s="90">
        <f t="shared" si="4"/>
        <v>45.6</v>
      </c>
      <c r="M26" s="90">
        <f t="shared" si="4"/>
        <v>46.550000000000004</v>
      </c>
      <c r="N26" s="90">
        <f t="shared" si="4"/>
        <v>47.5</v>
      </c>
      <c r="O26" s="90">
        <f t="shared" si="4"/>
        <v>48.449999999999996</v>
      </c>
      <c r="P26" s="123">
        <f t="shared" si="4"/>
        <v>49.4</v>
      </c>
      <c r="Q26" s="91">
        <f>ROUND(SUM(E26:P26)/12,0)</f>
        <v>44</v>
      </c>
    </row>
    <row r="27" spans="1:17" ht="17.25" customHeight="1">
      <c r="B27" s="834" t="s">
        <v>74</v>
      </c>
      <c r="C27" s="835"/>
      <c r="D27" s="92" t="s">
        <v>71</v>
      </c>
      <c r="E27" s="88">
        <v>31</v>
      </c>
      <c r="F27" s="89">
        <f t="shared" ref="F27:P27" si="5">$E$27*F15</f>
        <v>32.033333333333339</v>
      </c>
      <c r="G27" s="90">
        <f t="shared" si="5"/>
        <v>33.066666666666663</v>
      </c>
      <c r="H27" s="90">
        <f t="shared" si="5"/>
        <v>34.1</v>
      </c>
      <c r="I27" s="90">
        <f t="shared" si="5"/>
        <v>35.133333333333333</v>
      </c>
      <c r="J27" s="90">
        <f t="shared" si="5"/>
        <v>36.166666666666671</v>
      </c>
      <c r="K27" s="90">
        <f t="shared" si="5"/>
        <v>37.199999999999996</v>
      </c>
      <c r="L27" s="90">
        <f t="shared" si="5"/>
        <v>38.233333333333334</v>
      </c>
      <c r="M27" s="90">
        <f t="shared" si="5"/>
        <v>39.266666666666666</v>
      </c>
      <c r="N27" s="90">
        <f t="shared" si="5"/>
        <v>40.300000000000004</v>
      </c>
      <c r="O27" s="90">
        <f t="shared" si="5"/>
        <v>41.333333333333329</v>
      </c>
      <c r="P27" s="123">
        <f t="shared" si="5"/>
        <v>42.366666666666667</v>
      </c>
      <c r="Q27" s="91">
        <f>ROUND(SUM(E27:P27)/12,0)</f>
        <v>37</v>
      </c>
    </row>
    <row r="28" spans="1:17" ht="17.25" customHeight="1">
      <c r="B28" s="812" t="s">
        <v>75</v>
      </c>
      <c r="C28" s="813"/>
      <c r="D28" s="87" t="s">
        <v>71</v>
      </c>
      <c r="E28" s="88">
        <v>20</v>
      </c>
      <c r="F28" s="89">
        <f t="shared" ref="F28:P28" si="6">$E$28*F17</f>
        <v>21</v>
      </c>
      <c r="G28" s="90">
        <f t="shared" si="6"/>
        <v>21</v>
      </c>
      <c r="H28" s="90">
        <f t="shared" si="6"/>
        <v>22</v>
      </c>
      <c r="I28" s="90">
        <f t="shared" si="6"/>
        <v>22</v>
      </c>
      <c r="J28" s="90">
        <f t="shared" si="6"/>
        <v>23</v>
      </c>
      <c r="K28" s="90">
        <f t="shared" si="6"/>
        <v>23</v>
      </c>
      <c r="L28" s="90">
        <f t="shared" si="6"/>
        <v>24</v>
      </c>
      <c r="M28" s="90">
        <f t="shared" si="6"/>
        <v>24</v>
      </c>
      <c r="N28" s="90">
        <f t="shared" si="6"/>
        <v>25</v>
      </c>
      <c r="O28" s="90">
        <f t="shared" si="6"/>
        <v>25</v>
      </c>
      <c r="P28" s="123">
        <f t="shared" si="6"/>
        <v>26</v>
      </c>
      <c r="Q28" s="91">
        <f>ROUND(SUM(E28:P28)/12,0)</f>
        <v>23</v>
      </c>
    </row>
    <row r="29" spans="1:17" ht="17.25" customHeight="1" thickBot="1">
      <c r="B29" s="814" t="s">
        <v>76</v>
      </c>
      <c r="C29" s="815"/>
      <c r="D29" s="93" t="s">
        <v>71</v>
      </c>
      <c r="E29" s="94">
        <v>9</v>
      </c>
      <c r="F29" s="95">
        <f t="shared" ref="F29:P29" si="7">$E$29*F19</f>
        <v>9.9</v>
      </c>
      <c r="G29" s="96">
        <f t="shared" si="7"/>
        <v>10.799999999999999</v>
      </c>
      <c r="H29" s="96">
        <f t="shared" si="7"/>
        <v>10.799999999999999</v>
      </c>
      <c r="I29" s="96">
        <f t="shared" si="7"/>
        <v>11.700000000000001</v>
      </c>
      <c r="J29" s="96">
        <f t="shared" si="7"/>
        <v>11.700000000000001</v>
      </c>
      <c r="K29" s="96">
        <f t="shared" si="7"/>
        <v>11.700000000000001</v>
      </c>
      <c r="L29" s="96">
        <f t="shared" si="7"/>
        <v>11.700000000000001</v>
      </c>
      <c r="M29" s="96">
        <f t="shared" si="7"/>
        <v>12.6</v>
      </c>
      <c r="N29" s="96">
        <f t="shared" si="7"/>
        <v>13.5</v>
      </c>
      <c r="O29" s="96">
        <f t="shared" si="7"/>
        <v>14.4</v>
      </c>
      <c r="P29" s="124">
        <f t="shared" si="7"/>
        <v>12.6</v>
      </c>
      <c r="Q29" s="97">
        <f>ROUND(SUM(E29:P29)/12,0)</f>
        <v>12</v>
      </c>
    </row>
    <row r="30" spans="1:17" ht="17.25" customHeight="1" thickTop="1" thickBot="1">
      <c r="B30" s="821" t="s">
        <v>77</v>
      </c>
      <c r="C30" s="822"/>
      <c r="D30" s="98"/>
      <c r="E30" s="99">
        <f>SUM(E26+E27+E28+E29)</f>
        <v>98</v>
      </c>
      <c r="F30" s="100"/>
      <c r="G30" s="101"/>
      <c r="H30" s="101"/>
      <c r="I30" s="101"/>
      <c r="J30" s="101"/>
      <c r="K30" s="101"/>
      <c r="L30" s="101"/>
      <c r="M30" s="101"/>
      <c r="N30" s="101"/>
      <c r="O30" s="101"/>
      <c r="P30" s="102"/>
      <c r="Q30" s="103">
        <f>SUM(Q26+Q27+Q28+Q29)</f>
        <v>116</v>
      </c>
    </row>
    <row r="31" spans="1:17" ht="17.25" customHeight="1">
      <c r="B31" s="104" t="s">
        <v>80</v>
      </c>
      <c r="C31" s="78"/>
    </row>
    <row r="32" spans="1:17" ht="17.25" customHeight="1">
      <c r="B32" s="78"/>
      <c r="C32" s="78"/>
    </row>
    <row r="33" spans="1:17" ht="17.25" customHeight="1">
      <c r="B33" s="78"/>
      <c r="C33" s="78"/>
    </row>
    <row r="34" spans="1:17" ht="17.25" customHeight="1">
      <c r="B34" s="78"/>
      <c r="C34" s="78"/>
    </row>
    <row r="35" spans="1:17" ht="17.25" customHeight="1">
      <c r="B35" s="81"/>
      <c r="C35" s="81"/>
      <c r="D35" s="81"/>
      <c r="E35" s="78"/>
      <c r="F35" s="81"/>
      <c r="G35" s="81"/>
      <c r="H35" s="81"/>
      <c r="I35" s="81"/>
      <c r="J35" s="81"/>
      <c r="K35" s="81"/>
      <c r="L35" s="81"/>
      <c r="M35" s="81"/>
      <c r="N35" s="81"/>
      <c r="O35" s="81"/>
      <c r="P35" s="81"/>
      <c r="Q35" s="81"/>
    </row>
    <row r="36" spans="1:17" ht="17.25" customHeight="1" thickBot="1">
      <c r="A36" s="80" t="s">
        <v>81</v>
      </c>
      <c r="D36" s="81"/>
      <c r="E36" s="82"/>
      <c r="F36" s="81"/>
      <c r="G36" s="81"/>
      <c r="H36" s="81"/>
      <c r="I36" s="81"/>
      <c r="J36" s="81"/>
      <c r="K36" s="81"/>
      <c r="L36" s="81"/>
      <c r="M36" s="81"/>
      <c r="N36" s="81"/>
      <c r="O36" s="81"/>
      <c r="P36" s="81"/>
      <c r="Q36" s="81"/>
    </row>
    <row r="37" spans="1:17" ht="17.25" customHeight="1" thickBot="1">
      <c r="B37" s="865" t="s">
        <v>86</v>
      </c>
      <c r="C37" s="866"/>
      <c r="D37" s="867"/>
      <c r="E37" s="83">
        <v>4</v>
      </c>
      <c r="F37" s="105">
        <v>5</v>
      </c>
      <c r="G37" s="61">
        <v>6</v>
      </c>
      <c r="H37" s="61">
        <v>7</v>
      </c>
      <c r="I37" s="61">
        <v>8</v>
      </c>
      <c r="J37" s="61">
        <v>9</v>
      </c>
      <c r="K37" s="61">
        <v>10</v>
      </c>
      <c r="L37" s="61">
        <v>11</v>
      </c>
      <c r="M37" s="61">
        <v>12</v>
      </c>
      <c r="N37" s="61">
        <v>1</v>
      </c>
      <c r="O37" s="61">
        <v>2</v>
      </c>
      <c r="P37" s="106">
        <v>3</v>
      </c>
      <c r="Q37" s="829" t="s">
        <v>68</v>
      </c>
    </row>
    <row r="38" spans="1:17" ht="17.25" customHeight="1">
      <c r="B38" s="868"/>
      <c r="C38" s="869"/>
      <c r="D38" s="870"/>
      <c r="E38" s="86" t="s">
        <v>69</v>
      </c>
      <c r="F38" s="831" t="s">
        <v>79</v>
      </c>
      <c r="G38" s="832"/>
      <c r="H38" s="832"/>
      <c r="I38" s="832"/>
      <c r="J38" s="832"/>
      <c r="K38" s="832"/>
      <c r="L38" s="832"/>
      <c r="M38" s="832"/>
      <c r="N38" s="832"/>
      <c r="O38" s="832"/>
      <c r="P38" s="833"/>
      <c r="Q38" s="830"/>
    </row>
    <row r="39" spans="1:17" ht="17.25" customHeight="1">
      <c r="B39" s="812" t="s">
        <v>70</v>
      </c>
      <c r="C39" s="813"/>
      <c r="D39" s="62" t="s">
        <v>71</v>
      </c>
      <c r="E39" s="107">
        <f>E26</f>
        <v>38</v>
      </c>
      <c r="F39" s="108"/>
      <c r="G39" s="109"/>
      <c r="H39" s="109"/>
      <c r="I39" s="109"/>
      <c r="J39" s="109"/>
      <c r="K39" s="109"/>
      <c r="L39" s="109"/>
      <c r="M39" s="109"/>
      <c r="N39" s="109"/>
      <c r="O39" s="109"/>
      <c r="P39" s="110"/>
      <c r="Q39" s="91">
        <f>ROUND(SUM(E39:P39)/12,0)</f>
        <v>3</v>
      </c>
    </row>
    <row r="40" spans="1:17" ht="17.25" customHeight="1">
      <c r="B40" s="834" t="s">
        <v>74</v>
      </c>
      <c r="C40" s="835"/>
      <c r="D40" s="62" t="s">
        <v>71</v>
      </c>
      <c r="E40" s="107">
        <f>E27</f>
        <v>31</v>
      </c>
      <c r="F40" s="108"/>
      <c r="G40" s="109"/>
      <c r="H40" s="109"/>
      <c r="I40" s="109"/>
      <c r="J40" s="109"/>
      <c r="K40" s="109"/>
      <c r="L40" s="109"/>
      <c r="M40" s="109"/>
      <c r="N40" s="109"/>
      <c r="O40" s="109"/>
      <c r="P40" s="110"/>
      <c r="Q40" s="91">
        <f>ROUND(SUM(E40:P40)/12,0)</f>
        <v>3</v>
      </c>
    </row>
    <row r="41" spans="1:17" ht="17.25" customHeight="1">
      <c r="B41" s="812" t="s">
        <v>75</v>
      </c>
      <c r="C41" s="813"/>
      <c r="D41" s="62" t="s">
        <v>71</v>
      </c>
      <c r="E41" s="107">
        <f>E28</f>
        <v>20</v>
      </c>
      <c r="F41" s="108"/>
      <c r="G41" s="109"/>
      <c r="H41" s="109"/>
      <c r="I41" s="109"/>
      <c r="J41" s="109"/>
      <c r="K41" s="109"/>
      <c r="L41" s="109"/>
      <c r="M41" s="109"/>
      <c r="N41" s="109"/>
      <c r="O41" s="109"/>
      <c r="P41" s="110"/>
      <c r="Q41" s="91">
        <f>ROUND(SUM(E41:P41)/12,0)</f>
        <v>2</v>
      </c>
    </row>
    <row r="42" spans="1:17" ht="17.25" customHeight="1" thickBot="1">
      <c r="B42" s="814" t="s">
        <v>76</v>
      </c>
      <c r="C42" s="815"/>
      <c r="D42" s="111" t="s">
        <v>71</v>
      </c>
      <c r="E42" s="112">
        <f>E29</f>
        <v>9</v>
      </c>
      <c r="F42" s="113"/>
      <c r="G42" s="114"/>
      <c r="H42" s="114"/>
      <c r="I42" s="114"/>
      <c r="J42" s="114"/>
      <c r="K42" s="114"/>
      <c r="L42" s="114"/>
      <c r="M42" s="114"/>
      <c r="N42" s="114"/>
      <c r="O42" s="114"/>
      <c r="P42" s="115"/>
      <c r="Q42" s="97">
        <f>ROUND(SUM(E42:P42)/12,0)</f>
        <v>1</v>
      </c>
    </row>
    <row r="43" spans="1:17" ht="17.25" customHeight="1" thickTop="1" thickBot="1">
      <c r="B43" s="816" t="s">
        <v>77</v>
      </c>
      <c r="C43" s="817"/>
      <c r="D43" s="116"/>
      <c r="E43" s="99">
        <f>SUM(E39+E40+E41+E42)</f>
        <v>98</v>
      </c>
      <c r="F43" s="117"/>
      <c r="G43" s="75"/>
      <c r="H43" s="75"/>
      <c r="I43" s="75"/>
      <c r="J43" s="75"/>
      <c r="K43" s="75"/>
      <c r="L43" s="75"/>
      <c r="M43" s="75"/>
      <c r="N43" s="75"/>
      <c r="O43" s="75"/>
      <c r="P43" s="118"/>
      <c r="Q43" s="103">
        <f>SUM(Q39+Q40+Q41+Q42)</f>
        <v>9</v>
      </c>
    </row>
    <row r="44" spans="1:17" ht="17.25" customHeight="1">
      <c r="B44" s="104" t="s">
        <v>80</v>
      </c>
      <c r="C44" s="78"/>
      <c r="D44" s="119"/>
      <c r="E44" s="120"/>
      <c r="F44" s="120"/>
      <c r="G44" s="120"/>
      <c r="H44" s="120"/>
      <c r="I44" s="120"/>
      <c r="J44" s="120"/>
      <c r="K44" s="120"/>
      <c r="L44" s="120"/>
      <c r="M44" s="120"/>
      <c r="N44" s="120"/>
      <c r="O44" s="120"/>
      <c r="P44" s="120"/>
      <c r="Q44" s="120"/>
    </row>
    <row r="45" spans="1:17" ht="17.25" customHeight="1">
      <c r="B45" s="78"/>
      <c r="C45" s="78"/>
      <c r="D45" s="119"/>
      <c r="E45" s="120"/>
      <c r="F45" s="120"/>
      <c r="G45" s="120"/>
      <c r="H45" s="120"/>
      <c r="I45" s="120"/>
      <c r="J45" s="120"/>
      <c r="K45" s="120"/>
      <c r="L45" s="120"/>
      <c r="M45" s="120"/>
      <c r="N45" s="120"/>
      <c r="O45" s="120"/>
      <c r="P45" s="120"/>
      <c r="Q45" s="120"/>
    </row>
    <row r="46" spans="1:17" ht="17.25" customHeight="1" thickBot="1">
      <c r="B46" s="121" t="s">
        <v>82</v>
      </c>
      <c r="C46" s="122"/>
    </row>
    <row r="47" spans="1:17" ht="94.5" customHeight="1" thickBot="1">
      <c r="B47" s="862" t="s">
        <v>85</v>
      </c>
      <c r="C47" s="863"/>
      <c r="D47" s="863"/>
      <c r="E47" s="863"/>
      <c r="F47" s="863"/>
      <c r="G47" s="863"/>
      <c r="H47" s="863"/>
      <c r="I47" s="863"/>
      <c r="J47" s="863"/>
      <c r="K47" s="863"/>
      <c r="L47" s="863"/>
      <c r="M47" s="863"/>
      <c r="N47" s="863"/>
      <c r="O47" s="863"/>
      <c r="P47" s="863"/>
      <c r="Q47" s="864"/>
    </row>
    <row r="48" spans="1:17"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sheetData>
  <mergeCells count="28">
    <mergeCell ref="A1:Q1"/>
    <mergeCell ref="H3:L3"/>
    <mergeCell ref="M3:Q3"/>
    <mergeCell ref="B10:D11"/>
    <mergeCell ref="Q10:Q11"/>
    <mergeCell ref="E11:P11"/>
    <mergeCell ref="B29:C29"/>
    <mergeCell ref="B12:C13"/>
    <mergeCell ref="B14:C15"/>
    <mergeCell ref="B16:C17"/>
    <mergeCell ref="B18:C19"/>
    <mergeCell ref="B20:C20"/>
    <mergeCell ref="B24:D25"/>
    <mergeCell ref="Q24:Q25"/>
    <mergeCell ref="F25:P25"/>
    <mergeCell ref="B26:C26"/>
    <mergeCell ref="B27:C27"/>
    <mergeCell ref="B28:C28"/>
    <mergeCell ref="B41:C41"/>
    <mergeCell ref="B42:C42"/>
    <mergeCell ref="B43:C43"/>
    <mergeCell ref="B47:Q47"/>
    <mergeCell ref="B30:C30"/>
    <mergeCell ref="B37:D38"/>
    <mergeCell ref="Q37:Q38"/>
    <mergeCell ref="F38:P38"/>
    <mergeCell ref="B39:C39"/>
    <mergeCell ref="B40:C40"/>
  </mergeCells>
  <phoneticPr fontId="7"/>
  <pageMargins left="0.7" right="0.7" top="0.75" bottom="0.75" header="0.3" footer="0.3"/>
  <pageSetup paperSize="9" scale="57" fitToWidth="0" orientation="landscape"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L67"/>
  <sheetViews>
    <sheetView showGridLines="0" view="pageBreakPreview" zoomScale="85" zoomScaleNormal="85" zoomScaleSheetLayoutView="85" workbookViewId="0">
      <selection activeCell="R33" sqref="R33"/>
    </sheetView>
  </sheetViews>
  <sheetFormatPr defaultColWidth="9" defaultRowHeight="18" customHeight="1"/>
  <cols>
    <col min="1" max="1" width="1.109375" style="140" customWidth="1"/>
    <col min="2" max="2" width="2.21875" style="140" customWidth="1"/>
    <col min="3" max="3" width="3.6640625" style="140" customWidth="1"/>
    <col min="4" max="7" width="2.21875" style="140" customWidth="1"/>
    <col min="8" max="19" width="4.77734375" style="140" customWidth="1"/>
    <col min="20" max="20" width="2.5546875" style="140" customWidth="1"/>
    <col min="21" max="21" width="2.88671875" style="140" customWidth="1"/>
    <col min="22" max="22" width="2.5546875" style="140" customWidth="1"/>
    <col min="23" max="23" width="3.5546875" style="140" customWidth="1"/>
    <col min="24" max="26" width="2.21875" style="140" customWidth="1"/>
    <col min="27" max="27" width="3.77734375" style="140" customWidth="1"/>
    <col min="28" max="31" width="2.21875" style="140" customWidth="1"/>
    <col min="32" max="32" width="3" style="140" customWidth="1"/>
    <col min="33" max="33" width="2.21875" style="140" customWidth="1"/>
    <col min="34" max="35" width="2.5546875" style="140" customWidth="1"/>
    <col min="36" max="36" width="3.5546875" style="140" customWidth="1"/>
    <col min="37" max="37" width="2.5546875" style="140" customWidth="1"/>
    <col min="38" max="38" width="2.33203125" style="140" customWidth="1"/>
    <col min="39" max="39" width="4.109375" style="140" customWidth="1"/>
    <col min="40" max="41" width="3" style="140" customWidth="1"/>
    <col min="42" max="42" width="5.77734375" style="483" customWidth="1"/>
    <col min="43" max="45" width="4.77734375" style="483" customWidth="1"/>
    <col min="46" max="48" width="6.21875" style="483" customWidth="1"/>
    <col min="49" max="49" width="13.6640625" style="483" customWidth="1"/>
    <col min="50" max="50" width="12" style="483" customWidth="1"/>
    <col min="51" max="51" width="11.6640625" style="483" customWidth="1"/>
    <col min="52" max="52" width="12.5546875" style="483" customWidth="1"/>
    <col min="53" max="53" width="13.88671875" style="483" customWidth="1"/>
    <col min="54" max="54" width="1.21875" style="140" customWidth="1"/>
    <col min="55" max="55" width="3.5546875" style="140" customWidth="1"/>
    <col min="56" max="61" width="7.109375" style="140" customWidth="1"/>
    <col min="62" max="62" width="9.77734375" style="140" customWidth="1"/>
    <col min="63" max="63" width="7.6640625" style="140" customWidth="1"/>
    <col min="64" max="66" width="5.77734375" style="140" customWidth="1"/>
    <col min="67" max="67" width="8.6640625" style="140" customWidth="1"/>
    <col min="68" max="70" width="5.77734375" style="140" customWidth="1"/>
    <col min="71" max="71" width="9.5546875" style="140" customWidth="1"/>
    <col min="72" max="90" width="3.109375" style="140" customWidth="1"/>
    <col min="91" max="16384" width="9" style="140"/>
  </cols>
  <sheetData>
    <row r="1" spans="2:90" ht="14.55" customHeight="1">
      <c r="B1" s="325" t="s">
        <v>255</v>
      </c>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P1" s="326" t="s">
        <v>154</v>
      </c>
      <c r="AQ1" s="327"/>
      <c r="AR1" s="327"/>
      <c r="AS1" s="327"/>
      <c r="AT1" s="327"/>
      <c r="AU1" s="327"/>
      <c r="AV1" s="327"/>
      <c r="AW1" s="328"/>
      <c r="AX1" s="328"/>
      <c r="AY1" s="328"/>
      <c r="AZ1" s="328"/>
      <c r="BA1" s="329"/>
    </row>
    <row r="2" spans="2:90" ht="14.55" customHeight="1" thickBot="1">
      <c r="B2" s="142"/>
      <c r="C2" s="884" t="s">
        <v>258</v>
      </c>
      <c r="D2" s="884"/>
      <c r="E2" s="884"/>
      <c r="F2" s="884"/>
      <c r="G2" s="884"/>
      <c r="H2" s="884"/>
      <c r="I2" s="884"/>
      <c r="J2" s="884"/>
      <c r="K2" s="884"/>
      <c r="L2" s="884"/>
      <c r="M2" s="884"/>
      <c r="N2" s="884"/>
      <c r="O2" s="884"/>
      <c r="P2" s="884"/>
      <c r="Q2" s="884"/>
      <c r="R2" s="884"/>
      <c r="S2" s="884"/>
      <c r="T2" s="884"/>
      <c r="U2" s="884"/>
      <c r="V2" s="884"/>
      <c r="W2" s="884"/>
      <c r="X2" s="884"/>
      <c r="Y2" s="884"/>
      <c r="Z2" s="884"/>
      <c r="AA2" s="884"/>
      <c r="AB2" s="884"/>
      <c r="AC2" s="884"/>
      <c r="AD2" s="884"/>
      <c r="AE2" s="884"/>
      <c r="AF2" s="884"/>
      <c r="AG2" s="884"/>
      <c r="AH2" s="884"/>
      <c r="AI2" s="884"/>
      <c r="AJ2" s="884"/>
      <c r="AK2" s="884"/>
      <c r="AL2" s="884"/>
      <c r="AM2" s="884"/>
      <c r="AP2" s="330"/>
      <c r="AQ2" s="330"/>
      <c r="AR2" s="330"/>
      <c r="AS2" s="330"/>
      <c r="AT2" s="330"/>
      <c r="AU2" s="330"/>
      <c r="AV2" s="330"/>
      <c r="AW2" s="330"/>
      <c r="AX2" s="330"/>
      <c r="AY2" s="330"/>
      <c r="AZ2" s="330"/>
      <c r="BA2" s="328"/>
    </row>
    <row r="3" spans="2:90" ht="14.55" customHeight="1">
      <c r="B3" s="142"/>
      <c r="C3" s="142"/>
      <c r="D3" s="331"/>
      <c r="E3" s="331"/>
      <c r="F3" s="331"/>
      <c r="G3" s="331"/>
      <c r="H3" s="331"/>
      <c r="I3" s="331"/>
      <c r="J3" s="332"/>
      <c r="K3" s="332"/>
      <c r="L3" s="332"/>
      <c r="M3" s="332"/>
      <c r="N3" s="332"/>
      <c r="O3" s="332"/>
      <c r="P3" s="331"/>
      <c r="Q3" s="331"/>
      <c r="R3" s="331"/>
      <c r="S3" s="331"/>
      <c r="T3" s="331"/>
      <c r="U3" s="332"/>
      <c r="V3" s="333"/>
      <c r="W3" s="333"/>
      <c r="X3" s="333"/>
      <c r="Y3" s="333"/>
      <c r="Z3" s="333"/>
      <c r="AA3" s="143" t="s">
        <v>126</v>
      </c>
      <c r="AB3" s="143"/>
      <c r="AC3" s="143"/>
      <c r="AD3" s="143"/>
      <c r="AF3" s="143"/>
      <c r="AG3" s="143"/>
      <c r="AH3" s="143"/>
      <c r="AI3" s="143"/>
      <c r="AJ3" s="143"/>
      <c r="AK3" s="143"/>
      <c r="AL3" s="143"/>
      <c r="AM3" s="143"/>
      <c r="AP3" s="885" t="s">
        <v>155</v>
      </c>
      <c r="AQ3" s="887" t="s">
        <v>156</v>
      </c>
      <c r="AR3" s="888"/>
      <c r="AS3" s="889"/>
      <c r="AT3" s="893" t="s">
        <v>157</v>
      </c>
      <c r="AU3" s="895" t="s">
        <v>158</v>
      </c>
      <c r="AV3" s="897" t="s">
        <v>159</v>
      </c>
      <c r="AW3" s="899" t="s">
        <v>160</v>
      </c>
      <c r="AX3" s="900"/>
      <c r="AY3" s="900"/>
      <c r="AZ3" s="901" t="s">
        <v>161</v>
      </c>
      <c r="BA3" s="903" t="s">
        <v>162</v>
      </c>
    </row>
    <row r="4" spans="2:90" ht="14.55" customHeight="1" thickBot="1">
      <c r="B4" s="142"/>
      <c r="C4" s="142"/>
      <c r="D4" s="331"/>
      <c r="E4" s="331"/>
      <c r="F4" s="331"/>
      <c r="G4" s="331"/>
      <c r="H4" s="331"/>
      <c r="I4" s="331"/>
      <c r="J4" s="332"/>
      <c r="K4" s="332"/>
      <c r="L4" s="332"/>
      <c r="M4" s="332"/>
      <c r="N4" s="332"/>
      <c r="O4" s="332"/>
      <c r="P4" s="331"/>
      <c r="Q4" s="331"/>
      <c r="R4" s="331"/>
      <c r="S4" s="331"/>
      <c r="T4" s="331"/>
      <c r="U4" s="332"/>
      <c r="V4" s="333"/>
      <c r="W4" s="333"/>
      <c r="X4" s="333"/>
      <c r="Y4" s="333"/>
      <c r="Z4" s="333"/>
      <c r="AA4" s="143"/>
      <c r="AB4" s="143"/>
      <c r="AC4" s="143"/>
      <c r="AD4" s="143"/>
      <c r="AF4" s="143"/>
      <c r="AG4" s="143"/>
      <c r="AH4" s="143"/>
      <c r="AI4" s="143"/>
      <c r="AJ4" s="143"/>
      <c r="AK4" s="143"/>
      <c r="AL4" s="143"/>
      <c r="AM4" s="143"/>
      <c r="AP4" s="886"/>
      <c r="AQ4" s="890"/>
      <c r="AR4" s="891"/>
      <c r="AS4" s="892"/>
      <c r="AT4" s="894"/>
      <c r="AU4" s="896"/>
      <c r="AV4" s="898"/>
      <c r="AW4" s="334" t="s">
        <v>163</v>
      </c>
      <c r="AX4" s="335" t="s">
        <v>164</v>
      </c>
      <c r="AY4" s="336" t="s">
        <v>165</v>
      </c>
      <c r="AZ4" s="902"/>
      <c r="BA4" s="904"/>
    </row>
    <row r="5" spans="2:90" ht="14.55" customHeight="1" thickBot="1">
      <c r="B5" s="142"/>
      <c r="C5" s="142"/>
      <c r="D5" s="331"/>
      <c r="E5" s="331"/>
      <c r="F5" s="331"/>
      <c r="G5" s="331"/>
      <c r="H5" s="331"/>
      <c r="I5" s="331"/>
      <c r="J5" s="332"/>
      <c r="K5" s="332"/>
      <c r="L5" s="332"/>
      <c r="M5" s="332"/>
      <c r="N5" s="332"/>
      <c r="O5" s="332"/>
      <c r="P5" s="331"/>
      <c r="Q5" s="331"/>
      <c r="R5" s="331"/>
      <c r="S5" s="331"/>
      <c r="T5" s="331"/>
      <c r="U5" s="332"/>
      <c r="V5" s="333"/>
      <c r="W5" s="333"/>
      <c r="X5" s="333"/>
      <c r="Y5" s="333"/>
      <c r="Z5" s="333"/>
      <c r="AA5" s="143"/>
      <c r="AB5" s="143"/>
      <c r="AC5" s="143"/>
      <c r="AD5" s="143"/>
      <c r="AF5" s="143"/>
      <c r="AG5" s="143"/>
      <c r="AH5" s="143"/>
      <c r="AI5" s="143"/>
      <c r="AJ5" s="143"/>
      <c r="AK5" s="143"/>
      <c r="AL5" s="143"/>
      <c r="AM5" s="143"/>
      <c r="AP5" s="337">
        <v>1</v>
      </c>
      <c r="AQ5" s="905"/>
      <c r="AR5" s="905"/>
      <c r="AS5" s="905"/>
      <c r="AT5" s="338" t="s">
        <v>262</v>
      </c>
      <c r="AU5" s="338" t="s">
        <v>267</v>
      </c>
      <c r="AV5" s="604">
        <v>0</v>
      </c>
      <c r="AW5" s="339">
        <f>SUM(AX5:AY5)</f>
        <v>0</v>
      </c>
      <c r="AX5" s="340"/>
      <c r="AY5" s="341"/>
      <c r="AZ5" s="906"/>
      <c r="BA5" s="342"/>
    </row>
    <row r="6" spans="2:90" ht="14.55" customHeight="1" thickBot="1">
      <c r="B6" s="140" t="s">
        <v>166</v>
      </c>
      <c r="C6" s="343"/>
      <c r="D6" s="141"/>
      <c r="E6" s="141"/>
      <c r="F6" s="141"/>
      <c r="G6" s="141"/>
      <c r="H6" s="141"/>
      <c r="I6" s="141"/>
      <c r="J6" s="141"/>
      <c r="K6" s="141"/>
      <c r="L6" s="141"/>
      <c r="M6" s="141"/>
      <c r="N6" s="141"/>
      <c r="O6" s="141"/>
      <c r="P6" s="141"/>
      <c r="Q6" s="141"/>
      <c r="R6" s="141"/>
      <c r="S6" s="141"/>
      <c r="T6" s="344"/>
      <c r="U6" s="344"/>
      <c r="V6" s="344"/>
      <c r="W6" s="344"/>
      <c r="X6" s="344"/>
      <c r="Y6" s="344"/>
      <c r="Z6" s="344"/>
      <c r="AA6" s="344"/>
      <c r="AB6" s="344"/>
      <c r="AC6" s="345"/>
      <c r="AD6" s="345"/>
      <c r="AE6" s="345"/>
      <c r="AF6" s="345"/>
      <c r="AG6" s="345"/>
      <c r="AH6" s="345"/>
      <c r="AI6" s="345"/>
      <c r="AJ6" s="345"/>
      <c r="AK6" s="346"/>
      <c r="AL6" s="346"/>
      <c r="AM6" s="343"/>
      <c r="AP6" s="347">
        <f>AP5+1</f>
        <v>2</v>
      </c>
      <c r="AQ6" s="909"/>
      <c r="AR6" s="910"/>
      <c r="AS6" s="911"/>
      <c r="AT6" s="348" t="s">
        <v>263</v>
      </c>
      <c r="AU6" s="608" t="s">
        <v>267</v>
      </c>
      <c r="AV6" s="605">
        <v>0</v>
      </c>
      <c r="AW6" s="349">
        <f t="shared" ref="AW6:AW35" si="0">SUM(AX6:AY6)</f>
        <v>0</v>
      </c>
      <c r="AX6" s="350"/>
      <c r="AY6" s="351"/>
      <c r="AZ6" s="907"/>
      <c r="BA6" s="352"/>
      <c r="CK6" s="353"/>
      <c r="CL6" s="343"/>
    </row>
    <row r="7" spans="2:90" ht="14.55" customHeight="1" thickBot="1">
      <c r="C7" s="925" t="s">
        <v>167</v>
      </c>
      <c r="D7" s="926"/>
      <c r="E7" s="926"/>
      <c r="F7" s="926"/>
      <c r="G7" s="926"/>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7"/>
      <c r="AM7" s="343"/>
      <c r="AP7" s="354">
        <f t="shared" ref="AP7:AP35" si="1">AP6+1</f>
        <v>3</v>
      </c>
      <c r="AQ7" s="909"/>
      <c r="AR7" s="910"/>
      <c r="AS7" s="911"/>
      <c r="AT7" s="348" t="s">
        <v>263</v>
      </c>
      <c r="AU7" s="608" t="s">
        <v>267</v>
      </c>
      <c r="AV7" s="606">
        <v>0</v>
      </c>
      <c r="AW7" s="356">
        <f t="shared" si="0"/>
        <v>0</v>
      </c>
      <c r="AX7" s="350"/>
      <c r="AY7" s="358"/>
      <c r="AZ7" s="907"/>
      <c r="BA7" s="359"/>
    </row>
    <row r="8" spans="2:90" ht="14.55" customHeight="1" thickBot="1">
      <c r="C8" s="360"/>
      <c r="D8" s="928" t="s">
        <v>168</v>
      </c>
      <c r="E8" s="929"/>
      <c r="F8" s="929"/>
      <c r="G8" s="929"/>
      <c r="H8" s="930"/>
      <c r="I8" s="931"/>
      <c r="J8" s="931"/>
      <c r="K8" s="931"/>
      <c r="L8" s="931"/>
      <c r="M8" s="931"/>
      <c r="N8" s="931"/>
      <c r="O8" s="931"/>
      <c r="P8" s="931"/>
      <c r="Q8" s="931"/>
      <c r="R8" s="700" t="s">
        <v>94</v>
      </c>
      <c r="S8" s="700"/>
      <c r="T8" s="700"/>
      <c r="U8" s="700"/>
      <c r="V8" s="700"/>
      <c r="W8" s="700"/>
      <c r="X8" s="700"/>
      <c r="Y8" s="932"/>
      <c r="Z8" s="932"/>
      <c r="AA8" s="932"/>
      <c r="AB8" s="932"/>
      <c r="AC8" s="932"/>
      <c r="AD8" s="932"/>
      <c r="AE8" s="932"/>
      <c r="AF8" s="932"/>
      <c r="AG8" s="932"/>
      <c r="AH8" s="932"/>
      <c r="AI8" s="932"/>
      <c r="AJ8" s="932"/>
      <c r="AK8" s="932"/>
      <c r="AL8" s="933"/>
      <c r="AM8" s="343"/>
      <c r="AP8" s="354">
        <f t="shared" si="1"/>
        <v>4</v>
      </c>
      <c r="AQ8" s="909"/>
      <c r="AR8" s="910"/>
      <c r="AS8" s="911"/>
      <c r="AT8" s="348" t="s">
        <v>263</v>
      </c>
      <c r="AU8" s="608" t="s">
        <v>267</v>
      </c>
      <c r="AV8" s="606">
        <v>0</v>
      </c>
      <c r="AW8" s="356">
        <f t="shared" si="0"/>
        <v>0</v>
      </c>
      <c r="AX8" s="350"/>
      <c r="AY8" s="358"/>
      <c r="AZ8" s="907"/>
      <c r="BA8" s="359"/>
    </row>
    <row r="9" spans="2:90" ht="14.55" customHeight="1" thickBot="1">
      <c r="C9" s="361"/>
      <c r="D9" s="912" t="s">
        <v>169</v>
      </c>
      <c r="E9" s="913"/>
      <c r="F9" s="913"/>
      <c r="G9" s="914"/>
      <c r="H9" s="915"/>
      <c r="I9" s="916"/>
      <c r="J9" s="916"/>
      <c r="K9" s="916"/>
      <c r="L9" s="916"/>
      <c r="M9" s="916"/>
      <c r="N9" s="916"/>
      <c r="O9" s="916"/>
      <c r="P9" s="916"/>
      <c r="Q9" s="916"/>
      <c r="R9" s="917" t="s">
        <v>94</v>
      </c>
      <c r="S9" s="917"/>
      <c r="T9" s="917"/>
      <c r="U9" s="917"/>
      <c r="V9" s="917"/>
      <c r="W9" s="917"/>
      <c r="X9" s="917"/>
      <c r="Y9" s="918"/>
      <c r="Z9" s="918"/>
      <c r="AA9" s="918"/>
      <c r="AB9" s="918"/>
      <c r="AC9" s="918"/>
      <c r="AD9" s="918"/>
      <c r="AE9" s="918"/>
      <c r="AF9" s="918"/>
      <c r="AG9" s="918"/>
      <c r="AH9" s="918"/>
      <c r="AI9" s="918"/>
      <c r="AJ9" s="918"/>
      <c r="AK9" s="918"/>
      <c r="AL9" s="919"/>
      <c r="AM9" s="343"/>
      <c r="AP9" s="354">
        <f t="shared" si="1"/>
        <v>5</v>
      </c>
      <c r="AQ9" s="909"/>
      <c r="AR9" s="910"/>
      <c r="AS9" s="911"/>
      <c r="AT9" s="348" t="s">
        <v>263</v>
      </c>
      <c r="AU9" s="608" t="s">
        <v>267</v>
      </c>
      <c r="AV9" s="606">
        <v>0</v>
      </c>
      <c r="AW9" s="356">
        <f t="shared" si="0"/>
        <v>0</v>
      </c>
      <c r="AX9" s="350"/>
      <c r="AY9" s="358"/>
      <c r="AZ9" s="907"/>
      <c r="BA9" s="352"/>
    </row>
    <row r="10" spans="2:90" ht="14.55" customHeight="1" thickBot="1">
      <c r="C10" s="362"/>
      <c r="D10" s="920" t="s">
        <v>138</v>
      </c>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2" t="s">
        <v>269</v>
      </c>
      <c r="AG10" s="923"/>
      <c r="AH10" s="923"/>
      <c r="AI10" s="923"/>
      <c r="AJ10" s="923"/>
      <c r="AK10" s="923"/>
      <c r="AL10" s="924"/>
      <c r="AM10" s="343"/>
      <c r="AP10" s="354">
        <f t="shared" si="1"/>
        <v>6</v>
      </c>
      <c r="AQ10" s="909"/>
      <c r="AR10" s="910"/>
      <c r="AS10" s="911"/>
      <c r="AT10" s="348" t="s">
        <v>263</v>
      </c>
      <c r="AU10" s="608" t="s">
        <v>267</v>
      </c>
      <c r="AV10" s="605">
        <v>0</v>
      </c>
      <c r="AW10" s="356">
        <f t="shared" si="0"/>
        <v>0</v>
      </c>
      <c r="AX10" s="350"/>
      <c r="AY10" s="358"/>
      <c r="AZ10" s="907"/>
      <c r="BA10" s="359"/>
    </row>
    <row r="11" spans="2:90" ht="14.55" customHeight="1" thickBot="1">
      <c r="C11" s="343"/>
      <c r="D11" s="363"/>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5"/>
      <c r="AH11" s="365"/>
      <c r="AI11" s="365"/>
      <c r="AJ11" s="365"/>
      <c r="AK11" s="365"/>
      <c r="AL11" s="365"/>
      <c r="AM11" s="343"/>
      <c r="AO11" s="366"/>
      <c r="AP11" s="354">
        <f t="shared" si="1"/>
        <v>7</v>
      </c>
      <c r="AQ11" s="909"/>
      <c r="AR11" s="910"/>
      <c r="AS11" s="911"/>
      <c r="AT11" s="348" t="s">
        <v>263</v>
      </c>
      <c r="AU11" s="608" t="s">
        <v>267</v>
      </c>
      <c r="AV11" s="606">
        <v>0</v>
      </c>
      <c r="AW11" s="356">
        <f t="shared" si="0"/>
        <v>0</v>
      </c>
      <c r="AX11" s="350"/>
      <c r="AY11" s="358"/>
      <c r="AZ11" s="907"/>
      <c r="BA11" s="359"/>
    </row>
    <row r="12" spans="2:90" ht="14.55" customHeight="1">
      <c r="C12" s="343"/>
      <c r="D12" s="363"/>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5"/>
      <c r="AH12" s="365"/>
      <c r="AI12" s="365"/>
      <c r="AJ12" s="365"/>
      <c r="AK12" s="365"/>
      <c r="AL12" s="365"/>
      <c r="AM12" s="343"/>
      <c r="AO12" s="366"/>
      <c r="AP12" s="354">
        <f t="shared" si="1"/>
        <v>8</v>
      </c>
      <c r="AQ12" s="909"/>
      <c r="AR12" s="910"/>
      <c r="AS12" s="911"/>
      <c r="AT12" s="348" t="s">
        <v>263</v>
      </c>
      <c r="AU12" s="608" t="s">
        <v>267</v>
      </c>
      <c r="AV12" s="606">
        <v>0</v>
      </c>
      <c r="AW12" s="356">
        <f t="shared" si="0"/>
        <v>0</v>
      </c>
      <c r="AX12" s="350"/>
      <c r="AY12" s="358"/>
      <c r="AZ12" s="907"/>
      <c r="BA12" s="359"/>
    </row>
    <row r="13" spans="2:90" ht="14.55" customHeight="1" thickBot="1">
      <c r="B13" s="140" t="s">
        <v>223</v>
      </c>
      <c r="C13" s="343"/>
      <c r="D13" s="363"/>
      <c r="E13" s="364"/>
      <c r="F13" s="364"/>
      <c r="G13" s="364"/>
      <c r="H13" s="364"/>
      <c r="I13" s="364"/>
      <c r="J13" s="364"/>
      <c r="K13" s="364"/>
      <c r="L13" s="364"/>
      <c r="M13" s="364"/>
      <c r="N13" s="364"/>
      <c r="O13" s="364"/>
      <c r="P13" s="364"/>
      <c r="Q13" s="364"/>
      <c r="R13" s="364"/>
      <c r="S13" s="364"/>
      <c r="T13" s="364"/>
      <c r="U13" s="140" t="s">
        <v>250</v>
      </c>
      <c r="W13" s="364"/>
      <c r="X13" s="595"/>
      <c r="Y13" s="592"/>
      <c r="Z13" s="364"/>
      <c r="AA13" s="364"/>
      <c r="AB13" s="364"/>
      <c r="AC13" s="364"/>
      <c r="AD13" s="364"/>
      <c r="AE13" s="364"/>
      <c r="AF13" s="364"/>
      <c r="AG13" s="365"/>
      <c r="AH13" s="365"/>
      <c r="AI13" s="365"/>
      <c r="AJ13" s="365"/>
      <c r="AK13" s="365"/>
      <c r="AL13" s="365"/>
      <c r="AM13" s="343"/>
      <c r="AO13" s="366"/>
      <c r="AP13" s="354">
        <f t="shared" si="1"/>
        <v>9</v>
      </c>
      <c r="AQ13" s="909"/>
      <c r="AR13" s="910"/>
      <c r="AS13" s="911"/>
      <c r="AT13" s="348" t="s">
        <v>264</v>
      </c>
      <c r="AU13" s="355" t="s">
        <v>268</v>
      </c>
      <c r="AV13" s="606">
        <v>0</v>
      </c>
      <c r="AW13" s="356">
        <f t="shared" si="0"/>
        <v>0</v>
      </c>
      <c r="AX13" s="357"/>
      <c r="AY13" s="358"/>
      <c r="AZ13" s="907"/>
      <c r="BA13" s="359"/>
    </row>
    <row r="14" spans="2:90" ht="14.55" customHeight="1" thickBot="1">
      <c r="C14" s="566" t="s">
        <v>259</v>
      </c>
      <c r="D14" s="345"/>
      <c r="E14" s="367"/>
      <c r="F14" s="367"/>
      <c r="G14" s="367"/>
      <c r="H14" s="367"/>
      <c r="I14" s="367"/>
      <c r="J14" s="344"/>
      <c r="K14" s="344"/>
      <c r="M14" s="877" t="s">
        <v>260</v>
      </c>
      <c r="N14" s="878"/>
      <c r="O14" s="878"/>
      <c r="P14" s="879"/>
      <c r="Q14" s="880"/>
      <c r="R14" s="881"/>
      <c r="S14" s="882"/>
      <c r="T14" s="368"/>
      <c r="U14" s="368"/>
      <c r="W14" s="343" t="s">
        <v>224</v>
      </c>
      <c r="X14" s="369"/>
      <c r="Y14" s="369"/>
      <c r="Z14" s="369"/>
      <c r="AA14" s="369"/>
      <c r="AB14" s="369"/>
      <c r="AC14" s="369"/>
      <c r="AD14" s="369"/>
      <c r="AE14" s="369"/>
      <c r="AF14" s="369"/>
      <c r="AG14" s="369"/>
      <c r="AH14" s="369"/>
      <c r="AI14" s="369"/>
      <c r="AJ14" s="369"/>
      <c r="AK14" s="369"/>
      <c r="AL14" s="369"/>
      <c r="AM14" s="369"/>
      <c r="AO14" s="366"/>
      <c r="AP14" s="354">
        <f t="shared" si="1"/>
        <v>10</v>
      </c>
      <c r="AQ14" s="909"/>
      <c r="AR14" s="910"/>
      <c r="AS14" s="911"/>
      <c r="AT14" s="348" t="s">
        <v>263</v>
      </c>
      <c r="AU14" s="609" t="s">
        <v>268</v>
      </c>
      <c r="AV14" s="606">
        <v>0</v>
      </c>
      <c r="AW14" s="356">
        <f t="shared" si="0"/>
        <v>0</v>
      </c>
      <c r="AX14" s="357"/>
      <c r="AY14" s="358"/>
      <c r="AZ14" s="907"/>
      <c r="BA14" s="359"/>
    </row>
    <row r="15" spans="2:90" ht="14.55" customHeight="1" thickBot="1">
      <c r="C15" s="934" t="s">
        <v>170</v>
      </c>
      <c r="D15" s="935"/>
      <c r="E15" s="567"/>
      <c r="F15" s="568"/>
      <c r="G15" s="567"/>
      <c r="H15" s="569">
        <v>4</v>
      </c>
      <c r="I15" s="570">
        <v>5</v>
      </c>
      <c r="J15" s="570">
        <v>6</v>
      </c>
      <c r="K15" s="570">
        <v>7</v>
      </c>
      <c r="L15" s="570">
        <v>8</v>
      </c>
      <c r="M15" s="570">
        <v>9</v>
      </c>
      <c r="N15" s="570">
        <v>10</v>
      </c>
      <c r="O15" s="570">
        <v>11</v>
      </c>
      <c r="P15" s="570">
        <v>12</v>
      </c>
      <c r="Q15" s="571">
        <v>1</v>
      </c>
      <c r="R15" s="570">
        <v>2</v>
      </c>
      <c r="S15" s="572">
        <v>3</v>
      </c>
      <c r="V15" s="141"/>
      <c r="W15" s="564" t="s">
        <v>7</v>
      </c>
      <c r="X15" s="371" t="s">
        <v>171</v>
      </c>
      <c r="Y15" s="372"/>
      <c r="Z15" s="371"/>
      <c r="AA15" s="371"/>
      <c r="AB15" s="371"/>
      <c r="AC15" s="371"/>
      <c r="AD15" s="371"/>
      <c r="AE15" s="371"/>
      <c r="AF15" s="371"/>
      <c r="AG15" s="371"/>
      <c r="AH15" s="940"/>
      <c r="AI15" s="940"/>
      <c r="AJ15" s="373" t="s">
        <v>57</v>
      </c>
      <c r="AN15" s="374"/>
      <c r="AO15" s="366"/>
      <c r="AP15" s="354">
        <f t="shared" si="1"/>
        <v>11</v>
      </c>
      <c r="AQ15" s="909"/>
      <c r="AR15" s="910"/>
      <c r="AS15" s="911"/>
      <c r="AT15" s="348" t="s">
        <v>265</v>
      </c>
      <c r="AU15" s="609" t="s">
        <v>268</v>
      </c>
      <c r="AV15" s="606">
        <v>0</v>
      </c>
      <c r="AW15" s="356">
        <f t="shared" si="0"/>
        <v>0</v>
      </c>
      <c r="AX15" s="357"/>
      <c r="AY15" s="358"/>
      <c r="AZ15" s="907"/>
      <c r="BA15" s="359"/>
    </row>
    <row r="16" spans="2:90" ht="14.55" customHeight="1" thickBot="1">
      <c r="C16" s="936"/>
      <c r="D16" s="937"/>
      <c r="E16" s="941" t="s">
        <v>172</v>
      </c>
      <c r="F16" s="942"/>
      <c r="G16" s="943"/>
      <c r="H16" s="573"/>
      <c r="I16" s="574"/>
      <c r="J16" s="574"/>
      <c r="K16" s="575"/>
      <c r="L16" s="574"/>
      <c r="M16" s="575"/>
      <c r="N16" s="574"/>
      <c r="O16" s="575"/>
      <c r="P16" s="574"/>
      <c r="Q16" s="575"/>
      <c r="R16" s="574"/>
      <c r="S16" s="576"/>
      <c r="V16" s="141"/>
      <c r="W16" s="564" t="s">
        <v>18</v>
      </c>
      <c r="X16" s="371" t="s">
        <v>173</v>
      </c>
      <c r="Y16" s="372"/>
      <c r="Z16" s="375"/>
      <c r="AA16" s="375"/>
      <c r="AB16" s="375"/>
      <c r="AC16" s="375"/>
      <c r="AD16" s="375"/>
      <c r="AE16" s="375"/>
      <c r="AF16" s="375"/>
      <c r="AG16" s="375"/>
      <c r="AH16" s="593"/>
      <c r="AI16" s="141"/>
      <c r="AJ16" s="416"/>
      <c r="AK16" s="944">
        <f>ROUND(SUM(AK17:AM20),0)</f>
        <v>0</v>
      </c>
      <c r="AL16" s="945"/>
      <c r="AM16" s="376" t="s">
        <v>1</v>
      </c>
      <c r="AN16" s="377"/>
      <c r="AO16" s="366"/>
      <c r="AP16" s="354">
        <f t="shared" si="1"/>
        <v>12</v>
      </c>
      <c r="AQ16" s="909"/>
      <c r="AR16" s="910"/>
      <c r="AS16" s="911"/>
      <c r="AT16" s="348" t="s">
        <v>265</v>
      </c>
      <c r="AU16" s="609" t="s">
        <v>268</v>
      </c>
      <c r="AV16" s="606">
        <v>0</v>
      </c>
      <c r="AW16" s="356">
        <f t="shared" si="0"/>
        <v>0</v>
      </c>
      <c r="AX16" s="357"/>
      <c r="AY16" s="358"/>
      <c r="AZ16" s="907"/>
      <c r="BA16" s="359"/>
      <c r="BG16" s="140" t="s">
        <v>174</v>
      </c>
    </row>
    <row r="17" spans="3:71" ht="14.55" customHeight="1" thickBot="1">
      <c r="C17" s="936"/>
      <c r="D17" s="937"/>
      <c r="E17" s="946" t="s">
        <v>74</v>
      </c>
      <c r="F17" s="947"/>
      <c r="G17" s="948"/>
      <c r="H17" s="577"/>
      <c r="I17" s="578"/>
      <c r="J17" s="579"/>
      <c r="K17" s="578"/>
      <c r="L17" s="579"/>
      <c r="M17" s="578"/>
      <c r="N17" s="579"/>
      <c r="O17" s="578"/>
      <c r="P17" s="579"/>
      <c r="Q17" s="578"/>
      <c r="R17" s="579"/>
      <c r="S17" s="580"/>
      <c r="V17" s="141"/>
      <c r="W17" s="378"/>
      <c r="X17" s="516" t="s">
        <v>215</v>
      </c>
      <c r="Y17" s="379"/>
      <c r="Z17" s="380"/>
      <c r="AA17" s="381"/>
      <c r="AB17" s="380"/>
      <c r="AC17" s="381"/>
      <c r="AD17" s="380"/>
      <c r="AE17" s="380"/>
      <c r="AF17" s="380"/>
      <c r="AG17" s="380"/>
      <c r="AH17" s="949"/>
      <c r="AI17" s="949"/>
      <c r="AJ17" s="382" t="s">
        <v>57</v>
      </c>
      <c r="AK17" s="950">
        <f>ROUNDDOWN(AH17/30,1)</f>
        <v>0</v>
      </c>
      <c r="AL17" s="951"/>
      <c r="AM17" s="951"/>
      <c r="AN17" s="383"/>
      <c r="AO17" s="384"/>
      <c r="AP17" s="354">
        <f t="shared" si="1"/>
        <v>13</v>
      </c>
      <c r="AQ17" s="909"/>
      <c r="AR17" s="910"/>
      <c r="AS17" s="911"/>
      <c r="AT17" s="348" t="s">
        <v>265</v>
      </c>
      <c r="AU17" s="609" t="s">
        <v>268</v>
      </c>
      <c r="AV17" s="606">
        <v>0</v>
      </c>
      <c r="AW17" s="356">
        <f t="shared" si="0"/>
        <v>0</v>
      </c>
      <c r="AX17" s="357"/>
      <c r="AY17" s="358"/>
      <c r="AZ17" s="907"/>
      <c r="BA17" s="359"/>
      <c r="BD17" s="385" t="s">
        <v>175</v>
      </c>
      <c r="BE17" s="386" t="s">
        <v>176</v>
      </c>
      <c r="BF17" s="387" t="s">
        <v>177</v>
      </c>
      <c r="BG17" s="385" t="s">
        <v>178</v>
      </c>
      <c r="BH17" s="386" t="s">
        <v>179</v>
      </c>
      <c r="BI17" s="387" t="s">
        <v>180</v>
      </c>
    </row>
    <row r="18" spans="3:71" ht="14.55" customHeight="1">
      <c r="C18" s="936"/>
      <c r="D18" s="937"/>
      <c r="E18" s="946" t="s">
        <v>75</v>
      </c>
      <c r="F18" s="947"/>
      <c r="G18" s="948"/>
      <c r="H18" s="577"/>
      <c r="I18" s="578"/>
      <c r="J18" s="579"/>
      <c r="K18" s="578"/>
      <c r="L18" s="579"/>
      <c r="M18" s="578"/>
      <c r="N18" s="579"/>
      <c r="O18" s="578"/>
      <c r="P18" s="579"/>
      <c r="Q18" s="578"/>
      <c r="R18" s="579"/>
      <c r="S18" s="580"/>
      <c r="V18" s="141"/>
      <c r="W18" s="378"/>
      <c r="X18" s="514" t="s">
        <v>216</v>
      </c>
      <c r="Y18" s="388"/>
      <c r="Z18" s="389"/>
      <c r="AA18" s="390"/>
      <c r="AB18" s="389"/>
      <c r="AC18" s="390"/>
      <c r="AD18" s="389"/>
      <c r="AE18" s="389"/>
      <c r="AF18" s="389"/>
      <c r="AG18" s="389"/>
      <c r="AH18" s="949"/>
      <c r="AI18" s="949"/>
      <c r="AJ18" s="391" t="s">
        <v>57</v>
      </c>
      <c r="AK18" s="950">
        <f>IF(AK21="有",ROUNDDOWN(AH18/15,1),ROUNDDOWN(AH18/20,1))</f>
        <v>0</v>
      </c>
      <c r="AL18" s="951"/>
      <c r="AM18" s="951"/>
      <c r="AN18" s="383"/>
      <c r="AP18" s="354">
        <f t="shared" si="1"/>
        <v>14</v>
      </c>
      <c r="AQ18" s="909"/>
      <c r="AR18" s="910"/>
      <c r="AS18" s="911"/>
      <c r="AT18" s="348" t="s">
        <v>266</v>
      </c>
      <c r="AU18" s="609" t="s">
        <v>268</v>
      </c>
      <c r="AV18" s="606">
        <v>0</v>
      </c>
      <c r="AW18" s="356">
        <f t="shared" si="0"/>
        <v>0</v>
      </c>
      <c r="AX18" s="357"/>
      <c r="AY18" s="358"/>
      <c r="AZ18" s="907"/>
      <c r="BA18" s="359"/>
      <c r="BD18" s="392">
        <f>IF($AH$15&gt;=BG18,1,0)</f>
        <v>1</v>
      </c>
      <c r="BE18" s="392">
        <f>IF($AH$15&lt;=BH18,1,0)</f>
        <v>1</v>
      </c>
      <c r="BF18" s="393" t="str">
        <f>IF(BD18+BE18=2,"〇")</f>
        <v>〇</v>
      </c>
      <c r="BG18" s="394"/>
      <c r="BH18" s="395">
        <v>30</v>
      </c>
      <c r="BI18" s="396">
        <v>7.8</v>
      </c>
    </row>
    <row r="19" spans="3:71" ht="14.55" customHeight="1" thickBot="1">
      <c r="C19" s="938"/>
      <c r="D19" s="939"/>
      <c r="E19" s="958" t="s">
        <v>76</v>
      </c>
      <c r="F19" s="959"/>
      <c r="G19" s="960"/>
      <c r="H19" s="581"/>
      <c r="I19" s="582"/>
      <c r="J19" s="583"/>
      <c r="K19" s="582"/>
      <c r="L19" s="583"/>
      <c r="M19" s="582"/>
      <c r="N19" s="583"/>
      <c r="O19" s="582"/>
      <c r="P19" s="583"/>
      <c r="Q19" s="582"/>
      <c r="R19" s="583"/>
      <c r="S19" s="584"/>
      <c r="V19" s="141"/>
      <c r="W19" s="378"/>
      <c r="X19" s="517" t="s">
        <v>217</v>
      </c>
      <c r="Y19" s="388"/>
      <c r="Z19" s="389"/>
      <c r="AA19" s="390"/>
      <c r="AB19" s="389"/>
      <c r="AC19" s="390"/>
      <c r="AD19" s="389"/>
      <c r="AE19" s="389"/>
      <c r="AF19" s="389"/>
      <c r="AG19" s="389"/>
      <c r="AH19" s="949"/>
      <c r="AI19" s="949"/>
      <c r="AJ19" s="391" t="s">
        <v>57</v>
      </c>
      <c r="AK19" s="950">
        <f>ROUNDDOWN(AH19/6,1)</f>
        <v>0</v>
      </c>
      <c r="AL19" s="951"/>
      <c r="AM19" s="951"/>
      <c r="AN19" s="383"/>
      <c r="AP19" s="354">
        <f t="shared" si="1"/>
        <v>15</v>
      </c>
      <c r="AQ19" s="909"/>
      <c r="AR19" s="910"/>
      <c r="AS19" s="911"/>
      <c r="AT19" s="348" t="s">
        <v>263</v>
      </c>
      <c r="AU19" s="355" t="s">
        <v>267</v>
      </c>
      <c r="AV19" s="606">
        <v>0</v>
      </c>
      <c r="AW19" s="356">
        <f t="shared" si="0"/>
        <v>0</v>
      </c>
      <c r="AX19" s="357"/>
      <c r="AY19" s="358"/>
      <c r="AZ19" s="907"/>
      <c r="BA19" s="359"/>
      <c r="BD19" s="392">
        <f t="shared" ref="BD19:BD21" si="2">IF($AH$15&gt;=BG19,1,0)</f>
        <v>0</v>
      </c>
      <c r="BE19" s="392">
        <f t="shared" ref="BE19:BE21" si="3">IF($AH$15&lt;=BH19,1,0)</f>
        <v>1</v>
      </c>
      <c r="BF19" s="393" t="b">
        <f t="shared" ref="BF19:BF21" si="4">IF(BD19+BE19=2,"〇")</f>
        <v>0</v>
      </c>
      <c r="BG19" s="397">
        <v>31</v>
      </c>
      <c r="BH19" s="398">
        <v>40</v>
      </c>
      <c r="BI19" s="399">
        <v>7.5</v>
      </c>
    </row>
    <row r="20" spans="3:71" ht="14.55" customHeight="1" thickBot="1">
      <c r="C20" s="400"/>
      <c r="E20" s="401"/>
      <c r="F20" s="401"/>
      <c r="G20" s="401"/>
      <c r="H20" s="401"/>
      <c r="I20" s="401"/>
      <c r="J20" s="401"/>
      <c r="K20" s="401"/>
      <c r="L20" s="401"/>
      <c r="M20" s="401"/>
      <c r="N20" s="401"/>
      <c r="O20" s="401"/>
      <c r="P20" s="401"/>
      <c r="Q20" s="401"/>
      <c r="R20" s="401"/>
      <c r="S20" s="401"/>
      <c r="T20" s="401"/>
      <c r="U20" s="401"/>
      <c r="V20" s="141"/>
      <c r="W20" s="378" t="s">
        <v>181</v>
      </c>
      <c r="X20" s="515" t="s">
        <v>218</v>
      </c>
      <c r="Y20" s="402"/>
      <c r="Z20" s="403"/>
      <c r="AA20" s="404"/>
      <c r="AB20" s="403"/>
      <c r="AC20" s="404"/>
      <c r="AD20" s="403"/>
      <c r="AE20" s="403"/>
      <c r="AF20" s="403"/>
      <c r="AG20" s="403"/>
      <c r="AH20" s="949"/>
      <c r="AI20" s="949"/>
      <c r="AJ20" s="405" t="s">
        <v>57</v>
      </c>
      <c r="AK20" s="950">
        <f>ROUNDDOWN(AH20/3,1)</f>
        <v>0</v>
      </c>
      <c r="AL20" s="951"/>
      <c r="AM20" s="951"/>
      <c r="AN20" s="383"/>
      <c r="AP20" s="354">
        <f t="shared" si="1"/>
        <v>16</v>
      </c>
      <c r="AQ20" s="909"/>
      <c r="AR20" s="910"/>
      <c r="AS20" s="911"/>
      <c r="AT20" s="355"/>
      <c r="AU20" s="355"/>
      <c r="AV20" s="606">
        <v>0</v>
      </c>
      <c r="AW20" s="356">
        <f t="shared" si="0"/>
        <v>0</v>
      </c>
      <c r="AX20" s="357"/>
      <c r="AY20" s="358"/>
      <c r="AZ20" s="907"/>
      <c r="BA20" s="359"/>
      <c r="BD20" s="392">
        <f t="shared" si="2"/>
        <v>0</v>
      </c>
      <c r="BE20" s="392">
        <f t="shared" si="3"/>
        <v>1</v>
      </c>
      <c r="BF20" s="393" t="b">
        <f>IF(BD20+BE20=2,"〇")</f>
        <v>0</v>
      </c>
      <c r="BG20" s="397">
        <v>41</v>
      </c>
      <c r="BH20" s="398">
        <v>90</v>
      </c>
      <c r="BI20" s="399">
        <v>8.6999999999999993</v>
      </c>
    </row>
    <row r="21" spans="3:71" ht="14.55" customHeight="1" thickBot="1">
      <c r="H21" s="952" t="s">
        <v>182</v>
      </c>
      <c r="I21" s="953"/>
      <c r="J21" s="406"/>
      <c r="K21" s="406"/>
      <c r="L21" s="954" t="s">
        <v>183</v>
      </c>
      <c r="M21" s="955"/>
      <c r="N21" s="956"/>
      <c r="O21" s="406"/>
      <c r="P21" s="406"/>
      <c r="Q21" s="406"/>
      <c r="R21" s="406"/>
      <c r="S21" s="406"/>
      <c r="W21" s="407"/>
      <c r="X21" s="408" t="s">
        <v>184</v>
      </c>
      <c r="Y21" s="409"/>
      <c r="Z21" s="409"/>
      <c r="AA21" s="409"/>
      <c r="AB21" s="409"/>
      <c r="AC21" s="409"/>
      <c r="AD21" s="409"/>
      <c r="AE21" s="409"/>
      <c r="AF21" s="409"/>
      <c r="AG21" s="409"/>
      <c r="AH21" s="591"/>
      <c r="AI21" s="591"/>
      <c r="AJ21" s="594"/>
      <c r="AK21" s="954" t="s">
        <v>93</v>
      </c>
      <c r="AL21" s="955"/>
      <c r="AM21" s="956"/>
      <c r="AN21" s="410"/>
      <c r="AP21" s="354">
        <f>AP20+1</f>
        <v>17</v>
      </c>
      <c r="AQ21" s="957"/>
      <c r="AR21" s="957"/>
      <c r="AS21" s="957"/>
      <c r="AT21" s="355"/>
      <c r="AU21" s="355"/>
      <c r="AV21" s="606">
        <v>0</v>
      </c>
      <c r="AW21" s="356">
        <f t="shared" ref="AW21:AW31" si="5">SUM(AX21:AY21)</f>
        <v>0</v>
      </c>
      <c r="AX21" s="357"/>
      <c r="AY21" s="358"/>
      <c r="AZ21" s="907"/>
      <c r="BA21" s="359"/>
      <c r="BD21" s="392">
        <f t="shared" si="2"/>
        <v>0</v>
      </c>
      <c r="BE21" s="392">
        <f t="shared" si="3"/>
        <v>1</v>
      </c>
      <c r="BF21" s="393" t="b">
        <f t="shared" si="4"/>
        <v>0</v>
      </c>
      <c r="BG21" s="411">
        <v>91</v>
      </c>
      <c r="BH21" s="412">
        <v>120</v>
      </c>
      <c r="BI21" s="413">
        <v>8.4</v>
      </c>
    </row>
    <row r="22" spans="3:71" ht="14.55" customHeight="1" thickBot="1">
      <c r="E22" s="975" t="s">
        <v>172</v>
      </c>
      <c r="F22" s="976"/>
      <c r="G22" s="977"/>
      <c r="H22" s="978"/>
      <c r="I22" s="979"/>
      <c r="J22" s="406"/>
      <c r="K22" s="406"/>
      <c r="L22" s="980">
        <f>IFERROR((VLOOKUP(Q14,$BD$27:$BG$35,4,1)), "0")</f>
        <v>4240</v>
      </c>
      <c r="M22" s="981"/>
      <c r="N22" s="982"/>
      <c r="O22" s="966" t="s">
        <v>185</v>
      </c>
      <c r="P22" s="971"/>
      <c r="Q22" s="983">
        <f>H22*L22</f>
        <v>0</v>
      </c>
      <c r="R22" s="984"/>
      <c r="S22" s="985"/>
      <c r="W22" s="370" t="s">
        <v>16</v>
      </c>
      <c r="X22" s="414" t="s">
        <v>186</v>
      </c>
      <c r="Y22" s="414"/>
      <c r="Z22" s="372"/>
      <c r="AA22" s="415"/>
      <c r="AB22" s="415"/>
      <c r="AC22" s="415"/>
      <c r="AD22" s="372"/>
      <c r="AE22" s="372"/>
      <c r="AF22" s="414"/>
      <c r="AG22" s="371"/>
      <c r="AH22" s="986">
        <f>VLOOKUP("〇",BF18:BI21,4,FALSE)</f>
        <v>7.8</v>
      </c>
      <c r="AI22" s="987"/>
      <c r="AJ22" s="416" t="s">
        <v>1</v>
      </c>
      <c r="AP22" s="354">
        <f t="shared" si="1"/>
        <v>18</v>
      </c>
      <c r="AQ22" s="957"/>
      <c r="AR22" s="957"/>
      <c r="AS22" s="957"/>
      <c r="AT22" s="355"/>
      <c r="AU22" s="355"/>
      <c r="AV22" s="606">
        <v>0</v>
      </c>
      <c r="AW22" s="356">
        <f t="shared" si="5"/>
        <v>0</v>
      </c>
      <c r="AX22" s="357"/>
      <c r="AY22" s="358"/>
      <c r="AZ22" s="907"/>
      <c r="BA22" s="359"/>
    </row>
    <row r="23" spans="3:71" ht="14.55" customHeight="1" thickBot="1">
      <c r="E23" s="961" t="s">
        <v>74</v>
      </c>
      <c r="F23" s="962"/>
      <c r="G23" s="963"/>
      <c r="H23" s="964"/>
      <c r="I23" s="965"/>
      <c r="J23" s="966" t="s">
        <v>31</v>
      </c>
      <c r="K23" s="967"/>
      <c r="L23" s="968">
        <f>IFERROR((VLOOKUP(Q14,$BH$27:$BK$35,4,1)), "0")</f>
        <v>4670</v>
      </c>
      <c r="M23" s="969"/>
      <c r="N23" s="970"/>
      <c r="O23" s="966" t="s">
        <v>185</v>
      </c>
      <c r="P23" s="971"/>
      <c r="Q23" s="972">
        <f>H23*L23</f>
        <v>0</v>
      </c>
      <c r="R23" s="973"/>
      <c r="S23" s="974"/>
      <c r="V23" s="417"/>
      <c r="W23" s="370" t="s">
        <v>95</v>
      </c>
      <c r="X23" s="414" t="s">
        <v>232</v>
      </c>
      <c r="Y23" s="418"/>
      <c r="Z23" s="418"/>
      <c r="AA23" s="418"/>
      <c r="AB23" s="418"/>
      <c r="AC23" s="418"/>
      <c r="AD23" s="418"/>
      <c r="AE23" s="418"/>
      <c r="AF23" s="418"/>
      <c r="AG23" s="418"/>
      <c r="AH23" s="418"/>
      <c r="AI23" s="418"/>
      <c r="AJ23" s="418"/>
      <c r="AK23" s="954">
        <f>ROUND((AK16*1.3)+AH22,0)</f>
        <v>8</v>
      </c>
      <c r="AL23" s="955"/>
      <c r="AM23" s="419" t="s">
        <v>1</v>
      </c>
      <c r="AN23" s="417"/>
      <c r="AP23" s="354">
        <f t="shared" si="1"/>
        <v>19</v>
      </c>
      <c r="AQ23" s="957"/>
      <c r="AR23" s="957"/>
      <c r="AS23" s="957"/>
      <c r="AT23" s="355"/>
      <c r="AU23" s="355"/>
      <c r="AV23" s="606">
        <v>0</v>
      </c>
      <c r="AW23" s="356">
        <f t="shared" si="5"/>
        <v>0</v>
      </c>
      <c r="AX23" s="357"/>
      <c r="AY23" s="358"/>
      <c r="AZ23" s="907"/>
      <c r="BA23" s="359"/>
    </row>
    <row r="24" spans="3:71" ht="14.55" customHeight="1" thickBot="1">
      <c r="E24" s="961" t="s">
        <v>75</v>
      </c>
      <c r="F24" s="962"/>
      <c r="G24" s="963"/>
      <c r="H24" s="964"/>
      <c r="I24" s="988"/>
      <c r="J24" s="966"/>
      <c r="K24" s="967"/>
      <c r="L24" s="968">
        <f>IFERROR((VLOOKUP(Q14,$BL$27:$BO$35,4,1)), "0")</f>
        <v>6070</v>
      </c>
      <c r="M24" s="969"/>
      <c r="N24" s="970"/>
      <c r="O24" s="966" t="s">
        <v>185</v>
      </c>
      <c r="P24" s="971"/>
      <c r="Q24" s="972">
        <f>H24*L24</f>
        <v>0</v>
      </c>
      <c r="R24" s="973"/>
      <c r="S24" s="974"/>
      <c r="AP24" s="354">
        <f t="shared" si="1"/>
        <v>20</v>
      </c>
      <c r="AQ24" s="957"/>
      <c r="AR24" s="957"/>
      <c r="AS24" s="957"/>
      <c r="AT24" s="355"/>
      <c r="AU24" s="355"/>
      <c r="AV24" s="606">
        <v>0</v>
      </c>
      <c r="AW24" s="356">
        <f t="shared" si="5"/>
        <v>0</v>
      </c>
      <c r="AX24" s="357"/>
      <c r="AY24" s="358"/>
      <c r="AZ24" s="907"/>
      <c r="BA24" s="359"/>
    </row>
    <row r="25" spans="3:71" ht="14.55" customHeight="1" thickBot="1">
      <c r="E25" s="989" t="s">
        <v>76</v>
      </c>
      <c r="F25" s="990"/>
      <c r="G25" s="991"/>
      <c r="H25" s="992"/>
      <c r="I25" s="993"/>
      <c r="J25" s="406"/>
      <c r="K25" s="406"/>
      <c r="L25" s="994">
        <f>IFERROR((VLOOKUP(Q14,$BP$27:$BS$35,4,1)), "0")</f>
        <v>8350</v>
      </c>
      <c r="M25" s="995"/>
      <c r="N25" s="996"/>
      <c r="O25" s="966" t="s">
        <v>185</v>
      </c>
      <c r="P25" s="971"/>
      <c r="Q25" s="997">
        <f>H25*L25</f>
        <v>0</v>
      </c>
      <c r="R25" s="998"/>
      <c r="S25" s="999"/>
      <c r="W25" s="420"/>
      <c r="X25" s="420"/>
      <c r="Y25" s="420"/>
      <c r="AE25" s="1005">
        <v>11000</v>
      </c>
      <c r="AF25" s="1006"/>
      <c r="AG25" s="1007"/>
      <c r="AH25" s="966" t="s">
        <v>31</v>
      </c>
      <c r="AI25" s="971"/>
      <c r="AJ25" s="967"/>
      <c r="AK25" s="954">
        <f>AK23</f>
        <v>8</v>
      </c>
      <c r="AL25" s="955"/>
      <c r="AM25" s="373" t="s">
        <v>57</v>
      </c>
      <c r="AN25" s="141"/>
      <c r="AP25" s="354">
        <f t="shared" si="1"/>
        <v>21</v>
      </c>
      <c r="AQ25" s="957"/>
      <c r="AR25" s="957"/>
      <c r="AS25" s="957"/>
      <c r="AT25" s="355"/>
      <c r="AU25" s="355"/>
      <c r="AV25" s="606">
        <v>0</v>
      </c>
      <c r="AW25" s="356">
        <f t="shared" si="5"/>
        <v>0</v>
      </c>
      <c r="AX25" s="357"/>
      <c r="AY25" s="358"/>
      <c r="AZ25" s="907"/>
      <c r="BA25" s="359"/>
    </row>
    <row r="26" spans="3:71" ht="14.55" customHeight="1">
      <c r="C26" s="518" t="s">
        <v>219</v>
      </c>
      <c r="W26" s="141"/>
      <c r="X26" s="141"/>
      <c r="Y26" s="141"/>
      <c r="Z26" s="141"/>
      <c r="AA26" s="141"/>
      <c r="AB26" s="141"/>
      <c r="AC26" s="141"/>
      <c r="AD26" s="141"/>
      <c r="AE26" s="141"/>
      <c r="AF26" s="141"/>
      <c r="AG26" s="141"/>
      <c r="AH26" s="141"/>
      <c r="AI26" s="141"/>
      <c r="AJ26" s="141"/>
      <c r="AK26" s="141"/>
      <c r="AL26" s="141"/>
      <c r="AM26" s="141"/>
      <c r="AN26" s="141"/>
      <c r="AP26" s="354">
        <f t="shared" si="1"/>
        <v>22</v>
      </c>
      <c r="AQ26" s="957"/>
      <c r="AR26" s="957"/>
      <c r="AS26" s="957"/>
      <c r="AT26" s="355"/>
      <c r="AU26" s="355"/>
      <c r="AV26" s="606">
        <v>0</v>
      </c>
      <c r="AW26" s="356">
        <f t="shared" si="5"/>
        <v>0</v>
      </c>
      <c r="AX26" s="357"/>
      <c r="AY26" s="358"/>
      <c r="AZ26" s="907"/>
      <c r="BA26" s="359"/>
      <c r="BD26" s="883" t="s">
        <v>244</v>
      </c>
      <c r="BE26" s="883"/>
      <c r="BF26" s="883"/>
      <c r="BG26" s="585" t="s">
        <v>245</v>
      </c>
      <c r="BH26" s="883" t="s">
        <v>244</v>
      </c>
      <c r="BI26" s="883"/>
      <c r="BJ26" s="883"/>
      <c r="BK26" s="585" t="s">
        <v>246</v>
      </c>
      <c r="BL26" s="883" t="s">
        <v>244</v>
      </c>
      <c r="BM26" s="883"/>
      <c r="BN26" s="883"/>
      <c r="BO26" s="585" t="s">
        <v>247</v>
      </c>
      <c r="BP26" s="883" t="s">
        <v>244</v>
      </c>
      <c r="BQ26" s="883"/>
      <c r="BR26" s="883"/>
      <c r="BS26" s="585" t="s">
        <v>248</v>
      </c>
    </row>
    <row r="27" spans="3:71" ht="14.55" customHeight="1" thickBot="1">
      <c r="AP27" s="354">
        <f t="shared" si="1"/>
        <v>23</v>
      </c>
      <c r="AQ27" s="957"/>
      <c r="AR27" s="957"/>
      <c r="AS27" s="957"/>
      <c r="AT27" s="355"/>
      <c r="AU27" s="355"/>
      <c r="AV27" s="606">
        <v>0</v>
      </c>
      <c r="AW27" s="356">
        <f t="shared" si="5"/>
        <v>0</v>
      </c>
      <c r="AX27" s="357"/>
      <c r="AY27" s="358"/>
      <c r="AZ27" s="907"/>
      <c r="BA27" s="359"/>
      <c r="BD27" s="586">
        <v>0</v>
      </c>
      <c r="BE27" s="587" t="s">
        <v>249</v>
      </c>
      <c r="BF27" s="588">
        <v>40</v>
      </c>
      <c r="BG27" s="589">
        <v>4240</v>
      </c>
      <c r="BH27" s="586">
        <v>0</v>
      </c>
      <c r="BI27" s="587" t="s">
        <v>249</v>
      </c>
      <c r="BJ27" s="588">
        <v>40</v>
      </c>
      <c r="BK27" s="589">
        <v>4670</v>
      </c>
      <c r="BL27" s="586">
        <v>0</v>
      </c>
      <c r="BM27" s="587" t="s">
        <v>249</v>
      </c>
      <c r="BN27" s="588">
        <v>40</v>
      </c>
      <c r="BO27" s="589">
        <v>6070</v>
      </c>
      <c r="BP27" s="586">
        <v>0</v>
      </c>
      <c r="BQ27" s="587" t="s">
        <v>249</v>
      </c>
      <c r="BR27" s="588">
        <v>40</v>
      </c>
      <c r="BS27" s="590">
        <v>8350</v>
      </c>
    </row>
    <row r="28" spans="3:71" ht="14.55" customHeight="1" thickBot="1">
      <c r="H28" s="1000" t="s">
        <v>187</v>
      </c>
      <c r="I28" s="1001"/>
      <c r="J28" s="1001"/>
      <c r="K28" s="1001"/>
      <c r="L28" s="1001"/>
      <c r="M28" s="1002"/>
      <c r="N28" s="1003">
        <f>SUM(Q22:S25)</f>
        <v>0</v>
      </c>
      <c r="O28" s="1004"/>
      <c r="P28" s="1004"/>
      <c r="Q28" s="1004"/>
      <c r="R28" s="1004"/>
      <c r="S28" s="421" t="s">
        <v>12</v>
      </c>
      <c r="AC28" s="1000" t="s">
        <v>188</v>
      </c>
      <c r="AD28" s="1001"/>
      <c r="AE28" s="1001"/>
      <c r="AF28" s="1001"/>
      <c r="AG28" s="1001"/>
      <c r="AH28" s="1002"/>
      <c r="AI28" s="1005">
        <f>AK23*AE25</f>
        <v>88000</v>
      </c>
      <c r="AJ28" s="1006"/>
      <c r="AK28" s="1006"/>
      <c r="AL28" s="1006"/>
      <c r="AM28" s="421" t="s">
        <v>12</v>
      </c>
      <c r="AP28" s="354">
        <f t="shared" si="1"/>
        <v>24</v>
      </c>
      <c r="AQ28" s="957"/>
      <c r="AR28" s="957"/>
      <c r="AS28" s="957"/>
      <c r="AT28" s="355"/>
      <c r="AU28" s="355"/>
      <c r="AV28" s="606">
        <v>0</v>
      </c>
      <c r="AW28" s="356">
        <f t="shared" si="5"/>
        <v>0</v>
      </c>
      <c r="AX28" s="357"/>
      <c r="AY28" s="358"/>
      <c r="AZ28" s="907"/>
      <c r="BA28" s="359"/>
      <c r="BD28" s="586">
        <v>41</v>
      </c>
      <c r="BE28" s="587" t="s">
        <v>249</v>
      </c>
      <c r="BF28" s="588">
        <v>50</v>
      </c>
      <c r="BG28" s="589">
        <v>2200</v>
      </c>
      <c r="BH28" s="586">
        <v>41</v>
      </c>
      <c r="BI28" s="587" t="s">
        <v>249</v>
      </c>
      <c r="BJ28" s="588">
        <v>50</v>
      </c>
      <c r="BK28" s="589">
        <v>2630</v>
      </c>
      <c r="BL28" s="586">
        <v>41</v>
      </c>
      <c r="BM28" s="587" t="s">
        <v>249</v>
      </c>
      <c r="BN28" s="588">
        <v>50</v>
      </c>
      <c r="BO28" s="589">
        <v>4020</v>
      </c>
      <c r="BP28" s="586">
        <v>41</v>
      </c>
      <c r="BQ28" s="587" t="s">
        <v>249</v>
      </c>
      <c r="BR28" s="588">
        <v>50</v>
      </c>
      <c r="BS28" s="590">
        <v>6300</v>
      </c>
    </row>
    <row r="29" spans="3:71" ht="14.55" customHeight="1">
      <c r="H29" s="310"/>
      <c r="I29" s="310"/>
      <c r="J29" s="310"/>
      <c r="K29" s="310"/>
      <c r="L29" s="310"/>
      <c r="M29" s="310"/>
      <c r="N29" s="422"/>
      <c r="O29" s="422"/>
      <c r="P29" s="422"/>
      <c r="Q29" s="422"/>
      <c r="R29" s="422"/>
      <c r="S29" s="423"/>
      <c r="AC29" s="310"/>
      <c r="AD29" s="310"/>
      <c r="AE29" s="310"/>
      <c r="AF29" s="310"/>
      <c r="AG29" s="310"/>
      <c r="AH29" s="310"/>
      <c r="AI29" s="424"/>
      <c r="AJ29" s="424"/>
      <c r="AK29" s="424"/>
      <c r="AL29" s="424"/>
      <c r="AM29" s="423"/>
      <c r="AP29" s="354">
        <f t="shared" si="1"/>
        <v>25</v>
      </c>
      <c r="AQ29" s="957"/>
      <c r="AR29" s="957"/>
      <c r="AS29" s="957"/>
      <c r="AT29" s="355"/>
      <c r="AU29" s="355"/>
      <c r="AV29" s="606">
        <v>0</v>
      </c>
      <c r="AW29" s="356">
        <f t="shared" si="5"/>
        <v>0</v>
      </c>
      <c r="AX29" s="357"/>
      <c r="AY29" s="358"/>
      <c r="AZ29" s="907"/>
      <c r="BA29" s="359"/>
      <c r="BD29" s="586">
        <v>51</v>
      </c>
      <c r="BE29" s="587" t="s">
        <v>249</v>
      </c>
      <c r="BF29" s="588">
        <f>BF28+10</f>
        <v>60</v>
      </c>
      <c r="BG29" s="589">
        <v>1910</v>
      </c>
      <c r="BH29" s="586">
        <v>51</v>
      </c>
      <c r="BI29" s="587" t="s">
        <v>249</v>
      </c>
      <c r="BJ29" s="588">
        <f>BJ28+10</f>
        <v>60</v>
      </c>
      <c r="BK29" s="589">
        <v>2340</v>
      </c>
      <c r="BL29" s="586">
        <v>51</v>
      </c>
      <c r="BM29" s="587" t="s">
        <v>249</v>
      </c>
      <c r="BN29" s="588">
        <f>BN28+10</f>
        <v>60</v>
      </c>
      <c r="BO29" s="589">
        <v>3730</v>
      </c>
      <c r="BP29" s="586">
        <v>51</v>
      </c>
      <c r="BQ29" s="587" t="s">
        <v>249</v>
      </c>
      <c r="BR29" s="588">
        <f>BR28+10</f>
        <v>60</v>
      </c>
      <c r="BS29" s="590">
        <v>6010</v>
      </c>
    </row>
    <row r="30" spans="3:71" ht="14.55" customHeight="1">
      <c r="H30" s="310"/>
      <c r="I30" s="310"/>
      <c r="J30" s="310"/>
      <c r="K30" s="310"/>
      <c r="L30" s="310"/>
      <c r="M30" s="310"/>
      <c r="N30" s="422"/>
      <c r="O30" s="422"/>
      <c r="P30" s="422"/>
      <c r="Q30" s="422"/>
      <c r="R30" s="422"/>
      <c r="S30" s="423"/>
      <c r="AC30" s="310"/>
      <c r="AD30" s="310"/>
      <c r="AE30" s="310"/>
      <c r="AF30" s="310"/>
      <c r="AG30" s="310"/>
      <c r="AH30" s="310"/>
      <c r="AI30" s="424"/>
      <c r="AJ30" s="424"/>
      <c r="AK30" s="424"/>
      <c r="AL30" s="424"/>
      <c r="AM30" s="423"/>
      <c r="AP30" s="354">
        <f t="shared" si="1"/>
        <v>26</v>
      </c>
      <c r="AQ30" s="957"/>
      <c r="AR30" s="957"/>
      <c r="AS30" s="957"/>
      <c r="AT30" s="355"/>
      <c r="AU30" s="355"/>
      <c r="AV30" s="606">
        <v>0</v>
      </c>
      <c r="AW30" s="356">
        <f t="shared" si="5"/>
        <v>0</v>
      </c>
      <c r="AX30" s="357"/>
      <c r="AY30" s="358"/>
      <c r="AZ30" s="907"/>
      <c r="BA30" s="359"/>
      <c r="BD30" s="586">
        <f>BD29+10</f>
        <v>61</v>
      </c>
      <c r="BE30" s="587" t="s">
        <v>249</v>
      </c>
      <c r="BF30" s="588">
        <f t="shared" ref="BF30:BF35" si="6">BF29+10</f>
        <v>70</v>
      </c>
      <c r="BG30" s="589">
        <v>1700</v>
      </c>
      <c r="BH30" s="586">
        <f>BH29+10</f>
        <v>61</v>
      </c>
      <c r="BI30" s="587" t="s">
        <v>249</v>
      </c>
      <c r="BJ30" s="588">
        <f t="shared" ref="BJ30:BJ35" si="7">BJ29+10</f>
        <v>70</v>
      </c>
      <c r="BK30" s="589">
        <v>2130</v>
      </c>
      <c r="BL30" s="586">
        <f>BL29+10</f>
        <v>61</v>
      </c>
      <c r="BM30" s="587" t="s">
        <v>249</v>
      </c>
      <c r="BN30" s="588">
        <f t="shared" ref="BN30:BN35" si="8">BN29+10</f>
        <v>70</v>
      </c>
      <c r="BO30" s="589">
        <v>3520</v>
      </c>
      <c r="BP30" s="586">
        <f>BP29+10</f>
        <v>61</v>
      </c>
      <c r="BQ30" s="587" t="s">
        <v>249</v>
      </c>
      <c r="BR30" s="588">
        <f t="shared" ref="BR30:BR35" si="9">BR29+10</f>
        <v>70</v>
      </c>
      <c r="BS30" s="590">
        <v>5800</v>
      </c>
    </row>
    <row r="31" spans="3:71" ht="14.55" customHeight="1">
      <c r="AP31" s="354">
        <f t="shared" si="1"/>
        <v>27</v>
      </c>
      <c r="AQ31" s="957"/>
      <c r="AR31" s="957"/>
      <c r="AS31" s="957"/>
      <c r="AT31" s="355"/>
      <c r="AU31" s="355"/>
      <c r="AV31" s="606">
        <v>0</v>
      </c>
      <c r="AW31" s="356">
        <f t="shared" si="5"/>
        <v>0</v>
      </c>
      <c r="AX31" s="357"/>
      <c r="AY31" s="358"/>
      <c r="AZ31" s="907"/>
      <c r="BA31" s="359"/>
      <c r="BD31" s="586">
        <f t="shared" ref="BD31:BD35" si="10">BD30+10</f>
        <v>71</v>
      </c>
      <c r="BE31" s="587" t="s">
        <v>249</v>
      </c>
      <c r="BF31" s="588">
        <f t="shared" si="6"/>
        <v>80</v>
      </c>
      <c r="BG31" s="589">
        <v>1540</v>
      </c>
      <c r="BH31" s="586">
        <f t="shared" ref="BH31:BH35" si="11">BH30+10</f>
        <v>71</v>
      </c>
      <c r="BI31" s="587" t="s">
        <v>249</v>
      </c>
      <c r="BJ31" s="588">
        <f t="shared" si="7"/>
        <v>80</v>
      </c>
      <c r="BK31" s="589">
        <v>1970</v>
      </c>
      <c r="BL31" s="586">
        <f t="shared" ref="BL31:BL35" si="12">BL30+10</f>
        <v>71</v>
      </c>
      <c r="BM31" s="587" t="s">
        <v>249</v>
      </c>
      <c r="BN31" s="588">
        <f t="shared" si="8"/>
        <v>80</v>
      </c>
      <c r="BO31" s="589">
        <v>3370</v>
      </c>
      <c r="BP31" s="586">
        <f t="shared" ref="BP31:BP35" si="13">BP30+10</f>
        <v>71</v>
      </c>
      <c r="BQ31" s="587" t="s">
        <v>249</v>
      </c>
      <c r="BR31" s="588">
        <f t="shared" si="9"/>
        <v>80</v>
      </c>
      <c r="BS31" s="590">
        <v>5650</v>
      </c>
    </row>
    <row r="32" spans="3:71" ht="14.55" customHeight="1">
      <c r="AP32" s="354">
        <f t="shared" si="1"/>
        <v>28</v>
      </c>
      <c r="AQ32" s="957"/>
      <c r="AR32" s="957"/>
      <c r="AS32" s="957"/>
      <c r="AT32" s="355"/>
      <c r="AU32" s="355"/>
      <c r="AV32" s="606">
        <v>0</v>
      </c>
      <c r="AW32" s="356">
        <f t="shared" si="0"/>
        <v>0</v>
      </c>
      <c r="AX32" s="357"/>
      <c r="AY32" s="358"/>
      <c r="AZ32" s="907"/>
      <c r="BA32" s="359"/>
      <c r="BD32" s="586">
        <f t="shared" si="10"/>
        <v>81</v>
      </c>
      <c r="BE32" s="587" t="s">
        <v>249</v>
      </c>
      <c r="BF32" s="588">
        <f t="shared" si="6"/>
        <v>90</v>
      </c>
      <c r="BG32" s="589">
        <v>1420</v>
      </c>
      <c r="BH32" s="586">
        <f t="shared" si="11"/>
        <v>81</v>
      </c>
      <c r="BI32" s="587" t="s">
        <v>249</v>
      </c>
      <c r="BJ32" s="588">
        <f t="shared" si="7"/>
        <v>90</v>
      </c>
      <c r="BK32" s="589">
        <v>1850</v>
      </c>
      <c r="BL32" s="586">
        <f t="shared" si="12"/>
        <v>81</v>
      </c>
      <c r="BM32" s="587" t="s">
        <v>249</v>
      </c>
      <c r="BN32" s="588">
        <f t="shared" si="8"/>
        <v>90</v>
      </c>
      <c r="BO32" s="589">
        <v>3250</v>
      </c>
      <c r="BP32" s="586">
        <f t="shared" si="13"/>
        <v>81</v>
      </c>
      <c r="BQ32" s="587" t="s">
        <v>249</v>
      </c>
      <c r="BR32" s="588">
        <f t="shared" si="9"/>
        <v>90</v>
      </c>
      <c r="BS32" s="590">
        <v>5530</v>
      </c>
    </row>
    <row r="33" spans="1:71" ht="14.55" customHeight="1" thickBot="1">
      <c r="B33" s="142" t="s">
        <v>6</v>
      </c>
      <c r="C33" s="142"/>
      <c r="D33" s="142"/>
      <c r="E33" s="142"/>
      <c r="F33" s="142"/>
      <c r="G33" s="142"/>
      <c r="H33" s="142"/>
      <c r="I33" s="142"/>
      <c r="J33" s="142"/>
      <c r="K33" s="142"/>
      <c r="L33" s="142"/>
      <c r="M33" s="142"/>
      <c r="N33" s="142"/>
      <c r="O33" s="142"/>
      <c r="P33" s="142"/>
      <c r="Q33" s="142"/>
      <c r="R33" s="142"/>
      <c r="S33" s="142"/>
      <c r="T33" s="142"/>
      <c r="V33" s="142"/>
      <c r="W33" s="142"/>
      <c r="X33" s="142"/>
      <c r="Y33" s="142"/>
      <c r="Z33" s="142"/>
      <c r="AA33" s="142"/>
      <c r="AB33" s="142"/>
      <c r="AM33" s="142"/>
      <c r="AP33" s="354">
        <f t="shared" si="1"/>
        <v>29</v>
      </c>
      <c r="AQ33" s="957"/>
      <c r="AR33" s="957"/>
      <c r="AS33" s="957"/>
      <c r="AT33" s="355"/>
      <c r="AU33" s="355"/>
      <c r="AV33" s="606">
        <v>0</v>
      </c>
      <c r="AW33" s="356">
        <f t="shared" si="0"/>
        <v>0</v>
      </c>
      <c r="AX33" s="357"/>
      <c r="AY33" s="358"/>
      <c r="AZ33" s="907"/>
      <c r="BA33" s="359"/>
      <c r="BD33" s="586">
        <f t="shared" si="10"/>
        <v>91</v>
      </c>
      <c r="BE33" s="587" t="s">
        <v>249</v>
      </c>
      <c r="BF33" s="588">
        <f t="shared" si="6"/>
        <v>100</v>
      </c>
      <c r="BG33" s="589">
        <v>1290</v>
      </c>
      <c r="BH33" s="586">
        <f t="shared" si="11"/>
        <v>91</v>
      </c>
      <c r="BI33" s="587" t="s">
        <v>249</v>
      </c>
      <c r="BJ33" s="588">
        <f t="shared" si="7"/>
        <v>100</v>
      </c>
      <c r="BK33" s="589">
        <v>1720</v>
      </c>
      <c r="BL33" s="586">
        <f t="shared" si="12"/>
        <v>91</v>
      </c>
      <c r="BM33" s="587" t="s">
        <v>249</v>
      </c>
      <c r="BN33" s="588">
        <f t="shared" si="8"/>
        <v>100</v>
      </c>
      <c r="BO33" s="589">
        <v>3110</v>
      </c>
      <c r="BP33" s="586">
        <f t="shared" si="13"/>
        <v>91</v>
      </c>
      <c r="BQ33" s="587" t="s">
        <v>249</v>
      </c>
      <c r="BR33" s="588">
        <f t="shared" si="9"/>
        <v>100</v>
      </c>
      <c r="BS33" s="590">
        <v>5390</v>
      </c>
    </row>
    <row r="34" spans="1:71" ht="14.55" customHeight="1" thickBot="1">
      <c r="B34" s="142"/>
      <c r="C34" s="1008" t="s">
        <v>7</v>
      </c>
      <c r="D34" s="425" t="s">
        <v>226</v>
      </c>
      <c r="E34" s="426"/>
      <c r="F34" s="426"/>
      <c r="G34" s="426"/>
      <c r="H34" s="426"/>
      <c r="I34" s="545" t="s">
        <v>227</v>
      </c>
      <c r="J34" s="426"/>
      <c r="K34" s="426"/>
      <c r="L34" s="426"/>
      <c r="M34" s="426"/>
      <c r="N34" s="426"/>
      <c r="O34" s="426"/>
      <c r="P34" s="426"/>
      <c r="Q34" s="426"/>
      <c r="R34" s="426"/>
      <c r="S34" s="426"/>
      <c r="T34" s="426"/>
      <c r="U34" s="426"/>
      <c r="V34" s="372"/>
      <c r="W34" s="427"/>
      <c r="X34" s="427"/>
      <c r="Y34" s="427"/>
      <c r="Z34" s="372"/>
      <c r="AA34" s="372"/>
      <c r="AB34" s="428"/>
      <c r="AC34" s="428"/>
      <c r="AD34" s="428"/>
      <c r="AE34" s="428"/>
      <c r="AF34" s="429"/>
      <c r="AG34" s="1010">
        <f>MAX(N28,AI28)*AK37</f>
        <v>1056000</v>
      </c>
      <c r="AH34" s="1011"/>
      <c r="AI34" s="1011"/>
      <c r="AJ34" s="1011"/>
      <c r="AK34" s="1011"/>
      <c r="AL34" s="1011"/>
      <c r="AM34" s="430" t="s">
        <v>189</v>
      </c>
      <c r="AP34" s="354">
        <f t="shared" si="1"/>
        <v>30</v>
      </c>
      <c r="AQ34" s="957"/>
      <c r="AR34" s="957"/>
      <c r="AS34" s="957"/>
      <c r="AT34" s="355"/>
      <c r="AU34" s="355"/>
      <c r="AV34" s="606">
        <v>0</v>
      </c>
      <c r="AW34" s="356">
        <f t="shared" si="0"/>
        <v>0</v>
      </c>
      <c r="AX34" s="357"/>
      <c r="AY34" s="358"/>
      <c r="AZ34" s="907"/>
      <c r="BA34" s="359"/>
      <c r="BD34" s="586">
        <f t="shared" si="10"/>
        <v>101</v>
      </c>
      <c r="BE34" s="587" t="s">
        <v>249</v>
      </c>
      <c r="BF34" s="588">
        <f t="shared" si="6"/>
        <v>110</v>
      </c>
      <c r="BG34" s="589">
        <v>1210</v>
      </c>
      <c r="BH34" s="586">
        <f t="shared" si="11"/>
        <v>101</v>
      </c>
      <c r="BI34" s="587" t="s">
        <v>249</v>
      </c>
      <c r="BJ34" s="588">
        <f t="shared" si="7"/>
        <v>110</v>
      </c>
      <c r="BK34" s="589">
        <v>1640</v>
      </c>
      <c r="BL34" s="586">
        <f t="shared" si="12"/>
        <v>101</v>
      </c>
      <c r="BM34" s="587" t="s">
        <v>249</v>
      </c>
      <c r="BN34" s="588">
        <f t="shared" si="8"/>
        <v>110</v>
      </c>
      <c r="BO34" s="589">
        <v>3040</v>
      </c>
      <c r="BP34" s="586">
        <f t="shared" si="13"/>
        <v>101</v>
      </c>
      <c r="BQ34" s="587" t="s">
        <v>249</v>
      </c>
      <c r="BR34" s="588">
        <f t="shared" si="9"/>
        <v>110</v>
      </c>
      <c r="BS34" s="590">
        <v>5320</v>
      </c>
    </row>
    <row r="35" spans="1:71" ht="14.55" customHeight="1" thickBot="1">
      <c r="B35" s="142"/>
      <c r="C35" s="1009"/>
      <c r="D35" s="140" t="s">
        <v>228</v>
      </c>
      <c r="E35" s="543"/>
      <c r="F35" s="543"/>
      <c r="G35" s="543"/>
      <c r="H35" s="543"/>
      <c r="I35" s="544" t="s">
        <v>225</v>
      </c>
      <c r="J35" s="543"/>
      <c r="K35" s="543"/>
      <c r="L35" s="543"/>
      <c r="M35" s="543"/>
      <c r="N35" s="543"/>
      <c r="O35" s="543"/>
      <c r="P35" s="543"/>
      <c r="Q35" s="543"/>
      <c r="R35" s="543"/>
      <c r="S35" s="543"/>
      <c r="T35" s="543"/>
      <c r="U35" s="543"/>
      <c r="V35" s="543"/>
      <c r="W35" s="543"/>
      <c r="X35" s="543"/>
      <c r="Y35" s="543"/>
      <c r="Z35" s="543"/>
      <c r="AA35" s="372"/>
      <c r="AB35" s="428"/>
      <c r="AC35" s="428"/>
      <c r="AD35" s="428"/>
      <c r="AE35" s="428"/>
      <c r="AF35" s="429"/>
      <c r="AG35" s="1010">
        <f>AG34-S42+AG42</f>
        <v>1056000</v>
      </c>
      <c r="AH35" s="1011"/>
      <c r="AI35" s="1011"/>
      <c r="AJ35" s="1011"/>
      <c r="AK35" s="1011"/>
      <c r="AL35" s="1011"/>
      <c r="AM35" s="431" t="s">
        <v>189</v>
      </c>
      <c r="AP35" s="354">
        <f t="shared" si="1"/>
        <v>31</v>
      </c>
      <c r="AQ35" s="957"/>
      <c r="AR35" s="957"/>
      <c r="AS35" s="957"/>
      <c r="AT35" s="355"/>
      <c r="AU35" s="355"/>
      <c r="AV35" s="607">
        <v>0</v>
      </c>
      <c r="AW35" s="356">
        <f t="shared" si="0"/>
        <v>0</v>
      </c>
      <c r="AX35" s="357"/>
      <c r="AY35" s="358"/>
      <c r="AZ35" s="908"/>
      <c r="BA35" s="359"/>
      <c r="BD35" s="586">
        <f t="shared" si="10"/>
        <v>111</v>
      </c>
      <c r="BE35" s="587" t="s">
        <v>249</v>
      </c>
      <c r="BF35" s="588">
        <f t="shared" si="6"/>
        <v>120</v>
      </c>
      <c r="BG35" s="589">
        <v>1150</v>
      </c>
      <c r="BH35" s="586">
        <f t="shared" si="11"/>
        <v>111</v>
      </c>
      <c r="BI35" s="587" t="s">
        <v>249</v>
      </c>
      <c r="BJ35" s="588">
        <f t="shared" si="7"/>
        <v>120</v>
      </c>
      <c r="BK35" s="589">
        <v>1580</v>
      </c>
      <c r="BL35" s="586">
        <f t="shared" si="12"/>
        <v>111</v>
      </c>
      <c r="BM35" s="587" t="s">
        <v>249</v>
      </c>
      <c r="BN35" s="588">
        <f t="shared" si="8"/>
        <v>120</v>
      </c>
      <c r="BO35" s="589">
        <v>2970</v>
      </c>
      <c r="BP35" s="586">
        <f t="shared" si="13"/>
        <v>111</v>
      </c>
      <c r="BQ35" s="587" t="s">
        <v>249</v>
      </c>
      <c r="BR35" s="588">
        <f t="shared" si="9"/>
        <v>120</v>
      </c>
      <c r="BS35" s="590">
        <v>5250</v>
      </c>
    </row>
    <row r="36" spans="1:71" ht="14.55" customHeight="1" thickBot="1">
      <c r="B36" s="142"/>
      <c r="C36" s="432" t="s">
        <v>18</v>
      </c>
      <c r="D36" s="555" t="s">
        <v>242</v>
      </c>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433"/>
      <c r="AG36" s="1010">
        <f>AW36+AZ36</f>
        <v>0</v>
      </c>
      <c r="AH36" s="1011"/>
      <c r="AI36" s="1011"/>
      <c r="AJ36" s="1011"/>
      <c r="AK36" s="1011"/>
      <c r="AL36" s="1011"/>
      <c r="AM36" s="434" t="s">
        <v>189</v>
      </c>
      <c r="AP36" s="435"/>
      <c r="AQ36" s="1012" t="s">
        <v>190</v>
      </c>
      <c r="AR36" s="1013"/>
      <c r="AS36" s="1013"/>
      <c r="AT36" s="1013"/>
      <c r="AU36" s="1013"/>
      <c r="AV36" s="1013"/>
      <c r="AW36" s="436">
        <f>SUM(AW5:AW35)</f>
        <v>0</v>
      </c>
      <c r="AX36" s="437">
        <f>SUM(AX5:AX35)</f>
        <v>0</v>
      </c>
      <c r="AY36" s="437">
        <f>SUM(AY5:AY35)</f>
        <v>0</v>
      </c>
      <c r="AZ36" s="437"/>
      <c r="BA36" s="438"/>
    </row>
    <row r="37" spans="1:71" ht="14.55" customHeight="1" thickBot="1">
      <c r="B37" s="142"/>
      <c r="C37" s="439" t="s">
        <v>16</v>
      </c>
      <c r="D37" s="440" t="s">
        <v>191</v>
      </c>
      <c r="E37" s="441"/>
      <c r="F37" s="441"/>
      <c r="G37" s="441"/>
      <c r="H37" s="441"/>
      <c r="I37" s="441"/>
      <c r="J37" s="441"/>
      <c r="K37" s="441"/>
      <c r="L37" s="441"/>
      <c r="M37" s="442" t="s">
        <v>192</v>
      </c>
      <c r="N37" s="441"/>
      <c r="O37" s="441"/>
      <c r="P37" s="1014">
        <v>6</v>
      </c>
      <c r="Q37" s="1014"/>
      <c r="R37" s="441" t="s">
        <v>193</v>
      </c>
      <c r="S37" s="1014">
        <v>4</v>
      </c>
      <c r="T37" s="1014"/>
      <c r="U37" s="1014" t="s">
        <v>194</v>
      </c>
      <c r="V37" s="1014"/>
      <c r="W37" s="1014"/>
      <c r="X37" s="1014"/>
      <c r="Y37" s="1014">
        <v>7</v>
      </c>
      <c r="Z37" s="1014"/>
      <c r="AA37" s="441" t="s">
        <v>193</v>
      </c>
      <c r="AB37" s="1014">
        <v>3</v>
      </c>
      <c r="AC37" s="1014"/>
      <c r="AD37" s="443" t="s">
        <v>195</v>
      </c>
      <c r="AE37" s="444"/>
      <c r="AF37" s="444"/>
      <c r="AG37" s="444"/>
      <c r="AH37" s="444"/>
      <c r="AI37" s="444"/>
      <c r="AJ37" s="444"/>
      <c r="AK37" s="1001">
        <v>12</v>
      </c>
      <c r="AL37" s="1001"/>
      <c r="AM37" s="445" t="s">
        <v>196</v>
      </c>
      <c r="AP37" s="1015" t="s">
        <v>237</v>
      </c>
      <c r="AQ37" s="1016"/>
      <c r="AR37" s="1016"/>
      <c r="AS37" s="1016"/>
      <c r="AT37" s="1016"/>
      <c r="AU37" s="1016"/>
      <c r="AV37" s="1016"/>
      <c r="AW37" s="1016"/>
      <c r="AX37" s="1016"/>
      <c r="AY37" s="446">
        <f>IFERROR(AX36/AW36,0)</f>
        <v>0</v>
      </c>
      <c r="AZ37" s="447"/>
      <c r="BA37" s="328"/>
    </row>
    <row r="38" spans="1:71" ht="14.55" customHeight="1">
      <c r="B38" s="142"/>
      <c r="C38" s="448"/>
      <c r="D38" s="449"/>
      <c r="E38" s="449"/>
      <c r="F38" s="449"/>
      <c r="G38" s="449"/>
      <c r="H38" s="449"/>
      <c r="I38" s="449"/>
      <c r="J38" s="449"/>
      <c r="K38" s="449"/>
      <c r="L38" s="449"/>
      <c r="M38" s="141"/>
      <c r="N38" s="141"/>
      <c r="O38" s="141"/>
      <c r="P38" s="141"/>
      <c r="Q38" s="141"/>
      <c r="R38" s="141"/>
      <c r="S38" s="141"/>
      <c r="T38" s="141"/>
      <c r="U38" s="141"/>
      <c r="V38" s="141"/>
      <c r="W38" s="141"/>
      <c r="X38" s="141"/>
      <c r="Y38" s="141"/>
      <c r="Z38" s="141"/>
      <c r="AA38" s="141"/>
      <c r="AB38" s="141"/>
      <c r="AC38" s="141"/>
      <c r="AD38" s="141"/>
      <c r="AE38" s="141"/>
      <c r="AF38" s="141"/>
      <c r="AG38" s="449"/>
      <c r="AH38" s="449"/>
      <c r="AI38" s="449"/>
      <c r="AJ38" s="449"/>
      <c r="AK38" s="449"/>
      <c r="AL38" s="449"/>
      <c r="AM38" s="593"/>
      <c r="AP38" s="450"/>
      <c r="AQ38" s="451"/>
      <c r="AR38" s="451"/>
      <c r="AS38" s="451"/>
      <c r="AT38" s="451"/>
      <c r="AU38" s="451"/>
      <c r="AV38" s="451"/>
      <c r="AW38" s="451"/>
      <c r="AX38" s="451"/>
      <c r="AY38" s="452"/>
      <c r="AZ38" s="447"/>
      <c r="BA38" s="328"/>
    </row>
    <row r="39" spans="1:71" ht="14.55" customHeight="1">
      <c r="B39" s="141"/>
      <c r="C39" s="453"/>
      <c r="D39" s="453"/>
      <c r="E39" s="453"/>
      <c r="F39" s="453"/>
      <c r="G39" s="453"/>
      <c r="H39" s="453"/>
      <c r="I39" s="453"/>
      <c r="J39" s="453"/>
      <c r="K39" s="453"/>
      <c r="L39" s="453"/>
      <c r="M39" s="453"/>
      <c r="N39" s="453"/>
      <c r="O39" s="453"/>
      <c r="P39" s="453"/>
      <c r="Q39" s="453"/>
      <c r="R39" s="453"/>
      <c r="S39" s="453"/>
      <c r="T39" s="453"/>
      <c r="U39" s="453"/>
      <c r="V39" s="141"/>
      <c r="W39" s="454"/>
      <c r="X39" s="454"/>
      <c r="Y39" s="454"/>
      <c r="Z39" s="454"/>
      <c r="AA39" s="141"/>
      <c r="AB39" s="455"/>
      <c r="AC39" s="455"/>
      <c r="AD39" s="455"/>
      <c r="AE39" s="455"/>
      <c r="AF39" s="455"/>
      <c r="AG39" s="456"/>
      <c r="AH39" s="456"/>
      <c r="AI39" s="456"/>
      <c r="AJ39" s="456"/>
      <c r="AK39" s="456"/>
      <c r="AL39" s="456"/>
      <c r="AM39" s="457"/>
      <c r="AP39" s="1021"/>
      <c r="AQ39" s="1022"/>
      <c r="AR39" s="1022"/>
      <c r="AS39" s="1022"/>
      <c r="AT39" s="1022"/>
      <c r="AU39" s="1022"/>
      <c r="AV39" s="1022"/>
      <c r="AW39" s="458"/>
      <c r="AX39" s="458"/>
      <c r="AY39" s="458"/>
      <c r="AZ39" s="458"/>
      <c r="BA39" s="459"/>
    </row>
    <row r="40" spans="1:71" ht="14.55" customHeight="1">
      <c r="B40" s="141"/>
      <c r="C40" s="141"/>
      <c r="D40" s="141"/>
      <c r="E40" s="141"/>
      <c r="F40" s="453"/>
      <c r="G40" s="453"/>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346"/>
      <c r="AJ40" s="346"/>
      <c r="AK40" s="346"/>
      <c r="AL40" s="346"/>
      <c r="AM40" s="346"/>
      <c r="AP40" s="460"/>
      <c r="AQ40" s="1023"/>
      <c r="AR40" s="1023"/>
      <c r="AS40" s="1023"/>
      <c r="AT40" s="1023"/>
      <c r="AU40" s="1023"/>
      <c r="AV40" s="1023"/>
      <c r="AW40" s="1023"/>
      <c r="AX40" s="1023"/>
      <c r="AY40" s="1023"/>
      <c r="AZ40" s="1023"/>
      <c r="BA40" s="1023"/>
    </row>
    <row r="41" spans="1:71" ht="14.55" customHeight="1" thickBot="1">
      <c r="B41" s="142" t="s">
        <v>230</v>
      </c>
      <c r="C41" s="142"/>
      <c r="D41" s="461"/>
      <c r="E41" s="461"/>
      <c r="F41" s="461"/>
      <c r="G41" s="461"/>
      <c r="H41" s="461"/>
      <c r="I41" s="461"/>
      <c r="J41" s="461"/>
      <c r="K41" s="461"/>
      <c r="L41" s="461"/>
      <c r="M41" s="461"/>
      <c r="N41" s="461"/>
      <c r="O41" s="461"/>
      <c r="P41" s="461"/>
      <c r="Q41" s="461"/>
      <c r="R41" s="461"/>
      <c r="S41" s="461"/>
      <c r="T41" s="461"/>
      <c r="U41" s="461"/>
      <c r="V41" s="462"/>
      <c r="W41" s="462"/>
      <c r="X41" s="462"/>
      <c r="Y41" s="462"/>
      <c r="AF41" s="462"/>
      <c r="AG41" s="462"/>
      <c r="AH41" s="462"/>
      <c r="AI41" s="462"/>
      <c r="AJ41" s="462"/>
      <c r="AK41" s="462"/>
      <c r="AL41" s="462"/>
      <c r="AM41" s="462"/>
      <c r="AP41" s="460"/>
      <c r="AQ41" s="1024"/>
      <c r="AR41" s="1024"/>
      <c r="AS41" s="1024"/>
      <c r="AT41" s="1024"/>
      <c r="AU41" s="1024"/>
      <c r="AV41" s="1024"/>
      <c r="AW41" s="1024"/>
      <c r="AX41" s="1024"/>
      <c r="AY41" s="1024"/>
      <c r="AZ41" s="1024"/>
      <c r="BA41" s="1025"/>
    </row>
    <row r="42" spans="1:71" ht="14.55" customHeight="1" thickBot="1">
      <c r="B42" s="142"/>
      <c r="C42" s="1026" t="s">
        <v>149</v>
      </c>
      <c r="D42" s="1027"/>
      <c r="E42" s="1027"/>
      <c r="F42" s="1027"/>
      <c r="G42" s="1027"/>
      <c r="H42" s="1027"/>
      <c r="I42" s="463"/>
      <c r="J42" s="1028"/>
      <c r="K42" s="1028"/>
      <c r="L42" s="1028"/>
      <c r="M42" s="1028"/>
      <c r="N42" s="1029"/>
      <c r="O42" s="1029"/>
      <c r="P42" s="1029"/>
      <c r="Q42" s="1029"/>
      <c r="R42" s="464"/>
      <c r="S42" s="1030">
        <f>AZ61</f>
        <v>0</v>
      </c>
      <c r="T42" s="1031"/>
      <c r="U42" s="1031"/>
      <c r="V42" s="1031"/>
      <c r="W42" s="1031"/>
      <c r="X42" s="1031"/>
      <c r="Y42" s="1031"/>
      <c r="Z42" s="465" t="s">
        <v>147</v>
      </c>
      <c r="AA42" s="1032" t="s">
        <v>150</v>
      </c>
      <c r="AB42" s="1033"/>
      <c r="AC42" s="1033"/>
      <c r="AD42" s="1033"/>
      <c r="AE42" s="1033"/>
      <c r="AF42" s="1033"/>
      <c r="AG42" s="1030">
        <f>BA61</f>
        <v>0</v>
      </c>
      <c r="AH42" s="1031"/>
      <c r="AI42" s="1031"/>
      <c r="AJ42" s="1031"/>
      <c r="AK42" s="1031"/>
      <c r="AL42" s="1031"/>
      <c r="AM42" s="434" t="s">
        <v>189</v>
      </c>
      <c r="AP42" s="460"/>
      <c r="AQ42" s="1024"/>
      <c r="AR42" s="1034"/>
      <c r="AS42" s="1034"/>
      <c r="AT42" s="1034"/>
      <c r="AU42" s="1034"/>
      <c r="AV42" s="1034"/>
      <c r="AW42" s="1034"/>
      <c r="AX42" s="1034"/>
      <c r="AY42" s="1034"/>
      <c r="AZ42" s="1034"/>
      <c r="BA42" s="1035"/>
    </row>
    <row r="43" spans="1:71" ht="14.55" customHeight="1">
      <c r="B43" s="142"/>
      <c r="C43" s="466"/>
      <c r="D43" s="466"/>
      <c r="E43" s="466"/>
      <c r="F43" s="466"/>
      <c r="G43" s="466"/>
      <c r="H43" s="466"/>
      <c r="I43" s="467"/>
      <c r="J43" s="468"/>
      <c r="K43" s="468"/>
      <c r="L43" s="468"/>
      <c r="M43" s="468"/>
      <c r="N43" s="469"/>
      <c r="O43" s="469"/>
      <c r="P43" s="469"/>
      <c r="Q43" s="469"/>
      <c r="R43" s="470"/>
      <c r="S43" s="471"/>
      <c r="T43" s="471"/>
      <c r="U43" s="471"/>
      <c r="V43" s="471"/>
      <c r="W43" s="471"/>
      <c r="X43" s="471"/>
      <c r="Y43" s="471"/>
      <c r="Z43" s="472"/>
      <c r="AA43" s="473"/>
      <c r="AB43" s="473"/>
      <c r="AC43" s="473"/>
      <c r="AD43" s="473"/>
      <c r="AE43" s="473"/>
      <c r="AF43" s="473"/>
      <c r="AG43" s="471"/>
      <c r="AH43" s="471"/>
      <c r="AI43" s="471"/>
      <c r="AJ43" s="471"/>
      <c r="AK43" s="471"/>
      <c r="AL43" s="471"/>
      <c r="AM43" s="457"/>
      <c r="AP43" s="460"/>
      <c r="AQ43" s="1024"/>
      <c r="AR43" s="1035"/>
      <c r="AS43" s="1035"/>
      <c r="AT43" s="1035"/>
      <c r="AU43" s="1035"/>
      <c r="AV43" s="1035"/>
      <c r="AW43" s="1035"/>
      <c r="AX43" s="1035"/>
      <c r="AY43" s="1035"/>
      <c r="AZ43" s="1035"/>
      <c r="BA43" s="1035"/>
    </row>
    <row r="44" spans="1:71" ht="14.55" customHeight="1">
      <c r="B44" s="142"/>
      <c r="C44" s="142"/>
      <c r="D44" s="461"/>
      <c r="E44" s="461"/>
      <c r="F44" s="461"/>
      <c r="G44" s="461"/>
      <c r="H44" s="461"/>
      <c r="I44" s="461"/>
      <c r="J44" s="461"/>
      <c r="K44" s="461"/>
      <c r="L44" s="461"/>
      <c r="M44" s="461"/>
      <c r="N44" s="461"/>
      <c r="O44" s="461"/>
      <c r="P44" s="461"/>
      <c r="Q44" s="461"/>
      <c r="R44" s="461"/>
      <c r="S44" s="461"/>
      <c r="T44" s="461"/>
      <c r="U44" s="461"/>
      <c r="V44" s="462"/>
      <c r="W44" s="462"/>
      <c r="X44" s="462"/>
      <c r="Y44" s="462"/>
      <c r="Z44" s="462"/>
      <c r="AA44" s="462"/>
      <c r="AB44" s="462"/>
      <c r="AC44" s="462"/>
      <c r="AD44" s="462"/>
      <c r="AE44" s="462"/>
      <c r="AF44" s="462"/>
      <c r="AG44" s="462"/>
      <c r="AH44" s="462"/>
      <c r="AI44" s="462"/>
      <c r="AJ44" s="462"/>
      <c r="AK44" s="462"/>
      <c r="AL44" s="462"/>
      <c r="AM44" s="462"/>
      <c r="AP44" s="460"/>
      <c r="AQ44" s="1024"/>
      <c r="AR44" s="1024"/>
      <c r="AS44" s="1024"/>
      <c r="AT44" s="1024"/>
      <c r="AU44" s="1024"/>
      <c r="AV44" s="1024"/>
      <c r="AW44" s="1024"/>
      <c r="AX44" s="1024"/>
      <c r="AY44" s="1024"/>
      <c r="AZ44" s="1024"/>
      <c r="BA44" s="1042"/>
    </row>
    <row r="45" spans="1:71" ht="14.55" customHeight="1" thickBot="1">
      <c r="B45" s="374" t="s">
        <v>231</v>
      </c>
      <c r="D45" s="474"/>
      <c r="E45" s="474"/>
      <c r="F45" s="474"/>
      <c r="G45" s="474"/>
      <c r="H45" s="474"/>
      <c r="I45" s="474"/>
      <c r="J45" s="474"/>
      <c r="K45" s="474"/>
      <c r="L45" s="474"/>
      <c r="M45" s="474"/>
      <c r="N45" s="474"/>
      <c r="O45" s="474"/>
      <c r="P45" s="474"/>
      <c r="Q45" s="474"/>
      <c r="R45" s="474"/>
      <c r="S45" s="474"/>
      <c r="T45" s="474"/>
      <c r="U45" s="474"/>
      <c r="V45" s="475"/>
      <c r="W45" s="475"/>
      <c r="X45" s="475"/>
      <c r="Y45" s="475"/>
      <c r="Z45" s="475"/>
      <c r="AA45" s="475"/>
      <c r="AB45" s="475"/>
      <c r="AC45" s="475"/>
      <c r="AD45" s="475"/>
      <c r="AE45" s="475"/>
      <c r="AF45" s="475"/>
      <c r="AG45" s="475"/>
      <c r="AH45" s="475"/>
      <c r="AI45" s="475"/>
      <c r="AJ45" s="475"/>
      <c r="AK45" s="475"/>
      <c r="AL45" s="475"/>
      <c r="AM45" s="475"/>
      <c r="AP45" s="476"/>
      <c r="AQ45" s="1021"/>
      <c r="AR45" s="1042"/>
      <c r="AS45" s="1042"/>
      <c r="AT45" s="1042"/>
      <c r="AU45" s="1042"/>
      <c r="AV45" s="1042"/>
      <c r="AW45" s="1042"/>
      <c r="AX45" s="1042"/>
      <c r="AY45" s="1042"/>
      <c r="AZ45" s="1042"/>
      <c r="BA45" s="1042"/>
    </row>
    <row r="46" spans="1:71" ht="14.55" customHeight="1">
      <c r="B46" s="142"/>
      <c r="C46" s="546" t="s">
        <v>7</v>
      </c>
      <c r="D46" s="547" t="s">
        <v>229</v>
      </c>
      <c r="E46" s="548"/>
      <c r="F46" s="548"/>
      <c r="G46" s="548"/>
      <c r="H46" s="548"/>
      <c r="I46" s="548"/>
      <c r="J46" s="548"/>
      <c r="K46" s="548"/>
      <c r="L46" s="548"/>
      <c r="M46" s="548"/>
      <c r="N46" s="548"/>
      <c r="O46" s="548"/>
      <c r="P46" s="548"/>
      <c r="Q46" s="548"/>
      <c r="R46" s="548"/>
      <c r="S46" s="548"/>
      <c r="T46" s="548"/>
      <c r="U46" s="548"/>
      <c r="V46" s="477"/>
      <c r="W46" s="478"/>
      <c r="X46" s="478"/>
      <c r="Y46" s="478"/>
      <c r="Z46" s="478"/>
      <c r="AA46" s="1043">
        <f>AG35</f>
        <v>1056000</v>
      </c>
      <c r="AB46" s="1044"/>
      <c r="AC46" s="1044"/>
      <c r="AD46" s="1044"/>
      <c r="AE46" s="1044"/>
      <c r="AF46" s="1044"/>
      <c r="AG46" s="1044"/>
      <c r="AH46" s="1044"/>
      <c r="AI46" s="1044"/>
      <c r="AJ46" s="1044"/>
      <c r="AK46" s="1044"/>
      <c r="AL46" s="1044"/>
      <c r="AM46" s="479" t="s">
        <v>189</v>
      </c>
      <c r="AN46" s="417"/>
      <c r="AP46" s="476"/>
      <c r="AQ46" s="1021"/>
      <c r="AR46" s="1045"/>
      <c r="AS46" s="1045"/>
      <c r="AT46" s="1045"/>
      <c r="AU46" s="1045"/>
      <c r="AV46" s="1045"/>
      <c r="AW46" s="1045"/>
      <c r="AX46" s="1045"/>
      <c r="AY46" s="1045"/>
      <c r="AZ46" s="1045"/>
      <c r="BA46" s="1045"/>
    </row>
    <row r="47" spans="1:71" ht="14.55" customHeight="1" thickBot="1">
      <c r="A47" s="417"/>
      <c r="B47" s="142"/>
      <c r="C47" s="549" t="s">
        <v>18</v>
      </c>
      <c r="D47" s="1017" t="s">
        <v>197</v>
      </c>
      <c r="E47" s="1018"/>
      <c r="F47" s="1018"/>
      <c r="G47" s="1018"/>
      <c r="H47" s="1018"/>
      <c r="I47" s="1018"/>
      <c r="J47" s="1018"/>
      <c r="K47" s="1018"/>
      <c r="L47" s="1018"/>
      <c r="M47" s="1018"/>
      <c r="N47" s="1018"/>
      <c r="O47" s="1018"/>
      <c r="P47" s="1018"/>
      <c r="Q47" s="1018"/>
      <c r="R47" s="1018"/>
      <c r="S47" s="1018"/>
      <c r="T47" s="1018"/>
      <c r="U47" s="1018"/>
      <c r="V47" s="444"/>
      <c r="W47" s="480"/>
      <c r="X47" s="480"/>
      <c r="Y47" s="480"/>
      <c r="Z47" s="481"/>
      <c r="AA47" s="1019">
        <f>AG36</f>
        <v>0</v>
      </c>
      <c r="AB47" s="1020"/>
      <c r="AC47" s="1020"/>
      <c r="AD47" s="1020"/>
      <c r="AE47" s="1020"/>
      <c r="AF47" s="1020"/>
      <c r="AG47" s="1020"/>
      <c r="AH47" s="1020"/>
      <c r="AI47" s="1020"/>
      <c r="AJ47" s="1020"/>
      <c r="AK47" s="1020"/>
      <c r="AL47" s="1020"/>
      <c r="AM47" s="482" t="s">
        <v>189</v>
      </c>
      <c r="AN47" s="417"/>
      <c r="AO47" s="417"/>
      <c r="AZ47" s="140"/>
      <c r="BA47" s="140"/>
    </row>
    <row r="48" spans="1:71" ht="14.55" customHeight="1" thickBot="1">
      <c r="B48" s="142"/>
      <c r="C48" s="550" t="s">
        <v>234</v>
      </c>
      <c r="D48" s="550"/>
      <c r="E48" s="551"/>
      <c r="F48" s="551"/>
      <c r="G48" s="551" t="s">
        <v>235</v>
      </c>
      <c r="H48" s="551"/>
      <c r="I48" s="551"/>
      <c r="J48" s="551"/>
      <c r="K48" s="551"/>
      <c r="L48" s="551"/>
      <c r="M48" s="551"/>
      <c r="N48" s="551"/>
      <c r="O48" s="551"/>
      <c r="P48" s="551"/>
      <c r="Q48" s="551"/>
      <c r="R48" s="551"/>
      <c r="S48" s="551"/>
      <c r="T48" s="551"/>
      <c r="U48" s="552"/>
      <c r="V48" s="539" t="str">
        <f>IF(AA46&lt;=AA47,"適・申請可","申請不可")</f>
        <v>申請不可</v>
      </c>
      <c r="W48" s="540"/>
      <c r="X48" s="540"/>
      <c r="Y48" s="540"/>
      <c r="Z48" s="540"/>
      <c r="AA48" s="540"/>
      <c r="AB48" s="540"/>
      <c r="AC48" s="540"/>
      <c r="AD48" s="540"/>
      <c r="AE48" s="540"/>
      <c r="AF48" s="540"/>
      <c r="AG48" s="540"/>
      <c r="AH48" s="540"/>
      <c r="AI48" s="540"/>
      <c r="AJ48" s="540"/>
      <c r="AK48" s="540"/>
      <c r="AL48" s="540"/>
      <c r="AM48" s="541"/>
      <c r="AO48" s="417"/>
      <c r="AZ48" s="140"/>
      <c r="BA48" s="140"/>
    </row>
    <row r="49" spans="2:60" ht="14.55" customHeight="1" thickBot="1">
      <c r="C49" s="550" t="s">
        <v>233</v>
      </c>
      <c r="D49" s="550"/>
      <c r="E49" s="553"/>
      <c r="F49" s="553"/>
      <c r="G49" s="553" t="s">
        <v>236</v>
      </c>
      <c r="H49" s="553"/>
      <c r="I49" s="553"/>
      <c r="J49" s="553"/>
      <c r="K49" s="553"/>
      <c r="L49" s="553"/>
      <c r="M49" s="553"/>
      <c r="N49" s="553"/>
      <c r="O49" s="553"/>
      <c r="P49" s="553"/>
      <c r="Q49" s="553"/>
      <c r="R49" s="553"/>
      <c r="S49" s="553"/>
      <c r="T49" s="553"/>
      <c r="U49" s="554"/>
      <c r="V49" s="539" t="str">
        <f>IF(0.6666&lt;=AY37,"適・申請可","申請不可")</f>
        <v>申請不可</v>
      </c>
      <c r="W49" s="542"/>
      <c r="X49" s="542"/>
      <c r="Y49" s="542"/>
      <c r="Z49" s="542"/>
      <c r="AA49" s="542"/>
      <c r="AB49" s="542"/>
      <c r="AC49" s="542"/>
      <c r="AD49" s="542"/>
      <c r="AE49" s="542"/>
      <c r="AF49" s="542"/>
      <c r="AG49" s="542"/>
      <c r="AH49" s="1046">
        <f>AY37</f>
        <v>0</v>
      </c>
      <c r="AI49" s="1047"/>
      <c r="AJ49" s="1047"/>
      <c r="AK49" s="1047"/>
      <c r="AL49" s="1047"/>
      <c r="AM49" s="1048"/>
      <c r="AO49" s="417"/>
      <c r="AZ49" s="140"/>
      <c r="BA49" s="140"/>
    </row>
    <row r="50" spans="2:60" ht="14.55" customHeight="1">
      <c r="B50" s="142"/>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BB50" s="142"/>
      <c r="BC50" s="142"/>
      <c r="BD50" s="142"/>
    </row>
    <row r="51" spans="2:60" ht="14.55" customHeight="1">
      <c r="C51" s="142"/>
      <c r="D51" s="142"/>
      <c r="E51" s="142"/>
      <c r="F51" s="142"/>
      <c r="G51" s="142"/>
      <c r="H51" s="142"/>
      <c r="I51" s="142"/>
      <c r="J51" s="142"/>
      <c r="K51" s="142"/>
      <c r="L51" s="142"/>
      <c r="M51" s="142"/>
      <c r="N51" s="142"/>
      <c r="O51" s="142"/>
      <c r="P51" s="142"/>
    </row>
    <row r="52" spans="2:60" ht="14.55" customHeight="1">
      <c r="B52" s="374" t="s">
        <v>198</v>
      </c>
      <c r="C52" s="142"/>
      <c r="D52" s="142"/>
      <c r="E52" s="142"/>
      <c r="F52" s="142"/>
      <c r="G52" s="142"/>
      <c r="H52" s="142"/>
      <c r="I52" s="142"/>
      <c r="J52" s="142"/>
      <c r="K52" s="142"/>
      <c r="L52" s="142"/>
      <c r="M52" s="142"/>
      <c r="N52" s="142"/>
      <c r="O52" s="142"/>
      <c r="P52" s="142"/>
    </row>
    <row r="53" spans="2:60" ht="14.55" customHeight="1" thickBot="1">
      <c r="AP53" s="490" t="s">
        <v>202</v>
      </c>
      <c r="AQ53" s="490"/>
      <c r="AR53" s="490"/>
      <c r="AS53" s="490"/>
      <c r="AT53" s="490"/>
      <c r="AU53" s="490"/>
      <c r="AV53" s="491"/>
      <c r="AW53" s="491"/>
      <c r="AX53" s="491"/>
      <c r="AZ53" s="140"/>
      <c r="BA53" s="140"/>
      <c r="BE53" s="142"/>
      <c r="BF53" s="142"/>
    </row>
    <row r="54" spans="2:60" ht="14.55" customHeight="1" thickBot="1">
      <c r="AV54" s="492" t="s">
        <v>28</v>
      </c>
      <c r="AW54" s="493" t="s">
        <v>203</v>
      </c>
      <c r="AX54" s="493" t="s">
        <v>204</v>
      </c>
      <c r="AY54" s="494" t="s">
        <v>205</v>
      </c>
      <c r="AZ54" s="493" t="s">
        <v>206</v>
      </c>
      <c r="BA54" s="495" t="s">
        <v>207</v>
      </c>
    </row>
    <row r="55" spans="2:60" ht="14.55" customHeight="1">
      <c r="AV55" s="496" t="s">
        <v>208</v>
      </c>
      <c r="AW55" s="497" t="s">
        <v>209</v>
      </c>
      <c r="AX55" s="497" t="s">
        <v>210</v>
      </c>
      <c r="AY55" s="498" t="s">
        <v>211</v>
      </c>
      <c r="AZ55" s="499">
        <v>200000</v>
      </c>
      <c r="BA55" s="500"/>
      <c r="BG55" s="142"/>
      <c r="BH55" s="142"/>
    </row>
    <row r="56" spans="2:60" ht="14.55" customHeight="1">
      <c r="Z56" s="331" t="s">
        <v>199</v>
      </c>
      <c r="AA56" s="1036"/>
      <c r="AB56" s="1036"/>
      <c r="AC56" s="484" t="s">
        <v>193</v>
      </c>
      <c r="AD56" s="1036"/>
      <c r="AE56" s="1036"/>
      <c r="AF56" s="485" t="s">
        <v>200</v>
      </c>
      <c r="AG56" s="1036"/>
      <c r="AH56" s="1036"/>
      <c r="AI56" s="142" t="s">
        <v>201</v>
      </c>
      <c r="AV56" s="501"/>
      <c r="AW56" s="502" t="s">
        <v>209</v>
      </c>
      <c r="AX56" s="503"/>
      <c r="AY56" s="503"/>
      <c r="AZ56" s="504"/>
      <c r="BA56" s="505"/>
    </row>
    <row r="57" spans="2:60" ht="14.55" customHeight="1">
      <c r="Q57" s="486" t="s">
        <v>26</v>
      </c>
      <c r="R57" s="487"/>
      <c r="S57" s="487"/>
      <c r="T57" s="487"/>
      <c r="U57" s="487"/>
      <c r="V57" s="1037"/>
      <c r="W57" s="1037"/>
      <c r="X57" s="1037"/>
      <c r="Y57" s="1037"/>
      <c r="Z57" s="1037"/>
      <c r="AA57" s="1037"/>
      <c r="AB57" s="1037"/>
      <c r="AC57" s="1037"/>
      <c r="AD57" s="1037"/>
      <c r="AE57" s="1037"/>
      <c r="AF57" s="1037"/>
      <c r="AG57" s="1037"/>
      <c r="AH57" s="1037"/>
      <c r="AI57" s="1037"/>
      <c r="AJ57" s="1037"/>
      <c r="AK57" s="1037"/>
      <c r="AV57" s="501"/>
      <c r="AW57" s="502" t="s">
        <v>209</v>
      </c>
      <c r="AX57" s="503"/>
      <c r="AY57" s="503"/>
      <c r="AZ57" s="504"/>
      <c r="BA57" s="505"/>
    </row>
    <row r="58" spans="2:60" ht="14.55" customHeight="1">
      <c r="Q58" s="488" t="s">
        <v>27</v>
      </c>
      <c r="R58" s="489"/>
      <c r="S58" s="489"/>
      <c r="T58" s="489"/>
      <c r="U58" s="489"/>
      <c r="V58" s="1038"/>
      <c r="W58" s="1038"/>
      <c r="X58" s="1038"/>
      <c r="Y58" s="1038"/>
      <c r="Z58" s="1038"/>
      <c r="AA58" s="1038"/>
      <c r="AB58" s="1038"/>
      <c r="AC58" s="1038"/>
      <c r="AD58" s="1038"/>
      <c r="AE58" s="1038"/>
      <c r="AF58" s="1038"/>
      <c r="AG58" s="1038"/>
      <c r="AH58" s="1038"/>
      <c r="AI58" s="1038"/>
      <c r="AJ58" s="1038"/>
      <c r="AK58" s="1038"/>
      <c r="AV58" s="501"/>
      <c r="AW58" s="502" t="s">
        <v>209</v>
      </c>
      <c r="AX58" s="503"/>
      <c r="AY58" s="503"/>
      <c r="AZ58" s="504"/>
      <c r="BA58" s="505"/>
    </row>
    <row r="59" spans="2:60" ht="14.55" customHeight="1">
      <c r="AP59" s="506"/>
      <c r="AV59" s="501"/>
      <c r="AW59" s="502" t="s">
        <v>209</v>
      </c>
      <c r="AX59" s="503"/>
      <c r="AY59" s="503"/>
      <c r="AZ59" s="504"/>
      <c r="BA59" s="505"/>
    </row>
    <row r="60" spans="2:60" ht="14.55" customHeight="1" thickBot="1">
      <c r="AP60" s="506"/>
      <c r="AV60" s="501"/>
      <c r="AW60" s="502" t="s">
        <v>209</v>
      </c>
      <c r="AX60" s="503"/>
      <c r="AY60" s="503"/>
      <c r="AZ60" s="504"/>
      <c r="BA60" s="505"/>
    </row>
    <row r="61" spans="2:60" ht="14.55" customHeight="1" thickBot="1">
      <c r="AP61" s="506"/>
      <c r="AV61" s="1039" t="s">
        <v>212</v>
      </c>
      <c r="AW61" s="1040"/>
      <c r="AX61" s="1040"/>
      <c r="AY61" s="1041"/>
      <c r="AZ61" s="507">
        <f>SUM(AZ56:AZ60)</f>
        <v>0</v>
      </c>
      <c r="BA61" s="508">
        <f>SUM(BA56:BA60)</f>
        <v>0</v>
      </c>
    </row>
    <row r="62" spans="2:60" ht="14.55" customHeight="1">
      <c r="AT62" s="509" t="s">
        <v>213</v>
      </c>
      <c r="AU62" s="510"/>
      <c r="AW62" s="510"/>
      <c r="AX62" s="510"/>
      <c r="AY62" s="510"/>
      <c r="AZ62" s="510"/>
      <c r="BA62" s="510"/>
    </row>
    <row r="63" spans="2:60" ht="14.55" customHeight="1">
      <c r="AQ63" s="142"/>
      <c r="AU63" s="140"/>
      <c r="AV63" s="140"/>
      <c r="AW63" s="140"/>
      <c r="AX63" s="140"/>
      <c r="AY63" s="140"/>
      <c r="AZ63" s="140"/>
      <c r="BA63" s="140"/>
    </row>
    <row r="64" spans="2:60" ht="14.55" customHeight="1">
      <c r="AU64" s="140"/>
      <c r="AV64" s="140"/>
      <c r="AW64" s="140"/>
      <c r="AX64" s="140"/>
      <c r="AY64" s="140"/>
      <c r="AZ64" s="140"/>
      <c r="BA64" s="140"/>
    </row>
    <row r="65" ht="14.55" customHeight="1"/>
    <row r="66" ht="14.55" customHeight="1"/>
    <row r="67" ht="14.55" customHeight="1"/>
  </sheetData>
  <sheetProtection insertRows="0"/>
  <mergeCells count="142">
    <mergeCell ref="AA56:AB56"/>
    <mergeCell ref="AD56:AE56"/>
    <mergeCell ref="AG56:AH56"/>
    <mergeCell ref="V57:AK57"/>
    <mergeCell ref="V58:AK58"/>
    <mergeCell ref="AV61:AY61"/>
    <mergeCell ref="AQ43:BA43"/>
    <mergeCell ref="AQ44:BA44"/>
    <mergeCell ref="AQ45:BA45"/>
    <mergeCell ref="AA46:AL46"/>
    <mergeCell ref="AQ46:BA46"/>
    <mergeCell ref="AH49:AM49"/>
    <mergeCell ref="P37:Q37"/>
    <mergeCell ref="S37:T37"/>
    <mergeCell ref="U37:X37"/>
    <mergeCell ref="Y37:Z37"/>
    <mergeCell ref="AB37:AC37"/>
    <mergeCell ref="AK37:AL37"/>
    <mergeCell ref="AP37:AX37"/>
    <mergeCell ref="D47:U47"/>
    <mergeCell ref="AA47:AL47"/>
    <mergeCell ref="AP39:AV39"/>
    <mergeCell ref="AQ40:BA40"/>
    <mergeCell ref="AQ41:BA41"/>
    <mergeCell ref="C42:H42"/>
    <mergeCell ref="J42:M42"/>
    <mergeCell ref="N42:Q42"/>
    <mergeCell ref="S42:Y42"/>
    <mergeCell ref="AA42:AF42"/>
    <mergeCell ref="AG42:AL42"/>
    <mergeCell ref="AQ42:BA42"/>
    <mergeCell ref="AQ31:AS31"/>
    <mergeCell ref="AQ32:AS32"/>
    <mergeCell ref="AQ33:AS33"/>
    <mergeCell ref="C34:C35"/>
    <mergeCell ref="AG34:AL34"/>
    <mergeCell ref="AQ34:AS34"/>
    <mergeCell ref="AG35:AL35"/>
    <mergeCell ref="AQ35:AS35"/>
    <mergeCell ref="AG36:AL36"/>
    <mergeCell ref="AQ36:AV36"/>
    <mergeCell ref="AQ28:AS28"/>
    <mergeCell ref="AQ29:AS29"/>
    <mergeCell ref="AE25:AG25"/>
    <mergeCell ref="AH25:AJ25"/>
    <mergeCell ref="AK25:AL25"/>
    <mergeCell ref="AQ25:AS25"/>
    <mergeCell ref="AQ26:AS26"/>
    <mergeCell ref="AQ27:AS27"/>
    <mergeCell ref="AQ30:AS30"/>
    <mergeCell ref="E25:G25"/>
    <mergeCell ref="H25:I25"/>
    <mergeCell ref="L25:N25"/>
    <mergeCell ref="O25:P25"/>
    <mergeCell ref="Q25:S25"/>
    <mergeCell ref="H28:M28"/>
    <mergeCell ref="N28:R28"/>
    <mergeCell ref="AC28:AH28"/>
    <mergeCell ref="AI28:AL28"/>
    <mergeCell ref="AQ22:AS22"/>
    <mergeCell ref="E23:G23"/>
    <mergeCell ref="H23:I23"/>
    <mergeCell ref="J23:K24"/>
    <mergeCell ref="L23:N23"/>
    <mergeCell ref="O23:P23"/>
    <mergeCell ref="Q23:S23"/>
    <mergeCell ref="AK23:AL23"/>
    <mergeCell ref="AQ23:AS23"/>
    <mergeCell ref="E24:G24"/>
    <mergeCell ref="E22:G22"/>
    <mergeCell ref="H22:I22"/>
    <mergeCell ref="L22:N22"/>
    <mergeCell ref="O22:P22"/>
    <mergeCell ref="Q22:S22"/>
    <mergeCell ref="AH22:AI22"/>
    <mergeCell ref="H24:I24"/>
    <mergeCell ref="L24:N24"/>
    <mergeCell ref="O24:P24"/>
    <mergeCell ref="Q24:S24"/>
    <mergeCell ref="AQ24:AS24"/>
    <mergeCell ref="AH20:AI20"/>
    <mergeCell ref="AK20:AM20"/>
    <mergeCell ref="AQ20:AS20"/>
    <mergeCell ref="H21:I21"/>
    <mergeCell ref="L21:N21"/>
    <mergeCell ref="AK21:AM21"/>
    <mergeCell ref="AQ21:AS21"/>
    <mergeCell ref="E18:G18"/>
    <mergeCell ref="AH18:AI18"/>
    <mergeCell ref="AK18:AM18"/>
    <mergeCell ref="AQ18:AS18"/>
    <mergeCell ref="E19:G19"/>
    <mergeCell ref="AH19:AI19"/>
    <mergeCell ref="AK19:AM19"/>
    <mergeCell ref="AQ19:AS19"/>
    <mergeCell ref="C15:D19"/>
    <mergeCell ref="AH15:AI15"/>
    <mergeCell ref="AQ15:AS15"/>
    <mergeCell ref="E16:G16"/>
    <mergeCell ref="AK16:AL16"/>
    <mergeCell ref="AQ16:AS16"/>
    <mergeCell ref="E17:G17"/>
    <mergeCell ref="AH17:AI17"/>
    <mergeCell ref="AK17:AM17"/>
    <mergeCell ref="AQ17:AS17"/>
    <mergeCell ref="R9:X9"/>
    <mergeCell ref="Y9:AL9"/>
    <mergeCell ref="AQ9:AS9"/>
    <mergeCell ref="D10:AE10"/>
    <mergeCell ref="AF10:AL10"/>
    <mergeCell ref="AQ10:AS10"/>
    <mergeCell ref="C7:AL7"/>
    <mergeCell ref="AQ7:AS7"/>
    <mergeCell ref="D8:G8"/>
    <mergeCell ref="H8:Q8"/>
    <mergeCell ref="R8:X8"/>
    <mergeCell ref="Y8:AL8"/>
    <mergeCell ref="AQ8:AS8"/>
    <mergeCell ref="M14:P14"/>
    <mergeCell ref="Q14:S14"/>
    <mergeCell ref="BD26:BF26"/>
    <mergeCell ref="BH26:BJ26"/>
    <mergeCell ref="BL26:BN26"/>
    <mergeCell ref="BP26:BR26"/>
    <mergeCell ref="C2:AM2"/>
    <mergeCell ref="AP3:AP4"/>
    <mergeCell ref="AQ3:AS4"/>
    <mergeCell ref="AT3:AT4"/>
    <mergeCell ref="AU3:AU4"/>
    <mergeCell ref="AV3:AV4"/>
    <mergeCell ref="AW3:AY3"/>
    <mergeCell ref="AZ3:AZ4"/>
    <mergeCell ref="BA3:BA4"/>
    <mergeCell ref="AQ5:AS5"/>
    <mergeCell ref="AZ5:AZ35"/>
    <mergeCell ref="AQ6:AS6"/>
    <mergeCell ref="AQ11:AS11"/>
    <mergeCell ref="AQ12:AS12"/>
    <mergeCell ref="AQ13:AS13"/>
    <mergeCell ref="AQ14:AS14"/>
    <mergeCell ref="D9:G9"/>
    <mergeCell ref="H9:Q9"/>
  </mergeCells>
  <phoneticPr fontId="7"/>
  <conditionalFormatting sqref="BA5:BA35 AQ5:AV35 AX5:AY35">
    <cfRule type="containsBlanks" dxfId="1" priority="2">
      <formula>LEN(TRIM(AQ5))=0</formula>
    </cfRule>
  </conditionalFormatting>
  <conditionalFormatting sqref="AZ36">
    <cfRule type="containsBlanks" dxfId="0" priority="1">
      <formula>LEN(TRIM(AZ36))=0</formula>
    </cfRule>
  </conditionalFormatting>
  <dataValidations count="11">
    <dataValidation showErrorMessage="1" sqref="AV5:AV35" xr:uid="{00000000-0002-0000-0500-000000000000}"/>
    <dataValidation imeMode="disabled" allowBlank="1" showInputMessage="1" showErrorMessage="1" sqref="AG42:AG43" xr:uid="{00000000-0002-0000-0500-000001000000}"/>
    <dataValidation type="whole" imeMode="disabled" operator="lessThanOrEqual" allowBlank="1" showInputMessage="1" showErrorMessage="1" errorTitle="金額が大きすぎます。" error="拠出上限額を超えて拠出することはできません。" sqref="S42:S43" xr:uid="{00000000-0002-0000-0500-000002000000}">
      <formula1>N42</formula1>
    </dataValidation>
    <dataValidation type="list" allowBlank="1" showInputMessage="1" showErrorMessage="1" sqref="AF10" xr:uid="{00000000-0002-0000-0500-000003000000}">
      <formula1>"低下させていない。,低下させた。"</formula1>
    </dataValidation>
    <dataValidation type="custom" allowBlank="1" showInputMessage="1" showErrorMessage="1" sqref="BA982982:BA983001 AZ65475:AZ65494 BA65478:BA65497 AZ131011:AZ131030 BA131014:BA131033 AZ196547:AZ196566 BA196550:BA196569 AZ262083:AZ262102 BA262086:BA262105 AZ327619:AZ327638 BA327622:BA327641 AZ393155:AZ393174 BA393158:BA393177 AZ458691:AZ458710 BA458694:BA458713 AZ524227:AZ524246 BA524230:BA524249 AZ589763:AZ589782 BA589766:BA589785 AZ655299:AZ655318 BA655302:BA655321 AZ720835:AZ720854 BA720838:BA720857 AZ786371:AZ786390 BA786374:BA786393 AZ851907:AZ851926 BA851910:BA851929 AZ917443:AZ917462 BA917446:BA917465 AZ982979:AZ982998" xr:uid="{00000000-0002-0000-0500-000004000000}">
      <formula1>IF(#REF!="×","")</formula1>
    </dataValidation>
    <dataValidation type="list" allowBlank="1" showInputMessage="1" showErrorMessage="1" sqref="AK21:AM21" xr:uid="{00000000-0002-0000-0500-000005000000}">
      <formula1>"有,無"</formula1>
    </dataValidation>
    <dataValidation type="list" allowBlank="1" showInputMessage="1" showErrorMessage="1" sqref="H9:Q9" xr:uid="{00000000-0002-0000-0500-000006000000}">
      <formula1>"メール,職員に個別配布,職員への口頭周知,掲示板等に紙で掲示,ウェブ等に掲載,その他"</formula1>
    </dataValidation>
    <dataValidation type="list" allowBlank="1" showInputMessage="1" showErrorMessage="1" sqref="H8:Q8" xr:uid="{00000000-0002-0000-0500-000007000000}">
      <formula1>"未選択,加算部分の給与規程等の写し,別紙のとおり,口頭で説明,給与明細に記載,その他"</formula1>
    </dataValidation>
    <dataValidation type="list" allowBlank="1" showInputMessage="1" showErrorMessage="1" sqref="AW65478:AW65497 AW131014:AW131033 AW196550:AW196569 AW262086:AW262105 AW327622:AW327641 AW393158:AW393177 AW458694:AW458713 AW524230:AW524249 AW589766:AW589785 AW655302:AW655321 AW720838:AW720857 AW786374:AW786393 AW851910:AW851929 AW917446:AW917465 AW982982:AW983001 AU5:AU35" xr:uid="{00000000-0002-0000-0500-000008000000}">
      <formula1>"常勤,非常勤"</formula1>
    </dataValidation>
    <dataValidation type="list" allowBlank="1" showInputMessage="1" showErrorMessage="1" sqref="AX65478:AX65497 AX131014:AX131033 AX196550:AX196569 AX262086:AX262105 AX327622:AX327641 AX393158:AX393177 AX458694:AX458713 AX524230:AX524249 AX589766:AX589785 AX655302:AX655321 AX720838:AX720857 AX786374:AX786393 AX851910:AX851929 AX917446:AX917465 AX982982:AX983001" xr:uid="{00000000-0002-0000-0500-000009000000}">
      <formula1>"教育・保育従事者,教育・保育従事者以外"</formula1>
    </dataValidation>
    <dataValidation type="list" allowBlank="1" showInputMessage="1" showErrorMessage="1" sqref="V41:Y41 AM44" xr:uid="{00000000-0002-0000-0500-00000A000000}">
      <formula1>"継続する,継続しない"</formula1>
    </dataValidation>
  </dataValidations>
  <printOptions horizontalCentered="1"/>
  <pageMargins left="0.59055118110236227" right="0.59055118110236227" top="0.43307086614173229" bottom="0.19685039370078741" header="0.35433070866141736" footer="0.23622047244094491"/>
  <pageSetup paperSize="9" scale="57" fitToWidth="0" fitToHeight="0"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技能経験に着目した加算（様式１）</vt:lpstr>
      <vt:lpstr>様式３</vt:lpstr>
      <vt:lpstr>参考_児童数計算表</vt:lpstr>
      <vt:lpstr>記入例_児童数計算表</vt:lpstr>
      <vt:lpstr>処遇改善加算（様式4）</vt:lpstr>
      <vt:lpstr>'技能経験に着目した加算（様式１）'!Print_Area</vt:lpstr>
      <vt:lpstr>'処遇改善加算（様式4）'!Print_Area</vt:lpstr>
      <vt:lpstr>様式３!Print_Area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Matsuhashi101</cp:lastModifiedBy>
  <cp:lastPrinted>2023-11-29T11:37:59Z</cp:lastPrinted>
  <dcterms:created xsi:type="dcterms:W3CDTF">2017-06-20T08:39:17Z</dcterms:created>
  <dcterms:modified xsi:type="dcterms:W3CDTF">2024-03-28T02:22:58Z</dcterms:modified>
</cp:coreProperties>
</file>