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setagaya.local\files\SEA01044\６年度\認可外保育施設担当\認証保育所\04_補助金\00_補助金様式集（最新・随時更新・ＨＰアップ用）\01_運営費\01_交付申請\区内\"/>
    </mc:Choice>
  </mc:AlternateContent>
  <xr:revisionPtr revIDLastSave="0" documentId="13_ncr:1_{ADE7B820-1955-48F5-9065-D585A8D206A4}" xr6:coauthVersionLast="47" xr6:coauthVersionMax="47" xr10:uidLastSave="{00000000-0000-0000-0000-000000000000}"/>
  <bookViews>
    <workbookView xWindow="-110" yWindow="-110" windowWidth="19420" windowHeight="10420" tabRatio="979" xr2:uid="{00000000-000D-0000-FFFF-FFFF00000000}"/>
  </bookViews>
  <sheets>
    <sheet name="①【区内園】運営費申請書第1号様式  " sheetId="21" r:id="rId1"/>
    <sheet name="②処遇改善加算" sheetId="28" r:id="rId2"/>
    <sheet name="③受託児童数見込算出書" sheetId="37" r:id="rId3"/>
    <sheet name="④事業計画書" sheetId="32" r:id="rId4"/>
    <sheet name="⑤収支予算書" sheetId="33" r:id="rId5"/>
    <sheet name="⑥チーム保育推進加算" sheetId="41" r:id="rId6"/>
    <sheet name="⑦施設機能強化推進費加算" sheetId="43" r:id="rId7"/>
    <sheet name="⑧小学校接続加算" sheetId="44" r:id="rId8"/>
    <sheet name="⑨栄養管理加算" sheetId="42" r:id="rId9"/>
    <sheet name="単価表" sheetId="9" r:id="rId10"/>
  </sheets>
  <definedNames>
    <definedName name="_xlnm.Print_Area" localSheetId="0">'①【区内園】運営費申請書第1号様式  '!$A$1:$AJ$82</definedName>
    <definedName name="_xlnm.Print_Area" localSheetId="1">②処遇改善加算!$A$1:$S$31</definedName>
    <definedName name="_xlnm.Print_Area" localSheetId="2">③受託児童数見込算出書!$A$1:$Q$39</definedName>
    <definedName name="_xlnm.Print_Area" localSheetId="3">④事業計画書!$A$1:$AO$33</definedName>
    <definedName name="_xlnm.Print_Area" localSheetId="4">⑤収支予算書!$A$1:$H$69</definedName>
    <definedName name="_xlnm.Print_Area" localSheetId="5">⑥チーム保育推進加算!$B$1:$M$26</definedName>
    <definedName name="_xlnm.Print_Area" localSheetId="6">⑦施設機能強化推進費加算!$A$1:$AR$46</definedName>
    <definedName name="_xlnm.Print_Area" localSheetId="7">⑧小学校接続加算!$A$1:$R$61</definedName>
    <definedName name="_xlnm.Print_Area" localSheetId="8">⑨栄養管理加算!$A$1:$AF$52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50" i="21" l="1"/>
  <c r="H50" i="42" l="1"/>
  <c r="D42" i="33"/>
  <c r="N11" i="37" l="1"/>
  <c r="J10" i="32"/>
  <c r="AB4" i="32"/>
  <c r="C20" i="41" l="1"/>
  <c r="AJ3" i="43" l="1"/>
  <c r="T65" i="21" l="1"/>
  <c r="D18" i="33" s="1"/>
  <c r="P12" i="28"/>
  <c r="AM49" i="21"/>
  <c r="K64" i="21"/>
  <c r="W7" i="42"/>
  <c r="M5" i="44"/>
  <c r="F22" i="41"/>
  <c r="H3" i="41"/>
  <c r="R50" i="42" l="1"/>
  <c r="V44" i="43"/>
  <c r="V43" i="43"/>
  <c r="V42" i="43"/>
  <c r="V41" i="43"/>
  <c r="V40" i="43"/>
  <c r="V39" i="43"/>
  <c r="V38" i="43"/>
  <c r="V37" i="43"/>
  <c r="V36" i="43"/>
  <c r="V35" i="43"/>
  <c r="V34" i="43"/>
  <c r="V33" i="43"/>
  <c r="V32" i="43"/>
  <c r="V31" i="43"/>
  <c r="V30" i="43"/>
  <c r="V29" i="43"/>
  <c r="V28" i="43"/>
  <c r="T67" i="21" l="1"/>
  <c r="D20" i="33" s="1"/>
  <c r="K67" i="21"/>
  <c r="N28" i="43"/>
  <c r="M20" i="43" s="1"/>
  <c r="AI20" i="43" s="1"/>
  <c r="T66" i="21"/>
  <c r="D19" i="33" s="1"/>
  <c r="AM50" i="21"/>
  <c r="AO60" i="21"/>
  <c r="U61" i="21" s="1"/>
  <c r="K66" i="21"/>
  <c r="K65" i="21"/>
  <c r="K40" i="21"/>
  <c r="AO49" i="21"/>
  <c r="R57" i="21"/>
  <c r="AC61" i="21" l="1"/>
  <c r="R56" i="21"/>
  <c r="G63" i="33"/>
  <c r="G58" i="33"/>
  <c r="G43" i="33"/>
  <c r="G31" i="33"/>
  <c r="D46" i="33"/>
  <c r="G4" i="33"/>
  <c r="L4" i="37"/>
  <c r="P3" i="28"/>
  <c r="G64" i="33" l="1"/>
  <c r="N22" i="37" l="1"/>
  <c r="N21" i="37"/>
  <c r="N20" i="37"/>
  <c r="N19" i="37"/>
  <c r="N18" i="37"/>
  <c r="N17" i="37"/>
  <c r="N15" i="37"/>
  <c r="N16" i="37"/>
  <c r="N14" i="37"/>
  <c r="N13" i="37"/>
  <c r="N12" i="37"/>
  <c r="M11" i="37"/>
  <c r="M12" i="37"/>
  <c r="M22" i="37"/>
  <c r="M21" i="37"/>
  <c r="M20" i="37"/>
  <c r="M19" i="37"/>
  <c r="M18" i="37"/>
  <c r="M17" i="37"/>
  <c r="M16" i="37"/>
  <c r="M15" i="37"/>
  <c r="M14" i="37"/>
  <c r="M13" i="37"/>
  <c r="I36" i="37"/>
  <c r="I38" i="37" s="1"/>
  <c r="H36" i="37"/>
  <c r="H38" i="37" s="1"/>
  <c r="G36" i="37"/>
  <c r="G38" i="37" s="1"/>
  <c r="F36" i="37"/>
  <c r="F38" i="37" s="1"/>
  <c r="E36" i="37"/>
  <c r="E38" i="37" s="1"/>
  <c r="D36" i="37"/>
  <c r="D38" i="37" s="1"/>
  <c r="I35" i="37"/>
  <c r="I37" i="37" s="1"/>
  <c r="H35" i="37"/>
  <c r="H37" i="37" s="1"/>
  <c r="G35" i="37"/>
  <c r="F35" i="37"/>
  <c r="F37" i="37" s="1"/>
  <c r="E35" i="37"/>
  <c r="E37" i="37" s="1"/>
  <c r="D35" i="37"/>
  <c r="D37" i="37" s="1"/>
  <c r="J34" i="37"/>
  <c r="J33" i="37"/>
  <c r="J32" i="37"/>
  <c r="J31" i="37"/>
  <c r="J30" i="37"/>
  <c r="J29" i="37"/>
  <c r="J28" i="37"/>
  <c r="J27" i="37"/>
  <c r="J26" i="37"/>
  <c r="J25" i="37"/>
  <c r="J24" i="37"/>
  <c r="J23" i="37"/>
  <c r="J22" i="37"/>
  <c r="J21" i="37"/>
  <c r="J20" i="37"/>
  <c r="J19" i="37"/>
  <c r="J18" i="37"/>
  <c r="J17" i="37"/>
  <c r="J16" i="37"/>
  <c r="J15" i="37"/>
  <c r="J14" i="37"/>
  <c r="J13" i="37"/>
  <c r="J12" i="37"/>
  <c r="J11" i="37"/>
  <c r="G37" i="37" l="1"/>
  <c r="R42" i="21" s="1"/>
  <c r="R48" i="21" s="1"/>
  <c r="J35" i="37"/>
  <c r="R40" i="21"/>
  <c r="R43" i="21"/>
  <c r="R41" i="21"/>
  <c r="J36" i="37"/>
  <c r="J38" i="37" s="1"/>
  <c r="X54" i="21" s="1"/>
  <c r="L36" i="37" l="1"/>
  <c r="C22" i="41"/>
  <c r="R64" i="21" s="1"/>
  <c r="T64" i="21" s="1"/>
  <c r="Z64" i="21" s="1"/>
  <c r="J37" i="37"/>
  <c r="R47" i="21"/>
  <c r="K22" i="41" l="1"/>
  <c r="D17" i="33"/>
  <c r="N23" i="37"/>
  <c r="X53" i="21" s="1"/>
  <c r="M23" i="37"/>
  <c r="U53" i="21" s="1"/>
  <c r="O12" i="37" l="1"/>
  <c r="P12" i="37" s="1"/>
  <c r="O13" i="37"/>
  <c r="P13" i="37" s="1"/>
  <c r="O14" i="37"/>
  <c r="P14" i="37" s="1"/>
  <c r="O15" i="37"/>
  <c r="P15" i="37" s="1"/>
  <c r="O16" i="37"/>
  <c r="P16" i="37" s="1"/>
  <c r="O17" i="37"/>
  <c r="P17" i="37" s="1"/>
  <c r="O18" i="37"/>
  <c r="P18" i="37" s="1"/>
  <c r="O19" i="37"/>
  <c r="P19" i="37" s="1"/>
  <c r="O20" i="37"/>
  <c r="P20" i="37" s="1"/>
  <c r="O21" i="37"/>
  <c r="P21" i="37" s="1"/>
  <c r="O22" i="37"/>
  <c r="P22" i="37" s="1"/>
  <c r="O11" i="37"/>
  <c r="P11" i="37" l="1"/>
  <c r="P23" i="37" s="1"/>
  <c r="R52" i="21" s="1"/>
  <c r="O23" i="37"/>
  <c r="L26" i="32" l="1"/>
  <c r="L25" i="32"/>
  <c r="L24" i="32"/>
  <c r="R33" i="32"/>
  <c r="L23" i="32"/>
  <c r="L33" i="32" l="1"/>
  <c r="X33" i="32" s="1"/>
  <c r="P8" i="28" l="1"/>
  <c r="AP14" i="28" l="1"/>
  <c r="AL14" i="28"/>
  <c r="AH14" i="28"/>
  <c r="AD14" i="28"/>
  <c r="AP13" i="28"/>
  <c r="AL13" i="28"/>
  <c r="AH13" i="28"/>
  <c r="AD13" i="28"/>
  <c r="AP12" i="28"/>
  <c r="AL12" i="28"/>
  <c r="AH12" i="28"/>
  <c r="AD12" i="28"/>
  <c r="Q12" i="28"/>
  <c r="AP11" i="28"/>
  <c r="AL11" i="28"/>
  <c r="AH11" i="28"/>
  <c r="AD11" i="28"/>
  <c r="Q11" i="28"/>
  <c r="P11" i="28"/>
  <c r="AP10" i="28"/>
  <c r="AL10" i="28"/>
  <c r="AH10" i="28"/>
  <c r="AD10" i="28"/>
  <c r="Q10" i="28"/>
  <c r="P10" i="28"/>
  <c r="AP9" i="28"/>
  <c r="AM9" i="28"/>
  <c r="AM10" i="28" s="1"/>
  <c r="AM11" i="28" s="1"/>
  <c r="AM12" i="28" s="1"/>
  <c r="AM13" i="28" s="1"/>
  <c r="AM14" i="28" s="1"/>
  <c r="AL9" i="28"/>
  <c r="AK9" i="28"/>
  <c r="AK10" i="28" s="1"/>
  <c r="AK11" i="28" s="1"/>
  <c r="AK12" i="28" s="1"/>
  <c r="AK13" i="28" s="1"/>
  <c r="AK14" i="28" s="1"/>
  <c r="AI9" i="28"/>
  <c r="AI10" i="28" s="1"/>
  <c r="AI11" i="28" s="1"/>
  <c r="AI12" i="28" s="1"/>
  <c r="AI13" i="28" s="1"/>
  <c r="AI14" i="28" s="1"/>
  <c r="AH9" i="28"/>
  <c r="AE9" i="28"/>
  <c r="AE10" i="28" s="1"/>
  <c r="AE11" i="28" s="1"/>
  <c r="AE12" i="28" s="1"/>
  <c r="AE13" i="28" s="1"/>
  <c r="AE14" i="28" s="1"/>
  <c r="AD9" i="28"/>
  <c r="AA9" i="28"/>
  <c r="AA10" i="28" s="1"/>
  <c r="AA11" i="28" s="1"/>
  <c r="AA12" i="28" s="1"/>
  <c r="AA13" i="28" s="1"/>
  <c r="AA14" i="28" s="1"/>
  <c r="Q9" i="28"/>
  <c r="P9" i="28"/>
  <c r="AP8" i="28"/>
  <c r="AO8" i="28"/>
  <c r="AO9" i="28" s="1"/>
  <c r="AO10" i="28" s="1"/>
  <c r="AO11" i="28" s="1"/>
  <c r="AO12" i="28" s="1"/>
  <c r="AO13" i="28" s="1"/>
  <c r="AO14" i="28" s="1"/>
  <c r="AL8" i="28"/>
  <c r="AK8" i="28"/>
  <c r="AH8" i="28"/>
  <c r="AG8" i="28"/>
  <c r="AG9" i="28" s="1"/>
  <c r="AG10" i="28" s="1"/>
  <c r="AG11" i="28" s="1"/>
  <c r="AG12" i="28" s="1"/>
  <c r="AG13" i="28" s="1"/>
  <c r="AG14" i="28" s="1"/>
  <c r="AD8" i="28"/>
  <c r="AC8" i="28"/>
  <c r="AC9" i="28" s="1"/>
  <c r="AC10" i="28" s="1"/>
  <c r="AC11" i="28" s="1"/>
  <c r="AC12" i="28" s="1"/>
  <c r="AC13" i="28" s="1"/>
  <c r="AC14" i="28" s="1"/>
  <c r="Q8" i="28"/>
  <c r="AP7" i="28"/>
  <c r="AL7" i="28"/>
  <c r="AH7" i="28"/>
  <c r="AD7" i="28"/>
  <c r="O7" i="28"/>
  <c r="N7" i="28"/>
  <c r="M7" i="28"/>
  <c r="L7" i="28"/>
  <c r="K7" i="28"/>
  <c r="J7" i="28"/>
  <c r="I7" i="28"/>
  <c r="H7" i="28"/>
  <c r="G7" i="28"/>
  <c r="F7" i="28"/>
  <c r="E7" i="28"/>
  <c r="AP6" i="28"/>
  <c r="AL6" i="28"/>
  <c r="AH6" i="28"/>
  <c r="AD6" i="28"/>
  <c r="Q13" i="28" l="1"/>
  <c r="P13" i="28"/>
  <c r="P7" i="28"/>
  <c r="Q7" i="28"/>
  <c r="P18" i="28" l="1"/>
  <c r="P23" i="28" s="1"/>
  <c r="P16" i="28"/>
  <c r="P21" i="28" s="1"/>
  <c r="P15" i="28"/>
  <c r="P14" i="28"/>
  <c r="P19" i="28" s="1"/>
  <c r="R19" i="28" s="1"/>
  <c r="P17" i="28"/>
  <c r="P22" i="28" s="1"/>
  <c r="P20" i="28" l="1"/>
  <c r="P24" i="28" s="1"/>
  <c r="U60" i="21" s="1"/>
  <c r="AC60" i="21" s="1"/>
  <c r="Z62" i="21" s="1"/>
  <c r="D15" i="33" s="1"/>
  <c r="R23" i="28"/>
  <c r="R21" i="28"/>
  <c r="R22" i="28" l="1"/>
  <c r="R20" i="28"/>
  <c r="R24" i="28" s="1"/>
  <c r="K57" i="21" l="1"/>
  <c r="K56" i="21"/>
  <c r="K52" i="21" l="1"/>
  <c r="K48" i="21"/>
  <c r="K47" i="21"/>
  <c r="T52" i="21" l="1"/>
  <c r="D13" i="33" s="1"/>
  <c r="AM51" i="21"/>
  <c r="K49" i="21" s="1"/>
  <c r="T48" i="21"/>
  <c r="D11" i="33" s="1"/>
  <c r="K43" i="21"/>
  <c r="T43" i="21" s="1"/>
  <c r="K42" i="21"/>
  <c r="T42" i="21" s="1"/>
  <c r="K41" i="21"/>
  <c r="T41" i="21" s="1"/>
  <c r="T40" i="21"/>
  <c r="T47" i="21" l="1"/>
  <c r="D10" i="33" s="1"/>
  <c r="T57" i="21"/>
  <c r="T56" i="21"/>
  <c r="Z40" i="21"/>
  <c r="D9" i="33" l="1"/>
  <c r="R49" i="21"/>
  <c r="Z56" i="21"/>
  <c r="D14" i="33" s="1"/>
  <c r="T49" i="21" l="1"/>
  <c r="Z47" i="21" l="1"/>
  <c r="M35" i="21" s="1"/>
  <c r="D12" i="33"/>
  <c r="D8" i="33" s="1"/>
  <c r="D39" i="33" s="1"/>
  <c r="D64" i="33" s="1"/>
  <c r="G65" i="33" l="1"/>
  <c r="AD33" i="32"/>
  <c r="AJ33" i="32" s="1"/>
  <c r="H64" i="3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tanaka040</author>
    <author>Hakamata101</author>
    <author>ito020</author>
    <author>Matsuhashi101</author>
  </authors>
  <commentList>
    <comment ref="M37" authorId="0" shapeId="0" xr:uid="{00000000-0006-0000-0000-000001000000}">
      <text>
        <r>
          <rPr>
            <sz val="9"/>
            <color indexed="81"/>
            <rFont val="ＭＳ Ｐゴシック"/>
            <family val="3"/>
            <charset val="128"/>
          </rPr>
          <t xml:space="preserve">定員を入力すると、自動的に基本単価が入力されますので必ず定員数を入れてください。
</t>
        </r>
      </text>
    </comment>
    <comment ref="K51" authorId="1" shapeId="0" xr:uid="{00000000-0006-0000-0000-000002000000}">
      <text>
        <r>
          <rPr>
            <sz val="9"/>
            <color indexed="81"/>
            <rFont val="MS P ゴシック"/>
            <family val="3"/>
            <charset val="128"/>
          </rPr>
          <t>加算を受ける場合はチェックを入れてください。</t>
        </r>
      </text>
    </comment>
    <comment ref="J55" authorId="2" shapeId="0" xr:uid="{00000000-0006-0000-0000-000004000000}">
      <text>
        <r>
          <rPr>
            <b/>
            <sz val="9"/>
            <color indexed="81"/>
            <rFont val="ＭＳ Ｐゴシック"/>
            <family val="3"/>
            <charset val="128"/>
          </rPr>
          <t>技能・経験に着目した加算を受ける施設は必ず入力して下さい。*3歳児加算を受けている場合は配置基準数算出が異なるので注意すること。
「令和６年度技能・経験に着目した加算賃金改善計画書（第5号様式別紙）」の「②の１年齢別職員数」を記入してください。</t>
        </r>
      </text>
    </comment>
    <comment ref="R64" authorId="3" shapeId="0" xr:uid="{08D06B72-227E-4BAC-89E8-A99B1DA94218}">
      <text>
        <r>
          <rPr>
            <b/>
            <sz val="9"/>
            <color indexed="81"/>
            <rFont val="MS P ゴシック"/>
            <family val="3"/>
            <charset val="128"/>
          </rPr>
          <t>Matsuhashi101:</t>
        </r>
        <r>
          <rPr>
            <sz val="9"/>
            <color indexed="81"/>
            <rFont val="MS P ゴシック"/>
            <family val="3"/>
            <charset val="128"/>
          </rPr>
          <t xml:space="preserve">
区外児童も含む</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Matsuhashi101</author>
  </authors>
  <commentList>
    <comment ref="D7" authorId="0" shapeId="0" xr:uid="{00000000-0006-0000-0100-000001000000}">
      <text>
        <r>
          <rPr>
            <sz val="12"/>
            <color indexed="81"/>
            <rFont val="MS P ゴシック"/>
            <family val="3"/>
            <charset val="128"/>
          </rPr>
          <t xml:space="preserve">令和５年度定員
</t>
        </r>
      </text>
    </comment>
    <comment ref="D8" authorId="0" shapeId="0" xr:uid="{00000000-0006-0000-0100-000002000000}">
      <text>
        <r>
          <rPr>
            <sz val="14"/>
            <color indexed="81"/>
            <rFont val="MS P ゴシック"/>
            <family val="3"/>
            <charset val="128"/>
          </rPr>
          <t>令和５年度受託実績（区外児童含む）</t>
        </r>
      </text>
    </comment>
    <comment ref="P19" authorId="0" shapeId="0" xr:uid="{00000000-0006-0000-0100-000003000000}">
      <text>
        <r>
          <rPr>
            <sz val="16"/>
            <color indexed="81"/>
            <rFont val="MS P ゴシック"/>
            <family val="3"/>
            <charset val="128"/>
          </rPr>
          <t xml:space="preserve">本補助金が令和４年４月～９月までのもののため、６か月分としています。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Matsuhashi101</author>
  </authors>
  <commentList>
    <comment ref="H8" authorId="0" shapeId="0" xr:uid="{0D028AD1-CA16-48AA-8031-92ED4C327483}">
      <text>
        <r>
          <rPr>
            <sz val="9"/>
            <color indexed="81"/>
            <rFont val="MS P ゴシック"/>
            <family val="3"/>
            <charset val="128"/>
          </rPr>
          <t xml:space="preserve">技能・経験に着目した加算と東京都保育従事職員処遇改善、チーム保育加算の補助額をこちらに含めること。
「人件費の充当額」＜＝計⑤となるように記載ください。
</t>
        </r>
      </text>
    </comment>
    <comment ref="D25" authorId="0" shapeId="0" xr:uid="{4C9E9B6E-F460-4781-910C-0C4F666B3BE0}">
      <text>
        <r>
          <rPr>
            <sz val="9"/>
            <color indexed="81"/>
            <rFont val="MS P ゴシック"/>
            <family val="3"/>
            <charset val="128"/>
          </rPr>
          <t>交付申請済、交付申請予定のものは金額を入力してください。</t>
        </r>
      </text>
    </comment>
    <comment ref="H32" authorId="0" shapeId="0" xr:uid="{475B2F9D-63C5-402E-BC1C-CB43807263F9}">
      <text>
        <r>
          <rPr>
            <sz val="9"/>
            <color indexed="81"/>
            <rFont val="MS P ゴシック"/>
            <family val="3"/>
            <charset val="128"/>
          </rPr>
          <t xml:space="preserve">「事業費の充当額」＜＝計⑥となるように記載ください。
</t>
        </r>
      </text>
    </comment>
    <comment ref="H44" authorId="0" shapeId="0" xr:uid="{37EF795F-61EA-41CB-B086-963DCF7D4A7D}">
      <text>
        <r>
          <rPr>
            <sz val="9"/>
            <color indexed="81"/>
            <rFont val="MS P ゴシック"/>
            <family val="3"/>
            <charset val="128"/>
          </rPr>
          <t>「事務費」の充当額＜＝計⑦となるように記載ください。</t>
        </r>
      </text>
    </comment>
    <comment ref="H59" authorId="0" shapeId="0" xr:uid="{58209EEA-8014-48D5-86AF-2AF871FBC17E}">
      <text>
        <r>
          <rPr>
            <sz val="9"/>
            <color indexed="81"/>
            <rFont val="MS P ゴシック"/>
            <family val="3"/>
            <charset val="128"/>
          </rPr>
          <t>「その他の充当額」＜＝計⑧となるように記載ください</t>
        </r>
      </text>
    </comment>
    <comment ref="H64" authorId="0" shapeId="0" xr:uid="{F76B5CC8-E1A0-4B95-848B-773F3F3499D8}">
      <text>
        <r>
          <rPr>
            <sz val="9"/>
            <color indexed="81"/>
            <rFont val="MS P ゴシック"/>
            <family val="3"/>
            <charset val="128"/>
          </rPr>
          <t>世田谷区運営費補助金額と同額。</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Matsuhashi101</author>
  </authors>
  <commentList>
    <comment ref="C13" authorId="0" shapeId="0" xr:uid="{6BD9A7FA-3205-41E9-B57D-73ED8A4FCB95}">
      <text>
        <r>
          <rPr>
            <sz val="9"/>
            <color indexed="81"/>
            <rFont val="MS P ゴシック"/>
            <family val="3"/>
            <charset val="128"/>
          </rPr>
          <t>３歳児以上の受託を行っている施設のみ。</t>
        </r>
      </text>
    </comment>
    <comment ref="C14" authorId="0" shapeId="0" xr:uid="{A3E08596-06AF-4F52-8015-24C91934E588}">
      <text>
        <r>
          <rPr>
            <sz val="9"/>
            <color indexed="81"/>
            <rFont val="MS P ゴシック"/>
            <family val="3"/>
            <charset val="128"/>
          </rPr>
          <t>職員名簿に記載の年数で要件を満たしているか確認してください。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Matsuhashi101</author>
  </authors>
  <commentList>
    <comment ref="B11" authorId="0" shapeId="0" xr:uid="{C8B2EF01-18F6-4816-898C-FCCF17249720}">
      <text>
        <r>
          <rPr>
            <sz val="9"/>
            <color indexed="81"/>
            <rFont val="MS P ゴシック"/>
            <family val="3"/>
            <charset val="128"/>
          </rPr>
          <t>要件１・２ともに、該当する項目について「✓」を選んでください。
※要件１は２つ以上、要件２は１つ以上「✔」があることをご確認ください。</t>
        </r>
      </text>
    </comment>
    <comment ref="T11" authorId="0" shapeId="0" xr:uid="{9D77ADB5-505B-4B47-800E-984A892089D8}">
      <text>
        <r>
          <rPr>
            <sz val="9"/>
            <color indexed="81"/>
            <rFont val="MS P ゴシック"/>
            <family val="3"/>
            <charset val="128"/>
          </rPr>
          <t>世田谷区認証保育所一時預かり事業運営費補助要綱の内容を実施している。</t>
        </r>
      </text>
    </comment>
    <comment ref="AI11" authorId="0" shapeId="0" xr:uid="{D8BE6A03-C97A-4B2B-99D3-730CA14F69D4}">
      <text>
        <r>
          <rPr>
            <sz val="9"/>
            <color indexed="81"/>
            <rFont val="MS P ゴシック"/>
            <family val="3"/>
            <charset val="128"/>
          </rPr>
          <t>世田谷区認証保育所一時預かり事業運営費補助要綱の未就園児の預かり事業を実施している。</t>
        </r>
      </text>
    </comment>
    <comment ref="AD14" authorId="0" shapeId="0" xr:uid="{32FE77B3-F245-4432-8746-4E64BBE6A147}">
      <text>
        <r>
          <rPr>
            <sz val="9"/>
            <color indexed="81"/>
            <rFont val="MS P ゴシック"/>
            <family val="3"/>
            <charset val="128"/>
          </rPr>
          <t>４月から１１月までの各月初日を平均して乳児３人以上を利用していること。</t>
        </r>
      </text>
    </comment>
    <comment ref="AI14" authorId="0" shapeId="0" xr:uid="{7DBF0DFD-3630-44FA-AD72-09EA5FA39B1A}">
      <text>
        <r>
          <rPr>
            <sz val="9"/>
            <color indexed="81"/>
            <rFont val="MS P ゴシック"/>
            <family val="3"/>
            <charset val="128"/>
          </rPr>
          <t>４月から１１月までの間に１人以上の障害児の利用があること。</t>
        </r>
      </text>
    </comment>
    <comment ref="M20" authorId="0" shapeId="0" xr:uid="{5926825A-718A-4EBF-A701-6915DFD2CEEF}">
      <text>
        <r>
          <rPr>
            <sz val="9"/>
            <color indexed="81"/>
            <rFont val="MS P ゴシック"/>
            <family val="3"/>
            <charset val="128"/>
          </rPr>
          <t xml:space="preserve">８万円未満の場合は申請対象外となります。
</t>
        </r>
      </text>
    </comment>
    <comment ref="D26" authorId="0" shapeId="0" xr:uid="{59A0ED10-52DE-4F17-A90D-22D8A17108B4}">
      <text>
        <r>
          <rPr>
            <sz val="9"/>
            <color indexed="81"/>
            <rFont val="MS P ゴシック"/>
            <family val="3"/>
            <charset val="128"/>
          </rPr>
          <t xml:space="preserve">・施設の防災対策の充実強化のために実施した事業を記入してください。
・購入物ではなく、避難訓練等具体的な行動を記入してください。
・「事業実施計画」：年間事業計画に基づき、保育所が実施予定の事業を記載してください。
・「備品購入」は事業として認められません。
・１回の事業を重複して記載しないでください。（右品名と１対１に対応させる必要はありません）
</t>
        </r>
      </text>
    </comment>
    <comment ref="Z26" authorId="0" shapeId="0" xr:uid="{5CD04321-44F2-4D15-8386-B2CE8BCB8CD2}">
      <text>
        <r>
          <rPr>
            <sz val="9"/>
            <color indexed="81"/>
            <rFont val="MS P ゴシック"/>
            <family val="3"/>
            <charset val="128"/>
          </rPr>
          <t xml:space="preserve">・左記事業に要する経費
・その他施設の防災対策充実強化に必要な経費（例：災害対策用備蓄食料品の入れ替え）
→計画に掲げられた事業のために直接的に必要となる経費である必要はありませんが、計画に掲げられた事業と併せて、総合的な防災対策の充実強化に効果のある事項を対象としてください。
・災害用の備蓄物資として適当かを考慮してください。
</t>
        </r>
      </text>
    </comment>
    <comment ref="AF26" authorId="0" shapeId="0" xr:uid="{9B30756B-2C22-412E-8077-1834A74B8935}">
      <text>
        <r>
          <rPr>
            <sz val="9"/>
            <color indexed="81"/>
            <rFont val="MS P ゴシック"/>
            <family val="3"/>
            <charset val="128"/>
          </rPr>
          <t xml:space="preserve">単価はすべて整数とし、単価×個数が左の金額と一致するようにしてください。
税込み・税抜き、どちらの記載方法でもＯＫ。ただし、値引きや消費税・手数料等で計算が合わない場合や、単価に小数部分が出てしまう場合は、上記のように別の項目で記載してください。
</t>
        </r>
      </text>
    </comment>
    <comment ref="AK26" authorId="0" shapeId="0" xr:uid="{02279252-7F24-46E6-8204-42AFEE2462FF}">
      <text>
        <r>
          <rPr>
            <sz val="9"/>
            <color indexed="81"/>
            <rFont val="MS P ゴシック"/>
            <family val="3"/>
            <charset val="128"/>
          </rPr>
          <t xml:space="preserve">「特記事項」
特に記載が必要な事項については、上記例を参考に必ず記載を行ってください。
例）
「避難車兼用おさんぽ車」等、品名だけでは日常使用しないものか判断ができない商品
⇒　特記事項欄に「災害・訓練時のみ使用」と記載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Matsuhashi101</author>
  </authors>
  <commentList>
    <comment ref="B12" authorId="0" shapeId="0" xr:uid="{54ECF603-AB24-4657-BE87-86855242D84C}">
      <text>
        <r>
          <rPr>
            <sz val="9"/>
            <color indexed="81"/>
            <rFont val="MS P ゴシック"/>
            <family val="3"/>
            <charset val="128"/>
          </rPr>
          <t>要録等もあるかと思いますが、こちらの記載がない場合は別途ご準備ください。</t>
        </r>
      </text>
    </comment>
    <comment ref="B15" authorId="0" shapeId="0" xr:uid="{320C7AA4-E3AE-4324-AAD2-C11DBC0E54ED}">
      <text>
        <r>
          <rPr>
            <sz val="9"/>
            <color indexed="81"/>
            <rFont val="MS P ゴシック"/>
            <family val="3"/>
            <charset val="128"/>
          </rPr>
          <t>記録などを残しておいてください。</t>
        </r>
      </text>
    </comment>
    <comment ref="H25" authorId="0" shapeId="0" xr:uid="{7D137D1C-CE4B-4531-B83D-4EB6CE5D8440}">
      <text>
        <r>
          <rPr>
            <sz val="9"/>
            <color indexed="81"/>
            <rFont val="MS P ゴシック"/>
            <family val="3"/>
            <charset val="128"/>
          </rPr>
          <t>具体的に実施内容等を記載してください。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Matsuhashi101</author>
  </authors>
  <commentList>
    <comment ref="C28" authorId="0" shapeId="0" xr:uid="{C8F7206A-61AD-4D93-A4DA-B7D0AEBA1912}">
      <text>
        <r>
          <rPr>
            <sz val="9"/>
            <color indexed="81"/>
            <rFont val="MS P ゴシック"/>
            <family val="3"/>
            <charset val="128"/>
          </rPr>
          <t>医師の診断に基づいて助言をしているか。</t>
        </r>
      </text>
    </comment>
    <comment ref="C29" authorId="0" shapeId="0" xr:uid="{7AF8251A-DC19-4FAA-8B0F-2520A9152B61}">
      <text>
        <r>
          <rPr>
            <sz val="9"/>
            <color indexed="81"/>
            <rFont val="MS P ゴシック"/>
            <family val="3"/>
            <charset val="128"/>
          </rPr>
          <t>上段と関連。</t>
        </r>
      </text>
    </comment>
    <comment ref="E33" authorId="0" shapeId="0" xr:uid="{589DC47E-A220-49F8-BE5C-3A10F1E9F3B7}">
      <text>
        <r>
          <rPr>
            <sz val="9"/>
            <color indexed="81"/>
            <rFont val="MS P ゴシック"/>
            <family val="3"/>
            <charset val="128"/>
          </rPr>
          <t>対象の栄養士の氏名</t>
        </r>
      </text>
    </comment>
    <comment ref="I34" authorId="0" shapeId="0" xr:uid="{F2C6E62C-E55A-4B9E-8CBA-233681570A4A}">
      <text>
        <r>
          <rPr>
            <sz val="9"/>
            <color indexed="81"/>
            <rFont val="MS P ゴシック"/>
            <family val="3"/>
            <charset val="128"/>
          </rPr>
          <t>具体的に記載ください。</t>
        </r>
      </text>
    </comment>
  </commentList>
</comments>
</file>

<file path=xl/sharedStrings.xml><?xml version="1.0" encoding="utf-8"?>
<sst xmlns="http://schemas.openxmlformats.org/spreadsheetml/2006/main" count="791" uniqueCount="466">
  <si>
    <t>年</t>
    <rPh sb="0" eb="1">
      <t>ネン</t>
    </rPh>
    <phoneticPr fontId="3"/>
  </si>
  <si>
    <t>月</t>
    <rPh sb="0" eb="1">
      <t>ツキ</t>
    </rPh>
    <phoneticPr fontId="3"/>
  </si>
  <si>
    <t>日</t>
    <rPh sb="0" eb="1">
      <t>ニチ</t>
    </rPh>
    <phoneticPr fontId="3"/>
  </si>
  <si>
    <t>世田谷区長　　あて</t>
    <rPh sb="0" eb="3">
      <t>セタガヤ</t>
    </rPh>
    <rPh sb="3" eb="5">
      <t>クチョウ</t>
    </rPh>
    <phoneticPr fontId="3"/>
  </si>
  <si>
    <t>記</t>
    <rPh sb="0" eb="1">
      <t>キ</t>
    </rPh>
    <phoneticPr fontId="3"/>
  </si>
  <si>
    <t>円</t>
  </si>
  <si>
    <t>円</t>
    <rPh sb="0" eb="1">
      <t>エン</t>
    </rPh>
    <phoneticPr fontId="3"/>
  </si>
  <si>
    <t>算出基礎</t>
  </si>
  <si>
    <t>（基本額）</t>
  </si>
  <si>
    <t>４　補助金交付申請額及びその算出基礎</t>
    <phoneticPr fontId="3"/>
  </si>
  <si>
    <t>０歳児</t>
    <rPh sb="1" eb="3">
      <t>サイジ</t>
    </rPh>
    <phoneticPr fontId="3"/>
  </si>
  <si>
    <t>１～２歳児</t>
    <rPh sb="3" eb="4">
      <t>サイ</t>
    </rPh>
    <rPh sb="4" eb="5">
      <t>ジ</t>
    </rPh>
    <phoneticPr fontId="3"/>
  </si>
  <si>
    <t>３歳児</t>
    <rPh sb="1" eb="3">
      <t>サイジ</t>
    </rPh>
    <phoneticPr fontId="3"/>
  </si>
  <si>
    <t>４歳児以上</t>
    <rPh sb="1" eb="2">
      <t>サイ</t>
    </rPh>
    <rPh sb="2" eb="3">
      <t>ジ</t>
    </rPh>
    <rPh sb="3" eb="5">
      <t>イジョウ</t>
    </rPh>
    <phoneticPr fontId="3"/>
  </si>
  <si>
    <t>月</t>
  </si>
  <si>
    <t>人</t>
    <rPh sb="0" eb="1">
      <t>ニン</t>
    </rPh>
    <phoneticPr fontId="3"/>
  </si>
  <si>
    <t>項目　</t>
    <rPh sb="0" eb="2">
      <t>コウモク</t>
    </rPh>
    <phoneticPr fontId="3"/>
  </si>
  <si>
    <t>申　請　額</t>
    <rPh sb="0" eb="1">
      <t>サル</t>
    </rPh>
    <rPh sb="2" eb="3">
      <t>ショウ</t>
    </rPh>
    <rPh sb="4" eb="5">
      <t>ガク</t>
    </rPh>
    <phoneticPr fontId="3"/>
  </si>
  <si>
    <t>金　額</t>
    <rPh sb="0" eb="1">
      <t>キン</t>
    </rPh>
    <rPh sb="2" eb="3">
      <t>ガク</t>
    </rPh>
    <phoneticPr fontId="3"/>
  </si>
  <si>
    <t>人　数</t>
    <rPh sb="0" eb="1">
      <t>ヒト</t>
    </rPh>
    <rPh sb="2" eb="3">
      <t>カズ</t>
    </rPh>
    <phoneticPr fontId="3"/>
  </si>
  <si>
    <t>月　数</t>
    <rPh sb="0" eb="1">
      <t>ツキ</t>
    </rPh>
    <rPh sb="2" eb="3">
      <t>カズ</t>
    </rPh>
    <phoneticPr fontId="3"/>
  </si>
  <si>
    <t>（加算額）</t>
    <rPh sb="1" eb="3">
      <t>カサン</t>
    </rPh>
    <phoneticPr fontId="3"/>
  </si>
  <si>
    <t>加算単価</t>
    <rPh sb="0" eb="2">
      <t>カサン</t>
    </rPh>
    <rPh sb="2" eb="4">
      <t>タンカ</t>
    </rPh>
    <phoneticPr fontId="3"/>
  </si>
  <si>
    <t>　区分</t>
    <rPh sb="1" eb="3">
      <t>クブン</t>
    </rPh>
    <phoneticPr fontId="3"/>
  </si>
  <si>
    <t>２　補助事業の内容</t>
    <phoneticPr fontId="3"/>
  </si>
  <si>
    <t>５  添付書類</t>
    <phoneticPr fontId="3"/>
  </si>
  <si>
    <t>世田谷区認証保育所運営費補助金交付申請書</t>
    <phoneticPr fontId="3"/>
  </si>
  <si>
    <t>　　補助金交付申請額</t>
    <phoneticPr fontId="3"/>
  </si>
  <si>
    <t>第1号様式（第6条関係）</t>
    <rPh sb="0" eb="1">
      <t>ダイ</t>
    </rPh>
    <rPh sb="2" eb="3">
      <t>ゴウ</t>
    </rPh>
    <rPh sb="3" eb="5">
      <t>ヨウシキ</t>
    </rPh>
    <rPh sb="6" eb="7">
      <t>ダイ</t>
    </rPh>
    <rPh sb="8" eb="9">
      <t>ジョウ</t>
    </rPh>
    <rPh sb="9" eb="11">
      <t>カンケイ</t>
    </rPh>
    <phoneticPr fontId="3"/>
  </si>
  <si>
    <t>３　補助事業の配分
　　別紙補助事業計画書記載のとおり</t>
    <phoneticPr fontId="3"/>
  </si>
  <si>
    <t>（１）補助事業の名称</t>
    <rPh sb="3" eb="5">
      <t>ホジョ</t>
    </rPh>
    <rPh sb="5" eb="7">
      <t>ジギョウ</t>
    </rPh>
    <rPh sb="8" eb="10">
      <t>メイショウ</t>
    </rPh>
    <phoneticPr fontId="3"/>
  </si>
  <si>
    <t>（２）補助事業の実施場所ほか</t>
    <rPh sb="3" eb="5">
      <t>ホジョ</t>
    </rPh>
    <rPh sb="5" eb="7">
      <t>ジギョウ</t>
    </rPh>
    <rPh sb="8" eb="10">
      <t>ジッシ</t>
    </rPh>
    <rPh sb="10" eb="12">
      <t>バショ</t>
    </rPh>
    <phoneticPr fontId="3"/>
  </si>
  <si>
    <t>冷暖房費
（４月～３月まで）</t>
    <rPh sb="0" eb="3">
      <t>レイダンボウ</t>
    </rPh>
    <rPh sb="3" eb="4">
      <t>ヒ</t>
    </rPh>
    <rPh sb="7" eb="8">
      <t>ガツ</t>
    </rPh>
    <rPh sb="10" eb="11">
      <t>ガツ</t>
    </rPh>
    <phoneticPr fontId="3"/>
  </si>
  <si>
    <t>※減価償却費加算又は賃借料加算の当てはまる方に○をつけてください。</t>
    <rPh sb="1" eb="3">
      <t>ゲンカ</t>
    </rPh>
    <rPh sb="3" eb="5">
      <t>ショウキャク</t>
    </rPh>
    <rPh sb="5" eb="6">
      <t>ヒ</t>
    </rPh>
    <rPh sb="6" eb="8">
      <t>カサン</t>
    </rPh>
    <rPh sb="8" eb="9">
      <t>マタ</t>
    </rPh>
    <rPh sb="10" eb="12">
      <t>チンシャク</t>
    </rPh>
    <rPh sb="12" eb="13">
      <t>リョウ</t>
    </rPh>
    <rPh sb="13" eb="15">
      <t>カサン</t>
    </rPh>
    <rPh sb="16" eb="17">
      <t>ア</t>
    </rPh>
    <rPh sb="21" eb="22">
      <t>ホウ</t>
    </rPh>
    <phoneticPr fontId="3"/>
  </si>
  <si>
    <t>減価償却費加算</t>
    <rPh sb="0" eb="2">
      <t>ゲンカ</t>
    </rPh>
    <rPh sb="2" eb="4">
      <t>ショウキャク</t>
    </rPh>
    <rPh sb="4" eb="5">
      <t>ヒ</t>
    </rPh>
    <rPh sb="5" eb="7">
      <t>カサン</t>
    </rPh>
    <phoneticPr fontId="3"/>
  </si>
  <si>
    <t>賃借料加算</t>
    <rPh sb="0" eb="2">
      <t>チンシャク</t>
    </rPh>
    <rPh sb="2" eb="3">
      <t>リョウ</t>
    </rPh>
    <rPh sb="3" eb="5">
      <t>カサン</t>
    </rPh>
    <phoneticPr fontId="3"/>
  </si>
  <si>
    <t>定員</t>
    <rPh sb="0" eb="2">
      <t>テイイン</t>
    </rPh>
    <phoneticPr fontId="3"/>
  </si>
  <si>
    <t>0歳児</t>
    <rPh sb="1" eb="3">
      <t>サイジ</t>
    </rPh>
    <phoneticPr fontId="3"/>
  </si>
  <si>
    <t>1～2歳児</t>
    <rPh sb="3" eb="5">
      <t>サイジ</t>
    </rPh>
    <phoneticPr fontId="3"/>
  </si>
  <si>
    <t>3歳児</t>
    <rPh sb="1" eb="3">
      <t>サイジ</t>
    </rPh>
    <phoneticPr fontId="3"/>
  </si>
  <si>
    <t>4歳児以上</t>
    <rPh sb="1" eb="3">
      <t>サイジ</t>
    </rPh>
    <rPh sb="3" eb="5">
      <t>イジョウ</t>
    </rPh>
    <phoneticPr fontId="3"/>
  </si>
  <si>
    <t>単価</t>
    <rPh sb="0" eb="2">
      <t>タンカ</t>
    </rPh>
    <phoneticPr fontId="3"/>
  </si>
  <si>
    <t>技能・経験着目第3職層</t>
    <rPh sb="0" eb="2">
      <t>ギノウ</t>
    </rPh>
    <rPh sb="3" eb="5">
      <t>ケイケン</t>
    </rPh>
    <rPh sb="5" eb="7">
      <t>チャクモク</t>
    </rPh>
    <rPh sb="7" eb="8">
      <t>ダイ</t>
    </rPh>
    <rPh sb="9" eb="10">
      <t>ショク</t>
    </rPh>
    <rPh sb="10" eb="11">
      <t>ソウ</t>
    </rPh>
    <phoneticPr fontId="3"/>
  </si>
  <si>
    <t>技能・経験着目第4職層</t>
    <rPh sb="0" eb="2">
      <t>ギノウ</t>
    </rPh>
    <rPh sb="3" eb="5">
      <t>ケイケン</t>
    </rPh>
    <rPh sb="5" eb="7">
      <t>チャクモク</t>
    </rPh>
    <rPh sb="7" eb="8">
      <t>ダイ</t>
    </rPh>
    <rPh sb="9" eb="10">
      <t>ショク</t>
    </rPh>
    <rPh sb="10" eb="11">
      <t>ソウ</t>
    </rPh>
    <phoneticPr fontId="3"/>
  </si>
  <si>
    <t xml:space="preserve">   </t>
    <phoneticPr fontId="3"/>
  </si>
  <si>
    <t>３歳児配置改善加算</t>
    <rPh sb="1" eb="3">
      <t>サイジ</t>
    </rPh>
    <rPh sb="3" eb="5">
      <t>ハイチ</t>
    </rPh>
    <rPh sb="5" eb="7">
      <t>カイゼン</t>
    </rPh>
    <rPh sb="7" eb="9">
      <t>カサン</t>
    </rPh>
    <phoneticPr fontId="3"/>
  </si>
  <si>
    <t>～</t>
    <phoneticPr fontId="3"/>
  </si>
  <si>
    <t>３歳児配置加算</t>
    <rPh sb="1" eb="3">
      <t>サイジ</t>
    </rPh>
    <rPh sb="3" eb="5">
      <t>ハイチ</t>
    </rPh>
    <rPh sb="5" eb="7">
      <t>カサン</t>
    </rPh>
    <phoneticPr fontId="22"/>
  </si>
  <si>
    <t>技能経験加算</t>
    <rPh sb="0" eb="2">
      <t>ギノウ</t>
    </rPh>
    <rPh sb="2" eb="4">
      <t>ケイケン</t>
    </rPh>
    <rPh sb="4" eb="6">
      <t>カサン</t>
    </rPh>
    <phoneticPr fontId="22"/>
  </si>
  <si>
    <t>第3職層</t>
    <rPh sb="0" eb="1">
      <t>ダイ</t>
    </rPh>
    <rPh sb="2" eb="3">
      <t>ショク</t>
    </rPh>
    <rPh sb="3" eb="4">
      <t>ソウ</t>
    </rPh>
    <phoneticPr fontId="22"/>
  </si>
  <si>
    <t>第4職層</t>
    <rPh sb="0" eb="1">
      <t>ダイ</t>
    </rPh>
    <rPh sb="2" eb="3">
      <t>ショク</t>
    </rPh>
    <rPh sb="3" eb="4">
      <t>ソウ</t>
    </rPh>
    <phoneticPr fontId="22"/>
  </si>
  <si>
    <t>１歳児</t>
    <rPh sb="1" eb="3">
      <t>サイジ</t>
    </rPh>
    <phoneticPr fontId="3"/>
  </si>
  <si>
    <t>０歳児</t>
    <rPh sb="1" eb="3">
      <t>サイジ</t>
    </rPh>
    <phoneticPr fontId="3"/>
  </si>
  <si>
    <t>人</t>
    <rPh sb="0" eb="1">
      <t>ニン</t>
    </rPh>
    <phoneticPr fontId="3"/>
  </si>
  <si>
    <t>１歳児受入促進</t>
    <rPh sb="1" eb="3">
      <t>サイジ</t>
    </rPh>
    <rPh sb="3" eb="5">
      <t>ウケイレ</t>
    </rPh>
    <rPh sb="5" eb="7">
      <t>ソクシン</t>
    </rPh>
    <phoneticPr fontId="3"/>
  </si>
  <si>
    <t>冷暖房費</t>
    <rPh sb="0" eb="4">
      <t>レイダンボウヒ</t>
    </rPh>
    <phoneticPr fontId="3"/>
  </si>
  <si>
    <t>円</t>
    <phoneticPr fontId="3"/>
  </si>
  <si>
    <t>対象児童数(区外児含む)</t>
    <rPh sb="0" eb="2">
      <t>タイショウ</t>
    </rPh>
    <rPh sb="2" eb="4">
      <t>ジドウ</t>
    </rPh>
    <rPh sb="4" eb="5">
      <t>スウ</t>
    </rPh>
    <rPh sb="6" eb="8">
      <t>クガイ</t>
    </rPh>
    <rPh sb="8" eb="9">
      <t>ジ</t>
    </rPh>
    <rPh sb="9" eb="10">
      <t>フク</t>
    </rPh>
    <phoneticPr fontId="3"/>
  </si>
  <si>
    <t xml:space="preserve"> １歳児受入促進事業の開始を届出ます。</t>
    <rPh sb="2" eb="4">
      <t>サイジ</t>
    </rPh>
    <rPh sb="4" eb="6">
      <t>ウケイレ</t>
    </rPh>
    <rPh sb="6" eb="8">
      <t>ソクシン</t>
    </rPh>
    <rPh sb="8" eb="10">
      <t>ジギョウ</t>
    </rPh>
    <rPh sb="11" eb="13">
      <t>カイシ</t>
    </rPh>
    <rPh sb="14" eb="16">
      <t>トドケデ</t>
    </rPh>
    <phoneticPr fontId="3"/>
  </si>
  <si>
    <t>１歳児受入促進加算</t>
    <rPh sb="1" eb="3">
      <t>サイジ</t>
    </rPh>
    <rPh sb="3" eb="5">
      <t>ウケイレ</t>
    </rPh>
    <rPh sb="5" eb="7">
      <t>ソクシン</t>
    </rPh>
    <rPh sb="7" eb="9">
      <t>カサン</t>
    </rPh>
    <phoneticPr fontId="3"/>
  </si>
  <si>
    <t>処遇改善</t>
    <rPh sb="0" eb="2">
      <t>ショグウ</t>
    </rPh>
    <rPh sb="2" eb="4">
      <t>カイゼン</t>
    </rPh>
    <phoneticPr fontId="3"/>
  </si>
  <si>
    <t>定員区分</t>
    <rPh sb="0" eb="2">
      <t>テイイン</t>
    </rPh>
    <rPh sb="2" eb="4">
      <t>クブン</t>
    </rPh>
    <phoneticPr fontId="3"/>
  </si>
  <si>
    <t>年齢区分</t>
    <rPh sb="0" eb="2">
      <t>ネンレイ</t>
    </rPh>
    <rPh sb="2" eb="4">
      <t>クブン</t>
    </rPh>
    <phoneticPr fontId="3"/>
  </si>
  <si>
    <t>単価(円）</t>
    <rPh sb="0" eb="2">
      <t>タンカ</t>
    </rPh>
    <rPh sb="3" eb="4">
      <t>エン</t>
    </rPh>
    <phoneticPr fontId="27"/>
  </si>
  <si>
    <t>４歳以上</t>
    <rPh sb="1" eb="2">
      <t>サイ</t>
    </rPh>
    <rPh sb="2" eb="4">
      <t>イジョウ</t>
    </rPh>
    <phoneticPr fontId="3"/>
  </si>
  <si>
    <t>３歳</t>
    <rPh sb="1" eb="2">
      <t>サイ</t>
    </rPh>
    <phoneticPr fontId="3"/>
  </si>
  <si>
    <t>１歳、２歳</t>
    <rPh sb="1" eb="2">
      <t>サイ</t>
    </rPh>
    <rPh sb="4" eb="5">
      <t>サイ</t>
    </rPh>
    <phoneticPr fontId="3"/>
  </si>
  <si>
    <t>０歳</t>
    <rPh sb="1" eb="2">
      <t>サイ</t>
    </rPh>
    <phoneticPr fontId="3"/>
  </si>
  <si>
    <t>計</t>
    <rPh sb="0" eb="1">
      <t>ケイ</t>
    </rPh>
    <phoneticPr fontId="3"/>
  </si>
  <si>
    <t>　40人</t>
    <rPh sb="3" eb="4">
      <t>ニン</t>
    </rPh>
    <phoneticPr fontId="3"/>
  </si>
  <si>
    <t>４歳以上児</t>
    <rPh sb="1" eb="2">
      <t>サイ</t>
    </rPh>
    <rPh sb="2" eb="4">
      <t>イジョウ</t>
    </rPh>
    <rPh sb="4" eb="5">
      <t>ジ</t>
    </rPh>
    <phoneticPr fontId="3"/>
  </si>
  <si>
    <t>利用定員数(人）</t>
    <rPh sb="0" eb="2">
      <t>リヨウ</t>
    </rPh>
    <rPh sb="2" eb="4">
      <t>テイイン</t>
    </rPh>
    <rPh sb="4" eb="5">
      <t>スウ</t>
    </rPh>
    <rPh sb="6" eb="7">
      <t>ニン</t>
    </rPh>
    <phoneticPr fontId="3"/>
  </si>
  <si>
    <t>１、２歳児</t>
    <rPh sb="3" eb="5">
      <t>サイジ</t>
    </rPh>
    <phoneticPr fontId="3"/>
  </si>
  <si>
    <t>３歳児</t>
    <rPh sb="1" eb="2">
      <t>サイ</t>
    </rPh>
    <rPh sb="2" eb="3">
      <t>ジ</t>
    </rPh>
    <phoneticPr fontId="3"/>
  </si>
  <si>
    <t>乳児</t>
    <rPh sb="0" eb="2">
      <t>ニュウジ</t>
    </rPh>
    <phoneticPr fontId="3"/>
  </si>
  <si>
    <t>　41人
　　から
　50人
　　まで</t>
    <rPh sb="3" eb="4">
      <t>ニン</t>
    </rPh>
    <rPh sb="13" eb="14">
      <t>ニン</t>
    </rPh>
    <phoneticPr fontId="3"/>
  </si>
  <si>
    <t>　51人
　　から
　60人
　　まで</t>
    <rPh sb="3" eb="4">
      <t>ニン</t>
    </rPh>
    <rPh sb="13" eb="14">
      <t>ニン</t>
    </rPh>
    <phoneticPr fontId="3"/>
  </si>
  <si>
    <t>　61人
　　から
　70人
　　まで</t>
    <rPh sb="3" eb="4">
      <t>ニン</t>
    </rPh>
    <rPh sb="13" eb="14">
      <t>ニン</t>
    </rPh>
    <phoneticPr fontId="3"/>
  </si>
  <si>
    <t>　71人
　　から
　80人
　　まで</t>
    <rPh sb="3" eb="4">
      <t>ニン</t>
    </rPh>
    <rPh sb="13" eb="14">
      <t>ニン</t>
    </rPh>
    <phoneticPr fontId="3"/>
  </si>
  <si>
    <t>　81人
　　から
　90人
　　まで</t>
    <rPh sb="3" eb="4">
      <t>ニン</t>
    </rPh>
    <rPh sb="13" eb="14">
      <t>ニン</t>
    </rPh>
    <phoneticPr fontId="3"/>
  </si>
  <si>
    <t>　91人
　　から
　100人
　　まで</t>
    <rPh sb="3" eb="4">
      <t>ニン</t>
    </rPh>
    <rPh sb="14" eb="15">
      <t>ニン</t>
    </rPh>
    <phoneticPr fontId="3"/>
  </si>
  <si>
    <t>　101人
　　から
　110人
　　まで</t>
    <rPh sb="4" eb="5">
      <t>ニン</t>
    </rPh>
    <rPh sb="15" eb="16">
      <t>ニン</t>
    </rPh>
    <phoneticPr fontId="3"/>
  </si>
  <si>
    <t>　111人
　　から
　120人
　　まで</t>
    <rPh sb="4" eb="5">
      <t>ニン</t>
    </rPh>
    <rPh sb="15" eb="16">
      <t>ニン</t>
    </rPh>
    <phoneticPr fontId="3"/>
  </si>
  <si>
    <t>加算額算定職員数</t>
    <rPh sb="0" eb="3">
      <t>カサンガク</t>
    </rPh>
    <rPh sb="3" eb="5">
      <t>サンテイ</t>
    </rPh>
    <rPh sb="5" eb="7">
      <t>ショクイン</t>
    </rPh>
    <rPh sb="7" eb="8">
      <t>スウ</t>
    </rPh>
    <phoneticPr fontId="3"/>
  </si>
  <si>
    <t>（１）認証保育所毎月初日現在在籍児童名簿</t>
  </si>
  <si>
    <t>（２）児童の契約書写</t>
  </si>
  <si>
    <t>給食費</t>
    <rPh sb="0" eb="3">
      <t>キュウショクヒ</t>
    </rPh>
    <phoneticPr fontId="3"/>
  </si>
  <si>
    <t>光熱費</t>
    <rPh sb="0" eb="2">
      <t>コウネツ</t>
    </rPh>
    <rPh sb="2" eb="3">
      <t>ヒ</t>
    </rPh>
    <phoneticPr fontId="3"/>
  </si>
  <si>
    <t>給食費</t>
    <rPh sb="0" eb="2">
      <t>キュウショク</t>
    </rPh>
    <rPh sb="2" eb="3">
      <t>ヒ</t>
    </rPh>
    <phoneticPr fontId="3"/>
  </si>
  <si>
    <t>月初在籍児童分（区内児＋区外児）</t>
    <rPh sb="0" eb="2">
      <t>ゲッショ</t>
    </rPh>
    <rPh sb="2" eb="4">
      <t>ザイセキ</t>
    </rPh>
    <rPh sb="4" eb="6">
      <t>ジドウ</t>
    </rPh>
    <rPh sb="6" eb="7">
      <t>ブン</t>
    </rPh>
    <rPh sb="8" eb="10">
      <t>クナイ</t>
    </rPh>
    <rPh sb="10" eb="11">
      <t>ジ</t>
    </rPh>
    <rPh sb="12" eb="14">
      <t>クガイ</t>
    </rPh>
    <rPh sb="14" eb="15">
      <t>ジ</t>
    </rPh>
    <phoneticPr fontId="3"/>
  </si>
  <si>
    <t>月初定員数</t>
    <rPh sb="0" eb="2">
      <t>ゲッショ</t>
    </rPh>
    <rPh sb="2" eb="4">
      <t>テイイン</t>
    </rPh>
    <rPh sb="4" eb="5">
      <t>スウ</t>
    </rPh>
    <phoneticPr fontId="3"/>
  </si>
  <si>
    <t>別紙1-2（認可保育所）</t>
    <rPh sb="0" eb="2">
      <t>ベッシ</t>
    </rPh>
    <rPh sb="6" eb="8">
      <t>ニンカ</t>
    </rPh>
    <rPh sb="8" eb="10">
      <t>ホイク</t>
    </rPh>
    <rPh sb="10" eb="11">
      <t>ショ</t>
    </rPh>
    <phoneticPr fontId="39"/>
  </si>
  <si>
    <t>施設名</t>
    <rPh sb="0" eb="2">
      <t>シセツ</t>
    </rPh>
    <rPh sb="2" eb="3">
      <t>メイ</t>
    </rPh>
    <phoneticPr fontId="3"/>
  </si>
  <si>
    <t>金額計(円）</t>
    <rPh sb="0" eb="2">
      <t>キンガク</t>
    </rPh>
    <rPh sb="2" eb="3">
      <t>ケイ</t>
    </rPh>
    <rPh sb="4" eb="5">
      <t>エン</t>
    </rPh>
    <phoneticPr fontId="39"/>
  </si>
  <si>
    <t>４月</t>
    <rPh sb="1" eb="2">
      <t>ガツ</t>
    </rPh>
    <phoneticPr fontId="39"/>
  </si>
  <si>
    <t>５月</t>
  </si>
  <si>
    <t>６月</t>
  </si>
  <si>
    <t>７月</t>
    <phoneticPr fontId="3"/>
  </si>
  <si>
    <t>８月</t>
    <phoneticPr fontId="3"/>
  </si>
  <si>
    <t>９月</t>
  </si>
  <si>
    <t>１０月</t>
  </si>
  <si>
    <t>１１月</t>
  </si>
  <si>
    <t>１２月</t>
  </si>
  <si>
    <t>１月</t>
  </si>
  <si>
    <t>２月</t>
  </si>
  <si>
    <t>３月</t>
  </si>
  <si>
    <t>平均利用児童数</t>
    <rPh sb="0" eb="2">
      <t>ヘイキン</t>
    </rPh>
    <rPh sb="2" eb="4">
      <t>リヨウ</t>
    </rPh>
    <rPh sb="4" eb="6">
      <t>ジドウ</t>
    </rPh>
    <rPh sb="6" eb="7">
      <t>スウ</t>
    </rPh>
    <phoneticPr fontId="50"/>
  </si>
  <si>
    <t>各月初日在籍児童数(人）(a)</t>
    <rPh sb="0" eb="1">
      <t>カク</t>
    </rPh>
    <rPh sb="1" eb="2">
      <t>ツキ</t>
    </rPh>
    <rPh sb="2" eb="4">
      <t>ショニチ</t>
    </rPh>
    <rPh sb="4" eb="6">
      <t>ザイセキ</t>
    </rPh>
    <rPh sb="6" eb="8">
      <t>ジドウ</t>
    </rPh>
    <rPh sb="8" eb="9">
      <t>スウ</t>
    </rPh>
    <rPh sb="10" eb="11">
      <t>ニン</t>
    </rPh>
    <phoneticPr fontId="3"/>
  </si>
  <si>
    <t>４歳以上児</t>
    <rPh sb="1" eb="4">
      <t>サイイジョウ</t>
    </rPh>
    <rPh sb="4" eb="5">
      <t>ジ</t>
    </rPh>
    <phoneticPr fontId="3"/>
  </si>
  <si>
    <t>２歳児</t>
    <rPh sb="1" eb="3">
      <t>サイジ</t>
    </rPh>
    <phoneticPr fontId="3"/>
  </si>
  <si>
    <t xml:space="preserve">乳児  </t>
    <rPh sb="0" eb="2">
      <t>ニュウジ</t>
    </rPh>
    <phoneticPr fontId="3"/>
  </si>
  <si>
    <t xml:space="preserve">補助基準額(円）(b)  </t>
    <rPh sb="0" eb="5">
      <t>ホジョキジュンガク</t>
    </rPh>
    <rPh sb="6" eb="7">
      <t>エン</t>
    </rPh>
    <phoneticPr fontId="3"/>
  </si>
  <si>
    <t>３歳児　</t>
    <rPh sb="1" eb="2">
      <t>サイ</t>
    </rPh>
    <rPh sb="2" eb="3">
      <t>ジ</t>
    </rPh>
    <phoneticPr fontId="3"/>
  </si>
  <si>
    <t>２歳児　</t>
    <rPh sb="1" eb="2">
      <t>サイ</t>
    </rPh>
    <rPh sb="2" eb="3">
      <t>ジ</t>
    </rPh>
    <phoneticPr fontId="3"/>
  </si>
  <si>
    <t xml:space="preserve">乳児 </t>
    <rPh sb="0" eb="2">
      <t>ニュウジ</t>
    </rPh>
    <phoneticPr fontId="3"/>
  </si>
  <si>
    <t>計算結果(円）(c=a×ｂ×月数）</t>
    <rPh sb="0" eb="2">
      <t>ケイサン</t>
    </rPh>
    <rPh sb="2" eb="4">
      <t>ケッカ</t>
    </rPh>
    <rPh sb="5" eb="6">
      <t>エン</t>
    </rPh>
    <rPh sb="14" eb="16">
      <t>ツキスウ</t>
    </rPh>
    <rPh sb="16" eb="17">
      <t>トウゲツ</t>
    </rPh>
    <phoneticPr fontId="3"/>
  </si>
  <si>
    <t>合計（円）</t>
    <rPh sb="0" eb="2">
      <t>ゴウケイ</t>
    </rPh>
    <rPh sb="3" eb="4">
      <t>エン</t>
    </rPh>
    <phoneticPr fontId="3"/>
  </si>
  <si>
    <t>保育従事職員等処遇改善事業加算算出根拠</t>
    <rPh sb="0" eb="2">
      <t>ホイク</t>
    </rPh>
    <rPh sb="2" eb="4">
      <t>ジュウジ</t>
    </rPh>
    <rPh sb="4" eb="6">
      <t>ショクイン</t>
    </rPh>
    <rPh sb="6" eb="7">
      <t>トウ</t>
    </rPh>
    <rPh sb="7" eb="9">
      <t>ショグウ</t>
    </rPh>
    <rPh sb="9" eb="11">
      <t>カイゼン</t>
    </rPh>
    <rPh sb="11" eb="13">
      <t>ジギョウ</t>
    </rPh>
    <rPh sb="13" eb="15">
      <t>カサン</t>
    </rPh>
    <rPh sb="15" eb="17">
      <t>サンシュツ</t>
    </rPh>
    <rPh sb="17" eb="19">
      <t>コンキョ</t>
    </rPh>
    <phoneticPr fontId="3"/>
  </si>
  <si>
    <t>１　処遇改善事業加算の算定</t>
    <rPh sb="2" eb="4">
      <t>ショグウ</t>
    </rPh>
    <rPh sb="4" eb="6">
      <t>カイゼン</t>
    </rPh>
    <rPh sb="6" eb="8">
      <t>ジギョウ</t>
    </rPh>
    <rPh sb="8" eb="10">
      <t>カサン</t>
    </rPh>
    <rPh sb="11" eb="13">
      <t>サンテイ</t>
    </rPh>
    <phoneticPr fontId="3"/>
  </si>
  <si>
    <t>施設・事業所名</t>
    <rPh sb="0" eb="2">
      <t>シセツ</t>
    </rPh>
    <rPh sb="3" eb="6">
      <t>ジギョウショ</t>
    </rPh>
    <rPh sb="6" eb="7">
      <t>メイ</t>
    </rPh>
    <phoneticPr fontId="53"/>
  </si>
  <si>
    <t>児童数は、月初日利用児童数を入力すること。</t>
    <rPh sb="0" eb="3">
      <t>ジドウスウ</t>
    </rPh>
    <rPh sb="5" eb="6">
      <t>ツキ</t>
    </rPh>
    <rPh sb="6" eb="8">
      <t>ショニチ</t>
    </rPh>
    <rPh sb="8" eb="10">
      <t>リヨウ</t>
    </rPh>
    <rPh sb="10" eb="13">
      <t>ジドウスウ</t>
    </rPh>
    <rPh sb="14" eb="16">
      <t>ニュウリョク</t>
    </rPh>
    <phoneticPr fontId="53"/>
  </si>
  <si>
    <t>令和</t>
    <rPh sb="0" eb="2">
      <t>レイ</t>
    </rPh>
    <phoneticPr fontId="3"/>
  </si>
  <si>
    <t>年度運営費補助事業計画書</t>
    <rPh sb="2" eb="4">
      <t>ウンエイ</t>
    </rPh>
    <rPh sb="4" eb="5">
      <t>ヒ</t>
    </rPh>
    <phoneticPr fontId="3"/>
  </si>
  <si>
    <t>施設の名称　　</t>
    <rPh sb="3" eb="5">
      <t>メイショウ</t>
    </rPh>
    <phoneticPr fontId="3"/>
  </si>
  <si>
    <t>１　補助事業の内容</t>
  </si>
  <si>
    <t>　（１）補助事業の名称</t>
    <phoneticPr fontId="3"/>
  </si>
  <si>
    <t>世田谷区認証保育所運営費補助事業</t>
    <rPh sb="9" eb="11">
      <t>ウンエイ</t>
    </rPh>
    <rPh sb="11" eb="12">
      <t>ヒ</t>
    </rPh>
    <rPh sb="12" eb="14">
      <t>ホジョ</t>
    </rPh>
    <phoneticPr fontId="3"/>
  </si>
  <si>
    <t>　（２）補助事業の実施場所　　</t>
  </si>
  <si>
    <t>　（３）補助事業の実施期間</t>
    <phoneticPr fontId="3"/>
  </si>
  <si>
    <t>年</t>
    <phoneticPr fontId="3"/>
  </si>
  <si>
    <t>月</t>
    <rPh sb="0" eb="1">
      <t>ガツ</t>
    </rPh>
    <phoneticPr fontId="3"/>
  </si>
  <si>
    <t>　（４）補助事業の考え方</t>
  </si>
  <si>
    <t>　　　</t>
  </si>
  <si>
    <t>２　所要経費の配分</t>
  </si>
  <si>
    <t>経費の項目</t>
  </si>
  <si>
    <t>①経費所要額</t>
  </si>
  <si>
    <t>②保育料収入</t>
  </si>
  <si>
    <t>③差引額（①－②）</t>
  </si>
  <si>
    <t>④補助対象額</t>
  </si>
  <si>
    <t>⑤補助金申請額</t>
  </si>
  <si>
    <t>人件費</t>
  </si>
  <si>
    <t>事業費</t>
    <rPh sb="0" eb="3">
      <t>ジギョウヒ</t>
    </rPh>
    <phoneticPr fontId="3"/>
  </si>
  <si>
    <t>事務費</t>
    <rPh sb="0" eb="3">
      <t>ジムヒ</t>
    </rPh>
    <phoneticPr fontId="3"/>
  </si>
  <si>
    <t>その他</t>
    <rPh sb="2" eb="3">
      <t>タ</t>
    </rPh>
    <phoneticPr fontId="3"/>
  </si>
  <si>
    <t>施設の名称</t>
    <rPh sb="0" eb="2">
      <t>シセツ</t>
    </rPh>
    <rPh sb="3" eb="5">
      <t>メイショウ</t>
    </rPh>
    <phoneticPr fontId="3"/>
  </si>
  <si>
    <t>１　  年度における収支の状況</t>
    <rPh sb="4" eb="6">
      <t>ネンド</t>
    </rPh>
    <rPh sb="10" eb="12">
      <t>シュウシ</t>
    </rPh>
    <rPh sb="13" eb="15">
      <t>ジョウキョウ</t>
    </rPh>
    <phoneticPr fontId="3"/>
  </si>
  <si>
    <t>収  入  関  係</t>
    <rPh sb="0" eb="1">
      <t>オサム</t>
    </rPh>
    <rPh sb="3" eb="4">
      <t>イ</t>
    </rPh>
    <rPh sb="6" eb="7">
      <t>セキ</t>
    </rPh>
    <rPh sb="9" eb="10">
      <t>カカリ</t>
    </rPh>
    <phoneticPr fontId="3"/>
  </si>
  <si>
    <t>項   目</t>
    <rPh sb="0" eb="1">
      <t>コウ</t>
    </rPh>
    <rPh sb="4" eb="5">
      <t>メ</t>
    </rPh>
    <phoneticPr fontId="3"/>
  </si>
  <si>
    <t>金　額（円）</t>
    <rPh sb="0" eb="1">
      <t>キン</t>
    </rPh>
    <rPh sb="2" eb="3">
      <t>ガク</t>
    </rPh>
    <rPh sb="4" eb="5">
      <t>エン</t>
    </rPh>
    <phoneticPr fontId="3"/>
  </si>
  <si>
    <t>支出金額のうち
世田谷区運営費補助金充当額
               (円)</t>
    <rPh sb="0" eb="2">
      <t>シシュツ</t>
    </rPh>
    <rPh sb="2" eb="4">
      <t>キンガク</t>
    </rPh>
    <rPh sb="8" eb="12">
      <t>セタガヤク</t>
    </rPh>
    <rPh sb="12" eb="15">
      <t>ウンエイヒ</t>
    </rPh>
    <rPh sb="15" eb="18">
      <t>ホジョ</t>
    </rPh>
    <rPh sb="18" eb="20">
      <t>ジュウトウ</t>
    </rPh>
    <rPh sb="20" eb="21">
      <t>ガク</t>
    </rPh>
    <rPh sb="38" eb="39">
      <t>エン</t>
    </rPh>
    <phoneticPr fontId="3"/>
  </si>
  <si>
    <t>補助金収入</t>
    <rPh sb="0" eb="3">
      <t>ホジョキン</t>
    </rPh>
    <rPh sb="3" eb="5">
      <t>シュウニュウ</t>
    </rPh>
    <phoneticPr fontId="3"/>
  </si>
  <si>
    <t>世田谷区運営費補助</t>
    <rPh sb="0" eb="4">
      <t>セタガヤク</t>
    </rPh>
    <rPh sb="4" eb="7">
      <t>ウンエイヒ</t>
    </rPh>
    <rPh sb="7" eb="9">
      <t>ホジョ</t>
    </rPh>
    <phoneticPr fontId="3"/>
  </si>
  <si>
    <t>人件費</t>
    <rPh sb="0" eb="3">
      <t>ジンケンヒ</t>
    </rPh>
    <phoneticPr fontId="3"/>
  </si>
  <si>
    <t>常勤職員給与</t>
    <rPh sb="0" eb="2">
      <t>ジョウキン</t>
    </rPh>
    <rPh sb="2" eb="4">
      <t>ショクイン</t>
    </rPh>
    <rPh sb="4" eb="6">
      <t>キュウヨ</t>
    </rPh>
    <phoneticPr fontId="3"/>
  </si>
  <si>
    <t>基本額</t>
    <rPh sb="0" eb="2">
      <t>キホン</t>
    </rPh>
    <rPh sb="2" eb="3">
      <t>ガク</t>
    </rPh>
    <phoneticPr fontId="3"/>
  </si>
  <si>
    <t>常勤職員賞与</t>
    <rPh sb="0" eb="2">
      <t>ジョウキン</t>
    </rPh>
    <rPh sb="2" eb="4">
      <t>ショクイン</t>
    </rPh>
    <rPh sb="4" eb="6">
      <t>ショウヨ</t>
    </rPh>
    <phoneticPr fontId="3"/>
  </si>
  <si>
    <t>加算額</t>
    <rPh sb="0" eb="3">
      <t>カサンガク</t>
    </rPh>
    <phoneticPr fontId="3"/>
  </si>
  <si>
    <t>冷暖房費</t>
    <rPh sb="0" eb="3">
      <t>レイダンボウ</t>
    </rPh>
    <rPh sb="3" eb="4">
      <t>ヒ</t>
    </rPh>
    <phoneticPr fontId="3"/>
  </si>
  <si>
    <t>非常勤職員給与</t>
    <rPh sb="0" eb="3">
      <t>ヒジョウキン</t>
    </rPh>
    <rPh sb="3" eb="5">
      <t>ショクイン</t>
    </rPh>
    <rPh sb="5" eb="7">
      <t>キュウヨ</t>
    </rPh>
    <phoneticPr fontId="3"/>
  </si>
  <si>
    <t>３歳児配置改善</t>
    <rPh sb="1" eb="3">
      <t>サイジ</t>
    </rPh>
    <rPh sb="3" eb="5">
      <t>ハイチ</t>
    </rPh>
    <rPh sb="5" eb="7">
      <t>カイゼン</t>
    </rPh>
    <phoneticPr fontId="3"/>
  </si>
  <si>
    <t>派遣職員費</t>
    <rPh sb="0" eb="4">
      <t>ハケ</t>
    </rPh>
    <rPh sb="4" eb="5">
      <t>ヒ</t>
    </rPh>
    <phoneticPr fontId="3"/>
  </si>
  <si>
    <t>退職金給付</t>
    <rPh sb="0" eb="3">
      <t>タイショクキン</t>
    </rPh>
    <rPh sb="3" eb="5">
      <t>キュウフ</t>
    </rPh>
    <phoneticPr fontId="3"/>
  </si>
  <si>
    <t>法定福利費</t>
    <rPh sb="0" eb="2">
      <t>ホウテイ</t>
    </rPh>
    <rPh sb="2" eb="5">
      <t>フクリヒ</t>
    </rPh>
    <phoneticPr fontId="3"/>
  </si>
  <si>
    <t>１歳児受入促進事業</t>
    <rPh sb="1" eb="3">
      <t>サイジ</t>
    </rPh>
    <rPh sb="3" eb="5">
      <t>ウケイレ</t>
    </rPh>
    <rPh sb="5" eb="7">
      <t>ソクシン</t>
    </rPh>
    <rPh sb="7" eb="9">
      <t>ジギョウ</t>
    </rPh>
    <phoneticPr fontId="3"/>
  </si>
  <si>
    <t>その他人件費</t>
    <rPh sb="2" eb="3">
      <t>タ</t>
    </rPh>
    <rPh sb="3" eb="6">
      <t>ジンケンヒ</t>
    </rPh>
    <phoneticPr fontId="3"/>
  </si>
  <si>
    <t>東京都保育従事職員処遇改善</t>
    <phoneticPr fontId="3"/>
  </si>
  <si>
    <t>賃借料補助事業(附則第２条関連)</t>
    <rPh sb="8" eb="10">
      <t>フソク</t>
    </rPh>
    <rPh sb="10" eb="11">
      <t>ダイ</t>
    </rPh>
    <rPh sb="12" eb="13">
      <t>ジョウ</t>
    </rPh>
    <rPh sb="13" eb="15">
      <t>カンレン</t>
    </rPh>
    <phoneticPr fontId="3"/>
  </si>
  <si>
    <t>運営費補助(世田谷区以外)</t>
    <rPh sb="0" eb="3">
      <t>ウンエイヒ</t>
    </rPh>
    <rPh sb="3" eb="5">
      <t>ホジョ</t>
    </rPh>
    <rPh sb="6" eb="10">
      <t>セタガヤク</t>
    </rPh>
    <rPh sb="10" eb="12">
      <t>イガイ</t>
    </rPh>
    <phoneticPr fontId="3"/>
  </si>
  <si>
    <t>障害児保育加算補助</t>
    <rPh sb="0" eb="7">
      <t>ショウガイジ</t>
    </rPh>
    <rPh sb="7" eb="9">
      <t>ホジョ</t>
    </rPh>
    <phoneticPr fontId="3"/>
  </si>
  <si>
    <t>第三者評価受審費補助</t>
    <rPh sb="0" eb="3">
      <t>ダイサンシャ</t>
    </rPh>
    <rPh sb="3" eb="5">
      <t>ヒョウカ</t>
    </rPh>
    <rPh sb="5" eb="7">
      <t>ジュシン</t>
    </rPh>
    <rPh sb="7" eb="8">
      <t>ヒ</t>
    </rPh>
    <rPh sb="8" eb="10">
      <t>ホジョ</t>
    </rPh>
    <phoneticPr fontId="3"/>
  </si>
  <si>
    <t>保育士等宿舎借上支援事業補助</t>
    <rPh sb="0" eb="3">
      <t>ホイクシ</t>
    </rPh>
    <rPh sb="3" eb="4">
      <t>トウ</t>
    </rPh>
    <rPh sb="4" eb="10">
      <t>シュク</t>
    </rPh>
    <rPh sb="10" eb="12">
      <t>ジギョウ</t>
    </rPh>
    <rPh sb="12" eb="14">
      <t>ホジョ</t>
    </rPh>
    <phoneticPr fontId="3"/>
  </si>
  <si>
    <t>保育士等キャリアアップ補助</t>
    <rPh sb="0" eb="4">
      <t>ホイクシナド</t>
    </rPh>
    <rPh sb="11" eb="13">
      <t>ホジョ</t>
    </rPh>
    <phoneticPr fontId="3"/>
  </si>
  <si>
    <t>保育力強化事業補助</t>
    <rPh sb="0" eb="2">
      <t>ホイク</t>
    </rPh>
    <rPh sb="2" eb="3">
      <t>リョク</t>
    </rPh>
    <rPh sb="3" eb="5">
      <t>キョウカ</t>
    </rPh>
    <rPh sb="5" eb="7">
      <t>ジギョウ</t>
    </rPh>
    <rPh sb="7" eb="9">
      <t>ホジョ</t>
    </rPh>
    <phoneticPr fontId="3"/>
  </si>
  <si>
    <t>計⑤</t>
    <rPh sb="0" eb="1">
      <t>ケイ</t>
    </rPh>
    <phoneticPr fontId="3"/>
  </si>
  <si>
    <t>保育士等処遇改善助成金補助</t>
    <rPh sb="0" eb="4">
      <t>ホイクシトウ</t>
    </rPh>
    <rPh sb="4" eb="11">
      <t>ショグ</t>
    </rPh>
    <rPh sb="11" eb="13">
      <t>ホジョ</t>
    </rPh>
    <phoneticPr fontId="3"/>
  </si>
  <si>
    <t>一時預かり事業運営費補助金</t>
    <rPh sb="0" eb="2">
      <t>イチジ</t>
    </rPh>
    <rPh sb="2" eb="3">
      <t>アズ</t>
    </rPh>
    <rPh sb="5" eb="7">
      <t>ジギョウ</t>
    </rPh>
    <rPh sb="7" eb="10">
      <t>ウンエイヒ</t>
    </rPh>
    <rPh sb="10" eb="13">
      <t>ホジョキン</t>
    </rPh>
    <phoneticPr fontId="3"/>
  </si>
  <si>
    <t>保健衛生費</t>
    <rPh sb="0" eb="2">
      <t>ホケン</t>
    </rPh>
    <rPh sb="2" eb="4">
      <t>エイセイ</t>
    </rPh>
    <rPh sb="4" eb="5">
      <t>ヒ</t>
    </rPh>
    <phoneticPr fontId="3"/>
  </si>
  <si>
    <t>新型コロナウイルス感染症に関する緊急対応補助金</t>
    <rPh sb="0" eb="2">
      <t>シンガタ</t>
    </rPh>
    <rPh sb="9" eb="12">
      <t>カンセンショウ</t>
    </rPh>
    <rPh sb="13" eb="14">
      <t>カン</t>
    </rPh>
    <rPh sb="16" eb="18">
      <t>キンキュウ</t>
    </rPh>
    <rPh sb="18" eb="20">
      <t>タイオウ</t>
    </rPh>
    <rPh sb="20" eb="23">
      <t>ホジョキン</t>
    </rPh>
    <phoneticPr fontId="3"/>
  </si>
  <si>
    <t>保育材料費</t>
    <rPh sb="0" eb="2">
      <t>ホイク</t>
    </rPh>
    <rPh sb="2" eb="5">
      <t>ザイリョウヒ</t>
    </rPh>
    <phoneticPr fontId="3"/>
  </si>
  <si>
    <t>水道光熱費</t>
    <rPh sb="0" eb="2">
      <t>スイドウ</t>
    </rPh>
    <rPh sb="2" eb="5">
      <t>コウネツヒ</t>
    </rPh>
    <phoneticPr fontId="3"/>
  </si>
  <si>
    <t>消耗品費</t>
    <rPh sb="0" eb="2">
      <t>ショウモウ</t>
    </rPh>
    <rPh sb="2" eb="3">
      <t>ヒン</t>
    </rPh>
    <rPh sb="3" eb="4">
      <t>ヒ</t>
    </rPh>
    <phoneticPr fontId="3"/>
  </si>
  <si>
    <t>備品費</t>
    <rPh sb="0" eb="2">
      <t>ビヒン</t>
    </rPh>
    <rPh sb="2" eb="3">
      <t>ヒ</t>
    </rPh>
    <phoneticPr fontId="3"/>
  </si>
  <si>
    <t>計①</t>
    <rPh sb="0" eb="1">
      <t>ケイ</t>
    </rPh>
    <phoneticPr fontId="3"/>
  </si>
  <si>
    <t>保育料等</t>
    <rPh sb="0" eb="3">
      <t>ホイクリョウ</t>
    </rPh>
    <rPh sb="3" eb="4">
      <t>トウ</t>
    </rPh>
    <phoneticPr fontId="3"/>
  </si>
  <si>
    <t>利用料収入</t>
    <rPh sb="0" eb="5">
      <t>リヨウ</t>
    </rPh>
    <phoneticPr fontId="3"/>
  </si>
  <si>
    <t>その他保護者負担金</t>
    <rPh sb="2" eb="3">
      <t>タ</t>
    </rPh>
    <rPh sb="3" eb="6">
      <t>ホゴ</t>
    </rPh>
    <rPh sb="6" eb="9">
      <t>フタンキン</t>
    </rPh>
    <phoneticPr fontId="3"/>
  </si>
  <si>
    <t>計②</t>
    <rPh sb="0" eb="1">
      <t>ケイ</t>
    </rPh>
    <phoneticPr fontId="3"/>
  </si>
  <si>
    <t>寄付金</t>
    <rPh sb="0" eb="3">
      <t>キフキン</t>
    </rPh>
    <phoneticPr fontId="3"/>
  </si>
  <si>
    <t>計⑥</t>
    <rPh sb="0" eb="1">
      <t>ケイ</t>
    </rPh>
    <phoneticPr fontId="3"/>
  </si>
  <si>
    <t>雑収入</t>
    <rPh sb="0" eb="1">
      <t>ザツ</t>
    </rPh>
    <rPh sb="1" eb="3">
      <t>シュウ</t>
    </rPh>
    <phoneticPr fontId="3"/>
  </si>
  <si>
    <t>福利厚生費</t>
    <rPh sb="0" eb="2">
      <t>フクリ</t>
    </rPh>
    <rPh sb="2" eb="4">
      <t>コウセイ</t>
    </rPh>
    <rPh sb="4" eb="5">
      <t>ヒ</t>
    </rPh>
    <phoneticPr fontId="3"/>
  </si>
  <si>
    <t>その他収入</t>
    <rPh sb="2" eb="3">
      <t>タ</t>
    </rPh>
    <rPh sb="3" eb="5">
      <t>シュウニュウ</t>
    </rPh>
    <phoneticPr fontId="3"/>
  </si>
  <si>
    <t>旅費交通費</t>
    <rPh sb="0" eb="2">
      <t>リョヒ</t>
    </rPh>
    <rPh sb="2" eb="5">
      <t>コウツウヒ</t>
    </rPh>
    <phoneticPr fontId="3"/>
  </si>
  <si>
    <t>計③</t>
    <rPh sb="0" eb="1">
      <t>ケイ</t>
    </rPh>
    <phoneticPr fontId="3"/>
  </si>
  <si>
    <t>研修研究費</t>
    <rPh sb="0" eb="2">
      <t>ケンシュウ</t>
    </rPh>
    <rPh sb="2" eb="5">
      <t>ケンキュウヒ</t>
    </rPh>
    <phoneticPr fontId="3"/>
  </si>
  <si>
    <t>事務消耗品費</t>
    <rPh sb="0" eb="5">
      <t>ジムショウモウヒン</t>
    </rPh>
    <rPh sb="5" eb="6">
      <t>ヒ</t>
    </rPh>
    <phoneticPr fontId="3"/>
  </si>
  <si>
    <t>印刷製本費</t>
    <rPh sb="0" eb="4">
      <t>インサツセイホン</t>
    </rPh>
    <rPh sb="4" eb="5">
      <t>ヒ</t>
    </rPh>
    <phoneticPr fontId="3"/>
  </si>
  <si>
    <t>修繕費</t>
    <rPh sb="0" eb="3">
      <t>シュウゼンヒ</t>
    </rPh>
    <phoneticPr fontId="3"/>
  </si>
  <si>
    <t>通信運搬費</t>
    <rPh sb="0" eb="2">
      <t>ツウシン</t>
    </rPh>
    <rPh sb="2" eb="5">
      <t>ウンパンヒ</t>
    </rPh>
    <phoneticPr fontId="3"/>
  </si>
  <si>
    <t>広告費</t>
    <rPh sb="0" eb="3">
      <t>コウコクヒ</t>
    </rPh>
    <phoneticPr fontId="3"/>
  </si>
  <si>
    <t>業務委託費</t>
    <rPh sb="0" eb="2">
      <t>ギョウム</t>
    </rPh>
    <rPh sb="2" eb="4">
      <t>イタク</t>
    </rPh>
    <rPh sb="4" eb="5">
      <t>ヒ</t>
    </rPh>
    <phoneticPr fontId="3"/>
  </si>
  <si>
    <t>賃借料</t>
    <rPh sb="0" eb="3">
      <t>チンシャクリョウ</t>
    </rPh>
    <phoneticPr fontId="3"/>
  </si>
  <si>
    <t>土地建物賃借料</t>
    <rPh sb="0" eb="2">
      <t>トチ</t>
    </rPh>
    <rPh sb="2" eb="4">
      <t>タテモノ</t>
    </rPh>
    <rPh sb="4" eb="7">
      <t>チンシャク</t>
    </rPh>
    <phoneticPr fontId="3"/>
  </si>
  <si>
    <t>租税公課</t>
    <rPh sb="0" eb="2">
      <t>ソゼイ</t>
    </rPh>
    <rPh sb="2" eb="4">
      <t>コウカ</t>
    </rPh>
    <phoneticPr fontId="3"/>
  </si>
  <si>
    <t>計⑦</t>
    <rPh sb="0" eb="1">
      <t>ケイ</t>
    </rPh>
    <phoneticPr fontId="3"/>
  </si>
  <si>
    <t>その他支出(下記に項目追加)</t>
    <rPh sb="2" eb="3">
      <t>タ</t>
    </rPh>
    <rPh sb="3" eb="5">
      <t>シシュツ</t>
    </rPh>
    <rPh sb="6" eb="8">
      <t>カキ</t>
    </rPh>
    <rPh sb="9" eb="11">
      <t>コウモク</t>
    </rPh>
    <rPh sb="11" eb="13">
      <t>ツイカ</t>
    </rPh>
    <phoneticPr fontId="3"/>
  </si>
  <si>
    <t>次年度繰越</t>
    <rPh sb="0" eb="3">
      <t>ジネンド</t>
    </rPh>
    <rPh sb="3" eb="5">
      <t>クリコシ</t>
    </rPh>
    <phoneticPr fontId="3"/>
  </si>
  <si>
    <t>前年度繰越金④</t>
    <rPh sb="0" eb="3">
      <t>ゼンネンド</t>
    </rPh>
    <rPh sb="3" eb="5">
      <t>クリコシ</t>
    </rPh>
    <rPh sb="5" eb="6">
      <t>キン</t>
    </rPh>
    <phoneticPr fontId="3"/>
  </si>
  <si>
    <t>計⑧</t>
    <rPh sb="0" eb="1">
      <t>ケイ</t>
    </rPh>
    <phoneticPr fontId="3"/>
  </si>
  <si>
    <t>A　収入合計（①＋②＋③＋④）</t>
    <rPh sb="2" eb="4">
      <t>シュウニュウ</t>
    </rPh>
    <rPh sb="4" eb="6">
      <t>ゴウケイ</t>
    </rPh>
    <phoneticPr fontId="3"/>
  </si>
  <si>
    <t>B 支出合計（⑤＋⑥＋⑦＋⑧）</t>
    <rPh sb="2" eb="4">
      <t>シシュツ</t>
    </rPh>
    <rPh sb="4" eb="6">
      <t>ゴウケイ</t>
    </rPh>
    <phoneticPr fontId="3"/>
  </si>
  <si>
    <t>C　差引剰余額（A－B）</t>
    <rPh sb="2" eb="3">
      <t>サ</t>
    </rPh>
    <rPh sb="3" eb="4">
      <t>ヒ</t>
    </rPh>
    <rPh sb="4" eb="6">
      <t>ジョウヨ</t>
    </rPh>
    <rPh sb="6" eb="7">
      <t>ガク</t>
    </rPh>
    <phoneticPr fontId="3"/>
  </si>
  <si>
    <t>第1号様式別紙（第6条関係）</t>
    <rPh sb="5" eb="7">
      <t>ベッシ</t>
    </rPh>
    <phoneticPr fontId="3"/>
  </si>
  <si>
    <t>第1号様様式別紙（第6条関係）</t>
    <rPh sb="4" eb="6">
      <t>ヨウシキ</t>
    </rPh>
    <rPh sb="6" eb="8">
      <t>ベッシ</t>
    </rPh>
    <phoneticPr fontId="3"/>
  </si>
  <si>
    <t>第1号様式別紙（第6条関係）</t>
    <rPh sb="5" eb="7">
      <t>ベッシ</t>
    </rPh>
    <phoneticPr fontId="3"/>
  </si>
  <si>
    <t>技能・経験に着目した加算</t>
    <rPh sb="0" eb="2">
      <t>ギノウ</t>
    </rPh>
    <rPh sb="3" eb="5">
      <t>ケイケン</t>
    </rPh>
    <rPh sb="6" eb="8">
      <t>チャクモク</t>
    </rPh>
    <rPh sb="10" eb="12">
      <t>カサン</t>
    </rPh>
    <phoneticPr fontId="3"/>
  </si>
  <si>
    <t>対象児童数</t>
    <rPh sb="0" eb="2">
      <t>タイショウ</t>
    </rPh>
    <rPh sb="2" eb="4">
      <t>ジドウ</t>
    </rPh>
    <rPh sb="4" eb="5">
      <t>スウ</t>
    </rPh>
    <phoneticPr fontId="3"/>
  </si>
  <si>
    <t>算出人数</t>
    <rPh sb="0" eb="2">
      <t>サンシュツ</t>
    </rPh>
    <rPh sb="2" eb="4">
      <t>ニンズウ</t>
    </rPh>
    <phoneticPr fontId="3"/>
  </si>
  <si>
    <t>1歳児受け入れ児童計算表</t>
    <rPh sb="1" eb="3">
      <t>サイジ</t>
    </rPh>
    <rPh sb="3" eb="4">
      <t>ウ</t>
    </rPh>
    <rPh sb="5" eb="6">
      <t>イ</t>
    </rPh>
    <rPh sb="7" eb="9">
      <t>ジドウ</t>
    </rPh>
    <rPh sb="9" eb="11">
      <t>ケイサン</t>
    </rPh>
    <rPh sb="11" eb="12">
      <t>ヒョウ</t>
    </rPh>
    <phoneticPr fontId="3"/>
  </si>
  <si>
    <t>４月</t>
    <rPh sb="1" eb="2">
      <t>ガツ</t>
    </rPh>
    <phoneticPr fontId="3"/>
  </si>
  <si>
    <t>５月</t>
    <rPh sb="1" eb="2">
      <t>ガツ</t>
    </rPh>
    <phoneticPr fontId="3"/>
  </si>
  <si>
    <t>６月</t>
    <rPh sb="1" eb="2">
      <t>ガツ</t>
    </rPh>
    <phoneticPr fontId="3"/>
  </si>
  <si>
    <t>７月</t>
    <rPh sb="1" eb="2">
      <t>ガツ</t>
    </rPh>
    <phoneticPr fontId="3"/>
  </si>
  <si>
    <t>８月</t>
  </si>
  <si>
    <t>合計</t>
    <rPh sb="0" eb="2">
      <t>ゴウケイ</t>
    </rPh>
    <phoneticPr fontId="3"/>
  </si>
  <si>
    <t>所在地</t>
    <rPh sb="0" eb="3">
      <t>ショザイチ</t>
    </rPh>
    <phoneticPr fontId="3"/>
  </si>
  <si>
    <t xml:space="preserve">施設名称 </t>
  </si>
  <si>
    <t>施設所在地</t>
    <rPh sb="0" eb="2">
      <t>シセツ</t>
    </rPh>
    <rPh sb="2" eb="5">
      <t>ショザイチ</t>
    </rPh>
    <phoneticPr fontId="3"/>
  </si>
  <si>
    <t>代表者職・氏名</t>
    <rPh sb="0" eb="3">
      <t>ダイヒョウシャ</t>
    </rPh>
    <rPh sb="3" eb="4">
      <t>ショク</t>
    </rPh>
    <rPh sb="5" eb="7">
      <t>シメイ</t>
    </rPh>
    <phoneticPr fontId="3"/>
  </si>
  <si>
    <t>事業者名称</t>
    <rPh sb="0" eb="3">
      <t>ジギョウシャ</t>
    </rPh>
    <rPh sb="3" eb="5">
      <t>メイショウ</t>
    </rPh>
    <phoneticPr fontId="3"/>
  </si>
  <si>
    <t>（1）令和</t>
    <rPh sb="3" eb="5">
      <t>レイワ</t>
    </rPh>
    <phoneticPr fontId="3"/>
  </si>
  <si>
    <t>支　出　関　係</t>
    <rPh sb="0" eb="1">
      <t>シ</t>
    </rPh>
    <rPh sb="2" eb="3">
      <t>デ</t>
    </rPh>
    <rPh sb="4" eb="5">
      <t>セキ</t>
    </rPh>
    <rPh sb="6" eb="7">
      <t>カカリ</t>
    </rPh>
    <phoneticPr fontId="3"/>
  </si>
  <si>
    <t>区内</t>
    <rPh sb="0" eb="2">
      <t>クナイ</t>
    </rPh>
    <phoneticPr fontId="3"/>
  </si>
  <si>
    <t>区外</t>
    <rPh sb="0" eb="2">
      <t>クガイ</t>
    </rPh>
    <phoneticPr fontId="3"/>
  </si>
  <si>
    <t>（2）1歳児受け入れ促進加算</t>
    <rPh sb="4" eb="6">
      <t>サイジ</t>
    </rPh>
    <rPh sb="6" eb="7">
      <t>ウ</t>
    </rPh>
    <rPh sb="8" eb="9">
      <t>イ</t>
    </rPh>
    <rPh sb="10" eb="12">
      <t>ソクシン</t>
    </rPh>
    <rPh sb="12" eb="14">
      <t>カサン</t>
    </rPh>
    <phoneticPr fontId="3"/>
  </si>
  <si>
    <t>区内
区外</t>
    <rPh sb="0" eb="2">
      <t>クナイ</t>
    </rPh>
    <rPh sb="3" eb="5">
      <t>クガイ</t>
    </rPh>
    <phoneticPr fontId="3"/>
  </si>
  <si>
    <t>初　日　在　籍　児　童　数  (人)</t>
    <rPh sb="0" eb="1">
      <t>ショ</t>
    </rPh>
    <rPh sb="2" eb="3">
      <t>ヒ</t>
    </rPh>
    <rPh sb="4" eb="5">
      <t>ザイ</t>
    </rPh>
    <rPh sb="6" eb="7">
      <t>セキ</t>
    </rPh>
    <rPh sb="8" eb="9">
      <t>コ</t>
    </rPh>
    <rPh sb="10" eb="11">
      <t>ワラベ</t>
    </rPh>
    <rPh sb="12" eb="13">
      <t>スウ</t>
    </rPh>
    <rPh sb="16" eb="17">
      <t>ニン</t>
    </rPh>
    <phoneticPr fontId="3"/>
  </si>
  <si>
    <t>０　歳</t>
    <rPh sb="2" eb="3">
      <t>サイ</t>
    </rPh>
    <phoneticPr fontId="3"/>
  </si>
  <si>
    <t>１　歳</t>
    <rPh sb="2" eb="3">
      <t>サイ</t>
    </rPh>
    <phoneticPr fontId="3"/>
  </si>
  <si>
    <t>２　歳</t>
    <rPh sb="2" eb="3">
      <t>サイ</t>
    </rPh>
    <phoneticPr fontId="3"/>
  </si>
  <si>
    <t>３　歳</t>
    <rPh sb="2" eb="3">
      <t>サイ</t>
    </rPh>
    <phoneticPr fontId="3"/>
  </si>
  <si>
    <t>４　歳</t>
    <rPh sb="2" eb="3">
      <t>サイ</t>
    </rPh>
    <phoneticPr fontId="3"/>
  </si>
  <si>
    <t>５歳</t>
    <rPh sb="1" eb="2">
      <t>サイ</t>
    </rPh>
    <phoneticPr fontId="3"/>
  </si>
  <si>
    <t>合　計</t>
    <rPh sb="0" eb="1">
      <t>ゴウ</t>
    </rPh>
    <rPh sb="2" eb="3">
      <t>ケイ</t>
    </rPh>
    <phoneticPr fontId="3"/>
  </si>
  <si>
    <t>４　月</t>
    <rPh sb="2" eb="3">
      <t>ガツ</t>
    </rPh>
    <phoneticPr fontId="3"/>
  </si>
  <si>
    <t>５　月</t>
    <rPh sb="2" eb="3">
      <t>ガツ</t>
    </rPh>
    <phoneticPr fontId="3"/>
  </si>
  <si>
    <t>６　月</t>
    <phoneticPr fontId="3"/>
  </si>
  <si>
    <t>７　月</t>
    <phoneticPr fontId="3"/>
  </si>
  <si>
    <t>８　月</t>
    <phoneticPr fontId="3"/>
  </si>
  <si>
    <t>９　月</t>
    <phoneticPr fontId="3"/>
  </si>
  <si>
    <t>１　月</t>
    <phoneticPr fontId="3"/>
  </si>
  <si>
    <t>２　月</t>
    <phoneticPr fontId="3"/>
  </si>
  <si>
    <t>３　月</t>
    <phoneticPr fontId="3"/>
  </si>
  <si>
    <t>送迎バス等安全対策支援事業</t>
    <rPh sb="0" eb="2">
      <t>ソウゲイ</t>
    </rPh>
    <rPh sb="4" eb="5">
      <t>トウ</t>
    </rPh>
    <rPh sb="5" eb="7">
      <t>アンゼン</t>
    </rPh>
    <rPh sb="7" eb="9">
      <t>タイサク</t>
    </rPh>
    <rPh sb="9" eb="11">
      <t>シエン</t>
    </rPh>
    <rPh sb="11" eb="13">
      <t>ジギョウ</t>
    </rPh>
    <phoneticPr fontId="3"/>
  </si>
  <si>
    <t>平均値</t>
    <rPh sb="0" eb="2">
      <t>ヘイキン</t>
    </rPh>
    <rPh sb="2" eb="3">
      <t>チ</t>
    </rPh>
    <phoneticPr fontId="3"/>
  </si>
  <si>
    <t>1歳児受け入れ促進加算を実施しない園は申請書内金額が０であること確認すること。</t>
    <rPh sb="12" eb="14">
      <t>ジッシ</t>
    </rPh>
    <rPh sb="17" eb="18">
      <t>エン</t>
    </rPh>
    <rPh sb="19" eb="22">
      <t>シンセイショ</t>
    </rPh>
    <rPh sb="22" eb="23">
      <t>ナイ</t>
    </rPh>
    <rPh sb="23" eb="25">
      <t>キンガク</t>
    </rPh>
    <rPh sb="32" eb="34">
      <t>カクニン</t>
    </rPh>
    <phoneticPr fontId="3"/>
  </si>
  <si>
    <t>新単価</t>
    <rPh sb="0" eb="1">
      <t>シン</t>
    </rPh>
    <rPh sb="1" eb="3">
      <t>タンカ</t>
    </rPh>
    <phoneticPr fontId="3"/>
  </si>
  <si>
    <r>
      <t>各月算定</t>
    </r>
    <r>
      <rPr>
        <sz val="12"/>
        <color rgb="FFFF0000"/>
        <rFont val="ＭＳ 明朝"/>
        <family val="1"/>
        <charset val="128"/>
      </rPr>
      <t>（令和5年度実績）</t>
    </r>
    <rPh sb="0" eb="2">
      <t>カクツキ</t>
    </rPh>
    <rPh sb="2" eb="4">
      <t>サンテイ</t>
    </rPh>
    <phoneticPr fontId="39"/>
  </si>
  <si>
    <t>未就園児の定期的な預かり事業</t>
    <rPh sb="0" eb="4">
      <t>ミシュウエンジ</t>
    </rPh>
    <rPh sb="5" eb="8">
      <t>テイキテキ</t>
    </rPh>
    <rPh sb="9" eb="10">
      <t>アズ</t>
    </rPh>
    <rPh sb="12" eb="14">
      <t>ジギョウ</t>
    </rPh>
    <phoneticPr fontId="3"/>
  </si>
  <si>
    <t>保育補助者雇上強化事業</t>
    <rPh sb="0" eb="5">
      <t>ホイクホジョシャ</t>
    </rPh>
    <rPh sb="5" eb="7">
      <t>ヤトイア</t>
    </rPh>
    <rPh sb="7" eb="9">
      <t>キョウカ</t>
    </rPh>
    <rPh sb="9" eb="11">
      <t>ジギョウ</t>
    </rPh>
    <phoneticPr fontId="3"/>
  </si>
  <si>
    <t>チーム保育推進加算</t>
    <rPh sb="3" eb="5">
      <t>ホイク</t>
    </rPh>
    <rPh sb="5" eb="7">
      <t>スイシン</t>
    </rPh>
    <rPh sb="7" eb="9">
      <t>カサン</t>
    </rPh>
    <phoneticPr fontId="3"/>
  </si>
  <si>
    <t>施設機能強化推進費加算</t>
    <rPh sb="0" eb="4">
      <t>シセツキノウ</t>
    </rPh>
    <rPh sb="4" eb="6">
      <t>キョウカ</t>
    </rPh>
    <rPh sb="6" eb="8">
      <t>スイシン</t>
    </rPh>
    <rPh sb="8" eb="9">
      <t>ヒ</t>
    </rPh>
    <rPh sb="9" eb="11">
      <t>カサン</t>
    </rPh>
    <phoneticPr fontId="3"/>
  </si>
  <si>
    <t>小学校接続加算</t>
    <rPh sb="0" eb="3">
      <t>ショウガッコウ</t>
    </rPh>
    <rPh sb="3" eb="5">
      <t>セツゾク</t>
    </rPh>
    <rPh sb="5" eb="7">
      <t>カサン</t>
    </rPh>
    <phoneticPr fontId="3"/>
  </si>
  <si>
    <t>栄養管理加算</t>
    <rPh sb="0" eb="6">
      <t>エイヨウカンリカサン</t>
    </rPh>
    <phoneticPr fontId="3"/>
  </si>
  <si>
    <t>保育従事職員等処
遇改善事業</t>
    <phoneticPr fontId="3"/>
  </si>
  <si>
    <t>①</t>
    <phoneticPr fontId="3"/>
  </si>
  <si>
    <t>②</t>
    <phoneticPr fontId="3"/>
  </si>
  <si>
    <t>対象月数</t>
    <rPh sb="0" eb="2">
      <t>タイショウ</t>
    </rPh>
    <rPh sb="2" eb="3">
      <t>ツキ</t>
    </rPh>
    <rPh sb="3" eb="4">
      <t>スウ</t>
    </rPh>
    <phoneticPr fontId="4"/>
  </si>
  <si>
    <t>令和５年度平均受託児童数より算出した額</t>
    <phoneticPr fontId="3"/>
  </si>
  <si>
    <t>算出額</t>
    <rPh sb="0" eb="2">
      <t>サンシュツ</t>
    </rPh>
    <rPh sb="2" eb="3">
      <t>ガク</t>
    </rPh>
    <phoneticPr fontId="3"/>
  </si>
  <si>
    <t>円</t>
    <rPh sb="0" eb="1">
      <t>エン</t>
    </rPh>
    <phoneticPr fontId="3"/>
  </si>
  <si>
    <t>基本単価</t>
    <phoneticPr fontId="3"/>
  </si>
  <si>
    <t>チーム保育推進加算</t>
    <rPh sb="3" eb="9">
      <t>ホイクスイシンカサン</t>
    </rPh>
    <phoneticPr fontId="3"/>
  </si>
  <si>
    <t>施設機能強化推進費加算</t>
    <rPh sb="0" eb="2">
      <t>シセツ</t>
    </rPh>
    <rPh sb="2" eb="4">
      <t>キノウ</t>
    </rPh>
    <rPh sb="4" eb="6">
      <t>キョウカ</t>
    </rPh>
    <rPh sb="6" eb="8">
      <t>スイシン</t>
    </rPh>
    <rPh sb="8" eb="9">
      <t>ヒ</t>
    </rPh>
    <rPh sb="9" eb="11">
      <t>カサン</t>
    </rPh>
    <phoneticPr fontId="3"/>
  </si>
  <si>
    <t>小学校接続加算</t>
    <rPh sb="0" eb="3">
      <t>ショウガッコウ</t>
    </rPh>
    <rPh sb="3" eb="5">
      <t>セツゾク</t>
    </rPh>
    <rPh sb="5" eb="7">
      <t>カサン</t>
    </rPh>
    <phoneticPr fontId="3"/>
  </si>
  <si>
    <t>栄養管理加算</t>
    <rPh sb="0" eb="2">
      <t>エイヨウ</t>
    </rPh>
    <rPh sb="2" eb="4">
      <t>カンリ</t>
    </rPh>
    <rPh sb="4" eb="6">
      <t>カサン</t>
    </rPh>
    <phoneticPr fontId="3"/>
  </si>
  <si>
    <t>施設機能強化推進費加算</t>
    <rPh sb="0" eb="2">
      <t>シセツ</t>
    </rPh>
    <rPh sb="2" eb="4">
      <t>キノウ</t>
    </rPh>
    <rPh sb="4" eb="6">
      <t>キョウカ</t>
    </rPh>
    <rPh sb="6" eb="8">
      <t>スイシン</t>
    </rPh>
    <rPh sb="8" eb="9">
      <t>ヒ</t>
    </rPh>
    <rPh sb="9" eb="11">
      <t>カサン</t>
    </rPh>
    <phoneticPr fontId="3"/>
  </si>
  <si>
    <t>３月に支払い</t>
    <rPh sb="1" eb="2">
      <t>ガツ</t>
    </rPh>
    <rPh sb="3" eb="5">
      <t>シハラ</t>
    </rPh>
    <phoneticPr fontId="3"/>
  </si>
  <si>
    <t>栄養管理加算</t>
    <rPh sb="0" eb="2">
      <t>エイヨウ</t>
    </rPh>
    <rPh sb="2" eb="4">
      <t>カンリ</t>
    </rPh>
    <rPh sb="4" eb="6">
      <t>カサン</t>
    </rPh>
    <phoneticPr fontId="3"/>
  </si>
  <si>
    <t>A</t>
    <phoneticPr fontId="3"/>
  </si>
  <si>
    <t>B</t>
    <phoneticPr fontId="3"/>
  </si>
  <si>
    <t>C</t>
    <phoneticPr fontId="3"/>
  </si>
  <si>
    <t>基本額または他加算で兼ねる場合</t>
    <rPh sb="0" eb="3">
      <t>キホンガク</t>
    </rPh>
    <rPh sb="6" eb="7">
      <t>ホカ</t>
    </rPh>
    <rPh sb="7" eb="9">
      <t>カサン</t>
    </rPh>
    <rPh sb="10" eb="11">
      <t>ケン</t>
    </rPh>
    <rPh sb="13" eb="15">
      <t>バアイ</t>
    </rPh>
    <phoneticPr fontId="3"/>
  </si>
  <si>
    <t>Bを除く（当加算の専任）</t>
    <rPh sb="2" eb="3">
      <t>ノゾ</t>
    </rPh>
    <rPh sb="5" eb="6">
      <t>トウ</t>
    </rPh>
    <rPh sb="6" eb="8">
      <t>カサン</t>
    </rPh>
    <rPh sb="9" eb="11">
      <t>センニン</t>
    </rPh>
    <phoneticPr fontId="3"/>
  </si>
  <si>
    <t>AとBを除く嘱託等をしている施設</t>
    <rPh sb="4" eb="5">
      <t>ノゾ</t>
    </rPh>
    <rPh sb="6" eb="8">
      <t>ショクタク</t>
    </rPh>
    <rPh sb="8" eb="9">
      <t>トウ</t>
    </rPh>
    <rPh sb="14" eb="16">
      <t>シセツ</t>
    </rPh>
    <phoneticPr fontId="3"/>
  </si>
  <si>
    <t>年</t>
    <rPh sb="0" eb="1">
      <t>ネン</t>
    </rPh>
    <phoneticPr fontId="3"/>
  </si>
  <si>
    <t>１　補助事業の目的
　　世田谷区認証保育所事業実施要綱に基づく認証保育所が、その特色を生かした運営を行うことで、保育サービス水準の向上を図り、もって児童福祉の増進に資することを目的とする。</t>
    <rPh sb="40" eb="42">
      <t>トクショク</t>
    </rPh>
    <rPh sb="43" eb="44">
      <t>イ</t>
    </rPh>
    <rPh sb="62" eb="64">
      <t>スイジュン</t>
    </rPh>
    <rPh sb="65" eb="67">
      <t>コウジョウ</t>
    </rPh>
    <rPh sb="68" eb="69">
      <t>ハカ</t>
    </rPh>
    <rPh sb="74" eb="76">
      <t>ジドウ</t>
    </rPh>
    <rPh sb="76" eb="78">
      <t>フクシ</t>
    </rPh>
    <rPh sb="79" eb="81">
      <t>ゾウシン</t>
    </rPh>
    <rPh sb="82" eb="83">
      <t>シ</t>
    </rPh>
    <rPh sb="88" eb="90">
      <t>モクテキ</t>
    </rPh>
    <phoneticPr fontId="3"/>
  </si>
  <si>
    <t>①と②の高いほう→</t>
  </si>
  <si>
    <t>世田谷区長あて</t>
  </si>
  <si>
    <t>②チーム保育体制の取組内容、加算見込額について</t>
  </si>
  <si>
    <t>チーム保育体制の取組内容</t>
  </si>
  <si>
    <t>加算見込み額</t>
  </si>
  <si>
    <t>（年間平均利用児童数見込）</t>
  </si>
  <si>
    <t>（加算単価）</t>
  </si>
  <si>
    <t>（加算見込み額）</t>
  </si>
  <si>
    <t>人</t>
  </si>
  <si>
    <t>×</t>
  </si>
  <si>
    <t>【加算見込額の使途】※両方選択可</t>
  </si>
  <si>
    <t>【具体的な使途内容】</t>
  </si>
  <si>
    <t>○</t>
    <phoneticPr fontId="53"/>
  </si>
  <si>
    <t>×</t>
    <phoneticPr fontId="53"/>
  </si>
  <si>
    <t>１　加算要件の確認</t>
    <phoneticPr fontId="53"/>
  </si>
  <si>
    <t xml:space="preserve">（１）栄養士の状況 </t>
    <phoneticPr fontId="53"/>
  </si>
  <si>
    <t>本加算に係る栄養士が雇用契約等により配置されている場合（兼務に該当する場合を除く。）</t>
    <phoneticPr fontId="53"/>
  </si>
  <si>
    <t>基本分単価及び他の加算の認定に当たって求められる職員が本加算に係る栄養士としての業務を兼務している場合</t>
    <phoneticPr fontId="53"/>
  </si>
  <si>
    <t>配置又は兼務に該当する場合を除き、本加算に係る栄養士としての業務を嘱託等する場合等</t>
    <rPh sb="0" eb="2">
      <t>ハイチ</t>
    </rPh>
    <rPh sb="2" eb="3">
      <t>マタ</t>
    </rPh>
    <rPh sb="4" eb="6">
      <t>ケンム</t>
    </rPh>
    <rPh sb="7" eb="9">
      <t>ガイトウ</t>
    </rPh>
    <rPh sb="11" eb="13">
      <t>バアイ</t>
    </rPh>
    <rPh sb="14" eb="15">
      <t>ノゾ</t>
    </rPh>
    <rPh sb="17" eb="18">
      <t>ホン</t>
    </rPh>
    <rPh sb="18" eb="20">
      <t>カサン</t>
    </rPh>
    <rPh sb="21" eb="22">
      <t>カカワ</t>
    </rPh>
    <rPh sb="23" eb="26">
      <t>エイヨウシ</t>
    </rPh>
    <rPh sb="30" eb="32">
      <t>ギョウム</t>
    </rPh>
    <rPh sb="33" eb="36">
      <t>ショクタクナド</t>
    </rPh>
    <rPh sb="38" eb="40">
      <t>バアイ</t>
    </rPh>
    <rPh sb="40" eb="41">
      <t>トウ</t>
    </rPh>
    <phoneticPr fontId="53"/>
  </si>
  <si>
    <t>要件適合年月</t>
    <phoneticPr fontId="53"/>
  </si>
  <si>
    <t>添付書類：資格証、雇用契約書の提出、嘱託の場合は嘱託の業務内容を確認できる契約書等。</t>
    <rPh sb="0" eb="2">
      <t>テンプ</t>
    </rPh>
    <rPh sb="2" eb="4">
      <t>ショルイ</t>
    </rPh>
    <rPh sb="5" eb="7">
      <t>シカク</t>
    </rPh>
    <rPh sb="7" eb="8">
      <t>ショウ</t>
    </rPh>
    <rPh sb="9" eb="11">
      <t>コヨウ</t>
    </rPh>
    <rPh sb="11" eb="14">
      <t>ケイヤクショ</t>
    </rPh>
    <rPh sb="15" eb="17">
      <t>テイシュツ</t>
    </rPh>
    <rPh sb="18" eb="20">
      <t>ショクタク</t>
    </rPh>
    <rPh sb="21" eb="23">
      <t>バアイ</t>
    </rPh>
    <rPh sb="24" eb="26">
      <t>ショクタク</t>
    </rPh>
    <rPh sb="27" eb="29">
      <t>ギョウム</t>
    </rPh>
    <rPh sb="29" eb="31">
      <t>ナイヨウ</t>
    </rPh>
    <rPh sb="32" eb="34">
      <t>カクニン</t>
    </rPh>
    <rPh sb="37" eb="40">
      <t>ケイヤクショ</t>
    </rPh>
    <rPh sb="40" eb="41">
      <t>トウ</t>
    </rPh>
    <phoneticPr fontId="53"/>
  </si>
  <si>
    <t>（２）栄養士の活動</t>
    <phoneticPr fontId="53"/>
  </si>
  <si>
    <t>施設・事業所の職員に対し、献立やアレルギー、アトピー等の対応について助言している。</t>
    <phoneticPr fontId="53"/>
  </si>
  <si>
    <t>保護者への食事の提供に関する相談や助言、情報提供を行っている。</t>
    <phoneticPr fontId="53"/>
  </si>
  <si>
    <t>食育活動や食育計画策定にあたり、施設・事業所に対し助言している。</t>
    <phoneticPr fontId="53"/>
  </si>
  <si>
    <t>２　年間を通じた施設・事業者の活動（予定）状況</t>
    <phoneticPr fontId="53"/>
  </si>
  <si>
    <t>実施月</t>
    <phoneticPr fontId="53"/>
  </si>
  <si>
    <t>対象者</t>
    <phoneticPr fontId="53"/>
  </si>
  <si>
    <t>活動内容、活動のねらい</t>
    <phoneticPr fontId="53"/>
  </si>
  <si>
    <t>４月</t>
    <phoneticPr fontId="53"/>
  </si>
  <si>
    <t>７月</t>
  </si>
  <si>
    <t>※月１回以上あるいは年１２回以上の食育活動を実施すること。</t>
    <phoneticPr fontId="53"/>
  </si>
  <si>
    <t>※申請時は計画を記入すること。</t>
    <phoneticPr fontId="53"/>
  </si>
  <si>
    <t>世田谷区長あて</t>
    <rPh sb="0" eb="3">
      <t>セタガヤ</t>
    </rPh>
    <rPh sb="3" eb="5">
      <t>クチョウ</t>
    </rPh>
    <phoneticPr fontId="3"/>
  </si>
  <si>
    <t>要件１</t>
    <rPh sb="0" eb="2">
      <t>ヨウケン</t>
    </rPh>
    <phoneticPr fontId="3"/>
  </si>
  <si>
    <t>：</t>
    <phoneticPr fontId="3"/>
  </si>
  <si>
    <t>一時預かり事業</t>
    <rPh sb="0" eb="2">
      <t>イチジ</t>
    </rPh>
    <rPh sb="2" eb="3">
      <t>アズ</t>
    </rPh>
    <rPh sb="5" eb="7">
      <t>ジギョウ</t>
    </rPh>
    <phoneticPr fontId="3"/>
  </si>
  <si>
    <t>右欄の□に２つ以上チェックがあること</t>
    <phoneticPr fontId="3"/>
  </si>
  <si>
    <t>要件２</t>
    <rPh sb="0" eb="2">
      <t>ヨウケン</t>
    </rPh>
    <phoneticPr fontId="3"/>
  </si>
  <si>
    <t>防災教育実施経費</t>
    <rPh sb="0" eb="2">
      <t>ボウサイ</t>
    </rPh>
    <rPh sb="2" eb="4">
      <t>キョウイク</t>
    </rPh>
    <rPh sb="4" eb="6">
      <t>ジッシ</t>
    </rPh>
    <rPh sb="6" eb="8">
      <t>ケイヒ</t>
    </rPh>
    <phoneticPr fontId="3"/>
  </si>
  <si>
    <t>避難訓練に使用する避難用具等</t>
    <rPh sb="0" eb="2">
      <t>ヒナン</t>
    </rPh>
    <rPh sb="2" eb="4">
      <t>クンレン</t>
    </rPh>
    <rPh sb="5" eb="7">
      <t>シヨウ</t>
    </rPh>
    <rPh sb="9" eb="11">
      <t>ヒナン</t>
    </rPh>
    <rPh sb="11" eb="13">
      <t>ヨウグ</t>
    </rPh>
    <rPh sb="13" eb="14">
      <t>ナド</t>
    </rPh>
    <phoneticPr fontId="3"/>
  </si>
  <si>
    <t>災害時用品の整備等に要する経費</t>
    <rPh sb="0" eb="2">
      <t>サイガイ</t>
    </rPh>
    <rPh sb="2" eb="3">
      <t>ジ</t>
    </rPh>
    <rPh sb="3" eb="5">
      <t>ヨウヒン</t>
    </rPh>
    <rPh sb="6" eb="9">
      <t>セイビナド</t>
    </rPh>
    <rPh sb="10" eb="11">
      <t>ヨウ</t>
    </rPh>
    <rPh sb="13" eb="15">
      <t>ケイヒ</t>
    </rPh>
    <phoneticPr fontId="3"/>
  </si>
  <si>
    <t>右欄の□に１つ以上チェックがあること</t>
    <phoneticPr fontId="3"/>
  </si>
  <si>
    <t>事業の種類</t>
    <rPh sb="0" eb="2">
      <t>ジギョウ</t>
    </rPh>
    <rPh sb="3" eb="5">
      <t>シュルイ</t>
    </rPh>
    <phoneticPr fontId="3"/>
  </si>
  <si>
    <t>事業実施計画</t>
    <rPh sb="2" eb="4">
      <t>ジッシ</t>
    </rPh>
    <rPh sb="4" eb="6">
      <t>ケイカク</t>
    </rPh>
    <phoneticPr fontId="3"/>
  </si>
  <si>
    <t>支出予定（済）額</t>
    <rPh sb="0" eb="2">
      <t>シシュツ</t>
    </rPh>
    <rPh sb="2" eb="4">
      <t>ヨテイ</t>
    </rPh>
    <rPh sb="5" eb="6">
      <t>スミ</t>
    </rPh>
    <rPh sb="7" eb="8">
      <t>ガク</t>
    </rPh>
    <phoneticPr fontId="3"/>
  </si>
  <si>
    <t>総事業費</t>
  </si>
  <si>
    <t>科目</t>
  </si>
  <si>
    <t>金額</t>
    <rPh sb="0" eb="2">
      <t>キンガク</t>
    </rPh>
    <phoneticPr fontId="3"/>
  </si>
  <si>
    <t>積算内訳</t>
    <rPh sb="0" eb="2">
      <t>セキサン</t>
    </rPh>
    <rPh sb="2" eb="4">
      <t>ウチワケ</t>
    </rPh>
    <phoneticPr fontId="3"/>
  </si>
  <si>
    <t>内　容</t>
    <phoneticPr fontId="3"/>
  </si>
  <si>
    <t>時期</t>
    <rPh sb="0" eb="2">
      <t>ジキ</t>
    </rPh>
    <phoneticPr fontId="3"/>
  </si>
  <si>
    <t>品名</t>
    <rPh sb="0" eb="1">
      <t>シナ</t>
    </rPh>
    <rPh sb="1" eb="2">
      <t>メイ</t>
    </rPh>
    <phoneticPr fontId="3"/>
  </si>
  <si>
    <t>個数</t>
    <rPh sb="0" eb="2">
      <t>コスウ</t>
    </rPh>
    <phoneticPr fontId="3"/>
  </si>
  <si>
    <t>特記事項</t>
    <rPh sb="0" eb="2">
      <t>トッキ</t>
    </rPh>
    <rPh sb="2" eb="4">
      <t>ジコウ</t>
    </rPh>
    <phoneticPr fontId="3"/>
  </si>
  <si>
    <t>総合防災対策事業</t>
    <rPh sb="6" eb="8">
      <t>ジギョウ</t>
    </rPh>
    <phoneticPr fontId="3"/>
  </si>
  <si>
    <t>避難誘導訓練</t>
    <phoneticPr fontId="3"/>
  </si>
  <si>
    <t>月</t>
    <rPh sb="0" eb="1">
      <t>ゲツ</t>
    </rPh>
    <phoneticPr fontId="3"/>
  </si>
  <si>
    <t>委託費</t>
    <rPh sb="0" eb="2">
      <t>イタク</t>
    </rPh>
    <rPh sb="2" eb="3">
      <t>ヒ</t>
    </rPh>
    <phoneticPr fontId="3"/>
  </si>
  <si>
    <t>救急救命講習</t>
    <phoneticPr fontId="3"/>
  </si>
  <si>
    <t>個</t>
    <rPh sb="0" eb="1">
      <t>コ</t>
    </rPh>
    <phoneticPr fontId="3"/>
  </si>
  <si>
    <t>ＡＥＤのみでない</t>
    <phoneticPr fontId="3"/>
  </si>
  <si>
    <t>保護者引渡し訓練</t>
    <phoneticPr fontId="3"/>
  </si>
  <si>
    <t>需要費</t>
    <rPh sb="0" eb="2">
      <t>ジュヨウ</t>
    </rPh>
    <rPh sb="2" eb="3">
      <t>ヒ</t>
    </rPh>
    <phoneticPr fontId="3"/>
  </si>
  <si>
    <t>防災教育DVD「○○」</t>
    <phoneticPr fontId="3"/>
  </si>
  <si>
    <t>本</t>
    <rPh sb="0" eb="1">
      <t>ホン</t>
    </rPh>
    <phoneticPr fontId="3"/>
  </si>
  <si>
    <t>第１巻「防災」</t>
    <phoneticPr fontId="3"/>
  </si>
  <si>
    <t>職員防災教育</t>
    <phoneticPr fontId="3"/>
  </si>
  <si>
    <t>消火器</t>
    <phoneticPr fontId="3"/>
  </si>
  <si>
    <t>消防法の基準数を超えるもの</t>
    <phoneticPr fontId="3"/>
  </si>
  <si>
    <t>地域合同防災訓練</t>
    <phoneticPr fontId="3"/>
  </si>
  <si>
    <t>避難車</t>
    <phoneticPr fontId="3"/>
  </si>
  <si>
    <t>台</t>
    <rPh sb="0" eb="1">
      <t>ダイ</t>
    </rPh>
    <phoneticPr fontId="3"/>
  </si>
  <si>
    <t>ノーパンクタイヤ、災害・訓練時のみ使用</t>
    <phoneticPr fontId="3"/>
  </si>
  <si>
    <t>緊急地震速報</t>
    <phoneticPr fontId="3"/>
  </si>
  <si>
    <t>設置費のみ</t>
    <phoneticPr fontId="3"/>
  </si>
  <si>
    <t>カンパン</t>
    <phoneticPr fontId="3"/>
  </si>
  <si>
    <t>スーパー保存水</t>
    <phoneticPr fontId="3"/>
  </si>
  <si>
    <t>箱</t>
    <rPh sb="0" eb="1">
      <t>ハコ</t>
    </rPh>
    <phoneticPr fontId="3"/>
  </si>
  <si>
    <t>タオル</t>
    <phoneticPr fontId="3"/>
  </si>
  <si>
    <t>枚</t>
    <rPh sb="0" eb="1">
      <t>マイ</t>
    </rPh>
    <phoneticPr fontId="3"/>
  </si>
  <si>
    <t>③、難燃性有、災害時のみ使用</t>
    <phoneticPr fontId="3"/>
  </si>
  <si>
    <t>消費税</t>
    <phoneticPr fontId="3"/>
  </si>
  <si>
    <t>式</t>
    <rPh sb="0" eb="1">
      <t>シキ</t>
    </rPh>
    <phoneticPr fontId="3"/>
  </si>
  <si>
    <t>上記①～③分</t>
    <phoneticPr fontId="3"/>
  </si>
  <si>
    <t>※「記入上の注意」を参照の上記入してください。</t>
    <rPh sb="2" eb="4">
      <t>キニュウ</t>
    </rPh>
    <rPh sb="4" eb="5">
      <t>ジョウ</t>
    </rPh>
    <rPh sb="6" eb="8">
      <t>チュウイ</t>
    </rPh>
    <rPh sb="10" eb="12">
      <t>サンショウ</t>
    </rPh>
    <rPh sb="13" eb="14">
      <t>ウエ</t>
    </rPh>
    <rPh sb="14" eb="16">
      <t>キニュウ</t>
    </rPh>
    <phoneticPr fontId="3"/>
  </si>
  <si>
    <t>①加算要件の確認（下記□すべてにチェックがあること）</t>
  </si>
  <si>
    <t>授業・行事、研究会・研修等の小学校との子ども及び教職員の交流活動を実施している。実施内容については、「②小学校との連携・接続にかかる取組内容」に記載。</t>
    <phoneticPr fontId="53"/>
  </si>
  <si>
    <t>②小学校との連携・接続にかかる取組内容</t>
  </si>
  <si>
    <t>参加、交流、見学の別※</t>
    <phoneticPr fontId="53"/>
  </si>
  <si>
    <t>※研修や研究会、授業や行事に参加した場合は「参加」、交流活動を実施した場合は「交流」、授業や行事を見学した場合は「見学」と記載</t>
  </si>
  <si>
    <t>（３）認証保育所職員名簿</t>
    <phoneticPr fontId="3"/>
  </si>
  <si>
    <t>（４）認証保育所職員履歴書、契約書、資格証の写</t>
    <rPh sb="10" eb="13">
      <t>リレキショ</t>
    </rPh>
    <rPh sb="14" eb="17">
      <t>ケイヤクショ</t>
    </rPh>
    <rPh sb="18" eb="20">
      <t>シカク</t>
    </rPh>
    <rPh sb="20" eb="21">
      <t>ショウ</t>
    </rPh>
    <rPh sb="22" eb="23">
      <t>ウツ</t>
    </rPh>
    <phoneticPr fontId="3"/>
  </si>
  <si>
    <t>施設名</t>
    <rPh sb="0" eb="3">
      <t>シセツメイ</t>
    </rPh>
    <phoneticPr fontId="3"/>
  </si>
  <si>
    <t>令和６年度　チーム保育推進加算申請書</t>
    <phoneticPr fontId="53"/>
  </si>
  <si>
    <t>　令和6年度チーム保育推進加算について次のとおり申請します。</t>
    <phoneticPr fontId="3"/>
  </si>
  <si>
    <t>①加算要件の確認（下記チェック欄すべてにチェックがあること）</t>
    <phoneticPr fontId="3"/>
  </si>
  <si>
    <t>人</t>
    <phoneticPr fontId="3"/>
  </si>
  <si>
    <t>保育士の増員</t>
    <rPh sb="0" eb="3">
      <t>ホイクシ</t>
    </rPh>
    <rPh sb="4" eb="6">
      <t>ゾウイン</t>
    </rPh>
    <phoneticPr fontId="3"/>
  </si>
  <si>
    <t>職員の賃金改善</t>
    <rPh sb="0" eb="2">
      <t>ショクイン</t>
    </rPh>
    <rPh sb="3" eb="5">
      <t>チンギン</t>
    </rPh>
    <rPh sb="5" eb="7">
      <t>カイゼン</t>
    </rPh>
    <phoneticPr fontId="3"/>
  </si>
  <si>
    <t>医療的ケア児保育支援事業</t>
    <rPh sb="0" eb="3">
      <t>イリョウテキ</t>
    </rPh>
    <rPh sb="5" eb="6">
      <t>ジ</t>
    </rPh>
    <rPh sb="6" eb="10">
      <t>ホイクシエン</t>
    </rPh>
    <rPh sb="10" eb="12">
      <t>ジギョウ</t>
    </rPh>
    <phoneticPr fontId="3"/>
  </si>
  <si>
    <t>病児保育事業</t>
    <rPh sb="0" eb="2">
      <t>ビョウジ</t>
    </rPh>
    <rPh sb="2" eb="4">
      <t>ホイク</t>
    </rPh>
    <rPh sb="4" eb="6">
      <t>ジギョウ</t>
    </rPh>
    <phoneticPr fontId="3"/>
  </si>
  <si>
    <t>多様な他者との関わり</t>
    <rPh sb="0" eb="2">
      <t>タヨウ</t>
    </rPh>
    <rPh sb="3" eb="5">
      <t>タシャ</t>
    </rPh>
    <rPh sb="7" eb="8">
      <t>カカ</t>
    </rPh>
    <phoneticPr fontId="3"/>
  </si>
  <si>
    <t>夜間帯保育事業</t>
    <rPh sb="0" eb="3">
      <t>ヤカンタイ</t>
    </rPh>
    <rPh sb="3" eb="5">
      <t>ホイク</t>
    </rPh>
    <rPh sb="5" eb="7">
      <t>ジギョウ</t>
    </rPh>
    <phoneticPr fontId="3"/>
  </si>
  <si>
    <t>障害児受入れ促進</t>
    <rPh sb="0" eb="3">
      <t>ショウガイジ</t>
    </rPh>
    <rPh sb="3" eb="5">
      <t>ウケイ</t>
    </rPh>
    <rPh sb="6" eb="8">
      <t>ソクシン</t>
    </rPh>
    <phoneticPr fontId="3"/>
  </si>
  <si>
    <t>乳児が３人以上利用している</t>
    <rPh sb="0" eb="2">
      <t>ニュウジ</t>
    </rPh>
    <rPh sb="4" eb="5">
      <t>ニン</t>
    </rPh>
    <rPh sb="5" eb="7">
      <t>イジョウ</t>
    </rPh>
    <rPh sb="7" eb="9">
      <t>リヨウ</t>
    </rPh>
    <phoneticPr fontId="3"/>
  </si>
  <si>
    <t>障害児が１人以上利用している</t>
    <rPh sb="0" eb="3">
      <t>ショウガイジ</t>
    </rPh>
    <rPh sb="5" eb="6">
      <t>ニン</t>
    </rPh>
    <rPh sb="6" eb="8">
      <t>イジョウ</t>
    </rPh>
    <rPh sb="8" eb="10">
      <t>リヨウ</t>
    </rPh>
    <phoneticPr fontId="3"/>
  </si>
  <si>
    <t>補助予定額</t>
    <rPh sb="0" eb="2">
      <t>ホジョ</t>
    </rPh>
    <rPh sb="2" eb="4">
      <t>ヨテイ</t>
    </rPh>
    <rPh sb="4" eb="5">
      <t>ガク</t>
    </rPh>
    <phoneticPr fontId="3"/>
  </si>
  <si>
    <t>令和6年度　小学校接続加算申請書</t>
    <phoneticPr fontId="53"/>
  </si>
  <si>
    <t>　令和６年度の小学校接続加算の適用を受けるにあたり、実施状況について次のとおり申請します。</t>
    <phoneticPr fontId="50"/>
  </si>
  <si>
    <t>③申請額</t>
    <rPh sb="1" eb="4">
      <t>シンセイガク</t>
    </rPh>
    <phoneticPr fontId="3"/>
  </si>
  <si>
    <t>３　補助予定額</t>
    <rPh sb="2" eb="4">
      <t>ホジョ</t>
    </rPh>
    <rPh sb="4" eb="6">
      <t>ヨテイ</t>
    </rPh>
    <rPh sb="6" eb="7">
      <t>ガク</t>
    </rPh>
    <phoneticPr fontId="3"/>
  </si>
  <si>
    <t>補助予定額</t>
    <rPh sb="0" eb="2">
      <t>ホジョ</t>
    </rPh>
    <rPh sb="2" eb="4">
      <t>ヨテイ</t>
    </rPh>
    <rPh sb="4" eb="5">
      <t>ガク</t>
    </rPh>
    <phoneticPr fontId="53"/>
  </si>
  <si>
    <t>×</t>
    <phoneticPr fontId="3"/>
  </si>
  <si>
    <t>（6）子育て支援員研修修了証、保育士登録済通知書</t>
    <rPh sb="3" eb="5">
      <t>コソダ</t>
    </rPh>
    <rPh sb="6" eb="9">
      <t>シエンイン</t>
    </rPh>
    <rPh sb="9" eb="11">
      <t>ケンシュウ</t>
    </rPh>
    <rPh sb="11" eb="14">
      <t>シュウリョウショウ</t>
    </rPh>
    <rPh sb="15" eb="18">
      <t>ホイクシ</t>
    </rPh>
    <rPh sb="18" eb="20">
      <t>トウロク</t>
    </rPh>
    <rPh sb="20" eb="21">
      <t>ズ</t>
    </rPh>
    <rPh sb="21" eb="24">
      <t>ツウチショ</t>
    </rPh>
    <phoneticPr fontId="3"/>
  </si>
  <si>
    <t>（7）嘱託医との契約書、医師免許の写</t>
    <rPh sb="3" eb="5">
      <t>ショクタク</t>
    </rPh>
    <rPh sb="5" eb="6">
      <t>イ</t>
    </rPh>
    <rPh sb="8" eb="11">
      <t>ケイヤクショ</t>
    </rPh>
    <rPh sb="12" eb="14">
      <t>イシ</t>
    </rPh>
    <rPh sb="14" eb="16">
      <t>メンキョ</t>
    </rPh>
    <rPh sb="17" eb="18">
      <t>ウツ</t>
    </rPh>
    <phoneticPr fontId="3"/>
  </si>
  <si>
    <t>（10）保育従事職員等処遇改善計画書、算出根拠</t>
    <rPh sb="15" eb="18">
      <t>ケイカクショ</t>
    </rPh>
    <rPh sb="19" eb="21">
      <t>サンシュツ</t>
    </rPh>
    <rPh sb="21" eb="23">
      <t>コンキョ</t>
    </rPh>
    <phoneticPr fontId="3"/>
  </si>
  <si>
    <t>※46960円×（１歳児-（0歳児童数＋１歳児童数）÷２）</t>
    <rPh sb="6" eb="7">
      <t>エン</t>
    </rPh>
    <rPh sb="10" eb="12">
      <t>サイジ</t>
    </rPh>
    <rPh sb="15" eb="16">
      <t>サイ</t>
    </rPh>
    <rPh sb="16" eb="18">
      <t>ジドウ</t>
    </rPh>
    <rPh sb="18" eb="19">
      <t>スウ</t>
    </rPh>
    <rPh sb="21" eb="22">
      <t>サイ</t>
    </rPh>
    <rPh sb="22" eb="24">
      <t>ジドウ</t>
    </rPh>
    <rPh sb="24" eb="25">
      <t>スウ</t>
    </rPh>
    <phoneticPr fontId="3"/>
  </si>
  <si>
    <r>
      <rPr>
        <sz val="16"/>
        <color theme="1"/>
        <rFont val="HG丸ｺﾞｼｯｸM-PRO"/>
        <family val="3"/>
        <charset val="128"/>
      </rPr>
      <t xml:space="preserve">「必要保育従事職員数」を超えて保育従事職員を配置している
</t>
    </r>
    <r>
      <rPr>
        <sz val="16"/>
        <color rgb="FFFF0000"/>
        <rFont val="HG丸ｺﾞｼｯｸM-PRO"/>
        <family val="3"/>
        <charset val="128"/>
      </rPr>
      <t>（在籍数により算定した場合は認められない）</t>
    </r>
    <r>
      <rPr>
        <sz val="16"/>
        <color theme="1"/>
        <rFont val="HG丸ｺﾞｼｯｸM-PRO"/>
        <family val="3"/>
        <charset val="128"/>
      </rPr>
      <t xml:space="preserve">
</t>
    </r>
    <r>
      <rPr>
        <sz val="14"/>
        <color theme="1"/>
        <rFont val="HG丸ｺﾞｼｯｸM-PRO"/>
        <family val="3"/>
        <charset val="128"/>
      </rPr>
      <t xml:space="preserve">
</t>
    </r>
    <r>
      <rPr>
        <sz val="11"/>
        <color theme="1"/>
        <rFont val="HG丸ｺﾞｼｯｸM-PRO"/>
        <family val="3"/>
        <charset val="128"/>
      </rPr>
      <t>※「必要保育従事職員数」は以下のⅰとⅱを合計した数であること
　　ⅰ 年齢別配置基準による職員数
　　ⅱ 定員９０人以下の施設については１人
※必要保育従事職員数を超えて配置する保育従事職員の数は、常勤換算人数（小数点第２位以下切り捨て、小数点第１位四捨五入前）から「必要保育従事職員数」を減じて得た数の小数点第１位を四捨五入した員数とする。なお、常勤以外の職員を配置する場合については、下記の算式によって得た数値により充足状況を確認すること。
（例）０．６人の場合、１人
＜算式＞ 　
常勤職員の保育従事職員に代えて充てた常勤職員以外の保育従事職員の所定労働時間数の合計÷常勤職員の保育従事職員の所定労働時間数規則等で定めた常勤職員の１か月の勤務時間数</t>
    </r>
    <rPh sb="30" eb="33">
      <t>ザイセキスウ</t>
    </rPh>
    <rPh sb="36" eb="38">
      <t>サンテイ</t>
    </rPh>
    <rPh sb="40" eb="42">
      <t>バアイ</t>
    </rPh>
    <rPh sb="43" eb="44">
      <t>ミト</t>
    </rPh>
    <phoneticPr fontId="3"/>
  </si>
  <si>
    <r>
      <rPr>
        <sz val="16"/>
        <color theme="1"/>
        <rFont val="HG丸ｺﾞｼｯｸM-PRO"/>
        <family val="3"/>
        <charset val="128"/>
      </rPr>
      <t>キャリアを積んだチームリーダーの位置付け等チーム保育体制を整備している</t>
    </r>
    <r>
      <rPr>
        <sz val="12"/>
        <color theme="1"/>
        <rFont val="HG丸ｺﾞｼｯｸM-PRO"/>
        <family val="3"/>
        <charset val="128"/>
      </rPr>
      <t xml:space="preserve">
</t>
    </r>
    <r>
      <rPr>
        <sz val="11"/>
        <color theme="1"/>
        <rFont val="HG丸ｺﾞｼｯｸM-PRO"/>
        <family val="3"/>
        <charset val="128"/>
      </rPr>
      <t xml:space="preserve">
※チーム保育体制の整備とは、上記「年齢別配置基準による職員数」を超えて、主に３～５歳児について複数保育士による保育体制の構築をいう。
</t>
    </r>
    <r>
      <rPr>
        <sz val="12"/>
        <color theme="1"/>
        <rFont val="HG丸ｺﾞｼｯｸM-PRO"/>
        <family val="3"/>
        <charset val="128"/>
      </rPr>
      <t xml:space="preserve">
</t>
    </r>
    <phoneticPr fontId="3"/>
  </si>
  <si>
    <r>
      <rPr>
        <sz val="16"/>
        <color theme="1"/>
        <rFont val="HG丸ｺﾞｼｯｸM-PRO"/>
        <family val="3"/>
        <charset val="128"/>
      </rPr>
      <t>職員の平均経験年数が12年以上である</t>
    </r>
    <r>
      <rPr>
        <sz val="11"/>
        <color theme="1"/>
        <rFont val="HG丸ｺﾞｼｯｸM-PRO"/>
        <family val="3"/>
        <charset val="128"/>
      </rPr>
      <t xml:space="preserve">
※「職員一人当たりの平均経験年数」はその職種にかかわらず、当該施設に勤務する全ての常勤職員（当該施設・事業所の就業規則において定められている常勤の従事者が勤務すべき時間数（１２０時間以上であるものに限る））に達している者又は当該者以外の者であって１日６時間以上かつ月１２０時間以上勤務するものについて、当該施設における勤続年月数を通算した年月数を合算した総年月数を当該職員の総数で除して得た年数（６月以上の端数は１年とし、６月未満の端数は切り捨てとする）。
（国通知「施設型給付費等に係る処遇改善等加算について」（令和５年６月７日付こ成保39）第４の１より）</t>
    </r>
    <r>
      <rPr>
        <sz val="12"/>
        <color theme="1"/>
        <rFont val="HG丸ｺﾞｼｯｸM-PRO"/>
        <family val="3"/>
        <charset val="128"/>
      </rPr>
      <t xml:space="preserve">
</t>
    </r>
    <rPh sb="22" eb="24">
      <t>ショクイン</t>
    </rPh>
    <rPh sb="24" eb="27">
      <t>ヒトリア</t>
    </rPh>
    <rPh sb="30" eb="32">
      <t>ヘイキン</t>
    </rPh>
    <rPh sb="32" eb="34">
      <t>ケイケン</t>
    </rPh>
    <rPh sb="34" eb="36">
      <t>ネンスウ</t>
    </rPh>
    <rPh sb="40" eb="42">
      <t>ショクシュ</t>
    </rPh>
    <rPh sb="49" eb="53">
      <t>トウガイシセツ</t>
    </rPh>
    <rPh sb="54" eb="56">
      <t>キンム</t>
    </rPh>
    <rPh sb="58" eb="59">
      <t>スベ</t>
    </rPh>
    <rPh sb="61" eb="63">
      <t>ジョウキン</t>
    </rPh>
    <rPh sb="63" eb="65">
      <t>ショクイン</t>
    </rPh>
    <rPh sb="66" eb="68">
      <t>トウガイ</t>
    </rPh>
    <rPh sb="68" eb="70">
      <t>シセツ</t>
    </rPh>
    <rPh sb="71" eb="74">
      <t>ジギョウショ</t>
    </rPh>
    <rPh sb="75" eb="77">
      <t>シュウギョウ</t>
    </rPh>
    <rPh sb="77" eb="79">
      <t>キソク</t>
    </rPh>
    <rPh sb="83" eb="84">
      <t>サダ</t>
    </rPh>
    <rPh sb="90" eb="92">
      <t>ジョウキン</t>
    </rPh>
    <rPh sb="93" eb="96">
      <t>ジュウジシャ</t>
    </rPh>
    <rPh sb="97" eb="99">
      <t>キンム</t>
    </rPh>
    <rPh sb="102" eb="104">
      <t>ジカン</t>
    </rPh>
    <rPh sb="104" eb="105">
      <t>スウ</t>
    </rPh>
    <rPh sb="109" eb="111">
      <t>ジカン</t>
    </rPh>
    <rPh sb="111" eb="113">
      <t>イジョウ</t>
    </rPh>
    <rPh sb="119" eb="120">
      <t>カギ</t>
    </rPh>
    <rPh sb="124" eb="125">
      <t>タッ</t>
    </rPh>
    <rPh sb="129" eb="130">
      <t>モノ</t>
    </rPh>
    <rPh sb="130" eb="131">
      <t>マタ</t>
    </rPh>
    <rPh sb="132" eb="135">
      <t>トウガイシャ</t>
    </rPh>
    <rPh sb="135" eb="137">
      <t>イガイ</t>
    </rPh>
    <rPh sb="138" eb="139">
      <t>モノ</t>
    </rPh>
    <rPh sb="144" eb="145">
      <t>ニチ</t>
    </rPh>
    <rPh sb="146" eb="148">
      <t>ジカン</t>
    </rPh>
    <rPh sb="148" eb="150">
      <t>イジョウ</t>
    </rPh>
    <rPh sb="152" eb="153">
      <t>ツキ</t>
    </rPh>
    <rPh sb="156" eb="158">
      <t>ジカン</t>
    </rPh>
    <rPh sb="158" eb="160">
      <t>イジョウ</t>
    </rPh>
    <rPh sb="160" eb="162">
      <t>キンム</t>
    </rPh>
    <rPh sb="171" eb="173">
      <t>トウガイ</t>
    </rPh>
    <rPh sb="173" eb="175">
      <t>シセツ</t>
    </rPh>
    <rPh sb="219" eb="220">
      <t>ツキ</t>
    </rPh>
    <rPh sb="220" eb="222">
      <t>イジョウ</t>
    </rPh>
    <rPh sb="223" eb="225">
      <t>ハスウ</t>
    </rPh>
    <phoneticPr fontId="3"/>
  </si>
  <si>
    <t>支出予定額</t>
    <rPh sb="0" eb="2">
      <t>シシュツ</t>
    </rPh>
    <rPh sb="2" eb="4">
      <t>ヨテイ</t>
    </rPh>
    <rPh sb="4" eb="5">
      <t>ガク</t>
    </rPh>
    <phoneticPr fontId="3"/>
  </si>
  <si>
    <t>実施（予定）日時</t>
    <rPh sb="3" eb="5">
      <t>ヨテイ</t>
    </rPh>
    <phoneticPr fontId="53"/>
  </si>
  <si>
    <t>実施（予定）内容
研修の名称・講師・参加者、交流の相手先と内容、小学校の行事内容等を記載</t>
    <rPh sb="3" eb="5">
      <t>ヨテイ</t>
    </rPh>
    <phoneticPr fontId="53"/>
  </si>
  <si>
    <t>定期利用預かり</t>
    <rPh sb="0" eb="2">
      <t>テイキ</t>
    </rPh>
    <rPh sb="2" eb="4">
      <t>リヨウ</t>
    </rPh>
    <rPh sb="4" eb="5">
      <t>アズ</t>
    </rPh>
    <phoneticPr fontId="3"/>
  </si>
  <si>
    <t>物価高騰対策（～令和５年度終了）</t>
    <rPh sb="0" eb="2">
      <t>ブッカ</t>
    </rPh>
    <rPh sb="2" eb="4">
      <t>コウトウ</t>
    </rPh>
    <rPh sb="4" eb="6">
      <t>タイサク</t>
    </rPh>
    <rPh sb="8" eb="10">
      <t>レイワ</t>
    </rPh>
    <rPh sb="11" eb="13">
      <t>ネンド</t>
    </rPh>
    <rPh sb="13" eb="15">
      <t>シュウリョウ</t>
    </rPh>
    <phoneticPr fontId="3"/>
  </si>
  <si>
    <t>区外児</t>
    <rPh sb="0" eb="1">
      <t>ク</t>
    </rPh>
    <rPh sb="1" eb="2">
      <t>ガイ</t>
    </rPh>
    <rPh sb="2" eb="3">
      <t>ジ</t>
    </rPh>
    <phoneticPr fontId="3"/>
  </si>
  <si>
    <t>人</t>
    <rPh sb="0" eb="1">
      <t>ニン</t>
    </rPh>
    <phoneticPr fontId="3"/>
  </si>
  <si>
    <t>各月の配置基準職員数より算出した額</t>
    <phoneticPr fontId="3"/>
  </si>
  <si>
    <t>受託児童数見込算出書（認証保育所）</t>
    <rPh sb="0" eb="2">
      <t>ジュタク</t>
    </rPh>
    <rPh sb="2" eb="4">
      <t>ジドウ</t>
    </rPh>
    <rPh sb="4" eb="5">
      <t>スウ</t>
    </rPh>
    <rPh sb="5" eb="7">
      <t>ミコ</t>
    </rPh>
    <rPh sb="7" eb="9">
      <t>サンシュツ</t>
    </rPh>
    <rPh sb="9" eb="10">
      <t>ショ</t>
    </rPh>
    <rPh sb="11" eb="13">
      <t>ニンショウ</t>
    </rPh>
    <rPh sb="13" eb="15">
      <t>ホイク</t>
    </rPh>
    <rPh sb="15" eb="16">
      <t>ショ</t>
    </rPh>
    <phoneticPr fontId="53"/>
  </si>
  <si>
    <t>（11）受託児童数見込算出書</t>
    <rPh sb="4" eb="6">
      <t>ジュタク</t>
    </rPh>
    <rPh sb="6" eb="9">
      <t>ジドウスウ</t>
    </rPh>
    <rPh sb="9" eb="11">
      <t>ミコ</t>
    </rPh>
    <rPh sb="11" eb="14">
      <t>サンシュツショ</t>
    </rPh>
    <phoneticPr fontId="3"/>
  </si>
  <si>
    <t>（12）チーム保育推進費加算申請書</t>
    <rPh sb="7" eb="9">
      <t>ホイク</t>
    </rPh>
    <rPh sb="9" eb="12">
      <t>スイシンヒ</t>
    </rPh>
    <rPh sb="12" eb="14">
      <t>カサン</t>
    </rPh>
    <rPh sb="14" eb="17">
      <t>シンセイショ</t>
    </rPh>
    <phoneticPr fontId="3"/>
  </si>
  <si>
    <t>（13）施設機能強化推進費加算</t>
    <rPh sb="4" eb="6">
      <t>シセツ</t>
    </rPh>
    <rPh sb="6" eb="8">
      <t>キノウ</t>
    </rPh>
    <rPh sb="8" eb="10">
      <t>キョウカ</t>
    </rPh>
    <rPh sb="10" eb="13">
      <t>スイシンヒ</t>
    </rPh>
    <rPh sb="13" eb="15">
      <t>カサン</t>
    </rPh>
    <phoneticPr fontId="3"/>
  </si>
  <si>
    <t>（14）小学校接続加算</t>
    <rPh sb="4" eb="9">
      <t>ショウガッコウセツゾク</t>
    </rPh>
    <rPh sb="9" eb="11">
      <t>カサン</t>
    </rPh>
    <phoneticPr fontId="3"/>
  </si>
  <si>
    <t>（15）栄養管理加算</t>
    <rPh sb="4" eb="6">
      <t>エイヨウ</t>
    </rPh>
    <rPh sb="6" eb="8">
      <t>カンリ</t>
    </rPh>
    <rPh sb="8" eb="10">
      <t>カサン</t>
    </rPh>
    <phoneticPr fontId="3"/>
  </si>
  <si>
    <t>（16）運営費補助金事業計画書</t>
    <phoneticPr fontId="3"/>
  </si>
  <si>
    <t>（17）収支予算書</t>
    <phoneticPr fontId="3"/>
  </si>
  <si>
    <t>（18）認証保育所認証書、内容変更届</t>
    <rPh sb="13" eb="15">
      <t>ナイヨウ</t>
    </rPh>
    <rPh sb="15" eb="17">
      <t>ヘンコウ</t>
    </rPh>
    <rPh sb="17" eb="18">
      <t>トドケ</t>
    </rPh>
    <phoneticPr fontId="3"/>
  </si>
  <si>
    <t>（19）重要事項説明書</t>
    <phoneticPr fontId="3"/>
  </si>
  <si>
    <t>（20）園のしおり</t>
    <phoneticPr fontId="3"/>
  </si>
  <si>
    <t>（21）保育所平面図</t>
    <phoneticPr fontId="3"/>
  </si>
  <si>
    <t>（22）貸借契約書、自己所有の建物であることがわかる書類</t>
    <rPh sb="10" eb="14">
      <t>ジコショユウ</t>
    </rPh>
    <rPh sb="15" eb="17">
      <t>タテモノ</t>
    </rPh>
    <rPh sb="26" eb="28">
      <t>ショルイ</t>
    </rPh>
    <phoneticPr fontId="3"/>
  </si>
  <si>
    <t>（23）決算報告書（直近の決算のもの）</t>
    <rPh sb="4" eb="6">
      <t>ケッサン</t>
    </rPh>
    <rPh sb="6" eb="9">
      <t>ホウコクショ</t>
    </rPh>
    <rPh sb="10" eb="12">
      <t>チョッキン</t>
    </rPh>
    <rPh sb="13" eb="15">
      <t>ケッサン</t>
    </rPh>
    <phoneticPr fontId="3"/>
  </si>
  <si>
    <t>（24）弾力化申請書（該当園のみ）</t>
    <rPh sb="4" eb="7">
      <t>ダンリョクカ</t>
    </rPh>
    <rPh sb="7" eb="9">
      <t>シンセイ</t>
    </rPh>
    <rPh sb="9" eb="10">
      <t>ショ</t>
    </rPh>
    <rPh sb="11" eb="13">
      <t>ガイトウ</t>
    </rPh>
    <rPh sb="13" eb="14">
      <t>エン</t>
    </rPh>
    <phoneticPr fontId="3"/>
  </si>
  <si>
    <t>（25）就業規則の写し、給与規定</t>
    <rPh sb="4" eb="8">
      <t>シュウギョウキソク</t>
    </rPh>
    <rPh sb="9" eb="10">
      <t>ウツ</t>
    </rPh>
    <rPh sb="12" eb="16">
      <t>キュウヨキテイ</t>
    </rPh>
    <phoneticPr fontId="3"/>
  </si>
  <si>
    <t>（26）口座振替依頼書兼登録申請書</t>
    <rPh sb="4" eb="6">
      <t>コウザ</t>
    </rPh>
    <rPh sb="6" eb="8">
      <t>フリカエ</t>
    </rPh>
    <rPh sb="8" eb="11">
      <t>イライショ</t>
    </rPh>
    <rPh sb="11" eb="12">
      <t>ケン</t>
    </rPh>
    <rPh sb="12" eb="16">
      <t>トウロクシンセイ</t>
    </rPh>
    <rPh sb="16" eb="17">
      <t>ショ</t>
    </rPh>
    <phoneticPr fontId="3"/>
  </si>
  <si>
    <t>（27）事務連絡用名簿</t>
    <rPh sb="4" eb="8">
      <t>ジムレンラク</t>
    </rPh>
    <rPh sb="8" eb="9">
      <t>ヨウ</t>
    </rPh>
    <rPh sb="9" eb="11">
      <t>メイボ</t>
    </rPh>
    <phoneticPr fontId="3"/>
  </si>
  <si>
    <t>（28）委任状（該当園のみ）</t>
    <rPh sb="4" eb="7">
      <t>イニンジョウ</t>
    </rPh>
    <phoneticPr fontId="3"/>
  </si>
  <si>
    <r>
      <rPr>
        <sz val="8"/>
        <rFont val="ＭＳ Ｐ明朝"/>
        <family val="1"/>
        <charset val="128"/>
      </rPr>
      <t>（5）</t>
    </r>
    <r>
      <rPr>
        <sz val="6"/>
        <rFont val="ＭＳ Ｐ明朝"/>
        <family val="1"/>
        <charset val="128"/>
      </rPr>
      <t>保育士、看護士（正・准）、保健師、助産師、調理師、管理栄養士、栄養士</t>
    </r>
    <rPh sb="3" eb="6">
      <t>ホイクシ</t>
    </rPh>
    <rPh sb="7" eb="10">
      <t>カンゴシ</t>
    </rPh>
    <rPh sb="11" eb="12">
      <t>セイ</t>
    </rPh>
    <rPh sb="13" eb="14">
      <t>ジュン</t>
    </rPh>
    <rPh sb="16" eb="19">
      <t>ホケンシ</t>
    </rPh>
    <rPh sb="20" eb="23">
      <t>ジョサンシ</t>
    </rPh>
    <rPh sb="24" eb="27">
      <t>チョウリシ</t>
    </rPh>
    <rPh sb="28" eb="33">
      <t>カンリエイヨウシ</t>
    </rPh>
    <phoneticPr fontId="3"/>
  </si>
  <si>
    <r>
      <t>（29）</t>
    </r>
    <r>
      <rPr>
        <sz val="6"/>
        <rFont val="ＭＳ Ｐ明朝"/>
        <family val="1"/>
        <charset val="128"/>
      </rPr>
      <t>【社会福祉法人のみ】補助金交付・貸付金貸付申請書</t>
    </r>
    <rPh sb="5" eb="9">
      <t>シャカイフクシ</t>
    </rPh>
    <rPh sb="9" eb="11">
      <t>ホウジン</t>
    </rPh>
    <rPh sb="14" eb="17">
      <t>ホジョキン</t>
    </rPh>
    <rPh sb="17" eb="19">
      <t>コウフ</t>
    </rPh>
    <rPh sb="20" eb="22">
      <t>カシツケ</t>
    </rPh>
    <rPh sb="22" eb="23">
      <t>キン</t>
    </rPh>
    <rPh sb="23" eb="25">
      <t>カシツケ</t>
    </rPh>
    <rPh sb="25" eb="28">
      <t>シンセイショ</t>
    </rPh>
    <phoneticPr fontId="3"/>
  </si>
  <si>
    <r>
      <t>（8）</t>
    </r>
    <r>
      <rPr>
        <sz val="6"/>
        <rFont val="ＭＳ Ｐ明朝"/>
        <family val="1"/>
        <charset val="128"/>
      </rPr>
      <t>技能・経験に着目した加算賃金改善計画書、計算表、拠出見込み</t>
    </r>
    <rPh sb="23" eb="26">
      <t>ケイサンヒョウ</t>
    </rPh>
    <rPh sb="27" eb="29">
      <t>キョシュツ</t>
    </rPh>
    <rPh sb="29" eb="31">
      <t>ミコ</t>
    </rPh>
    <phoneticPr fontId="3"/>
  </si>
  <si>
    <r>
      <t>（30）</t>
    </r>
    <r>
      <rPr>
        <sz val="6"/>
        <rFont val="ＭＳ Ｐ明朝"/>
        <family val="1"/>
        <charset val="128"/>
      </rPr>
      <t>【社会福祉法人のみ】事業計画書及び収支予算書</t>
    </r>
    <rPh sb="5" eb="9">
      <t>シャカイフクシ</t>
    </rPh>
    <rPh sb="9" eb="11">
      <t>ホウジン</t>
    </rPh>
    <rPh sb="14" eb="19">
      <t>ジギョウケイカクショ</t>
    </rPh>
    <rPh sb="19" eb="20">
      <t>オヨ</t>
    </rPh>
    <rPh sb="21" eb="26">
      <t>シュウシヨサンショ</t>
    </rPh>
    <phoneticPr fontId="3"/>
  </si>
  <si>
    <r>
      <t>（9）</t>
    </r>
    <r>
      <rPr>
        <sz val="6"/>
        <rFont val="ＭＳ Ｐ明朝"/>
        <family val="1"/>
        <charset val="128"/>
      </rPr>
      <t>技能・経験に着目した加算辞令及び任命書、キャリアアップ研修修了証</t>
    </r>
    <rPh sb="3" eb="5">
      <t>ギノウ</t>
    </rPh>
    <rPh sb="6" eb="8">
      <t>ケイケン</t>
    </rPh>
    <rPh sb="9" eb="11">
      <t>チャクモク</t>
    </rPh>
    <rPh sb="13" eb="15">
      <t>カサン</t>
    </rPh>
    <rPh sb="30" eb="32">
      <t>ケンシュウ</t>
    </rPh>
    <rPh sb="32" eb="35">
      <t>シュウリョウショウ</t>
    </rPh>
    <phoneticPr fontId="3"/>
  </si>
  <si>
    <r>
      <t>（31）</t>
    </r>
    <r>
      <rPr>
        <sz val="6"/>
        <rFont val="ＭＳ Ｐ明朝"/>
        <family val="1"/>
        <charset val="128"/>
      </rPr>
      <t>【社会福祉法人のみ】理由書</t>
    </r>
    <rPh sb="5" eb="9">
      <t>シャカイフクシ</t>
    </rPh>
    <rPh sb="9" eb="11">
      <t>ホウジン</t>
    </rPh>
    <rPh sb="14" eb="16">
      <t>リユウ</t>
    </rPh>
    <rPh sb="16" eb="17">
      <t>ショ</t>
    </rPh>
    <phoneticPr fontId="3"/>
  </si>
  <si>
    <r>
      <t>（32）</t>
    </r>
    <r>
      <rPr>
        <sz val="6"/>
        <rFont val="ＭＳ Ｐ明朝"/>
        <family val="1"/>
        <charset val="128"/>
      </rPr>
      <t>【社会福祉法人のみ】貸借対照表及び収支計算書</t>
    </r>
    <rPh sb="5" eb="9">
      <t>シャカイフクシ</t>
    </rPh>
    <rPh sb="9" eb="11">
      <t>ホウジン</t>
    </rPh>
    <rPh sb="14" eb="19">
      <t>タイシャクタイショウヒョウ</t>
    </rPh>
    <rPh sb="19" eb="20">
      <t>オヨ</t>
    </rPh>
    <rPh sb="21" eb="23">
      <t>シュウシ</t>
    </rPh>
    <rPh sb="23" eb="26">
      <t>ケイサンショ</t>
    </rPh>
    <phoneticPr fontId="3"/>
  </si>
  <si>
    <r>
      <rPr>
        <sz val="16"/>
        <color theme="1"/>
        <rFont val="HG丸ｺﾞｼｯｸM-PRO"/>
        <family val="3"/>
        <charset val="128"/>
      </rPr>
      <t>当該加算による増収は保育従事職員の増員、当該保育所全体の職員の賃金改善に充てる</t>
    </r>
    <r>
      <rPr>
        <sz val="12"/>
        <color theme="1"/>
        <rFont val="HG丸ｺﾞｼｯｸM-PRO"/>
        <family val="3"/>
        <charset val="128"/>
      </rPr>
      <t xml:space="preserve">
加算額の実績と当該要件における支出とを比較して差額が生じた場合には、速やかに加算当年度において、その全額を一時金等により賃金改善に充てること。</t>
    </r>
    <rPh sb="48" eb="50">
      <t>トウガイ</t>
    </rPh>
    <rPh sb="50" eb="52">
      <t>ヨウケン</t>
    </rPh>
    <phoneticPr fontId="3"/>
  </si>
  <si>
    <t>令和６年度　施設機能強化推進費加算申請書</t>
    <rPh sb="0" eb="2">
      <t>レイワ</t>
    </rPh>
    <rPh sb="3" eb="5">
      <t>ネンド</t>
    </rPh>
    <rPh sb="17" eb="19">
      <t>シンセイ</t>
    </rPh>
    <rPh sb="19" eb="20">
      <t>ショ</t>
    </rPh>
    <phoneticPr fontId="3"/>
  </si>
  <si>
    <t>令和６年度　施設機能強化推進費について次のとおり申請します。</t>
    <rPh sb="0" eb="2">
      <t>レイワ</t>
    </rPh>
    <rPh sb="3" eb="5">
      <t>ネンド</t>
    </rPh>
    <phoneticPr fontId="3"/>
  </si>
  <si>
    <t>※</t>
    <phoneticPr fontId="3"/>
  </si>
  <si>
    <r>
      <t>下欄の□すべてにチェックがあること。</t>
    </r>
    <r>
      <rPr>
        <sz val="8"/>
        <color rgb="FFFF0000"/>
        <rFont val="ＭＳ 明朝"/>
        <family val="1"/>
        <charset val="128"/>
      </rPr>
      <t>要件に適合しなくなった場合は、適合しなくなった日の属する月の翌月から適用外。</t>
    </r>
    <rPh sb="0" eb="1">
      <t>ゲ</t>
    </rPh>
    <rPh sb="18" eb="20">
      <t>ヨウケン</t>
    </rPh>
    <rPh sb="21" eb="23">
      <t>テキゴウ</t>
    </rPh>
    <rPh sb="29" eb="31">
      <t>バアイ</t>
    </rPh>
    <rPh sb="33" eb="35">
      <t>テキゴウ</t>
    </rPh>
    <rPh sb="41" eb="42">
      <t>ヒ</t>
    </rPh>
    <rPh sb="43" eb="44">
      <t>ゾク</t>
    </rPh>
    <rPh sb="46" eb="47">
      <t>ツキ</t>
    </rPh>
    <rPh sb="48" eb="49">
      <t>ヨク</t>
    </rPh>
    <rPh sb="49" eb="50">
      <t>ゲツ</t>
    </rPh>
    <rPh sb="52" eb="55">
      <t>テキヨウガイ</t>
    </rPh>
    <phoneticPr fontId="53"/>
  </si>
  <si>
    <t>減価償却費/賃借料</t>
    <rPh sb="0" eb="2">
      <t>ゲンカ</t>
    </rPh>
    <rPh sb="2" eb="4">
      <t>ショウキャク</t>
    </rPh>
    <rPh sb="4" eb="5">
      <t>ヒ</t>
    </rPh>
    <rPh sb="6" eb="9">
      <t>チンシャクリョウ</t>
    </rPh>
    <phoneticPr fontId="3"/>
  </si>
  <si>
    <t>収支予算書（ 令和６年度）</t>
    <rPh sb="0" eb="2">
      <t>シュウシ</t>
    </rPh>
    <rPh sb="2" eb="5">
      <t>ヨサンショ</t>
    </rPh>
    <rPh sb="7" eb="9">
      <t>レイワ</t>
    </rPh>
    <rPh sb="10" eb="12">
      <t>ネンドヘイネンド</t>
    </rPh>
    <phoneticPr fontId="3"/>
  </si>
  <si>
    <t>（例）キャリアを積んだ保育士が、若手保育士とともにチーム保育を実践</t>
    <phoneticPr fontId="3"/>
  </si>
  <si>
    <t>（例）若手保育士を中心に各職員の賃金改善に充てる。</t>
    <phoneticPr fontId="3"/>
  </si>
  <si>
    <t>栄養管理加算申請書</t>
    <rPh sb="6" eb="8">
      <t>シンセイ</t>
    </rPh>
    <phoneticPr fontId="53"/>
  </si>
  <si>
    <t>令和６年度の栄養管理加算について次のとおり申請します。</t>
    <rPh sb="21" eb="23">
      <t>シンセイ</t>
    </rPh>
    <phoneticPr fontId="53"/>
  </si>
  <si>
    <t>0歳児計</t>
    <rPh sb="1" eb="2">
      <t>サイ</t>
    </rPh>
    <rPh sb="2" eb="3">
      <t>ジ</t>
    </rPh>
    <rPh sb="3" eb="4">
      <t>ケイ</t>
    </rPh>
    <phoneticPr fontId="3"/>
  </si>
  <si>
    <t>1歳児計</t>
    <rPh sb="1" eb="2">
      <t>サイ</t>
    </rPh>
    <rPh sb="2" eb="3">
      <t>ジ</t>
    </rPh>
    <rPh sb="3" eb="4">
      <t>ケイ</t>
    </rPh>
    <phoneticPr fontId="3"/>
  </si>
  <si>
    <t>区内＋区外合計</t>
    <rPh sb="0" eb="2">
      <t>クナイ</t>
    </rPh>
    <rPh sb="3" eb="5">
      <t>クガイ</t>
    </rPh>
    <rPh sb="5" eb="7">
      <t>ゴウケイ</t>
    </rPh>
    <phoneticPr fontId="3"/>
  </si>
  <si>
    <t>年度実績（令和５年４月～令和６年３月の受託数）</t>
    <rPh sb="0" eb="2">
      <t>ネンド</t>
    </rPh>
    <rPh sb="2" eb="4">
      <t>ジッセキ</t>
    </rPh>
    <rPh sb="21" eb="22">
      <t>スウ</t>
    </rPh>
    <phoneticPr fontId="3"/>
  </si>
  <si>
    <r>
      <t>小学校との接続を見通した教育課程を編制している。</t>
    </r>
    <r>
      <rPr>
        <sz val="10"/>
        <color rgb="FFFF0000"/>
        <rFont val="ＭＳ Ｐゴシック"/>
        <family val="3"/>
        <charset val="128"/>
        <scheme val="minor"/>
      </rPr>
      <t>※編制について分かる書類（５歳児の保育計画等）を添付すること。</t>
    </r>
    <r>
      <rPr>
        <sz val="12"/>
        <color theme="1"/>
        <rFont val="ＭＳ Ｐゴシック"/>
        <family val="3"/>
        <charset val="128"/>
        <scheme val="minor"/>
      </rPr>
      <t xml:space="preserve">
（継続的な協議会の開催等により具体的な編制に向けた研究に着手していると認められる場合を含む。</t>
    </r>
    <r>
      <rPr>
        <sz val="10"/>
        <color rgb="FFFF0000"/>
        <rFont val="ＭＳ Ｐゴシック"/>
        <family val="3"/>
        <charset val="128"/>
        <scheme val="minor"/>
      </rPr>
      <t>※協議会の議事録等、証する書類を添付すること</t>
    </r>
    <r>
      <rPr>
        <sz val="12"/>
        <color rgb="FFFF0000"/>
        <rFont val="ＭＳ Ｐゴシック"/>
        <family val="3"/>
        <charset val="128"/>
        <scheme val="minor"/>
      </rPr>
      <t xml:space="preserve">）
</t>
    </r>
    <phoneticPr fontId="53"/>
  </si>
  <si>
    <t>Ａ配置</t>
    <phoneticPr fontId="3"/>
  </si>
  <si>
    <t>Ｂ兼務</t>
    <phoneticPr fontId="3"/>
  </si>
  <si>
    <t>Ｃ嘱託</t>
    <phoneticPr fontId="3"/>
  </si>
  <si>
    <t>※該当の職員配置状況を選択すること</t>
    <rPh sb="1" eb="3">
      <t>ガイトウ</t>
    </rPh>
    <rPh sb="4" eb="8">
      <t>ショクインハイチ</t>
    </rPh>
    <rPh sb="8" eb="10">
      <t>ジョウキョウ</t>
    </rPh>
    <rPh sb="11" eb="13">
      <t>センタク</t>
    </rPh>
    <phoneticPr fontId="53"/>
  </si>
  <si>
    <t>【例】〇月X日</t>
    <rPh sb="0" eb="3">
      <t>(レイ)</t>
    </rPh>
    <rPh sb="4" eb="5">
      <t>ガツ</t>
    </rPh>
    <rPh sb="6" eb="7">
      <t>ニチ</t>
    </rPh>
    <phoneticPr fontId="3"/>
  </si>
  <si>
    <t>【例】参加</t>
    <rPh sb="1" eb="2">
      <t>レイ</t>
    </rPh>
    <phoneticPr fontId="53"/>
  </si>
  <si>
    <t>【例】〇〇小学校の〇〇に参加</t>
    <rPh sb="1" eb="2">
      <t>レイ</t>
    </rPh>
    <rPh sb="5" eb="8">
      <t>ショウガッコウ</t>
    </rPh>
    <rPh sb="12" eb="14">
      <t>サンカ</t>
    </rPh>
    <phoneticPr fontId="3"/>
  </si>
  <si>
    <r>
      <t xml:space="preserve">　施設や設置法人の事務取扱や規則等に、小学校との連携・接続の担当に関する業務が明確になっている。
</t>
    </r>
    <r>
      <rPr>
        <sz val="12"/>
        <color rgb="FFFF0000"/>
        <rFont val="ＭＳ Ｐゴシック"/>
        <family val="3"/>
        <charset val="128"/>
        <scheme val="minor"/>
      </rPr>
      <t>【</t>
    </r>
    <r>
      <rPr>
        <b/>
        <u/>
        <sz val="12"/>
        <color rgb="FFFF0000"/>
        <rFont val="ＭＳ Ｐゴシック"/>
        <family val="3"/>
        <charset val="128"/>
        <scheme val="minor"/>
      </rPr>
      <t>連携担当者の氏名：〇〇　〇〇】</t>
    </r>
    <r>
      <rPr>
        <sz val="12"/>
        <color theme="1"/>
        <rFont val="ＭＳ Ｐゴシック"/>
        <family val="3"/>
        <charset val="128"/>
        <scheme val="minor"/>
      </rPr>
      <t xml:space="preserve">
※職員名簿にも記載すること。</t>
    </r>
    <phoneticPr fontId="5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</si>
</sst>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Red]&quot;¥&quot;\-#,##0"/>
    <numFmt numFmtId="176" formatCode="#,##0_);[Red]\(#,##0\)"/>
    <numFmt numFmtId="177" formatCode="0_);[Red]\(0\)"/>
    <numFmt numFmtId="178" formatCode="#,###"/>
    <numFmt numFmtId="179" formatCode="#,##0_ "/>
    <numFmt numFmtId="180" formatCode="#,##0_ ;[Red]\-#,##0\ "/>
    <numFmt numFmtId="181" formatCode="0_);\(0\)"/>
    <numFmt numFmtId="182" formatCode="#,##0;[Red]#,##0"/>
    <numFmt numFmtId="183" formatCode="#,##0;&quot;△ &quot;#,##0"/>
  </numFmts>
  <fonts count="10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2"/>
      <name val="ＭＳ Ｐ明朝"/>
      <family val="1"/>
      <charset val="128"/>
    </font>
    <font>
      <sz val="10"/>
      <name val="ＭＳ Ｐ明朝"/>
      <family val="1"/>
      <charset val="128"/>
    </font>
    <font>
      <sz val="11"/>
      <name val="ＭＳ Ｐ明朝"/>
      <family val="1"/>
      <charset val="128"/>
    </font>
    <font>
      <b/>
      <sz val="12"/>
      <name val="ＭＳ Ｐ明朝"/>
      <family val="1"/>
      <charset val="128"/>
    </font>
    <font>
      <sz val="9"/>
      <name val="ＭＳ Ｐ明朝"/>
      <family val="1"/>
      <charset val="128"/>
    </font>
    <font>
      <sz val="11"/>
      <name val="ＭＳ Ｐゴシック"/>
      <family val="3"/>
      <charset val="128"/>
    </font>
    <font>
      <b/>
      <sz val="12"/>
      <name val="ＭＳ Ｐゴシック"/>
      <family val="3"/>
      <charset val="128"/>
    </font>
    <font>
      <b/>
      <sz val="9"/>
      <name val="ＭＳ Ｐ明朝"/>
      <family val="1"/>
      <charset val="128"/>
    </font>
    <font>
      <sz val="9"/>
      <color indexed="81"/>
      <name val="ＭＳ Ｐゴシック"/>
      <family val="3"/>
      <charset val="128"/>
    </font>
    <font>
      <sz val="12"/>
      <color theme="0" tint="-0.34998626667073579"/>
      <name val="ＭＳ Ｐ明朝"/>
      <family val="1"/>
      <charset val="128"/>
    </font>
    <font>
      <b/>
      <sz val="9"/>
      <color indexed="81"/>
      <name val="ＭＳ Ｐゴシック"/>
      <family val="3"/>
      <charset val="128"/>
    </font>
    <font>
      <sz val="10"/>
      <name val="ＭＳ ゴシック"/>
      <family val="3"/>
      <charset val="128"/>
    </font>
    <font>
      <sz val="11"/>
      <color indexed="8"/>
      <name val="ＭＳ Ｐゴシック"/>
      <family val="3"/>
      <charset val="128"/>
    </font>
    <font>
      <sz val="12"/>
      <color theme="0"/>
      <name val="ＭＳ Ｐ明朝"/>
      <family val="1"/>
      <charset val="128"/>
    </font>
    <font>
      <sz val="11"/>
      <color theme="0"/>
      <name val="ＭＳ Ｐ明朝"/>
      <family val="1"/>
      <charset val="128"/>
    </font>
    <font>
      <sz val="10"/>
      <color theme="0"/>
      <name val="ＭＳ Ｐ明朝"/>
      <family val="1"/>
      <charset val="128"/>
    </font>
    <font>
      <sz val="12"/>
      <color theme="1"/>
      <name val="ＭＳ Ｐ明朝"/>
      <family val="1"/>
      <charset val="128"/>
    </font>
    <font>
      <sz val="12"/>
      <color rgb="FFFF0000"/>
      <name val="ＭＳ Ｐ明朝"/>
      <family val="1"/>
      <charset val="128"/>
    </font>
    <font>
      <sz val="8"/>
      <name val="ＭＳ Ｐ明朝"/>
      <family val="1"/>
      <charset val="128"/>
    </font>
    <font>
      <sz val="9"/>
      <color indexed="81"/>
      <name val="MS P ゴシック"/>
      <family val="3"/>
      <charset val="128"/>
    </font>
    <font>
      <sz val="20"/>
      <name val="HG丸ｺﾞｼｯｸM-PRO"/>
      <family val="3"/>
      <charset val="128"/>
    </font>
    <font>
      <sz val="10"/>
      <name val="HG丸ｺﾞｼｯｸM-PRO"/>
      <family val="3"/>
      <charset val="128"/>
    </font>
    <font>
      <sz val="11"/>
      <name val="明朝"/>
      <family val="3"/>
      <charset val="128"/>
    </font>
    <font>
      <sz val="6"/>
      <name val="明朝"/>
      <family val="1"/>
      <charset val="128"/>
    </font>
    <font>
      <sz val="12"/>
      <name val="HG丸ｺﾞｼｯｸM-PRO"/>
      <family val="3"/>
      <charset val="128"/>
    </font>
    <font>
      <sz val="10"/>
      <color indexed="8"/>
      <name val="ＭＳ 明朝"/>
      <family val="1"/>
      <charset val="128"/>
    </font>
    <font>
      <sz val="11"/>
      <color rgb="FFFF0000"/>
      <name val="ＭＳ Ｐゴシック"/>
      <family val="3"/>
      <charset val="128"/>
    </font>
    <font>
      <sz val="12"/>
      <color rgb="FFFF0000"/>
      <name val="ＭＳ 明朝"/>
      <family val="1"/>
      <charset val="128"/>
    </font>
    <font>
      <sz val="11"/>
      <color rgb="FFFF0000"/>
      <name val="ＭＳ Ｐ明朝"/>
      <family val="1"/>
      <charset val="128"/>
    </font>
    <font>
      <sz val="9"/>
      <color rgb="FFFF0000"/>
      <name val="ＭＳ Ｐ明朝"/>
      <family val="1"/>
      <charset val="128"/>
    </font>
    <font>
      <sz val="8"/>
      <color rgb="FFFF0000"/>
      <name val="ＭＳ Ｐ明朝"/>
      <family val="1"/>
      <charset val="128"/>
    </font>
    <font>
      <sz val="9"/>
      <color theme="0"/>
      <name val="ＭＳ Ｐ明朝"/>
      <family val="1"/>
      <charset val="128"/>
    </font>
    <font>
      <sz val="9"/>
      <color rgb="FFFF0000"/>
      <name val="ＭＳ 明朝"/>
      <family val="1"/>
      <charset val="128"/>
    </font>
    <font>
      <sz val="9"/>
      <color theme="1"/>
      <name val="ＭＳ Ｐ明朝"/>
      <family val="1"/>
      <charset val="128"/>
    </font>
    <font>
      <sz val="14"/>
      <name val="ＭＳ 明朝"/>
      <family val="1"/>
      <charset val="128"/>
    </font>
    <font>
      <sz val="6"/>
      <name val="ＭＳ Ｐ明朝"/>
      <family val="1"/>
      <charset val="128"/>
    </font>
    <font>
      <sz val="14"/>
      <name val="HG丸ｺﾞｼｯｸM-PRO"/>
      <family val="3"/>
      <charset val="128"/>
    </font>
    <font>
      <sz val="16"/>
      <name val="ＭＳ 明朝"/>
      <family val="1"/>
      <charset val="128"/>
    </font>
    <font>
      <sz val="16"/>
      <name val="HG丸ｺﾞｼｯｸM-PRO"/>
      <family val="3"/>
      <charset val="128"/>
    </font>
    <font>
      <sz val="12"/>
      <name val="ＭＳ 明朝"/>
      <family val="1"/>
      <charset val="128"/>
    </font>
    <font>
      <sz val="10"/>
      <name val="ＭＳ 明朝"/>
      <family val="1"/>
      <charset val="128"/>
    </font>
    <font>
      <b/>
      <sz val="14"/>
      <name val="ＭＳ 明朝"/>
      <family val="1"/>
      <charset val="128"/>
    </font>
    <font>
      <b/>
      <sz val="20"/>
      <name val="HG丸ｺﾞｼｯｸM-PRO"/>
      <family val="3"/>
      <charset val="128"/>
    </font>
    <font>
      <b/>
      <sz val="14"/>
      <name val="HG丸ｺﾞｼｯｸM-PRO"/>
      <family val="3"/>
      <charset val="128"/>
    </font>
    <font>
      <b/>
      <sz val="10"/>
      <name val="HG丸ｺﾞｼｯｸM-PRO"/>
      <family val="3"/>
      <charset val="128"/>
    </font>
    <font>
      <b/>
      <sz val="10"/>
      <name val="ＭＳ 明朝"/>
      <family val="1"/>
      <charset val="128"/>
    </font>
    <font>
      <sz val="6"/>
      <name val="ＭＳ Ｐゴシック"/>
      <family val="3"/>
      <charset val="128"/>
      <scheme val="minor"/>
    </font>
    <font>
      <sz val="16"/>
      <color indexed="81"/>
      <name val="MS P ゴシック"/>
      <family val="3"/>
      <charset val="128"/>
    </font>
    <font>
      <b/>
      <sz val="24"/>
      <color rgb="FFFF0000"/>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b/>
      <sz val="24"/>
      <color theme="1"/>
      <name val="ＭＳ Ｐゴシック"/>
      <family val="3"/>
      <charset val="128"/>
      <scheme val="minor"/>
    </font>
    <font>
      <sz val="12"/>
      <color theme="1"/>
      <name val="ＭＳ Ｐゴシック"/>
      <family val="3"/>
      <charset val="128"/>
      <scheme val="minor"/>
    </font>
    <font>
      <sz val="10"/>
      <color theme="1"/>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b/>
      <sz val="14"/>
      <name val="ＭＳ Ｐ明朝"/>
      <family val="1"/>
      <charset val="128"/>
    </font>
    <font>
      <sz val="12"/>
      <name val="ＭＳ Ｐゴシック"/>
      <family val="3"/>
      <charset val="128"/>
    </font>
    <font>
      <sz val="12"/>
      <color indexed="81"/>
      <name val="MS P ゴシック"/>
      <family val="3"/>
      <charset val="128"/>
    </font>
    <font>
      <sz val="14"/>
      <color indexed="81"/>
      <name val="MS P ゴシック"/>
      <family val="3"/>
      <charset val="128"/>
    </font>
    <font>
      <sz val="13"/>
      <name val="ＭＳ Ｐ明朝"/>
      <family val="1"/>
      <charset val="128"/>
    </font>
    <font>
      <b/>
      <sz val="12"/>
      <color rgb="FFFF0000"/>
      <name val="ＭＳ Ｐゴシック"/>
      <family val="3"/>
      <charset val="128"/>
      <scheme val="minor"/>
    </font>
    <font>
      <b/>
      <sz val="8"/>
      <name val="ＭＳ Ｐ明朝"/>
      <family val="1"/>
      <charset val="128"/>
    </font>
    <font>
      <sz val="11"/>
      <color theme="1"/>
      <name val="ＭＳ Ｐ明朝"/>
      <family val="1"/>
      <charset val="128"/>
    </font>
    <font>
      <sz val="10"/>
      <color theme="1"/>
      <name val="ＭＳ Ｐ明朝"/>
      <family val="1"/>
      <charset val="128"/>
    </font>
    <font>
      <sz val="11"/>
      <name val="ＭＳ Ｐゴシック"/>
      <family val="3"/>
      <charset val="128"/>
      <scheme val="minor"/>
    </font>
    <font>
      <sz val="11"/>
      <name val="ＭＳ 明朝"/>
      <family val="1"/>
      <charset val="128"/>
    </font>
    <font>
      <b/>
      <sz val="11"/>
      <name val="ＭＳ 明朝"/>
      <family val="1"/>
      <charset val="128"/>
    </font>
    <font>
      <b/>
      <sz val="11"/>
      <name val="ＭＳ Ｐゴシック"/>
      <family val="3"/>
      <charset val="128"/>
    </font>
    <font>
      <sz val="7"/>
      <name val="ＭＳ 明朝"/>
      <family val="1"/>
      <charset val="128"/>
    </font>
    <font>
      <sz val="12"/>
      <color theme="1"/>
      <name val="HG丸ｺﾞｼｯｸM-PRO"/>
      <family val="3"/>
      <charset val="128"/>
    </font>
    <font>
      <sz val="12"/>
      <color rgb="FFFF0000"/>
      <name val="HG丸ｺﾞｼｯｸM-PRO"/>
      <family val="3"/>
      <charset val="128"/>
    </font>
    <font>
      <sz val="9"/>
      <name val="ＭＳ 明朝"/>
      <family val="1"/>
      <charset val="128"/>
    </font>
    <font>
      <sz val="8"/>
      <name val="ＭＳ 明朝"/>
      <family val="1"/>
      <charset val="128"/>
    </font>
    <font>
      <sz val="11"/>
      <color theme="0" tint="-0.34998626667073579"/>
      <name val="ＭＳ 明朝"/>
      <family val="1"/>
      <charset val="128"/>
    </font>
    <font>
      <sz val="12"/>
      <color rgb="FFFF0000"/>
      <name val="ＭＳ Ｐゴシック"/>
      <family val="3"/>
      <charset val="128"/>
      <scheme val="minor"/>
    </font>
    <font>
      <b/>
      <u/>
      <sz val="12"/>
      <color rgb="FFFF0000"/>
      <name val="ＭＳ Ｐゴシック"/>
      <family val="3"/>
      <charset val="128"/>
      <scheme val="minor"/>
    </font>
    <font>
      <sz val="12"/>
      <color theme="1"/>
      <name val="ＭＳ 明朝"/>
      <family val="1"/>
      <charset val="128"/>
    </font>
    <font>
      <sz val="12"/>
      <color rgb="FFFF0000"/>
      <name val="ＭＳ Ｐゴシック"/>
      <family val="2"/>
      <charset val="128"/>
      <scheme val="minor"/>
    </font>
    <font>
      <sz val="12"/>
      <color rgb="FFFF0000"/>
      <name val="ＭＳ ゴシック"/>
      <family val="3"/>
      <charset val="128"/>
    </font>
    <font>
      <b/>
      <sz val="12"/>
      <color rgb="FFFF0000"/>
      <name val="ＭＳ ゴシック"/>
      <family val="3"/>
      <charset val="128"/>
    </font>
    <font>
      <sz val="12"/>
      <color theme="1"/>
      <name val="ＭＳ ゴシック"/>
      <family val="3"/>
      <charset val="128"/>
    </font>
    <font>
      <strike/>
      <sz val="12"/>
      <color theme="1"/>
      <name val="ＭＳ 明朝"/>
      <family val="1"/>
      <charset val="128"/>
    </font>
    <font>
      <b/>
      <sz val="12"/>
      <color theme="0" tint="-0.249977111117893"/>
      <name val="ＭＳ ゴシック"/>
      <family val="3"/>
      <charset val="128"/>
    </font>
    <font>
      <sz val="12"/>
      <color theme="0" tint="-0.249977111117893"/>
      <name val="ＭＳ 明朝"/>
      <family val="1"/>
      <charset val="128"/>
    </font>
    <font>
      <sz val="12"/>
      <color theme="0" tint="-0.249977111117893"/>
      <name val="ＭＳ Ｐゴシック"/>
      <family val="2"/>
      <charset val="128"/>
      <scheme val="minor"/>
    </font>
    <font>
      <sz val="14"/>
      <color theme="1"/>
      <name val="HG丸ｺﾞｼｯｸM-PRO"/>
      <family val="3"/>
      <charset val="128"/>
    </font>
    <font>
      <sz val="20"/>
      <color theme="1"/>
      <name val="HG丸ｺﾞｼｯｸM-PRO"/>
      <family val="3"/>
      <charset val="128"/>
    </font>
    <font>
      <sz val="16"/>
      <color theme="1"/>
      <name val="HG丸ｺﾞｼｯｸM-PRO"/>
      <family val="3"/>
      <charset val="128"/>
    </font>
    <font>
      <sz val="16"/>
      <color rgb="FFFF0000"/>
      <name val="HG丸ｺﾞｼｯｸM-PRO"/>
      <family val="3"/>
      <charset val="128"/>
    </font>
    <font>
      <sz val="11"/>
      <color theme="1"/>
      <name val="HG丸ｺﾞｼｯｸM-PRO"/>
      <family val="3"/>
      <charset val="128"/>
    </font>
    <font>
      <sz val="16"/>
      <color theme="1"/>
      <name val="ＭＳ Ｐゴシック"/>
      <family val="3"/>
      <charset val="128"/>
      <scheme val="minor"/>
    </font>
    <font>
      <sz val="14"/>
      <color theme="1"/>
      <name val="ＭＳ Ｐゴシック"/>
      <family val="3"/>
      <charset val="128"/>
      <scheme val="minor"/>
    </font>
    <font>
      <sz val="9"/>
      <color theme="1"/>
      <name val="ＭＳ 明朝"/>
      <family val="1"/>
      <charset val="128"/>
    </font>
    <font>
      <sz val="9"/>
      <color theme="1"/>
      <name val="ＭＳ Ｐゴシック"/>
      <family val="3"/>
      <charset val="128"/>
      <scheme val="minor"/>
    </font>
    <font>
      <b/>
      <sz val="9"/>
      <color indexed="81"/>
      <name val="MS P ゴシック"/>
      <family val="3"/>
      <charset val="128"/>
    </font>
    <font>
      <sz val="8"/>
      <color rgb="FFFF0000"/>
      <name val="ＭＳ 明朝"/>
      <family val="1"/>
      <charset val="128"/>
    </font>
    <font>
      <sz val="11"/>
      <color rgb="FFFF0000"/>
      <name val="ＭＳ 明朝"/>
      <family val="1"/>
      <charset val="128"/>
    </font>
    <font>
      <b/>
      <sz val="11"/>
      <color rgb="FFFF0000"/>
      <name val="ＭＳ 明朝"/>
      <family val="1"/>
      <charset val="128"/>
    </font>
    <font>
      <b/>
      <sz val="12"/>
      <name val="ＭＳ 明朝"/>
      <family val="1"/>
      <charset val="128"/>
    </font>
    <font>
      <b/>
      <sz val="11"/>
      <color rgb="FFFF0000"/>
      <name val="ＭＳ Ｐゴシック"/>
      <family val="3"/>
      <charset val="128"/>
      <scheme val="minor"/>
    </font>
    <font>
      <sz val="10"/>
      <color rgb="FFFF0000"/>
      <name val="ＭＳ Ｐゴシック"/>
      <family val="3"/>
      <charset val="128"/>
      <scheme val="minor"/>
    </font>
  </fonts>
  <fills count="10">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0"/>
        <bgColor indexed="64"/>
      </patternFill>
    </fill>
    <fill>
      <patternFill patternType="solid">
        <fgColor theme="0" tint="-0.34998626667073579"/>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9" tint="0.39997558519241921"/>
        <bgColor indexed="64"/>
      </patternFill>
    </fill>
    <fill>
      <patternFill patternType="solid">
        <fgColor rgb="FFFFFFFF"/>
        <bgColor indexed="64"/>
      </patternFill>
    </fill>
  </fills>
  <borders count="81">
    <border>
      <left/>
      <right/>
      <top/>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thin">
        <color indexed="64"/>
      </bottom>
      <diagonal/>
    </border>
    <border diagonalDown="1">
      <left/>
      <right style="thin">
        <color indexed="64"/>
      </right>
      <top style="thin">
        <color indexed="64"/>
      </top>
      <bottom/>
      <diagonal style="hair">
        <color indexed="64"/>
      </diagonal>
    </border>
    <border>
      <left style="thin">
        <color indexed="64"/>
      </left>
      <right/>
      <top style="thin">
        <color indexed="64"/>
      </top>
      <bottom style="hair">
        <color indexed="64"/>
      </bottom>
      <diagonal/>
    </border>
    <border diagonalDown="1">
      <left/>
      <right style="thin">
        <color indexed="64"/>
      </right>
      <top style="thin">
        <color indexed="64"/>
      </top>
      <bottom style="hair">
        <color indexed="64"/>
      </bottom>
      <diagonal style="hair">
        <color indexed="64"/>
      </diagonal>
    </border>
    <border>
      <left style="thin">
        <color indexed="64"/>
      </left>
      <right/>
      <top style="hair">
        <color indexed="64"/>
      </top>
      <bottom style="hair">
        <color indexed="64"/>
      </bottom>
      <diagonal/>
    </border>
    <border diagonalDown="1">
      <left/>
      <right style="thin">
        <color indexed="64"/>
      </right>
      <top style="hair">
        <color indexed="64"/>
      </top>
      <bottom style="hair">
        <color indexed="64"/>
      </bottom>
      <diagonal style="hair">
        <color indexed="64"/>
      </diagonal>
    </border>
    <border>
      <left style="thin">
        <color indexed="64"/>
      </left>
      <right/>
      <top style="hair">
        <color indexed="64"/>
      </top>
      <bottom style="thin">
        <color indexed="64"/>
      </bottom>
      <diagonal/>
    </border>
    <border diagonalDown="1">
      <left/>
      <right style="thin">
        <color indexed="64"/>
      </right>
      <top style="hair">
        <color indexed="64"/>
      </top>
      <bottom style="thin">
        <color indexed="64"/>
      </bottom>
      <diagonal style="hair">
        <color indexed="64"/>
      </diagonal>
    </border>
    <border diagonalDown="1">
      <left/>
      <right style="thin">
        <color indexed="64"/>
      </right>
      <top/>
      <bottom style="thin">
        <color indexed="64"/>
      </bottom>
      <diagonal style="hair">
        <color indexed="64"/>
      </diagonal>
    </border>
    <border diagonalDown="1">
      <left style="double">
        <color indexed="64"/>
      </left>
      <right style="double">
        <color indexed="64"/>
      </right>
      <top style="thin">
        <color indexed="64"/>
      </top>
      <bottom style="thin">
        <color indexed="64"/>
      </bottom>
      <diagonal style="hair">
        <color indexed="64"/>
      </diagonal>
    </border>
    <border diagonalDown="1">
      <left/>
      <right style="thin">
        <color indexed="64"/>
      </right>
      <top style="thin">
        <color indexed="64"/>
      </top>
      <bottom style="hair">
        <color indexed="64"/>
      </bottom>
      <diagonal style="thin">
        <color indexed="64"/>
      </diagonal>
    </border>
    <border diagonalDown="1">
      <left/>
      <right style="thin">
        <color indexed="64"/>
      </right>
      <top style="hair">
        <color indexed="64"/>
      </top>
      <bottom style="hair">
        <color indexed="64"/>
      </bottom>
      <diagonal style="thin">
        <color indexed="64"/>
      </diagonal>
    </border>
    <border>
      <left style="thin">
        <color indexed="64"/>
      </left>
      <right style="thin">
        <color indexed="64"/>
      </right>
      <top/>
      <bottom style="double">
        <color indexed="64"/>
      </bottom>
      <diagonal/>
    </border>
    <border>
      <left style="thin">
        <color indexed="64"/>
      </left>
      <right/>
      <top style="hair">
        <color indexed="64"/>
      </top>
      <bottom style="double">
        <color indexed="64"/>
      </bottom>
      <diagonal/>
    </border>
    <border diagonalDown="1">
      <left/>
      <right style="thin">
        <color indexed="64"/>
      </right>
      <top style="hair">
        <color indexed="64"/>
      </top>
      <bottom style="double">
        <color indexed="64"/>
      </bottom>
      <diagonal style="thin">
        <color indexed="64"/>
      </diagonal>
    </border>
    <border>
      <left style="thin">
        <color indexed="64"/>
      </left>
      <right style="thin">
        <color indexed="64"/>
      </right>
      <top style="double">
        <color indexed="64"/>
      </top>
      <bottom style="hair">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diagonalDown="1">
      <left style="double">
        <color indexed="64"/>
      </left>
      <right/>
      <top style="thin">
        <color indexed="64"/>
      </top>
      <bottom style="double">
        <color indexed="64"/>
      </bottom>
      <diagonal style="hair">
        <color indexed="64"/>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bottom/>
      <diagonal/>
    </border>
    <border>
      <left style="medium">
        <color indexed="64"/>
      </left>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44">
    <xf numFmtId="0" fontId="0" fillId="0" borderId="0"/>
    <xf numFmtId="38" fontId="9" fillId="0" borderId="0" applyFont="0" applyFill="0" applyBorder="0" applyAlignment="0" applyProtection="0"/>
    <xf numFmtId="9" fontId="9" fillId="0" borderId="0" applyFont="0" applyFill="0" applyBorder="0" applyAlignment="0" applyProtection="0"/>
    <xf numFmtId="38" fontId="9" fillId="0" borderId="0" applyFont="0" applyFill="0" applyBorder="0" applyAlignment="0" applyProtection="0"/>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 fillId="0" borderId="0"/>
    <xf numFmtId="0" fontId="2" fillId="0" borderId="0">
      <alignment vertical="center"/>
    </xf>
    <xf numFmtId="38" fontId="26" fillId="0" borderId="0" applyFont="0" applyFill="0" applyBorder="0" applyAlignment="0" applyProtection="0">
      <alignment vertical="center"/>
    </xf>
    <xf numFmtId="0" fontId="29" fillId="0" borderId="0" applyNumberFormat="0" applyFont="0" applyFill="0" applyBorder="0" applyAlignment="0" applyProtection="0"/>
    <xf numFmtId="38" fontId="9" fillId="0" borderId="0" applyFont="0" applyFill="0" applyBorder="0" applyAlignment="0" applyProtection="0">
      <alignment vertical="center"/>
    </xf>
    <xf numFmtId="6" fontId="9" fillId="0" borderId="0" applyFont="0" applyFill="0" applyBorder="0" applyAlignment="0" applyProtection="0"/>
    <xf numFmtId="0" fontId="1" fillId="0" borderId="0">
      <alignment vertical="center"/>
    </xf>
  </cellStyleXfs>
  <cellXfs count="953">
    <xf numFmtId="0" fontId="0" fillId="0" borderId="0" xfId="0"/>
    <xf numFmtId="0" fontId="4" fillId="0" borderId="0" xfId="0" applyFont="1" applyProtection="1"/>
    <xf numFmtId="0" fontId="4" fillId="0" borderId="0" xfId="0" applyFont="1" applyAlignment="1">
      <alignment vertical="center"/>
    </xf>
    <xf numFmtId="0" fontId="4" fillId="0" borderId="0" xfId="0" applyFont="1" applyAlignment="1" applyProtection="1">
      <alignment vertical="center"/>
    </xf>
    <xf numFmtId="0" fontId="4" fillId="0" borderId="2" xfId="0" applyFont="1" applyBorder="1" applyProtection="1"/>
    <xf numFmtId="0" fontId="8" fillId="0" borderId="1" xfId="0" applyFont="1" applyBorder="1" applyAlignment="1" applyProtection="1">
      <alignment vertical="center"/>
    </xf>
    <xf numFmtId="0" fontId="8" fillId="0" borderId="1" xfId="0" applyFont="1" applyBorder="1" applyAlignment="1" applyProtection="1"/>
    <xf numFmtId="0" fontId="7" fillId="0" borderId="0" xfId="0" applyFont="1" applyAlignment="1">
      <alignment vertical="center"/>
    </xf>
    <xf numFmtId="0" fontId="10" fillId="0" borderId="0" xfId="0" applyFont="1"/>
    <xf numFmtId="0" fontId="0" fillId="0" borderId="8" xfId="0" applyBorder="1"/>
    <xf numFmtId="0" fontId="0" fillId="0" borderId="9" xfId="0" applyBorder="1" applyAlignment="1">
      <alignment horizontal="center"/>
    </xf>
    <xf numFmtId="0" fontId="0" fillId="0" borderId="1" xfId="0" applyBorder="1"/>
    <xf numFmtId="3" fontId="8" fillId="0" borderId="1" xfId="0" applyNumberFormat="1" applyFont="1" applyBorder="1" applyAlignment="1" applyProtection="1">
      <alignment vertical="center"/>
    </xf>
    <xf numFmtId="0" fontId="21" fillId="0" borderId="0" xfId="0" applyFont="1" applyProtection="1"/>
    <xf numFmtId="0" fontId="4" fillId="4" borderId="8" xfId="0" applyFont="1" applyFill="1" applyBorder="1" applyAlignment="1" applyProtection="1">
      <alignment vertical="center"/>
    </xf>
    <xf numFmtId="0" fontId="4" fillId="4" borderId="8" xfId="0" applyFont="1" applyFill="1" applyBorder="1" applyAlignment="1" applyProtection="1">
      <alignment horizontal="right" vertical="center"/>
    </xf>
    <xf numFmtId="0" fontId="17" fillId="0" borderId="0" xfId="0" applyFont="1" applyAlignment="1" applyProtection="1"/>
    <xf numFmtId="0" fontId="17" fillId="0" borderId="0" xfId="0" applyFont="1" applyProtection="1"/>
    <xf numFmtId="0" fontId="18" fillId="0" borderId="0" xfId="0" applyFont="1" applyProtection="1"/>
    <xf numFmtId="0" fontId="17" fillId="0" borderId="0" xfId="0" applyFont="1" applyAlignment="1" applyProtection="1">
      <alignment vertical="center"/>
    </xf>
    <xf numFmtId="0" fontId="19" fillId="0" borderId="0" xfId="0" applyFont="1" applyAlignment="1" applyProtection="1">
      <alignment vertical="top"/>
    </xf>
    <xf numFmtId="0" fontId="19" fillId="0" borderId="0" xfId="0" applyFont="1" applyAlignment="1" applyProtection="1">
      <alignment horizontal="left" vertical="top"/>
    </xf>
    <xf numFmtId="0" fontId="5" fillId="0" borderId="0" xfId="0" applyFont="1" applyAlignment="1" applyProtection="1">
      <alignment vertical="top"/>
    </xf>
    <xf numFmtId="0" fontId="6" fillId="0" borderId="0" xfId="0" applyFont="1" applyProtection="1"/>
    <xf numFmtId="0" fontId="19" fillId="0" borderId="0" xfId="0" applyFont="1" applyAlignment="1" applyProtection="1">
      <alignment horizontal="center" vertical="top"/>
    </xf>
    <xf numFmtId="0" fontId="4" fillId="0" borderId="0" xfId="0" applyFont="1" applyAlignment="1" applyProtection="1">
      <alignment vertical="top"/>
    </xf>
    <xf numFmtId="0" fontId="19" fillId="0" borderId="0" xfId="0" applyFont="1" applyAlignment="1" applyProtection="1">
      <alignment vertical="top" wrapText="1"/>
    </xf>
    <xf numFmtId="0" fontId="19" fillId="0" borderId="0" xfId="0" applyFont="1" applyAlignment="1" applyProtection="1">
      <alignment horizontal="center" vertical="top" wrapText="1"/>
    </xf>
    <xf numFmtId="0" fontId="19" fillId="0" borderId="0" xfId="0" applyFont="1" applyAlignment="1" applyProtection="1">
      <alignment vertical="top" shrinkToFit="1"/>
    </xf>
    <xf numFmtId="0" fontId="17" fillId="0" borderId="0" xfId="0" applyFont="1" applyAlignment="1" applyProtection="1">
      <alignment wrapText="1"/>
    </xf>
    <xf numFmtId="0" fontId="4" fillId="0" borderId="0" xfId="0" applyFont="1" applyFill="1" applyBorder="1" applyAlignment="1" applyProtection="1"/>
    <xf numFmtId="0" fontId="4" fillId="0" borderId="0" xfId="0" applyFont="1" applyFill="1" applyBorder="1" applyAlignment="1" applyProtection="1">
      <alignment horizontal="center"/>
    </xf>
    <xf numFmtId="0" fontId="4" fillId="0" borderId="0" xfId="0" applyFont="1" applyFill="1" applyBorder="1" applyAlignment="1" applyProtection="1">
      <alignment shrinkToFit="1"/>
    </xf>
    <xf numFmtId="0" fontId="4" fillId="0" borderId="0" xfId="0" applyFont="1" applyAlignment="1" applyProtection="1">
      <alignment horizontal="right"/>
    </xf>
    <xf numFmtId="0" fontId="20" fillId="4" borderId="0" xfId="0" applyFont="1" applyFill="1" applyAlignment="1" applyProtection="1">
      <alignment vertical="center"/>
    </xf>
    <xf numFmtId="0" fontId="4" fillId="0" borderId="0" xfId="0" applyFont="1" applyFill="1" applyAlignment="1" applyProtection="1">
      <alignment vertical="center"/>
    </xf>
    <xf numFmtId="0" fontId="19" fillId="0" borderId="0" xfId="0" applyFont="1" applyProtection="1"/>
    <xf numFmtId="0" fontId="13" fillId="0" borderId="0" xfId="0" applyFont="1" applyFill="1" applyProtection="1"/>
    <xf numFmtId="0" fontId="17" fillId="0" borderId="0" xfId="0" applyFont="1" applyFill="1" applyProtection="1"/>
    <xf numFmtId="0" fontId="4" fillId="0" borderId="0" xfId="0" applyFont="1" applyAlignment="1" applyProtection="1"/>
    <xf numFmtId="38" fontId="0" fillId="0" borderId="7" xfId="3" applyFont="1" applyBorder="1" applyAlignment="1">
      <alignment horizontal="center"/>
    </xf>
    <xf numFmtId="0" fontId="8" fillId="0" borderId="0" xfId="0" applyFont="1" applyFill="1" applyBorder="1" applyAlignment="1" applyProtection="1">
      <alignment vertical="center"/>
    </xf>
    <xf numFmtId="0" fontId="8" fillId="0" borderId="2" xfId="0" applyFont="1" applyFill="1" applyBorder="1" applyAlignment="1" applyProtection="1">
      <alignment horizontal="center" vertical="center"/>
    </xf>
    <xf numFmtId="0" fontId="4" fillId="0" borderId="2" xfId="0" applyFont="1" applyFill="1" applyBorder="1" applyAlignment="1" applyProtection="1">
      <alignment vertical="center"/>
      <protection locked="0"/>
    </xf>
    <xf numFmtId="0" fontId="4" fillId="0" borderId="2" xfId="0" applyFont="1" applyFill="1" applyBorder="1" applyAlignment="1" applyProtection="1">
      <alignment vertical="center"/>
    </xf>
    <xf numFmtId="3" fontId="8" fillId="0" borderId="1" xfId="0" applyNumberFormat="1" applyFont="1" applyBorder="1" applyAlignment="1" applyProtection="1">
      <alignment horizontal="center" vertical="center"/>
    </xf>
    <xf numFmtId="0" fontId="4" fillId="0" borderId="8" xfId="0" applyFont="1" applyFill="1" applyBorder="1" applyAlignment="1" applyProtection="1">
      <alignment vertical="center"/>
      <protection locked="0"/>
    </xf>
    <xf numFmtId="0" fontId="6" fillId="0" borderId="1" xfId="0" applyFont="1" applyBorder="1" applyAlignment="1" applyProtection="1">
      <alignment vertical="center"/>
    </xf>
    <xf numFmtId="0" fontId="6" fillId="0" borderId="0" xfId="0" applyFont="1" applyAlignment="1" applyProtection="1">
      <alignment vertical="center"/>
    </xf>
    <xf numFmtId="0" fontId="24" fillId="0" borderId="0" xfId="37" applyFont="1" applyFill="1"/>
    <xf numFmtId="0" fontId="25" fillId="0" borderId="0" xfId="37" applyFont="1" applyFill="1" applyAlignment="1">
      <alignment horizontal="center" vertical="center"/>
    </xf>
    <xf numFmtId="0" fontId="25" fillId="0" borderId="0" xfId="37" applyFont="1" applyFill="1"/>
    <xf numFmtId="3" fontId="24" fillId="6" borderId="7" xfId="38" applyNumberFormat="1" applyFont="1" applyFill="1" applyBorder="1" applyAlignment="1">
      <alignment horizontal="center" vertical="center" wrapText="1"/>
    </xf>
    <xf numFmtId="38" fontId="24" fillId="6" borderId="7" xfId="39" applyFont="1" applyFill="1" applyBorder="1" applyAlignment="1">
      <alignment horizontal="center" vertical="center" wrapText="1"/>
    </xf>
    <xf numFmtId="0" fontId="28" fillId="0" borderId="0" xfId="37" applyFont="1" applyFill="1"/>
    <xf numFmtId="0" fontId="8" fillId="0" borderId="1" xfId="0" applyFont="1" applyFill="1" applyBorder="1" applyAlignment="1" applyProtection="1"/>
    <xf numFmtId="3" fontId="8" fillId="0" borderId="1" xfId="0" applyNumberFormat="1" applyFont="1" applyFill="1" applyBorder="1" applyAlignment="1" applyProtection="1">
      <alignment horizontal="center" vertical="center"/>
    </xf>
    <xf numFmtId="3" fontId="8" fillId="0" borderId="1" xfId="0" applyNumberFormat="1" applyFont="1" applyFill="1" applyBorder="1" applyAlignment="1" applyProtection="1">
      <alignment vertical="center"/>
    </xf>
    <xf numFmtId="0" fontId="8" fillId="0" borderId="0" xfId="0" applyFont="1" applyBorder="1" applyAlignment="1" applyProtection="1">
      <alignment horizontal="center" shrinkToFit="1"/>
    </xf>
    <xf numFmtId="0" fontId="8" fillId="0" borderId="0" xfId="0" applyFont="1" applyBorder="1" applyAlignment="1" applyProtection="1"/>
    <xf numFmtId="0" fontId="4" fillId="4" borderId="0" xfId="0" applyFont="1" applyFill="1" applyBorder="1" applyAlignment="1" applyProtection="1">
      <alignment horizontal="right" vertical="center"/>
    </xf>
    <xf numFmtId="0" fontId="8" fillId="0" borderId="0" xfId="0" applyFont="1" applyBorder="1" applyAlignment="1" applyProtection="1">
      <alignment horizontal="center" vertical="center"/>
    </xf>
    <xf numFmtId="3" fontId="8" fillId="0" borderId="0" xfId="0" applyNumberFormat="1" applyFont="1" applyBorder="1" applyAlignment="1" applyProtection="1">
      <alignment horizontal="center" vertical="center"/>
    </xf>
    <xf numFmtId="0" fontId="4" fillId="0" borderId="0" xfId="0" applyFont="1" applyFill="1" applyBorder="1" applyAlignment="1" applyProtection="1">
      <alignment vertical="center"/>
      <protection locked="0"/>
    </xf>
    <xf numFmtId="3" fontId="4" fillId="0" borderId="0" xfId="0" applyNumberFormat="1" applyFont="1" applyFill="1" applyBorder="1" applyAlignment="1" applyProtection="1">
      <alignment vertical="center"/>
    </xf>
    <xf numFmtId="0" fontId="31" fillId="0" borderId="0" xfId="0" applyFont="1" applyAlignment="1">
      <alignment vertical="center"/>
    </xf>
    <xf numFmtId="0" fontId="8" fillId="0" borderId="0" xfId="0" applyFont="1" applyFill="1" applyBorder="1" applyAlignment="1" applyProtection="1">
      <alignment horizontal="center" vertical="center" shrinkToFit="1"/>
    </xf>
    <xf numFmtId="3" fontId="6" fillId="0" borderId="0" xfId="0" applyNumberFormat="1" applyFont="1" applyFill="1" applyBorder="1" applyAlignment="1" applyProtection="1">
      <alignment vertical="center"/>
    </xf>
    <xf numFmtId="0" fontId="21" fillId="0" borderId="0" xfId="0" applyFont="1" applyFill="1" applyBorder="1" applyAlignment="1" applyProtection="1">
      <alignment horizontal="center"/>
      <protection locked="0"/>
    </xf>
    <xf numFmtId="0" fontId="21" fillId="0" borderId="0" xfId="0" applyFont="1" applyFill="1" applyBorder="1" applyAlignment="1" applyProtection="1">
      <protection locked="0"/>
    </xf>
    <xf numFmtId="0" fontId="8" fillId="0" borderId="0" xfId="0" applyFont="1" applyFill="1" applyBorder="1" applyAlignment="1" applyProtection="1">
      <alignment horizontal="center" vertical="center"/>
    </xf>
    <xf numFmtId="0" fontId="8" fillId="0" borderId="0" xfId="0" applyFont="1" applyProtection="1"/>
    <xf numFmtId="0" fontId="35" fillId="0" borderId="0" xfId="0" applyFont="1" applyProtection="1"/>
    <xf numFmtId="0" fontId="8" fillId="0" borderId="0" xfId="0" applyFont="1" applyAlignment="1" applyProtection="1"/>
    <xf numFmtId="3" fontId="34" fillId="0" borderId="0" xfId="0" applyNumberFormat="1" applyFont="1" applyFill="1" applyBorder="1" applyAlignment="1" applyProtection="1">
      <alignment vertical="center"/>
    </xf>
    <xf numFmtId="0" fontId="8" fillId="0" borderId="9" xfId="0" applyFont="1" applyBorder="1" applyAlignment="1" applyProtection="1">
      <alignment vertical="center"/>
    </xf>
    <xf numFmtId="0" fontId="38" fillId="0" borderId="0" xfId="37" applyFont="1" applyFill="1" applyAlignment="1" applyProtection="1">
      <alignment vertical="center"/>
      <protection locked="0"/>
    </xf>
    <xf numFmtId="0" fontId="38" fillId="0" borderId="0" xfId="37" applyFont="1" applyFill="1" applyAlignment="1">
      <alignment horizontal="center" vertical="center"/>
    </xf>
    <xf numFmtId="0" fontId="38" fillId="0" borderId="0" xfId="37" applyFont="1" applyFill="1" applyAlignment="1">
      <alignment vertical="center"/>
    </xf>
    <xf numFmtId="0" fontId="38" fillId="0" borderId="0" xfId="37" applyFont="1" applyFill="1"/>
    <xf numFmtId="0" fontId="40" fillId="0" borderId="0" xfId="37" applyFont="1" applyFill="1"/>
    <xf numFmtId="0" fontId="41" fillId="0" borderId="0" xfId="37" applyFont="1" applyFill="1"/>
    <xf numFmtId="0" fontId="21" fillId="0" borderId="0" xfId="21" applyFont="1" applyFill="1"/>
    <xf numFmtId="0" fontId="42" fillId="0" borderId="0" xfId="37" applyFont="1" applyFill="1"/>
    <xf numFmtId="0" fontId="43" fillId="0" borderId="2" xfId="37" applyFont="1" applyFill="1" applyBorder="1" applyAlignment="1" applyProtection="1">
      <alignment horizontal="left" vertical="center"/>
      <protection locked="0"/>
    </xf>
    <xf numFmtId="0" fontId="25" fillId="0" borderId="0" xfId="37" applyFont="1" applyFill="1" applyAlignment="1">
      <alignment horizontal="left" vertical="center"/>
    </xf>
    <xf numFmtId="0" fontId="44" fillId="0" borderId="0" xfId="37" applyFont="1" applyFill="1"/>
    <xf numFmtId="0" fontId="45" fillId="0" borderId="0" xfId="37" applyFont="1" applyFill="1" applyAlignment="1">
      <alignment horizontal="left" vertical="center"/>
    </xf>
    <xf numFmtId="0" fontId="45" fillId="0" borderId="0" xfId="37" applyFont="1" applyFill="1" applyAlignment="1">
      <alignment horizontal="center" vertical="center"/>
    </xf>
    <xf numFmtId="0" fontId="46" fillId="0" borderId="0" xfId="37" applyFont="1" applyFill="1" applyAlignment="1">
      <alignment horizontal="left" vertical="center"/>
    </xf>
    <xf numFmtId="0" fontId="47" fillId="0" borderId="0" xfId="37" applyFont="1" applyFill="1" applyAlignment="1">
      <alignment horizontal="left" vertical="center"/>
    </xf>
    <xf numFmtId="0" fontId="48" fillId="0" borderId="0" xfId="37" applyFont="1" applyFill="1" applyAlignment="1">
      <alignment horizontal="center" vertical="center"/>
    </xf>
    <xf numFmtId="0" fontId="48" fillId="0" borderId="0" xfId="37" applyFont="1" applyFill="1" applyAlignment="1">
      <alignment horizontal="left" vertical="center"/>
    </xf>
    <xf numFmtId="0" fontId="49" fillId="0" borderId="0" xfId="37" applyFont="1" applyFill="1" applyAlignment="1">
      <alignment horizontal="left" vertical="center"/>
    </xf>
    <xf numFmtId="0" fontId="43" fillId="0" borderId="0" xfId="37" applyFont="1" applyFill="1"/>
    <xf numFmtId="0" fontId="43" fillId="0" borderId="5" xfId="37" applyFont="1" applyFill="1" applyBorder="1"/>
    <xf numFmtId="0" fontId="48" fillId="0" borderId="7" xfId="37" applyFont="1" applyFill="1" applyBorder="1" applyAlignment="1">
      <alignment horizontal="center" vertical="center"/>
    </xf>
    <xf numFmtId="0" fontId="43" fillId="0" borderId="6" xfId="37" applyFont="1" applyFill="1" applyBorder="1"/>
    <xf numFmtId="0" fontId="43" fillId="0" borderId="7" xfId="37" applyFont="1" applyFill="1" applyBorder="1" applyAlignment="1">
      <alignment horizontal="center" vertical="center" shrinkToFit="1"/>
    </xf>
    <xf numFmtId="0" fontId="43" fillId="0" borderId="8" xfId="37" applyFont="1" applyFill="1" applyBorder="1" applyAlignment="1">
      <alignment horizontal="center" vertical="center" shrinkToFit="1"/>
    </xf>
    <xf numFmtId="0" fontId="43" fillId="0" borderId="19" xfId="37" applyFont="1" applyFill="1" applyBorder="1" applyAlignment="1">
      <alignment horizontal="center" vertical="center" shrinkToFit="1"/>
    </xf>
    <xf numFmtId="3" fontId="24" fillId="0" borderId="16" xfId="38" applyNumberFormat="1" applyFont="1" applyBorder="1" applyAlignment="1">
      <alignment horizontal="distributed" vertical="center"/>
    </xf>
    <xf numFmtId="38" fontId="24" fillId="0" borderId="16" xfId="39" applyFont="1" applyBorder="1">
      <alignment vertical="center"/>
    </xf>
    <xf numFmtId="0" fontId="25" fillId="0" borderId="8" xfId="37" applyFont="1" applyFill="1" applyBorder="1" applyAlignment="1">
      <alignment horizontal="center" vertical="center"/>
    </xf>
    <xf numFmtId="0" fontId="25" fillId="0" borderId="9" xfId="37" applyFont="1" applyFill="1" applyBorder="1" applyAlignment="1">
      <alignment horizontal="center" vertical="center"/>
    </xf>
    <xf numFmtId="0" fontId="25" fillId="0" borderId="1" xfId="37" applyFont="1" applyFill="1" applyBorder="1" applyAlignment="1">
      <alignment horizontal="center" vertical="center"/>
    </xf>
    <xf numFmtId="38" fontId="25" fillId="0" borderId="7" xfId="39" applyFont="1" applyBorder="1">
      <alignment vertical="center"/>
    </xf>
    <xf numFmtId="38" fontId="25" fillId="0" borderId="17" xfId="39" applyFont="1" applyBorder="1">
      <alignment vertical="center"/>
    </xf>
    <xf numFmtId="0" fontId="43" fillId="0" borderId="7" xfId="37" applyFont="1" applyFill="1" applyBorder="1"/>
    <xf numFmtId="0" fontId="43" fillId="0" borderId="8" xfId="37" applyFont="1" applyFill="1" applyBorder="1" applyAlignment="1">
      <alignment horizontal="center" vertical="center"/>
    </xf>
    <xf numFmtId="178" fontId="43" fillId="0" borderId="15" xfId="37" applyNumberFormat="1" applyFont="1" applyFill="1" applyBorder="1" applyAlignment="1">
      <alignment vertical="center" shrinkToFit="1"/>
    </xf>
    <xf numFmtId="178" fontId="43" fillId="0" borderId="0" xfId="37" applyNumberFormat="1" applyFont="1" applyFill="1" applyBorder="1" applyAlignment="1">
      <alignment vertical="center" shrinkToFit="1"/>
    </xf>
    <xf numFmtId="178" fontId="43" fillId="0" borderId="20" xfId="37" applyNumberFormat="1" applyFont="1" applyFill="1" applyBorder="1" applyAlignment="1">
      <alignment vertical="center" shrinkToFit="1"/>
    </xf>
    <xf numFmtId="178" fontId="43" fillId="0" borderId="21" xfId="37" applyNumberFormat="1" applyFont="1" applyFill="1" applyBorder="1" applyAlignment="1">
      <alignment vertical="center" shrinkToFit="1"/>
    </xf>
    <xf numFmtId="3" fontId="24" fillId="0" borderId="18" xfId="38" applyNumberFormat="1" applyFont="1" applyBorder="1" applyAlignment="1">
      <alignment horizontal="distributed" vertical="center"/>
    </xf>
    <xf numFmtId="38" fontId="24" fillId="0" borderId="18" xfId="39" applyFont="1" applyBorder="1">
      <alignment vertical="center"/>
    </xf>
    <xf numFmtId="179" fontId="43" fillId="0" borderId="22" xfId="37" applyNumberFormat="1" applyFont="1" applyFill="1" applyBorder="1" applyAlignment="1">
      <alignment horizontal="center" vertical="center" wrapText="1"/>
    </xf>
    <xf numFmtId="178" fontId="43" fillId="0" borderId="8" xfId="37" applyNumberFormat="1" applyFont="1" applyFill="1" applyBorder="1" applyAlignment="1">
      <alignment vertical="center" wrapText="1"/>
    </xf>
    <xf numFmtId="178" fontId="43" fillId="0" borderId="20" xfId="37" applyNumberFormat="1" applyFont="1" applyFill="1" applyBorder="1" applyAlignment="1">
      <alignment vertical="center" wrapText="1"/>
    </xf>
    <xf numFmtId="178" fontId="43" fillId="0" borderId="23" xfId="37" applyNumberFormat="1" applyFont="1" applyFill="1" applyBorder="1" applyAlignment="1">
      <alignment vertical="center" shrinkToFit="1"/>
    </xf>
    <xf numFmtId="179" fontId="43" fillId="0" borderId="24" xfId="37" applyNumberFormat="1" applyFont="1" applyFill="1" applyBorder="1" applyAlignment="1">
      <alignment horizontal="center" vertical="center" wrapText="1"/>
    </xf>
    <xf numFmtId="178" fontId="43" fillId="0" borderId="25" xfId="37" applyNumberFormat="1" applyFont="1" applyFill="1" applyBorder="1" applyAlignment="1">
      <alignment vertical="center" shrinkToFit="1"/>
    </xf>
    <xf numFmtId="3" fontId="24" fillId="0" borderId="17" xfId="38" applyNumberFormat="1" applyFont="1" applyBorder="1" applyAlignment="1">
      <alignment horizontal="distributed" vertical="center"/>
    </xf>
    <xf numFmtId="38" fontId="24" fillId="0" borderId="17" xfId="39" applyFont="1" applyBorder="1">
      <alignment vertical="center"/>
    </xf>
    <xf numFmtId="179" fontId="43" fillId="0" borderId="24" xfId="37" applyNumberFormat="1" applyFont="1" applyFill="1" applyBorder="1" applyAlignment="1">
      <alignment horizontal="center" vertical="center" shrinkToFit="1"/>
    </xf>
    <xf numFmtId="179" fontId="43" fillId="0" borderId="26" xfId="37" applyNumberFormat="1" applyFont="1" applyFill="1" applyBorder="1" applyAlignment="1">
      <alignment horizontal="center" vertical="center" shrinkToFit="1"/>
    </xf>
    <xf numFmtId="178" fontId="43" fillId="0" borderId="27" xfId="37" applyNumberFormat="1" applyFont="1" applyFill="1" applyBorder="1" applyAlignment="1">
      <alignment vertical="center" shrinkToFit="1"/>
    </xf>
    <xf numFmtId="178" fontId="43" fillId="4" borderId="8" xfId="37" applyNumberFormat="1" applyFont="1" applyFill="1" applyBorder="1" applyAlignment="1">
      <alignment horizontal="right" vertical="center" wrapText="1"/>
    </xf>
    <xf numFmtId="178" fontId="43" fillId="0" borderId="29" xfId="37" applyNumberFormat="1" applyFont="1" applyFill="1" applyBorder="1" applyAlignment="1">
      <alignment vertical="center" wrapText="1"/>
    </xf>
    <xf numFmtId="178" fontId="43" fillId="0" borderId="30" xfId="37" applyNumberFormat="1" applyFont="1" applyFill="1" applyBorder="1" applyAlignment="1">
      <alignment vertical="center" shrinkToFit="1"/>
    </xf>
    <xf numFmtId="178" fontId="43" fillId="0" borderId="31" xfId="37" applyNumberFormat="1" applyFont="1" applyFill="1" applyBorder="1" applyAlignment="1">
      <alignment vertical="center" shrinkToFit="1"/>
    </xf>
    <xf numFmtId="178" fontId="43" fillId="0" borderId="29" xfId="37" applyNumberFormat="1" applyFont="1" applyFill="1" applyBorder="1" applyAlignment="1">
      <alignment vertical="center" shrinkToFit="1"/>
    </xf>
    <xf numFmtId="179" fontId="43" fillId="0" borderId="33" xfId="37" applyNumberFormat="1" applyFont="1" applyFill="1" applyBorder="1" applyAlignment="1">
      <alignment horizontal="center" vertical="center" shrinkToFit="1"/>
    </xf>
    <xf numFmtId="178" fontId="43" fillId="4" borderId="8" xfId="37" applyNumberFormat="1" applyFont="1" applyFill="1" applyBorder="1" applyAlignment="1">
      <alignment horizontal="right" vertical="center" shrinkToFit="1"/>
    </xf>
    <xf numFmtId="178" fontId="43" fillId="0" borderId="34" xfId="37" applyNumberFormat="1" applyFont="1" applyFill="1" applyBorder="1" applyAlignment="1">
      <alignment vertical="center" shrinkToFit="1"/>
    </xf>
    <xf numFmtId="179" fontId="43" fillId="0" borderId="35" xfId="37" applyNumberFormat="1" applyFont="1" applyFill="1" applyBorder="1" applyAlignment="1">
      <alignment horizontal="center" vertical="center" wrapText="1"/>
    </xf>
    <xf numFmtId="178" fontId="43" fillId="0" borderId="36" xfId="37" applyNumberFormat="1" applyFont="1" applyFill="1" applyBorder="1" applyAlignment="1">
      <alignment vertical="center" shrinkToFit="1"/>
    </xf>
    <xf numFmtId="179" fontId="43" fillId="0" borderId="18" xfId="37" applyNumberFormat="1" applyFont="1" applyFill="1" applyBorder="1" applyAlignment="1">
      <alignment horizontal="center" vertical="center" wrapText="1"/>
    </xf>
    <xf numFmtId="178" fontId="43" fillId="0" borderId="37" xfId="37" applyNumberFormat="1" applyFont="1" applyFill="1" applyBorder="1" applyAlignment="1">
      <alignment vertical="center" shrinkToFit="1"/>
    </xf>
    <xf numFmtId="3" fontId="40" fillId="0" borderId="6" xfId="38" applyNumberFormat="1" applyFont="1" applyBorder="1" applyAlignment="1">
      <alignment vertical="center" wrapText="1"/>
    </xf>
    <xf numFmtId="179" fontId="43" fillId="0" borderId="18" xfId="37" applyNumberFormat="1" applyFont="1" applyFill="1" applyBorder="1" applyAlignment="1">
      <alignment horizontal="center" vertical="center" shrinkToFit="1"/>
    </xf>
    <xf numFmtId="179" fontId="43" fillId="0" borderId="17" xfId="37" applyNumberFormat="1" applyFont="1" applyFill="1" applyBorder="1" applyAlignment="1">
      <alignment horizontal="center" vertical="center" shrinkToFit="1"/>
    </xf>
    <xf numFmtId="178" fontId="43" fillId="0" borderId="38" xfId="37" applyNumberFormat="1" applyFont="1" applyFill="1" applyBorder="1" applyAlignment="1">
      <alignment vertical="center" shrinkToFit="1"/>
    </xf>
    <xf numFmtId="0" fontId="43" fillId="0" borderId="0" xfId="37" applyFont="1" applyFill="1" applyAlignment="1">
      <alignment horizontal="center"/>
    </xf>
    <xf numFmtId="0" fontId="43" fillId="0" borderId="0" xfId="37" applyFont="1" applyFill="1" applyAlignment="1">
      <alignment horizontal="right" vertical="top"/>
    </xf>
    <xf numFmtId="38" fontId="24" fillId="0" borderId="18" xfId="39" applyFont="1" applyFill="1" applyBorder="1">
      <alignment vertical="center"/>
    </xf>
    <xf numFmtId="38" fontId="24" fillId="0" borderId="17" xfId="39" applyFont="1" applyFill="1" applyBorder="1">
      <alignment vertical="center"/>
    </xf>
    <xf numFmtId="38" fontId="24" fillId="0" borderId="16" xfId="39" applyFont="1" applyFill="1" applyBorder="1">
      <alignment vertical="center"/>
    </xf>
    <xf numFmtId="0" fontId="41" fillId="0" borderId="0" xfId="37" applyFont="1" applyFill="1" applyAlignment="1">
      <alignment horizontal="center" vertical="center"/>
    </xf>
    <xf numFmtId="0" fontId="54" fillId="0" borderId="0" xfId="38" applyFont="1" applyProtection="1">
      <alignment vertical="center"/>
    </xf>
    <xf numFmtId="0" fontId="55" fillId="0" borderId="0" xfId="38" applyFont="1" applyProtection="1">
      <alignment vertical="center"/>
    </xf>
    <xf numFmtId="0" fontId="54" fillId="0" borderId="0" xfId="38" applyFont="1" applyBorder="1" applyAlignment="1" applyProtection="1">
      <alignment horizontal="center" vertical="center"/>
    </xf>
    <xf numFmtId="0" fontId="56" fillId="0" borderId="0" xfId="38" applyFont="1" applyProtection="1">
      <alignment vertical="center"/>
    </xf>
    <xf numFmtId="0" fontId="57" fillId="0" borderId="0" xfId="38" applyFont="1" applyFill="1" applyProtection="1">
      <alignment vertical="center"/>
    </xf>
    <xf numFmtId="0" fontId="54" fillId="0" borderId="0" xfId="38" applyFont="1" applyFill="1" applyProtection="1">
      <alignment vertical="center"/>
    </xf>
    <xf numFmtId="0" fontId="4" fillId="0" borderId="0" xfId="0" applyFont="1" applyAlignment="1">
      <alignment horizontal="left" vertical="center"/>
    </xf>
    <xf numFmtId="0" fontId="6" fillId="0" borderId="0" xfId="0" applyFont="1" applyAlignment="1">
      <alignment vertical="center"/>
    </xf>
    <xf numFmtId="0" fontId="60" fillId="0" borderId="0" xfId="0" applyFont="1" applyAlignment="1">
      <alignment horizontal="left" vertical="center"/>
    </xf>
    <xf numFmtId="0" fontId="60" fillId="0" borderId="0" xfId="0" applyFont="1" applyAlignment="1">
      <alignment vertical="center"/>
    </xf>
    <xf numFmtId="0" fontId="4" fillId="0" borderId="0" xfId="0" applyFont="1" applyFill="1" applyAlignment="1">
      <alignment horizontal="center" vertical="center"/>
    </xf>
    <xf numFmtId="0" fontId="4" fillId="0" borderId="0" xfId="0" applyFont="1" applyFill="1" applyAlignment="1">
      <alignment vertical="center"/>
    </xf>
    <xf numFmtId="0" fontId="4" fillId="0" borderId="0" xfId="0" applyFont="1" applyBorder="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left"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59" xfId="0" applyFont="1" applyBorder="1" applyAlignment="1">
      <alignment horizontal="left" vertical="center"/>
    </xf>
    <xf numFmtId="0" fontId="4" fillId="0" borderId="60" xfId="0" applyFont="1" applyBorder="1" applyAlignment="1">
      <alignment horizontal="left" vertical="center"/>
    </xf>
    <xf numFmtId="0" fontId="6" fillId="0" borderId="0" xfId="0" applyFont="1" applyAlignment="1">
      <alignment horizontal="left" vertical="center"/>
    </xf>
    <xf numFmtId="0" fontId="4" fillId="0" borderId="0" xfId="0" applyFont="1" applyBorder="1" applyAlignment="1">
      <alignment horizontal="right" vertical="center" shrinkToFit="1"/>
    </xf>
    <xf numFmtId="0" fontId="4" fillId="0" borderId="7" xfId="0" applyFont="1" applyFill="1" applyBorder="1" applyAlignment="1">
      <alignment horizontal="left" vertical="center" shrinkToFit="1"/>
    </xf>
    <xf numFmtId="0" fontId="4" fillId="0" borderId="7" xfId="0" applyFont="1" applyFill="1" applyBorder="1" applyAlignment="1">
      <alignment vertical="center" shrinkToFit="1"/>
    </xf>
    <xf numFmtId="0" fontId="4" fillId="0" borderId="6" xfId="0" applyFont="1" applyBorder="1" applyAlignment="1">
      <alignment vertical="center" shrinkToFit="1"/>
    </xf>
    <xf numFmtId="0" fontId="4" fillId="0" borderId="7" xfId="0" applyFont="1" applyBorder="1" applyAlignment="1">
      <alignment vertical="center" shrinkToFit="1"/>
    </xf>
    <xf numFmtId="0" fontId="4" fillId="7" borderId="7" xfId="0" applyFont="1" applyFill="1" applyBorder="1" applyAlignment="1">
      <alignment horizontal="center" vertical="center" shrinkToFit="1"/>
    </xf>
    <xf numFmtId="176" fontId="4" fillId="0" borderId="7" xfId="0" applyNumberFormat="1" applyFont="1" applyFill="1" applyBorder="1" applyAlignment="1">
      <alignment horizontal="center" vertical="center" shrinkToFit="1"/>
    </xf>
    <xf numFmtId="0" fontId="5" fillId="0" borderId="7" xfId="0" applyFont="1" applyBorder="1" applyAlignment="1">
      <alignment horizontal="center" vertical="center" textRotation="255" wrapText="1" shrinkToFit="1"/>
    </xf>
    <xf numFmtId="0" fontId="7" fillId="0" borderId="15" xfId="0" applyFont="1" applyBorder="1" applyAlignment="1">
      <alignment vertical="center" textRotation="255" shrinkToFit="1"/>
    </xf>
    <xf numFmtId="0" fontId="4" fillId="5" borderId="7" xfId="0" applyFont="1" applyFill="1" applyBorder="1" applyAlignment="1">
      <alignment horizontal="center" vertical="center" shrinkToFit="1"/>
    </xf>
    <xf numFmtId="176" fontId="7" fillId="0" borderId="7" xfId="0" applyNumberFormat="1" applyFont="1" applyFill="1" applyBorder="1" applyAlignment="1">
      <alignment horizontal="center" vertical="center" shrinkToFit="1"/>
    </xf>
    <xf numFmtId="176" fontId="7" fillId="0" borderId="5" xfId="0" applyNumberFormat="1" applyFont="1" applyFill="1" applyBorder="1" applyAlignment="1">
      <alignment horizontal="center" vertical="center" shrinkToFit="1"/>
    </xf>
    <xf numFmtId="176" fontId="7" fillId="0" borderId="7" xfId="0" applyNumberFormat="1" applyFont="1" applyFill="1" applyBorder="1" applyAlignment="1">
      <alignment vertical="center" shrinkToFit="1"/>
    </xf>
    <xf numFmtId="0" fontId="4" fillId="0" borderId="0" xfId="0" applyFont="1" applyFill="1" applyAlignment="1">
      <alignment horizontal="center" vertical="center" shrinkToFit="1"/>
    </xf>
    <xf numFmtId="176" fontId="7" fillId="0" borderId="40" xfId="0" applyNumberFormat="1" applyFont="1" applyFill="1" applyBorder="1" applyAlignment="1">
      <alignment horizontal="center" vertical="center" shrinkToFit="1"/>
    </xf>
    <xf numFmtId="0" fontId="4" fillId="0" borderId="0" xfId="0" applyFont="1" applyFill="1" applyAlignment="1">
      <alignment vertical="center" shrinkToFit="1"/>
    </xf>
    <xf numFmtId="0" fontId="4" fillId="0" borderId="0" xfId="0" applyFont="1" applyFill="1" applyBorder="1" applyAlignment="1">
      <alignment horizontal="center" vertical="center" shrinkToFit="1"/>
    </xf>
    <xf numFmtId="0" fontId="6" fillId="0" borderId="7" xfId="0" applyFont="1" applyBorder="1"/>
    <xf numFmtId="0" fontId="4" fillId="0" borderId="0" xfId="0" applyFont="1" applyFill="1" applyAlignment="1" applyProtection="1">
      <alignment vertical="center" wrapText="1"/>
      <protection locked="0"/>
    </xf>
    <xf numFmtId="0" fontId="5" fillId="0" borderId="0" xfId="0" applyFont="1" applyAlignment="1" applyProtection="1">
      <alignment vertical="top" shrinkToFit="1"/>
    </xf>
    <xf numFmtId="0" fontId="54" fillId="0" borderId="69" xfId="38" applyFont="1" applyBorder="1" applyProtection="1">
      <alignment vertical="center"/>
    </xf>
    <xf numFmtId="0" fontId="54" fillId="0" borderId="70" xfId="38" applyFont="1" applyBorder="1" applyProtection="1">
      <alignment vertical="center"/>
    </xf>
    <xf numFmtId="0" fontId="54" fillId="0" borderId="71" xfId="38" applyFont="1" applyBorder="1" applyProtection="1">
      <alignment vertical="center"/>
    </xf>
    <xf numFmtId="0" fontId="54" fillId="0" borderId="66" xfId="38" applyFont="1" applyBorder="1" applyProtection="1">
      <alignment vertical="center"/>
    </xf>
    <xf numFmtId="0" fontId="6" fillId="0" borderId="67" xfId="0" applyFont="1" applyBorder="1" applyAlignment="1">
      <alignment horizontal="right"/>
    </xf>
    <xf numFmtId="0" fontId="6" fillId="0" borderId="67" xfId="0" applyFont="1" applyBorder="1"/>
    <xf numFmtId="0" fontId="56" fillId="0" borderId="0" xfId="38" applyFont="1" applyBorder="1" applyAlignment="1" applyProtection="1">
      <alignment horizontal="center" vertical="center"/>
    </xf>
    <xf numFmtId="0" fontId="6" fillId="0" borderId="7" xfId="0" applyFont="1" applyFill="1" applyBorder="1"/>
    <xf numFmtId="0" fontId="59" fillId="0" borderId="0" xfId="38" applyFont="1" applyProtection="1">
      <alignment vertical="center"/>
    </xf>
    <xf numFmtId="0" fontId="59" fillId="0" borderId="0" xfId="38" applyFont="1" applyAlignment="1" applyProtection="1">
      <alignment horizontal="left" vertical="center"/>
    </xf>
    <xf numFmtId="0" fontId="56" fillId="0" borderId="0" xfId="38" applyFont="1" applyFill="1" applyBorder="1" applyAlignment="1" applyProtection="1">
      <alignment horizontal="center" vertical="center"/>
      <protection locked="0"/>
    </xf>
    <xf numFmtId="0" fontId="54" fillId="7" borderId="0" xfId="38" applyFont="1" applyFill="1" applyProtection="1">
      <alignment vertical="center"/>
    </xf>
    <xf numFmtId="0" fontId="58" fillId="7" borderId="0" xfId="38" applyFont="1" applyFill="1" applyProtection="1">
      <alignment vertical="center"/>
    </xf>
    <xf numFmtId="0" fontId="52" fillId="0" borderId="0" xfId="38" applyFont="1" applyAlignment="1" applyProtection="1">
      <alignment horizontal="center" vertical="center"/>
      <protection locked="0"/>
    </xf>
    <xf numFmtId="177" fontId="6" fillId="0" borderId="7" xfId="0" applyNumberFormat="1" applyFont="1" applyFill="1" applyBorder="1"/>
    <xf numFmtId="177" fontId="6" fillId="0" borderId="7" xfId="0" applyNumberFormat="1" applyFont="1" applyBorder="1"/>
    <xf numFmtId="0" fontId="6" fillId="0" borderId="7" xfId="0" applyFont="1" applyBorder="1" applyAlignment="1">
      <alignment horizontal="center" vertical="center"/>
    </xf>
    <xf numFmtId="0" fontId="6" fillId="0" borderId="16" xfId="0" applyFont="1" applyBorder="1" applyAlignment="1">
      <alignment horizontal="center" vertical="center"/>
    </xf>
    <xf numFmtId="177" fontId="6" fillId="3" borderId="5" xfId="0" applyNumberFormat="1" applyFont="1" applyFill="1" applyBorder="1" applyAlignment="1">
      <alignment horizontal="center" vertical="center"/>
    </xf>
    <xf numFmtId="181" fontId="6" fillId="3" borderId="5" xfId="0" applyNumberFormat="1" applyFont="1" applyFill="1" applyBorder="1" applyAlignment="1">
      <alignment horizontal="center" vertical="center"/>
    </xf>
    <xf numFmtId="181" fontId="6" fillId="3" borderId="16" xfId="0" applyNumberFormat="1" applyFont="1" applyFill="1" applyBorder="1" applyAlignment="1">
      <alignment horizontal="center" vertical="center"/>
    </xf>
    <xf numFmtId="181" fontId="6" fillId="0" borderId="16" xfId="0" applyNumberFormat="1" applyFont="1" applyBorder="1" applyAlignment="1">
      <alignment horizontal="center" vertical="center"/>
    </xf>
    <xf numFmtId="0" fontId="6" fillId="0" borderId="17" xfId="0" applyFont="1" applyBorder="1" applyAlignment="1">
      <alignment horizontal="center" vertical="center"/>
    </xf>
    <xf numFmtId="177" fontId="6" fillId="3" borderId="17" xfId="0" applyNumberFormat="1" applyFont="1" applyFill="1" applyBorder="1" applyAlignment="1">
      <alignment horizontal="center" vertical="center"/>
    </xf>
    <xf numFmtId="181" fontId="6" fillId="3" borderId="17" xfId="0" applyNumberFormat="1" applyFont="1" applyFill="1" applyBorder="1" applyAlignment="1">
      <alignment horizontal="center" vertical="center"/>
    </xf>
    <xf numFmtId="181" fontId="6" fillId="0" borderId="17" xfId="0" applyNumberFormat="1" applyFont="1" applyBorder="1" applyAlignment="1">
      <alignment horizontal="center" vertical="center"/>
    </xf>
    <xf numFmtId="181" fontId="6" fillId="0" borderId="16" xfId="0" applyNumberFormat="1" applyFont="1" applyFill="1" applyBorder="1" applyAlignment="1">
      <alignment horizontal="center" vertical="center"/>
    </xf>
    <xf numFmtId="181" fontId="6" fillId="0" borderId="17" xfId="0" applyNumberFormat="1" applyFont="1" applyFill="1" applyBorder="1" applyAlignment="1">
      <alignment horizontal="center" vertical="center"/>
    </xf>
    <xf numFmtId="178" fontId="43" fillId="3" borderId="15" xfId="37" applyNumberFormat="1" applyFont="1" applyFill="1" applyBorder="1" applyAlignment="1">
      <alignment vertical="center" shrinkToFit="1"/>
    </xf>
    <xf numFmtId="178" fontId="43" fillId="3" borderId="7" xfId="37" applyNumberFormat="1" applyFont="1" applyFill="1" applyBorder="1" applyAlignment="1">
      <alignment vertical="center" wrapText="1"/>
    </xf>
    <xf numFmtId="179" fontId="43" fillId="8" borderId="12" xfId="37" applyNumberFormat="1" applyFont="1" applyFill="1" applyBorder="1" applyAlignment="1">
      <alignment horizontal="center" vertical="center" shrinkToFit="1"/>
    </xf>
    <xf numFmtId="178" fontId="43" fillId="8" borderId="8" xfId="37" applyNumberFormat="1" applyFont="1" applyFill="1" applyBorder="1" applyAlignment="1">
      <alignment vertical="center" shrinkToFit="1"/>
    </xf>
    <xf numFmtId="178" fontId="43" fillId="8" borderId="20" xfId="37" applyNumberFormat="1" applyFont="1" applyFill="1" applyBorder="1" applyAlignment="1">
      <alignment vertical="center" shrinkToFit="1"/>
    </xf>
    <xf numFmtId="178" fontId="43" fillId="8" borderId="28" xfId="37" applyNumberFormat="1" applyFont="1" applyFill="1" applyBorder="1" applyAlignment="1">
      <alignment vertical="center" shrinkToFit="1"/>
    </xf>
    <xf numFmtId="178" fontId="43" fillId="8" borderId="8" xfId="4" applyNumberFormat="1" applyFont="1" applyFill="1" applyBorder="1" applyAlignment="1">
      <alignment vertical="center" shrinkToFit="1"/>
    </xf>
    <xf numFmtId="178" fontId="43" fillId="8" borderId="39" xfId="4" applyNumberFormat="1" applyFont="1" applyFill="1" applyBorder="1" applyAlignment="1">
      <alignment vertical="center" shrinkToFit="1"/>
    </xf>
    <xf numFmtId="178" fontId="43" fillId="8" borderId="40" xfId="4" applyNumberFormat="1" applyFont="1" applyFill="1" applyBorder="1" applyAlignment="1">
      <alignment vertical="center" shrinkToFit="1"/>
    </xf>
    <xf numFmtId="180" fontId="4" fillId="3" borderId="6" xfId="1" applyNumberFormat="1" applyFont="1" applyFill="1" applyBorder="1" applyAlignment="1">
      <alignment horizontal="center" vertical="center" shrinkToFit="1"/>
    </xf>
    <xf numFmtId="180" fontId="4" fillId="3" borderId="7" xfId="1" applyNumberFormat="1" applyFont="1" applyFill="1" applyBorder="1" applyAlignment="1">
      <alignment horizontal="center" vertical="center" shrinkToFit="1"/>
    </xf>
    <xf numFmtId="176" fontId="7" fillId="3" borderId="7" xfId="0" applyNumberFormat="1" applyFont="1" applyFill="1" applyBorder="1" applyAlignment="1">
      <alignment horizontal="center" vertical="center" shrinkToFit="1"/>
    </xf>
    <xf numFmtId="181" fontId="6" fillId="0" borderId="6" xfId="0" applyNumberFormat="1" applyFont="1" applyFill="1" applyBorder="1" applyAlignment="1">
      <alignment horizontal="center" vertical="center"/>
    </xf>
    <xf numFmtId="0" fontId="4" fillId="0" borderId="0" xfId="0" applyFont="1" applyFill="1" applyAlignment="1" applyProtection="1">
      <alignment vertical="center" wrapText="1"/>
    </xf>
    <xf numFmtId="3" fontId="20" fillId="0" borderId="0" xfId="0" applyNumberFormat="1" applyFont="1" applyFill="1" applyBorder="1" applyAlignment="1" applyProtection="1">
      <alignment horizontal="center" vertical="center"/>
    </xf>
    <xf numFmtId="0" fontId="4" fillId="0" borderId="0" xfId="0" applyFont="1" applyBorder="1" applyAlignment="1">
      <alignment horizontal="left" vertical="center" shrinkToFit="1"/>
    </xf>
    <xf numFmtId="176" fontId="4" fillId="0" borderId="0" xfId="0" applyNumberFormat="1" applyFont="1" applyBorder="1" applyAlignment="1">
      <alignment horizontal="center" vertical="center" shrinkToFit="1"/>
    </xf>
    <xf numFmtId="0" fontId="4" fillId="0" borderId="0" xfId="0" applyFont="1" applyBorder="1" applyAlignment="1">
      <alignment vertical="center" shrinkToFit="1"/>
    </xf>
    <xf numFmtId="0" fontId="4" fillId="0" borderId="0" xfId="0" applyFont="1" applyBorder="1" applyAlignment="1">
      <alignment horizontal="center" vertical="center" shrinkToFit="1"/>
    </xf>
    <xf numFmtId="0" fontId="7" fillId="0" borderId="7" xfId="0" applyFont="1" applyFill="1" applyBorder="1" applyAlignment="1">
      <alignment horizontal="center" vertical="center" shrinkToFit="1"/>
    </xf>
    <xf numFmtId="0" fontId="7" fillId="0" borderId="5" xfId="0" applyFont="1" applyFill="1" applyBorder="1" applyAlignment="1">
      <alignment horizontal="center" vertical="center" shrinkToFit="1"/>
    </xf>
    <xf numFmtId="176" fontId="4" fillId="3" borderId="7" xfId="0" applyNumberFormat="1" applyFont="1" applyFill="1" applyBorder="1" applyAlignment="1">
      <alignment horizontal="center" vertical="center" shrinkToFit="1"/>
    </xf>
    <xf numFmtId="0" fontId="4" fillId="0" borderId="7" xfId="0" applyFont="1" applyBorder="1" applyAlignment="1">
      <alignment horizontal="center" vertical="center" textRotation="255" wrapText="1" shrinkToFit="1"/>
    </xf>
    <xf numFmtId="0" fontId="4" fillId="0" borderId="0" xfId="0" applyFont="1" applyAlignment="1">
      <alignment vertical="center" shrinkToFit="1"/>
    </xf>
    <xf numFmtId="0" fontId="4" fillId="0" borderId="0" xfId="0" applyFont="1" applyAlignment="1">
      <alignment horizontal="center" vertical="center" shrinkToFit="1"/>
    </xf>
    <xf numFmtId="0" fontId="4" fillId="0" borderId="0" xfId="0" applyFont="1" applyAlignment="1">
      <alignment horizontal="right" vertical="center" shrinkToFit="1"/>
    </xf>
    <xf numFmtId="0" fontId="0" fillId="0" borderId="7" xfId="0" applyBorder="1" applyAlignment="1">
      <alignment horizontal="center"/>
    </xf>
    <xf numFmtId="0" fontId="9" fillId="0" borderId="0" xfId="10"/>
    <xf numFmtId="3" fontId="0" fillId="9" borderId="7" xfId="0" applyNumberFormat="1" applyFill="1" applyBorder="1" applyAlignment="1">
      <alignment horizontal="right" vertical="center" wrapText="1"/>
    </xf>
    <xf numFmtId="38" fontId="0" fillId="0" borderId="7" xfId="41" applyFont="1" applyBorder="1" applyAlignment="1">
      <alignment horizontal="center"/>
    </xf>
    <xf numFmtId="38" fontId="30" fillId="0" borderId="7" xfId="41" applyFont="1" applyBorder="1" applyAlignment="1">
      <alignment horizontal="center"/>
    </xf>
    <xf numFmtId="0" fontId="0" fillId="0" borderId="7" xfId="0" applyBorder="1" applyAlignment="1">
      <alignment horizontal="centerContinuous"/>
    </xf>
    <xf numFmtId="38" fontId="0" fillId="0" borderId="7" xfId="41" applyFont="1" applyBorder="1" applyAlignment="1"/>
    <xf numFmtId="0" fontId="0" fillId="0" borderId="7" xfId="0" applyBorder="1"/>
    <xf numFmtId="38" fontId="30" fillId="0" borderId="7" xfId="41" applyFont="1" applyBorder="1" applyAlignment="1"/>
    <xf numFmtId="38" fontId="0" fillId="0" borderId="0" xfId="41" applyFont="1" applyAlignment="1"/>
    <xf numFmtId="0" fontId="64" fillId="0" borderId="7" xfId="0" applyFont="1" applyBorder="1" applyAlignment="1">
      <alignment vertical="center" shrinkToFit="1"/>
    </xf>
    <xf numFmtId="0" fontId="65" fillId="0" borderId="0" xfId="38" applyFont="1" applyFill="1" applyBorder="1" applyAlignment="1" applyProtection="1">
      <alignment horizontal="center" vertical="center"/>
    </xf>
    <xf numFmtId="0" fontId="4" fillId="0" borderId="41" xfId="0" applyFont="1" applyBorder="1" applyAlignment="1">
      <alignment vertical="center" shrinkToFit="1"/>
    </xf>
    <xf numFmtId="0" fontId="4" fillId="0" borderId="74" xfId="0" applyFont="1" applyBorder="1" applyAlignment="1">
      <alignment vertical="center" shrinkToFit="1"/>
    </xf>
    <xf numFmtId="180" fontId="4" fillId="0" borderId="75" xfId="1" applyNumberFormat="1" applyFont="1" applyFill="1" applyBorder="1" applyAlignment="1">
      <alignment horizontal="center" vertical="center" shrinkToFit="1"/>
    </xf>
    <xf numFmtId="0" fontId="4" fillId="0" borderId="12" xfId="0" applyFont="1" applyBorder="1" applyAlignment="1">
      <alignment horizontal="right" vertical="center" shrinkToFit="1"/>
    </xf>
    <xf numFmtId="0" fontId="4" fillId="0" borderId="76" xfId="0" applyFont="1" applyBorder="1" applyAlignment="1">
      <alignment vertical="center" shrinkToFit="1"/>
    </xf>
    <xf numFmtId="0" fontId="4" fillId="0" borderId="66" xfId="0" applyFont="1" applyBorder="1" applyAlignment="1">
      <alignment vertical="center" shrinkToFit="1"/>
    </xf>
    <xf numFmtId="0" fontId="21" fillId="0" borderId="66" xfId="0" applyFont="1" applyBorder="1" applyAlignment="1">
      <alignment vertical="center" shrinkToFit="1"/>
    </xf>
    <xf numFmtId="0" fontId="21" fillId="0" borderId="77" xfId="0" applyFont="1" applyBorder="1" applyAlignment="1">
      <alignment vertical="center" shrinkToFit="1"/>
    </xf>
    <xf numFmtId="0" fontId="20" fillId="0" borderId="0" xfId="0" applyFont="1" applyFill="1" applyBorder="1" applyAlignment="1" applyProtection="1">
      <protection locked="0"/>
    </xf>
    <xf numFmtId="0" fontId="8" fillId="0" borderId="0" xfId="0" applyFont="1" applyFill="1" applyBorder="1" applyAlignment="1" applyProtection="1">
      <alignment vertical="center" shrinkToFit="1"/>
    </xf>
    <xf numFmtId="3" fontId="20" fillId="0" borderId="0" xfId="0" applyNumberFormat="1" applyFont="1" applyFill="1" applyBorder="1" applyAlignment="1" applyProtection="1">
      <alignment vertical="center"/>
    </xf>
    <xf numFmtId="0" fontId="8" fillId="0" borderId="0" xfId="0" applyFont="1" applyAlignment="1">
      <alignment vertical="center" shrinkToFit="1"/>
    </xf>
    <xf numFmtId="3" fontId="4" fillId="0" borderId="0" xfId="0" applyNumberFormat="1" applyFont="1" applyAlignment="1">
      <alignment vertical="center"/>
    </xf>
    <xf numFmtId="3" fontId="6" fillId="0" borderId="7" xfId="0" applyNumberFormat="1" applyFont="1" applyBorder="1" applyAlignment="1">
      <alignment horizontal="center" vertical="center"/>
    </xf>
    <xf numFmtId="0" fontId="4" fillId="0" borderId="0" xfId="0" applyFont="1" applyProtection="1">
      <protection locked="0"/>
    </xf>
    <xf numFmtId="3" fontId="22" fillId="0" borderId="8" xfId="0" applyNumberFormat="1" applyFont="1" applyBorder="1" applyAlignment="1">
      <alignment vertical="center"/>
    </xf>
    <xf numFmtId="3" fontId="22" fillId="0" borderId="1" xfId="0" applyNumberFormat="1" applyFont="1" applyBorder="1" applyAlignment="1">
      <alignment vertical="center"/>
    </xf>
    <xf numFmtId="3" fontId="4" fillId="0" borderId="0" xfId="0" applyNumberFormat="1" applyFont="1" applyBorder="1" applyAlignment="1" applyProtection="1">
      <alignment horizontal="right" vertical="center" indent="1"/>
    </xf>
    <xf numFmtId="0" fontId="4" fillId="0" borderId="9" xfId="0" applyFont="1" applyBorder="1" applyProtection="1"/>
    <xf numFmtId="3" fontId="4" fillId="0" borderId="1" xfId="0" applyNumberFormat="1" applyFont="1" applyBorder="1" applyAlignment="1">
      <alignment horizontal="center" vertical="center"/>
    </xf>
    <xf numFmtId="0" fontId="4" fillId="0" borderId="10" xfId="0" applyFont="1" applyFill="1" applyBorder="1" applyProtection="1"/>
    <xf numFmtId="3" fontId="8" fillId="0" borderId="0" xfId="0" applyNumberFormat="1" applyFont="1" applyBorder="1" applyAlignment="1" applyProtection="1">
      <alignment vertical="center"/>
    </xf>
    <xf numFmtId="3" fontId="67" fillId="0" borderId="1" xfId="0" applyNumberFormat="1" applyFont="1" applyFill="1" applyBorder="1" applyAlignment="1" applyProtection="1">
      <alignment horizontal="center" vertical="center"/>
    </xf>
    <xf numFmtId="3" fontId="20" fillId="0" borderId="0" xfId="0" applyNumberFormat="1" applyFont="1" applyFill="1" applyBorder="1" applyAlignment="1" applyProtection="1">
      <alignment horizontal="left" vertical="center"/>
    </xf>
    <xf numFmtId="3" fontId="4" fillId="0" borderId="0" xfId="0" applyNumberFormat="1" applyFont="1" applyFill="1" applyBorder="1" applyAlignment="1" applyProtection="1">
      <alignment horizontal="center" vertical="center"/>
    </xf>
    <xf numFmtId="0" fontId="8" fillId="0" borderId="3" xfId="0" applyFont="1" applyBorder="1" applyAlignment="1" applyProtection="1">
      <alignment horizontal="center" vertical="center"/>
    </xf>
    <xf numFmtId="0" fontId="8" fillId="0" borderId="9" xfId="0" applyFont="1" applyBorder="1" applyAlignment="1" applyProtection="1">
      <alignment horizontal="center" vertical="center"/>
    </xf>
    <xf numFmtId="0" fontId="8" fillId="0" borderId="1" xfId="0" applyFont="1" applyBorder="1" applyAlignment="1" applyProtection="1">
      <alignment horizontal="center" vertical="center"/>
    </xf>
    <xf numFmtId="3" fontId="4" fillId="0" borderId="0" xfId="0" applyNumberFormat="1" applyFont="1" applyBorder="1" applyAlignment="1" applyProtection="1">
      <alignment horizontal="right" vertical="center"/>
    </xf>
    <xf numFmtId="0" fontId="8" fillId="0" borderId="2" xfId="0" applyFont="1" applyBorder="1" applyAlignment="1" applyProtection="1">
      <alignment horizontal="center" vertical="center"/>
    </xf>
    <xf numFmtId="3" fontId="8" fillId="0" borderId="3" xfId="0" applyNumberFormat="1" applyFont="1" applyBorder="1" applyAlignment="1" applyProtection="1">
      <alignment horizontal="center" vertical="center"/>
    </xf>
    <xf numFmtId="0" fontId="4" fillId="0" borderId="0" xfId="0" applyFont="1" applyAlignment="1" applyProtection="1">
      <alignment horizontal="center"/>
    </xf>
    <xf numFmtId="0" fontId="5" fillId="0" borderId="0" xfId="0" applyFont="1" applyAlignment="1" applyProtection="1">
      <alignment horizontal="center" vertical="top"/>
    </xf>
    <xf numFmtId="0" fontId="4" fillId="0" borderId="8" xfId="0" applyFont="1" applyFill="1" applyBorder="1" applyAlignment="1" applyProtection="1">
      <alignment horizontal="right" vertical="center"/>
      <protection locked="0"/>
    </xf>
    <xf numFmtId="0" fontId="8" fillId="0" borderId="1" xfId="0" applyFont="1" applyFill="1" applyBorder="1" applyAlignment="1" applyProtection="1">
      <alignment vertical="center"/>
    </xf>
    <xf numFmtId="0" fontId="6" fillId="0" borderId="8" xfId="0" applyFont="1" applyFill="1" applyBorder="1" applyAlignment="1" applyProtection="1">
      <alignment vertical="center"/>
      <protection locked="0"/>
    </xf>
    <xf numFmtId="3" fontId="68" fillId="0" borderId="1" xfId="0" applyNumberFormat="1" applyFont="1" applyFill="1" applyBorder="1" applyAlignment="1" applyProtection="1">
      <alignment horizontal="center" vertical="center"/>
    </xf>
    <xf numFmtId="0" fontId="37" fillId="0" borderId="0" xfId="0" applyFont="1" applyFill="1" applyBorder="1" applyAlignment="1">
      <alignment vertical="center" wrapText="1"/>
    </xf>
    <xf numFmtId="0" fontId="30" fillId="0" borderId="0" xfId="0" applyFont="1"/>
    <xf numFmtId="38" fontId="30" fillId="0" borderId="0" xfId="41" applyFont="1" applyAlignment="1"/>
    <xf numFmtId="0" fontId="30" fillId="0" borderId="8" xfId="0" applyFont="1" applyBorder="1"/>
    <xf numFmtId="0" fontId="30" fillId="0" borderId="9" xfId="0" applyFont="1" applyBorder="1" applyAlignment="1">
      <alignment horizontal="center"/>
    </xf>
    <xf numFmtId="0" fontId="30" fillId="0" borderId="1" xfId="0" applyFont="1" applyBorder="1"/>
    <xf numFmtId="0" fontId="30" fillId="0" borderId="0" xfId="10" applyFont="1"/>
    <xf numFmtId="0" fontId="30" fillId="0" borderId="7" xfId="10" applyFont="1" applyBorder="1"/>
    <xf numFmtId="3" fontId="0" fillId="9" borderId="7" xfId="0" applyNumberFormat="1" applyFont="1" applyFill="1" applyBorder="1" applyAlignment="1">
      <alignment horizontal="right" vertical="center" wrapText="1"/>
    </xf>
    <xf numFmtId="0" fontId="0" fillId="0" borderId="0" xfId="0" applyFont="1"/>
    <xf numFmtId="38" fontId="69" fillId="0" borderId="7" xfId="3" applyFont="1" applyBorder="1" applyAlignment="1">
      <alignment horizontal="center"/>
    </xf>
    <xf numFmtId="0" fontId="0" fillId="0" borderId="7" xfId="0" applyFont="1" applyBorder="1" applyAlignment="1">
      <alignment horizontal="center"/>
    </xf>
    <xf numFmtId="182" fontId="0" fillId="0" borderId="7" xfId="0" applyNumberFormat="1" applyFont="1" applyBorder="1"/>
    <xf numFmtId="0" fontId="0" fillId="0" borderId="7" xfId="0" applyFont="1" applyBorder="1"/>
    <xf numFmtId="3" fontId="4" fillId="0" borderId="0" xfId="0" applyNumberFormat="1" applyFont="1" applyBorder="1" applyAlignment="1" applyProtection="1">
      <alignment horizontal="right" vertical="center" shrinkToFit="1"/>
    </xf>
    <xf numFmtId="0" fontId="4" fillId="0" borderId="0" xfId="0" applyFont="1" applyFill="1" applyProtection="1"/>
    <xf numFmtId="0" fontId="68" fillId="0" borderId="0" xfId="0" applyFont="1" applyFill="1" applyBorder="1" applyAlignment="1" applyProtection="1">
      <alignment horizontal="right" vertical="center"/>
      <protection locked="0"/>
    </xf>
    <xf numFmtId="0" fontId="5" fillId="0" borderId="0" xfId="0" applyFont="1" applyBorder="1" applyAlignment="1">
      <alignment horizontal="center" vertical="center" wrapText="1" shrinkToFit="1"/>
    </xf>
    <xf numFmtId="0" fontId="8" fillId="0" borderId="0" xfId="0" applyFont="1" applyFill="1" applyBorder="1" applyAlignment="1" applyProtection="1"/>
    <xf numFmtId="0" fontId="32" fillId="0" borderId="0" xfId="0" applyFont="1" applyFill="1" applyBorder="1" applyAlignment="1" applyProtection="1">
      <alignment vertical="center"/>
    </xf>
    <xf numFmtId="0" fontId="6" fillId="0" borderId="8" xfId="0" applyFont="1" applyFill="1" applyBorder="1" applyAlignment="1" applyProtection="1">
      <alignment horizontal="right" vertical="center" indent="1"/>
    </xf>
    <xf numFmtId="0" fontId="6" fillId="0" borderId="0" xfId="0" applyFont="1" applyBorder="1" applyAlignment="1" applyProtection="1">
      <alignment vertical="center"/>
    </xf>
    <xf numFmtId="0" fontId="21" fillId="0" borderId="0" xfId="0" applyFont="1" applyAlignment="1">
      <alignment horizontal="left" vertical="center" indent="1"/>
    </xf>
    <xf numFmtId="0" fontId="21" fillId="0" borderId="0" xfId="0" applyFont="1" applyAlignment="1">
      <alignment vertical="center"/>
    </xf>
    <xf numFmtId="0" fontId="6" fillId="0" borderId="0" xfId="0" applyFont="1" applyBorder="1" applyAlignment="1" applyProtection="1">
      <alignment horizontal="center" shrinkToFit="1"/>
    </xf>
    <xf numFmtId="0" fontId="6" fillId="0" borderId="0" xfId="0" applyFont="1" applyBorder="1" applyAlignment="1" applyProtection="1">
      <alignment horizontal="center" vertical="center"/>
    </xf>
    <xf numFmtId="0" fontId="6" fillId="0" borderId="0" xfId="0" applyFont="1" applyBorder="1" applyAlignment="1" applyProtection="1">
      <alignment horizontal="right" vertical="center"/>
    </xf>
    <xf numFmtId="0" fontId="8" fillId="0" borderId="0" xfId="0" applyFont="1" applyAlignment="1" applyProtection="1">
      <alignment horizontal="center" vertical="center" shrinkToFit="1"/>
      <protection locked="0"/>
    </xf>
    <xf numFmtId="182" fontId="8" fillId="0" borderId="1" xfId="0" applyNumberFormat="1" applyFont="1" applyBorder="1" applyAlignment="1">
      <alignment vertical="center"/>
    </xf>
    <xf numFmtId="0" fontId="67" fillId="0" borderId="0" xfId="0" applyFont="1" applyFill="1" applyBorder="1" applyAlignment="1" applyProtection="1">
      <alignment horizontal="left" vertical="center"/>
    </xf>
    <xf numFmtId="0" fontId="33" fillId="0" borderId="0" xfId="0" applyFont="1" applyAlignment="1">
      <alignment horizontal="left" vertical="center" indent="1"/>
    </xf>
    <xf numFmtId="0" fontId="33" fillId="0" borderId="0" xfId="0" applyFont="1"/>
    <xf numFmtId="0" fontId="70" fillId="0" borderId="0" xfId="0" applyFont="1" applyAlignment="1" applyProtection="1">
      <alignment vertical="center"/>
      <protection locked="0"/>
    </xf>
    <xf numFmtId="0" fontId="70" fillId="0" borderId="0" xfId="0" applyFont="1" applyAlignment="1" applyProtection="1">
      <alignment horizontal="center" vertical="center"/>
      <protection locked="0"/>
    </xf>
    <xf numFmtId="0" fontId="71" fillId="0" borderId="0" xfId="0" applyFont="1" applyAlignment="1" applyProtection="1">
      <alignment vertical="center"/>
      <protection locked="0"/>
    </xf>
    <xf numFmtId="0" fontId="70" fillId="0" borderId="0" xfId="0" applyFont="1" applyAlignment="1" applyProtection="1">
      <alignment horizontal="distributed" vertical="center"/>
      <protection locked="0"/>
    </xf>
    <xf numFmtId="0" fontId="70" fillId="0" borderId="2" xfId="0" applyFont="1" applyBorder="1" applyAlignment="1" applyProtection="1">
      <alignment vertical="center"/>
      <protection locked="0"/>
    </xf>
    <xf numFmtId="0" fontId="70" fillId="0" borderId="0" xfId="0" applyFont="1" applyAlignment="1">
      <alignment horizontal="left" vertical="center"/>
    </xf>
    <xf numFmtId="0" fontId="70" fillId="0" borderId="0" xfId="0" applyFont="1" applyAlignment="1">
      <alignment horizontal="left" vertical="center" indent="2"/>
    </xf>
    <xf numFmtId="179" fontId="41" fillId="0" borderId="0" xfId="0" applyNumberFormat="1" applyFont="1" applyAlignment="1" applyProtection="1">
      <alignment vertical="center"/>
      <protection locked="0"/>
    </xf>
    <xf numFmtId="0" fontId="70" fillId="0" borderId="10" xfId="0" applyFont="1" applyBorder="1" applyAlignment="1" applyProtection="1">
      <alignment vertical="center"/>
      <protection locked="0"/>
    </xf>
    <xf numFmtId="0" fontId="70" fillId="0" borderId="4" xfId="0" applyFont="1" applyBorder="1" applyAlignment="1" applyProtection="1">
      <alignment vertical="center"/>
      <protection locked="0"/>
    </xf>
    <xf numFmtId="0" fontId="70" fillId="0" borderId="11" xfId="0" applyFont="1" applyBorder="1" applyAlignment="1" applyProtection="1">
      <alignment vertical="center"/>
      <protection locked="0"/>
    </xf>
    <xf numFmtId="0" fontId="70" fillId="0" borderId="4" xfId="0" applyFont="1" applyBorder="1" applyAlignment="1" applyProtection="1">
      <alignment horizontal="center" vertical="center"/>
      <protection locked="0"/>
    </xf>
    <xf numFmtId="0" fontId="43" fillId="0" borderId="4" xfId="0" applyFont="1" applyBorder="1" applyAlignment="1" applyProtection="1">
      <alignment horizontal="center" vertical="top" wrapText="1"/>
      <protection locked="0"/>
    </xf>
    <xf numFmtId="0" fontId="70" fillId="0" borderId="3" xfId="0" applyFont="1" applyBorder="1" applyAlignment="1" applyProtection="1">
      <alignment horizontal="center" vertical="center"/>
      <protection locked="0"/>
    </xf>
    <xf numFmtId="0" fontId="70" fillId="0" borderId="1" xfId="0" applyFont="1" applyBorder="1" applyAlignment="1" applyProtection="1">
      <alignment horizontal="center" vertical="center"/>
      <protection locked="0"/>
    </xf>
    <xf numFmtId="179" fontId="41" fillId="0" borderId="13" xfId="0" applyNumberFormat="1" applyFont="1" applyBorder="1" applyAlignment="1">
      <alignment vertical="center"/>
    </xf>
    <xf numFmtId="179" fontId="41" fillId="0" borderId="0" xfId="0" applyNumberFormat="1" applyFont="1" applyAlignment="1">
      <alignment vertical="center"/>
    </xf>
    <xf numFmtId="0" fontId="70" fillId="0" borderId="14" xfId="0" applyFont="1" applyBorder="1" applyAlignment="1" applyProtection="1">
      <alignment horizontal="center" vertical="center"/>
      <protection locked="0"/>
    </xf>
    <xf numFmtId="0" fontId="70" fillId="0" borderId="13" xfId="0" applyFont="1" applyBorder="1" applyAlignment="1" applyProtection="1">
      <alignment vertical="center"/>
      <protection locked="0"/>
    </xf>
    <xf numFmtId="0" fontId="70" fillId="0" borderId="14" xfId="0" applyFont="1" applyBorder="1" applyAlignment="1" applyProtection="1">
      <alignment vertical="center"/>
      <protection locked="0"/>
    </xf>
    <xf numFmtId="0" fontId="70" fillId="0" borderId="12" xfId="0" applyFont="1" applyBorder="1" applyAlignment="1" applyProtection="1">
      <alignment vertical="center"/>
      <protection locked="0"/>
    </xf>
    <xf numFmtId="0" fontId="70" fillId="0" borderId="3" xfId="0" applyFont="1" applyBorder="1" applyAlignment="1" applyProtection="1">
      <alignment vertical="center"/>
      <protection locked="0"/>
    </xf>
    <xf numFmtId="0" fontId="28" fillId="0" borderId="0" xfId="0" applyFont="1" applyAlignment="1">
      <alignment vertical="center"/>
    </xf>
    <xf numFmtId="0" fontId="74" fillId="0" borderId="0" xfId="0" applyFont="1" applyAlignment="1">
      <alignment horizontal="left" vertical="center"/>
    </xf>
    <xf numFmtId="0" fontId="74" fillId="0" borderId="0" xfId="0" applyFont="1" applyAlignment="1">
      <alignment vertical="center" wrapText="1"/>
    </xf>
    <xf numFmtId="0" fontId="28" fillId="3" borderId="7" xfId="0" applyFont="1" applyFill="1" applyBorder="1" applyAlignment="1">
      <alignment horizontal="center" vertical="center"/>
    </xf>
    <xf numFmtId="0" fontId="28" fillId="0" borderId="0" xfId="0" applyFont="1" applyFill="1" applyBorder="1" applyAlignment="1">
      <alignment horizontal="center" vertical="center"/>
    </xf>
    <xf numFmtId="0" fontId="74" fillId="0" borderId="0" xfId="0" applyFont="1" applyFill="1" applyBorder="1" applyAlignment="1">
      <alignment horizontal="left" vertical="top" wrapText="1"/>
    </xf>
    <xf numFmtId="0" fontId="74" fillId="0" borderId="0" xfId="0" applyFont="1" applyBorder="1" applyAlignment="1">
      <alignment horizontal="left" vertical="top" wrapText="1" indent="5"/>
    </xf>
    <xf numFmtId="0" fontId="28" fillId="0" borderId="0" xfId="0" applyFont="1" applyBorder="1" applyAlignment="1">
      <alignment vertical="center"/>
    </xf>
    <xf numFmtId="0" fontId="74" fillId="0" borderId="7" xfId="0" applyFont="1" applyBorder="1" applyAlignment="1">
      <alignment horizontal="center" vertical="center" wrapText="1"/>
    </xf>
    <xf numFmtId="0" fontId="70" fillId="0" borderId="0" xfId="0" applyFont="1" applyFill="1" applyBorder="1" applyAlignment="1" applyProtection="1">
      <alignment vertical="center"/>
      <protection locked="0"/>
    </xf>
    <xf numFmtId="0" fontId="70" fillId="0" borderId="0" xfId="0" applyFont="1" applyFill="1" applyBorder="1" applyAlignment="1">
      <alignment vertical="center"/>
    </xf>
    <xf numFmtId="0" fontId="73" fillId="0" borderId="0" xfId="0" applyFont="1" applyAlignment="1" applyProtection="1">
      <alignment vertical="center" wrapText="1"/>
      <protection locked="0"/>
    </xf>
    <xf numFmtId="0" fontId="70" fillId="0" borderId="0" xfId="0" applyFont="1" applyBorder="1" applyAlignment="1" applyProtection="1">
      <alignment horizontal="center" vertical="center"/>
      <protection locked="0"/>
    </xf>
    <xf numFmtId="0" fontId="70" fillId="0" borderId="0" xfId="0" applyFont="1" applyFill="1" applyBorder="1" applyAlignment="1">
      <alignment horizontal="left" vertical="center"/>
    </xf>
    <xf numFmtId="0" fontId="70" fillId="0" borderId="0" xfId="0" applyFont="1" applyBorder="1" applyAlignment="1" applyProtection="1">
      <alignment vertical="center"/>
      <protection locked="0"/>
    </xf>
    <xf numFmtId="0" fontId="78" fillId="0" borderId="0" xfId="0" applyFont="1" applyAlignment="1" applyProtection="1">
      <alignment vertical="center"/>
      <protection locked="0"/>
    </xf>
    <xf numFmtId="0" fontId="70" fillId="3" borderId="12" xfId="0" applyFont="1" applyFill="1" applyBorder="1" applyAlignment="1" applyProtection="1">
      <alignment horizontal="center" vertical="center"/>
      <protection locked="0"/>
    </xf>
    <xf numFmtId="0" fontId="70" fillId="3" borderId="8" xfId="0" applyFont="1" applyFill="1" applyBorder="1" applyAlignment="1" applyProtection="1">
      <alignment horizontal="center" vertical="center"/>
      <protection locked="0"/>
    </xf>
    <xf numFmtId="0" fontId="70" fillId="3" borderId="8" xfId="0" applyFont="1" applyFill="1" applyBorder="1" applyAlignment="1" applyProtection="1">
      <alignment vertical="center"/>
      <protection locked="0"/>
    </xf>
    <xf numFmtId="0" fontId="70" fillId="3" borderId="1" xfId="0" applyFont="1" applyFill="1" applyBorder="1" applyAlignment="1" applyProtection="1">
      <alignment horizontal="center"/>
      <protection locked="0"/>
    </xf>
    <xf numFmtId="0" fontId="56" fillId="0" borderId="0" xfId="30" applyFont="1" applyAlignment="1">
      <alignment vertical="center"/>
    </xf>
    <xf numFmtId="0" fontId="61" fillId="0" borderId="0" xfId="0" applyFont="1"/>
    <xf numFmtId="0" fontId="56" fillId="0" borderId="0" xfId="30" applyFont="1" applyFill="1" applyBorder="1" applyAlignment="1">
      <alignment vertical="center"/>
    </xf>
    <xf numFmtId="0" fontId="56" fillId="0" borderId="0" xfId="30" applyFont="1" applyFill="1" applyBorder="1" applyAlignment="1">
      <alignment vertical="center" shrinkToFit="1"/>
    </xf>
    <xf numFmtId="0" fontId="56" fillId="0" borderId="0" xfId="30" applyFont="1" applyAlignment="1">
      <alignment horizontal="left" vertical="center"/>
    </xf>
    <xf numFmtId="0" fontId="56" fillId="0" borderId="0" xfId="30" applyFont="1" applyBorder="1" applyAlignment="1">
      <alignment horizontal="center" vertical="center"/>
    </xf>
    <xf numFmtId="0" fontId="56" fillId="0" borderId="0" xfId="30" applyFont="1" applyBorder="1" applyAlignment="1">
      <alignment horizontal="left" vertical="center" wrapText="1"/>
    </xf>
    <xf numFmtId="0" fontId="81" fillId="0" borderId="0" xfId="0" applyFont="1" applyAlignment="1">
      <alignment vertical="center"/>
    </xf>
    <xf numFmtId="0" fontId="61" fillId="0" borderId="0" xfId="0" applyFont="1" applyAlignment="1">
      <alignment vertical="center"/>
    </xf>
    <xf numFmtId="0" fontId="82" fillId="0" borderId="0" xfId="0" applyFont="1" applyAlignment="1">
      <alignment vertical="center"/>
    </xf>
    <xf numFmtId="0" fontId="83" fillId="0" borderId="0" xfId="0" applyFont="1" applyAlignment="1">
      <alignment vertical="center"/>
    </xf>
    <xf numFmtId="0" fontId="84" fillId="0" borderId="0" xfId="0" applyFont="1" applyAlignment="1">
      <alignment vertical="center"/>
    </xf>
    <xf numFmtId="0" fontId="85" fillId="0" borderId="0" xfId="0" applyFont="1" applyAlignment="1">
      <alignment vertical="center"/>
    </xf>
    <xf numFmtId="0" fontId="81" fillId="0" borderId="0" xfId="0" applyFont="1" applyFill="1" applyAlignment="1" applyProtection="1">
      <alignment vertical="center"/>
      <protection locked="0"/>
    </xf>
    <xf numFmtId="0" fontId="81" fillId="0" borderId="0" xfId="0" applyFont="1" applyAlignment="1">
      <alignment horizontal="center" vertical="center" wrapText="1"/>
    </xf>
    <xf numFmtId="0" fontId="81" fillId="0" borderId="0" xfId="0" applyFont="1" applyAlignment="1">
      <alignment horizontal="left" vertical="top" wrapText="1"/>
    </xf>
    <xf numFmtId="0" fontId="86" fillId="0" borderId="0" xfId="0" applyFont="1" applyAlignment="1">
      <alignment vertical="center"/>
    </xf>
    <xf numFmtId="0" fontId="81" fillId="0" borderId="0" xfId="0" applyFont="1" applyAlignment="1">
      <alignment horizontal="left" vertical="center"/>
    </xf>
    <xf numFmtId="0" fontId="81" fillId="0" borderId="0" xfId="0" applyFont="1" applyBorder="1" applyAlignment="1">
      <alignment vertical="center" wrapText="1"/>
    </xf>
    <xf numFmtId="182" fontId="81" fillId="0" borderId="7" xfId="0" applyNumberFormat="1" applyFont="1" applyBorder="1" applyAlignment="1">
      <alignment vertical="center" wrapText="1"/>
    </xf>
    <xf numFmtId="0" fontId="87" fillId="0" borderId="0" xfId="0" applyFont="1" applyAlignment="1">
      <alignment vertical="center"/>
    </xf>
    <xf numFmtId="0" fontId="88" fillId="0" borderId="0" xfId="0" applyFont="1" applyAlignment="1">
      <alignment vertical="center"/>
    </xf>
    <xf numFmtId="0" fontId="89" fillId="0" borderId="0" xfId="0" applyFont="1" applyAlignment="1">
      <alignment vertical="center"/>
    </xf>
    <xf numFmtId="0" fontId="22" fillId="0" borderId="0" xfId="0" applyFont="1" applyProtection="1"/>
    <xf numFmtId="0" fontId="90" fillId="0" borderId="0" xfId="0" applyFont="1" applyAlignment="1">
      <alignment horizontal="left" vertical="center"/>
    </xf>
    <xf numFmtId="0" fontId="74" fillId="0" borderId="0" xfId="0" applyFont="1" applyAlignment="1">
      <alignment vertical="center"/>
    </xf>
    <xf numFmtId="0" fontId="90" fillId="0" borderId="0" xfId="0" applyFont="1" applyAlignment="1">
      <alignment vertical="center"/>
    </xf>
    <xf numFmtId="0" fontId="28" fillId="0" borderId="7" xfId="0" applyFont="1" applyFill="1" applyBorder="1" applyAlignment="1">
      <alignment horizontal="center" vertical="center" wrapText="1"/>
    </xf>
    <xf numFmtId="0" fontId="96" fillId="0" borderId="0" xfId="30" applyFont="1" applyAlignment="1">
      <alignment horizontal="left" vertical="center"/>
    </xf>
    <xf numFmtId="0" fontId="95" fillId="0" borderId="0" xfId="30" applyFont="1" applyAlignment="1">
      <alignment horizontal="left" vertical="center"/>
    </xf>
    <xf numFmtId="0" fontId="6" fillId="0" borderId="4" xfId="0" applyFont="1" applyFill="1" applyBorder="1" applyAlignment="1" applyProtection="1">
      <alignment horizontal="right" vertical="center" indent="1"/>
    </xf>
    <xf numFmtId="0" fontId="8" fillId="0" borderId="11" xfId="0" applyFont="1" applyFill="1" applyBorder="1" applyAlignment="1" applyProtection="1">
      <alignment vertical="center"/>
    </xf>
    <xf numFmtId="0" fontId="8" fillId="0" borderId="9" xfId="0" applyFont="1" applyBorder="1" applyAlignment="1" applyProtection="1">
      <alignment horizontal="center" vertical="center"/>
    </xf>
    <xf numFmtId="0" fontId="8" fillId="0" borderId="1" xfId="0" applyFont="1" applyBorder="1" applyAlignment="1" applyProtection="1">
      <alignment horizontal="center" vertical="center"/>
    </xf>
    <xf numFmtId="3" fontId="8" fillId="0" borderId="3" xfId="0" applyNumberFormat="1" applyFont="1" applyBorder="1" applyAlignment="1" applyProtection="1">
      <alignment horizontal="center" vertical="center"/>
    </xf>
    <xf numFmtId="0" fontId="22" fillId="0" borderId="0" xfId="0" applyFont="1" applyAlignment="1" applyProtection="1"/>
    <xf numFmtId="0" fontId="22" fillId="0" borderId="0" xfId="0" applyFont="1" applyAlignment="1">
      <alignment vertical="center"/>
    </xf>
    <xf numFmtId="0" fontId="39" fillId="0" borderId="0" xfId="0" applyFont="1" applyAlignment="1">
      <alignment vertical="center"/>
    </xf>
    <xf numFmtId="0" fontId="28" fillId="0" borderId="5" xfId="0" applyFont="1" applyFill="1" applyBorder="1" applyAlignment="1">
      <alignment horizontal="left" vertical="center" wrapText="1"/>
    </xf>
    <xf numFmtId="0" fontId="43" fillId="0" borderId="0" xfId="0" applyFont="1" applyBorder="1" applyAlignment="1">
      <alignment horizontal="left" vertical="center"/>
    </xf>
    <xf numFmtId="0" fontId="101" fillId="3" borderId="12" xfId="0" applyFont="1" applyFill="1" applyBorder="1" applyAlignment="1" applyProtection="1">
      <alignment vertical="center"/>
      <protection locked="0"/>
    </xf>
    <xf numFmtId="0" fontId="101" fillId="3" borderId="3" xfId="0" applyFont="1" applyFill="1" applyBorder="1" applyAlignment="1" applyProtection="1">
      <alignment horizontal="center"/>
      <protection locked="0"/>
    </xf>
    <xf numFmtId="0" fontId="101" fillId="3" borderId="8" xfId="0" applyFont="1" applyFill="1" applyBorder="1" applyAlignment="1" applyProtection="1">
      <alignment vertical="center"/>
      <protection locked="0"/>
    </xf>
    <xf numFmtId="0" fontId="101" fillId="3" borderId="1" xfId="0" applyFont="1" applyFill="1" applyBorder="1" applyAlignment="1" applyProtection="1">
      <alignment horizontal="center"/>
      <protection locked="0"/>
    </xf>
    <xf numFmtId="3" fontId="6" fillId="0" borderId="7" xfId="0" applyNumberFormat="1" applyFont="1" applyFill="1" applyBorder="1" applyAlignment="1" applyProtection="1">
      <alignment vertical="center"/>
    </xf>
    <xf numFmtId="0" fontId="4" fillId="0" borderId="8" xfId="0" applyFont="1" applyFill="1" applyBorder="1" applyAlignment="1" applyProtection="1">
      <alignment horizontal="center" vertical="center"/>
      <protection locked="0"/>
    </xf>
    <xf numFmtId="0" fontId="8" fillId="0" borderId="1" xfId="0" applyFont="1" applyFill="1" applyBorder="1" applyAlignment="1" applyProtection="1">
      <alignment horizontal="center" vertical="center"/>
    </xf>
    <xf numFmtId="0" fontId="6" fillId="0" borderId="0" xfId="0" applyFont="1" applyAlignment="1" applyProtection="1">
      <alignment horizontal="left" vertical="top"/>
    </xf>
    <xf numFmtId="0" fontId="6" fillId="0" borderId="0" xfId="0" applyFont="1" applyAlignment="1" applyProtection="1">
      <alignment horizontal="left"/>
    </xf>
    <xf numFmtId="0" fontId="6" fillId="0" borderId="0" xfId="0" applyFont="1" applyAlignment="1" applyProtection="1">
      <alignment horizontal="left" vertical="top" shrinkToFit="1"/>
    </xf>
    <xf numFmtId="0" fontId="4" fillId="0" borderId="0" xfId="0" applyFont="1" applyFill="1" applyAlignment="1" applyProtection="1">
      <alignment horizontal="center" vertical="center"/>
      <protection locked="0"/>
    </xf>
    <xf numFmtId="180" fontId="4" fillId="0" borderId="65" xfId="1" applyNumberFormat="1" applyFont="1" applyFill="1" applyBorder="1" applyAlignment="1">
      <alignment horizontal="center" vertical="center" shrinkToFit="1"/>
    </xf>
    <xf numFmtId="180" fontId="4" fillId="0" borderId="67" xfId="1" applyNumberFormat="1" applyFont="1" applyFill="1" applyBorder="1" applyAlignment="1">
      <alignment horizontal="center" vertical="center" shrinkToFit="1"/>
    </xf>
    <xf numFmtId="180" fontId="4" fillId="0" borderId="68" xfId="1" applyNumberFormat="1" applyFont="1" applyFill="1" applyBorder="1" applyAlignment="1">
      <alignment horizontal="center" vertical="center" shrinkToFit="1"/>
    </xf>
    <xf numFmtId="0" fontId="11" fillId="0" borderId="7" xfId="0" applyFont="1" applyBorder="1" applyAlignment="1">
      <alignment vertical="center" wrapText="1" shrinkToFit="1"/>
    </xf>
    <xf numFmtId="0" fontId="28" fillId="0" borderId="7" xfId="0" applyFont="1" applyBorder="1" applyAlignment="1">
      <alignment horizontal="center" vertical="center" wrapText="1"/>
    </xf>
    <xf numFmtId="0" fontId="28" fillId="0" borderId="6" xfId="0" applyFont="1" applyBorder="1" applyAlignment="1">
      <alignment horizontal="center" vertical="center" wrapText="1"/>
    </xf>
    <xf numFmtId="0" fontId="25" fillId="0" borderId="7" xfId="0" applyFont="1" applyBorder="1" applyAlignment="1">
      <alignment horizontal="center" vertical="center" wrapText="1"/>
    </xf>
    <xf numFmtId="3" fontId="28" fillId="0" borderId="7" xfId="0" applyNumberFormat="1" applyFont="1" applyFill="1" applyBorder="1" applyAlignment="1">
      <alignment horizontal="center" vertical="center" wrapText="1"/>
    </xf>
    <xf numFmtId="3" fontId="28" fillId="0" borderId="7" xfId="0" applyNumberFormat="1" applyFont="1" applyBorder="1" applyAlignment="1">
      <alignment horizontal="center" vertical="center" wrapText="1"/>
    </xf>
    <xf numFmtId="0" fontId="28" fillId="0" borderId="7" xfId="0" applyFont="1" applyBorder="1" applyAlignment="1">
      <alignment vertical="center" wrapText="1"/>
    </xf>
    <xf numFmtId="0" fontId="4" fillId="0" borderId="0" xfId="0" applyFont="1" applyAlignment="1">
      <alignment vertical="center" shrinkToFit="1"/>
    </xf>
    <xf numFmtId="0" fontId="61" fillId="0" borderId="0" xfId="0" applyFont="1" applyAlignment="1">
      <alignment vertical="center" shrinkToFit="1"/>
    </xf>
    <xf numFmtId="0" fontId="6" fillId="0" borderId="7" xfId="0" applyFont="1" applyBorder="1" applyAlignment="1">
      <alignment shrinkToFit="1"/>
    </xf>
    <xf numFmtId="181" fontId="54" fillId="0" borderId="0" xfId="38" applyNumberFormat="1" applyFont="1" applyBorder="1" applyAlignment="1" applyProtection="1">
      <alignment horizontal="center" vertical="center"/>
    </xf>
    <xf numFmtId="0" fontId="65" fillId="0" borderId="0" xfId="38" applyFont="1" applyAlignment="1" applyProtection="1">
      <alignment horizontal="left" vertical="center"/>
    </xf>
    <xf numFmtId="0" fontId="65" fillId="0" borderId="0" xfId="38" applyFont="1" applyProtection="1">
      <alignment vertical="center"/>
    </xf>
    <xf numFmtId="0" fontId="104" fillId="0" borderId="0" xfId="38" applyFont="1" applyProtection="1">
      <alignment vertical="center"/>
    </xf>
    <xf numFmtId="0" fontId="79" fillId="0" borderId="0" xfId="38" applyFont="1" applyBorder="1" applyAlignment="1" applyProtection="1">
      <alignment horizontal="center" vertical="center"/>
    </xf>
    <xf numFmtId="0" fontId="81" fillId="0" borderId="0" xfId="0" applyFont="1" applyFill="1" applyAlignment="1">
      <alignment vertical="center"/>
    </xf>
    <xf numFmtId="0" fontId="6" fillId="0" borderId="7" xfId="0" applyFont="1" applyFill="1" applyBorder="1" applyAlignment="1" applyProtection="1">
      <alignment horizontal="right" vertical="center"/>
    </xf>
    <xf numFmtId="3" fontId="4" fillId="0" borderId="11" xfId="0" applyNumberFormat="1" applyFont="1" applyBorder="1" applyAlignment="1">
      <alignment horizontal="center" vertical="center"/>
    </xf>
    <xf numFmtId="3" fontId="4" fillId="0" borderId="8" xfId="0" applyNumberFormat="1" applyFont="1" applyFill="1" applyBorder="1" applyAlignment="1" applyProtection="1">
      <alignment horizontal="center" vertical="center"/>
    </xf>
    <xf numFmtId="0" fontId="6" fillId="0" borderId="9" xfId="0" applyFont="1" applyBorder="1" applyAlignment="1" applyProtection="1">
      <alignment horizontal="center" vertical="center"/>
    </xf>
    <xf numFmtId="3" fontId="4" fillId="0" borderId="8" xfId="0" applyNumberFormat="1" applyFont="1" applyBorder="1" applyAlignment="1" applyProtection="1">
      <alignment horizontal="right" vertical="center" shrinkToFit="1"/>
    </xf>
    <xf numFmtId="3" fontId="4" fillId="0" borderId="9" xfId="0" applyNumberFormat="1" applyFont="1" applyBorder="1" applyAlignment="1" applyProtection="1">
      <alignment horizontal="right" vertical="center" shrinkToFit="1"/>
    </xf>
    <xf numFmtId="3" fontId="4" fillId="0" borderId="12" xfId="0" applyNumberFormat="1" applyFont="1" applyBorder="1" applyAlignment="1" applyProtection="1">
      <alignment horizontal="right" vertical="center" shrinkToFit="1"/>
    </xf>
    <xf numFmtId="3" fontId="4" fillId="0" borderId="2" xfId="0" applyNumberFormat="1" applyFont="1" applyBorder="1" applyAlignment="1" applyProtection="1">
      <alignment horizontal="right" vertical="center" shrinkToFit="1"/>
    </xf>
    <xf numFmtId="0" fontId="5" fillId="3" borderId="8" xfId="0" applyFont="1" applyFill="1" applyBorder="1" applyAlignment="1" applyProtection="1">
      <alignment horizontal="center" wrapText="1"/>
      <protection locked="0"/>
    </xf>
    <xf numFmtId="0" fontId="5" fillId="3" borderId="1" xfId="0" applyFont="1" applyFill="1" applyBorder="1" applyAlignment="1" applyProtection="1">
      <alignment horizontal="center" wrapText="1"/>
      <protection locked="0"/>
    </xf>
    <xf numFmtId="3" fontId="6" fillId="0" borderId="10" xfId="0" applyNumberFormat="1" applyFont="1" applyBorder="1" applyAlignment="1" applyProtection="1">
      <alignment horizontal="right" vertical="center"/>
    </xf>
    <xf numFmtId="3" fontId="6" fillId="0" borderId="4" xfId="0" applyNumberFormat="1" applyFont="1" applyBorder="1" applyAlignment="1" applyProtection="1">
      <alignment horizontal="right" vertical="center"/>
    </xf>
    <xf numFmtId="3" fontId="6" fillId="0" borderId="13" xfId="0" applyNumberFormat="1" applyFont="1" applyBorder="1" applyAlignment="1" applyProtection="1">
      <alignment horizontal="right" vertical="center"/>
    </xf>
    <xf numFmtId="3" fontId="6" fillId="0" borderId="0" xfId="0" applyNumberFormat="1" applyFont="1" applyBorder="1" applyAlignment="1" applyProtection="1">
      <alignment horizontal="right" vertical="center"/>
    </xf>
    <xf numFmtId="3" fontId="6" fillId="0" borderId="12" xfId="0" applyNumberFormat="1" applyFont="1" applyBorder="1" applyAlignment="1" applyProtection="1">
      <alignment horizontal="right" vertical="center"/>
    </xf>
    <xf numFmtId="3" fontId="6" fillId="0" borderId="2" xfId="0" applyNumberFormat="1" applyFont="1" applyBorder="1" applyAlignment="1" applyProtection="1">
      <alignment horizontal="right" vertical="center"/>
    </xf>
    <xf numFmtId="0" fontId="8" fillId="0" borderId="11" xfId="0" applyFont="1" applyBorder="1" applyAlignment="1" applyProtection="1">
      <alignment horizontal="center" vertical="center"/>
    </xf>
    <xf numFmtId="0" fontId="8" fillId="0" borderId="14" xfId="0" applyFont="1" applyBorder="1" applyAlignment="1" applyProtection="1">
      <alignment horizontal="center" vertical="center"/>
    </xf>
    <xf numFmtId="0" fontId="8" fillId="0" borderId="3" xfId="0" applyFont="1" applyBorder="1" applyAlignment="1" applyProtection="1">
      <alignment horizontal="center" vertical="center"/>
    </xf>
    <xf numFmtId="0" fontId="5" fillId="0" borderId="7" xfId="0" applyFont="1" applyBorder="1" applyAlignment="1">
      <alignment horizontal="center" vertical="center" wrapText="1" shrinkToFit="1"/>
    </xf>
    <xf numFmtId="0" fontId="5" fillId="0" borderId="8" xfId="0" applyFont="1" applyBorder="1" applyAlignment="1">
      <alignment horizontal="center" vertical="center" wrapText="1" shrinkToFit="1"/>
    </xf>
    <xf numFmtId="0" fontId="5" fillId="0" borderId="9" xfId="0" applyFont="1" applyBorder="1" applyAlignment="1">
      <alignment horizontal="center" vertical="center" wrapText="1" shrinkToFit="1"/>
    </xf>
    <xf numFmtId="0" fontId="5" fillId="0" borderId="1" xfId="0" applyFont="1" applyBorder="1" applyAlignment="1">
      <alignment horizontal="center" vertical="center" wrapText="1" shrinkToFit="1"/>
    </xf>
    <xf numFmtId="0" fontId="5" fillId="0" borderId="8" xfId="0" applyFont="1" applyFill="1" applyBorder="1" applyAlignment="1" applyProtection="1">
      <alignment horizontal="center" wrapText="1"/>
      <protection locked="0"/>
    </xf>
    <xf numFmtId="0" fontId="5" fillId="0" borderId="1" xfId="0" applyFont="1" applyFill="1" applyBorder="1" applyAlignment="1" applyProtection="1">
      <alignment horizontal="center" wrapText="1"/>
      <protection locked="0"/>
    </xf>
    <xf numFmtId="0" fontId="4" fillId="0" borderId="2" xfId="0" applyFont="1" applyBorder="1" applyAlignment="1" applyProtection="1">
      <alignment horizontal="center" shrinkToFit="1"/>
    </xf>
    <xf numFmtId="0" fontId="4" fillId="0" borderId="3" xfId="0" applyFont="1" applyBorder="1" applyAlignment="1" applyProtection="1">
      <alignment horizontal="center" shrinkToFit="1"/>
    </xf>
    <xf numFmtId="3" fontId="4" fillId="0" borderId="12" xfId="0" applyNumberFormat="1" applyFont="1" applyBorder="1" applyAlignment="1" applyProtection="1">
      <alignment horizontal="right" vertical="center"/>
    </xf>
    <xf numFmtId="3" fontId="4" fillId="0" borderId="2" xfId="0" applyNumberFormat="1" applyFont="1" applyBorder="1" applyAlignment="1" applyProtection="1">
      <alignment horizontal="right" vertical="center"/>
    </xf>
    <xf numFmtId="3" fontId="4" fillId="0" borderId="9" xfId="0" applyNumberFormat="1" applyFont="1" applyBorder="1" applyAlignment="1">
      <alignment horizontal="center" vertical="center"/>
    </xf>
    <xf numFmtId="3" fontId="4" fillId="0" borderId="4" xfId="0" applyNumberFormat="1" applyFont="1" applyBorder="1" applyAlignment="1">
      <alignment horizontal="center" vertical="center"/>
    </xf>
    <xf numFmtId="0" fontId="8" fillId="0" borderId="10" xfId="0" applyFont="1" applyBorder="1" applyAlignment="1">
      <alignment horizontal="center" vertical="center"/>
    </xf>
    <xf numFmtId="0" fontId="8" fillId="0" borderId="4" xfId="0" applyFont="1" applyBorder="1" applyAlignment="1">
      <alignment horizontal="center" vertical="center"/>
    </xf>
    <xf numFmtId="0" fontId="8" fillId="0" borderId="11" xfId="0" applyFont="1" applyBorder="1" applyAlignment="1">
      <alignment horizontal="center" vertical="center"/>
    </xf>
    <xf numFmtId="182" fontId="6" fillId="0" borderId="8" xfId="0" applyNumberFormat="1" applyFont="1" applyBorder="1" applyAlignment="1">
      <alignment horizontal="center" vertical="center"/>
    </xf>
    <xf numFmtId="182" fontId="6" fillId="0" borderId="9" xfId="0" applyNumberFormat="1" applyFont="1" applyBorder="1" applyAlignment="1">
      <alignment horizontal="center" vertical="center"/>
    </xf>
    <xf numFmtId="3" fontId="4" fillId="0" borderId="8" xfId="0" applyNumberFormat="1" applyFont="1" applyBorder="1" applyAlignment="1">
      <alignment horizontal="right" vertical="center"/>
    </xf>
    <xf numFmtId="3" fontId="4" fillId="0" borderId="9" xfId="0" applyNumberFormat="1" applyFont="1" applyBorder="1" applyAlignment="1">
      <alignment horizontal="right" vertical="center"/>
    </xf>
    <xf numFmtId="0" fontId="22" fillId="0" borderId="10" xfId="0" applyFont="1" applyBorder="1" applyAlignment="1">
      <alignment horizontal="center" vertical="center" wrapText="1" shrinkToFit="1"/>
    </xf>
    <xf numFmtId="0" fontId="22" fillId="0" borderId="4" xfId="0" applyFont="1" applyBorder="1" applyAlignment="1">
      <alignment horizontal="center" vertical="center" wrapText="1" shrinkToFit="1"/>
    </xf>
    <xf numFmtId="0" fontId="22" fillId="0" borderId="11" xfId="0" applyFont="1" applyBorder="1" applyAlignment="1">
      <alignment horizontal="center" vertical="center" wrapText="1" shrinkToFit="1"/>
    </xf>
    <xf numFmtId="0" fontId="22" fillId="0" borderId="12" xfId="0" applyFont="1" applyBorder="1" applyAlignment="1">
      <alignment horizontal="center" vertical="center" wrapText="1" shrinkToFit="1"/>
    </xf>
    <xf numFmtId="0" fontId="22" fillId="0" borderId="2" xfId="0" applyFont="1" applyBorder="1" applyAlignment="1">
      <alignment horizontal="center" vertical="center" wrapText="1" shrinkToFit="1"/>
    </xf>
    <xf numFmtId="0" fontId="22" fillId="0" borderId="3" xfId="0" applyFont="1" applyBorder="1" applyAlignment="1">
      <alignment horizontal="center" vertical="center" wrapText="1" shrinkToFit="1"/>
    </xf>
    <xf numFmtId="3" fontId="22" fillId="0" borderId="8" xfId="0" applyNumberFormat="1" applyFont="1" applyBorder="1" applyAlignment="1">
      <alignment horizontal="center" vertical="center"/>
    </xf>
    <xf numFmtId="3" fontId="22" fillId="0" borderId="9" xfId="0" applyNumberFormat="1" applyFont="1" applyBorder="1" applyAlignment="1">
      <alignment horizontal="center" vertical="center"/>
    </xf>
    <xf numFmtId="0" fontId="22" fillId="0" borderId="8" xfId="0" applyFont="1" applyBorder="1" applyAlignment="1">
      <alignment horizontal="center" vertical="center"/>
    </xf>
    <xf numFmtId="0" fontId="22" fillId="0" borderId="9" xfId="0" applyFont="1" applyBorder="1" applyAlignment="1">
      <alignment horizontal="center" vertical="center"/>
    </xf>
    <xf numFmtId="0" fontId="22" fillId="0" borderId="10" xfId="0" applyFont="1" applyBorder="1" applyAlignment="1">
      <alignment horizontal="center" vertical="center"/>
    </xf>
    <xf numFmtId="0" fontId="22" fillId="0" borderId="4" xfId="0" applyFont="1" applyBorder="1" applyAlignment="1">
      <alignment horizontal="center" vertical="center"/>
    </xf>
    <xf numFmtId="0" fontId="22" fillId="0" borderId="11" xfId="0" applyFont="1" applyBorder="1" applyAlignment="1">
      <alignment horizontal="center" vertical="center"/>
    </xf>
    <xf numFmtId="3" fontId="4" fillId="0" borderId="0" xfId="0" applyNumberFormat="1" applyFont="1" applyFill="1" applyBorder="1" applyAlignment="1" applyProtection="1">
      <alignment horizontal="center" vertical="center"/>
    </xf>
    <xf numFmtId="0" fontId="6" fillId="0" borderId="7" xfId="0" applyFont="1" applyFill="1" applyBorder="1" applyAlignment="1" applyProtection="1">
      <alignment horizontal="center" vertical="center"/>
    </xf>
    <xf numFmtId="0" fontId="6" fillId="0" borderId="8" xfId="0" applyFont="1" applyFill="1" applyBorder="1" applyAlignment="1" applyProtection="1">
      <alignment horizontal="center" vertical="center"/>
    </xf>
    <xf numFmtId="0" fontId="66" fillId="0" borderId="4" xfId="0" applyFont="1" applyBorder="1" applyAlignment="1" applyProtection="1">
      <alignment horizontal="center" vertical="top" wrapText="1"/>
    </xf>
    <xf numFmtId="0" fontId="66" fillId="0" borderId="0" xfId="0" applyFont="1" applyBorder="1" applyAlignment="1" applyProtection="1">
      <alignment horizontal="center" vertical="top" wrapText="1"/>
    </xf>
    <xf numFmtId="3" fontId="6" fillId="0" borderId="3" xfId="0" applyNumberFormat="1" applyFont="1" applyFill="1" applyBorder="1" applyAlignment="1" applyProtection="1">
      <alignment horizontal="center" vertical="center"/>
    </xf>
    <xf numFmtId="3" fontId="6" fillId="0" borderId="6" xfId="0" applyNumberFormat="1" applyFont="1" applyFill="1" applyBorder="1" applyAlignment="1" applyProtection="1">
      <alignment horizontal="center" vertical="center"/>
    </xf>
    <xf numFmtId="0" fontId="6" fillId="0" borderId="11" xfId="0" applyFont="1" applyBorder="1" applyAlignment="1" applyProtection="1">
      <alignment horizontal="center" vertical="center"/>
    </xf>
    <xf numFmtId="0" fontId="6" fillId="0" borderId="3" xfId="0" applyFont="1" applyBorder="1" applyAlignment="1" applyProtection="1">
      <alignment horizontal="center" vertical="center"/>
    </xf>
    <xf numFmtId="0" fontId="22" fillId="0" borderId="8" xfId="0" applyFont="1" applyBorder="1" applyAlignment="1" applyProtection="1">
      <alignment horizontal="center" wrapText="1"/>
    </xf>
    <xf numFmtId="0" fontId="22" fillId="0" borderId="9" xfId="0" applyFont="1" applyBorder="1" applyAlignment="1" applyProtection="1">
      <alignment horizontal="center" wrapText="1"/>
    </xf>
    <xf numFmtId="3" fontId="4" fillId="0" borderId="10" xfId="0" applyNumberFormat="1" applyFont="1" applyFill="1" applyBorder="1" applyAlignment="1" applyProtection="1">
      <alignment horizontal="center" vertical="center"/>
    </xf>
    <xf numFmtId="3" fontId="4" fillId="0" borderId="4" xfId="0" applyNumberFormat="1" applyFont="1" applyFill="1" applyBorder="1" applyAlignment="1" applyProtection="1">
      <alignment horizontal="center" vertical="center"/>
    </xf>
    <xf numFmtId="3" fontId="4" fillId="0" borderId="12" xfId="0" applyNumberFormat="1" applyFont="1" applyFill="1" applyBorder="1" applyAlignment="1" applyProtection="1">
      <alignment horizontal="center" vertical="center"/>
    </xf>
    <xf numFmtId="3" fontId="4" fillId="0" borderId="2" xfId="0" applyNumberFormat="1" applyFont="1" applyFill="1" applyBorder="1" applyAlignment="1" applyProtection="1">
      <alignment horizontal="center" vertical="center"/>
    </xf>
    <xf numFmtId="0" fontId="6" fillId="0" borderId="10" xfId="0" applyFont="1" applyFill="1" applyBorder="1" applyAlignment="1" applyProtection="1">
      <alignment vertical="center"/>
      <protection locked="0"/>
    </xf>
    <xf numFmtId="0" fontId="6" fillId="0" borderId="12" xfId="0" applyFont="1" applyFill="1" applyBorder="1" applyAlignment="1" applyProtection="1">
      <alignment vertical="center"/>
      <protection locked="0"/>
    </xf>
    <xf numFmtId="3" fontId="4" fillId="0" borderId="9" xfId="0" applyNumberFormat="1" applyFont="1" applyFill="1" applyBorder="1" applyAlignment="1" applyProtection="1">
      <alignment horizontal="center" vertical="center"/>
    </xf>
    <xf numFmtId="3" fontId="4" fillId="0" borderId="12" xfId="0" applyNumberFormat="1" applyFont="1" applyFill="1" applyBorder="1" applyAlignment="1" applyProtection="1">
      <alignment horizontal="right" vertical="center" indent="1"/>
    </xf>
    <xf numFmtId="3" fontId="4" fillId="0" borderId="2" xfId="0" applyNumberFormat="1" applyFont="1" applyFill="1" applyBorder="1" applyAlignment="1" applyProtection="1">
      <alignment horizontal="right" vertical="center" indent="1"/>
    </xf>
    <xf numFmtId="3" fontId="20" fillId="0" borderId="8" xfId="0" applyNumberFormat="1" applyFont="1" applyFill="1" applyBorder="1" applyAlignment="1" applyProtection="1">
      <alignment horizontal="right" vertical="center"/>
    </xf>
    <xf numFmtId="3" fontId="20" fillId="0" borderId="9" xfId="0" applyNumberFormat="1" applyFont="1" applyFill="1" applyBorder="1" applyAlignment="1" applyProtection="1">
      <alignment horizontal="right" vertical="center"/>
    </xf>
    <xf numFmtId="0" fontId="6" fillId="0" borderId="4" xfId="0" applyFont="1" applyBorder="1" applyAlignment="1" applyProtection="1">
      <alignment horizontal="right" vertical="center"/>
    </xf>
    <xf numFmtId="0" fontId="6" fillId="0" borderId="2" xfId="0" applyFont="1" applyBorder="1" applyAlignment="1" applyProtection="1">
      <alignment horizontal="right" vertical="center"/>
    </xf>
    <xf numFmtId="0" fontId="8" fillId="0" borderId="8" xfId="0" applyFont="1" applyBorder="1" applyAlignment="1" applyProtection="1">
      <alignment horizontal="center" shrinkToFit="1"/>
    </xf>
    <xf numFmtId="0" fontId="6" fillId="0" borderId="9" xfId="0" applyFont="1" applyBorder="1" applyAlignment="1" applyProtection="1">
      <alignment horizontal="center" shrinkToFit="1"/>
    </xf>
    <xf numFmtId="0" fontId="6" fillId="0" borderId="1" xfId="0" applyFont="1" applyBorder="1" applyAlignment="1" applyProtection="1">
      <alignment horizontal="center" shrinkToFit="1"/>
    </xf>
    <xf numFmtId="177" fontId="4" fillId="3" borderId="8" xfId="0" applyNumberFormat="1" applyFont="1" applyFill="1" applyBorder="1" applyAlignment="1" applyProtection="1">
      <alignment horizontal="center"/>
      <protection locked="0"/>
    </xf>
    <xf numFmtId="177" fontId="4" fillId="3" borderId="9" xfId="0" applyNumberFormat="1" applyFont="1" applyFill="1" applyBorder="1" applyAlignment="1" applyProtection="1">
      <alignment horizontal="center"/>
      <protection locked="0"/>
    </xf>
    <xf numFmtId="177" fontId="4" fillId="3" borderId="1" xfId="0" applyNumberFormat="1" applyFont="1" applyFill="1" applyBorder="1" applyAlignment="1" applyProtection="1">
      <alignment horizontal="center"/>
      <protection locked="0"/>
    </xf>
    <xf numFmtId="0" fontId="4" fillId="0" borderId="10"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0" fontId="4" fillId="0" borderId="12"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8" fillId="0" borderId="12" xfId="0" applyFont="1" applyBorder="1" applyAlignment="1" applyProtection="1">
      <alignment horizontal="left" vertical="center"/>
    </xf>
    <xf numFmtId="0" fontId="8" fillId="0" borderId="2" xfId="0" applyFont="1" applyBorder="1" applyAlignment="1" applyProtection="1">
      <alignment horizontal="left" vertical="center"/>
    </xf>
    <xf numFmtId="0" fontId="8" fillId="0" borderId="3" xfId="0" applyFont="1" applyBorder="1" applyAlignment="1" applyProtection="1">
      <alignment horizontal="left" vertical="center"/>
    </xf>
    <xf numFmtId="0" fontId="8" fillId="0" borderId="8"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 xfId="0" applyFont="1" applyBorder="1" applyAlignment="1" applyProtection="1">
      <alignment horizontal="center" vertical="center" wrapText="1"/>
    </xf>
    <xf numFmtId="3" fontId="4" fillId="0" borderId="7" xfId="0" applyNumberFormat="1" applyFont="1" applyFill="1" applyBorder="1" applyAlignment="1" applyProtection="1">
      <alignment horizontal="center" vertical="center"/>
    </xf>
    <xf numFmtId="3" fontId="4" fillId="0" borderId="8" xfId="0" applyNumberFormat="1" applyFont="1" applyBorder="1" applyAlignment="1" applyProtection="1">
      <alignment horizontal="right" vertical="center"/>
    </xf>
    <xf numFmtId="3" fontId="4" fillId="0" borderId="9" xfId="0" applyNumberFormat="1" applyFont="1" applyBorder="1" applyAlignment="1" applyProtection="1">
      <alignment horizontal="right" vertical="center"/>
    </xf>
    <xf numFmtId="3" fontId="4" fillId="0" borderId="10" xfId="0" applyNumberFormat="1" applyFont="1" applyFill="1" applyBorder="1" applyAlignment="1" applyProtection="1">
      <alignment horizontal="right" vertical="center"/>
    </xf>
    <xf numFmtId="3" fontId="4" fillId="0" borderId="4" xfId="0" applyNumberFormat="1" applyFont="1" applyFill="1" applyBorder="1" applyAlignment="1" applyProtection="1">
      <alignment horizontal="right" vertical="center"/>
    </xf>
    <xf numFmtId="3" fontId="4" fillId="0" borderId="13" xfId="0" applyNumberFormat="1" applyFont="1" applyFill="1" applyBorder="1" applyAlignment="1" applyProtection="1">
      <alignment horizontal="right" vertical="center"/>
    </xf>
    <xf numFmtId="3" fontId="4" fillId="0" borderId="0" xfId="0" applyNumberFormat="1" applyFont="1" applyFill="1" applyBorder="1" applyAlignment="1" applyProtection="1">
      <alignment horizontal="right" vertical="center"/>
    </xf>
    <xf numFmtId="3" fontId="4" fillId="0" borderId="12" xfId="0" applyNumberFormat="1" applyFont="1" applyFill="1" applyBorder="1" applyAlignment="1" applyProtection="1">
      <alignment horizontal="right" vertical="center"/>
    </xf>
    <xf numFmtId="3" fontId="4" fillId="0" borderId="2" xfId="0" applyNumberFormat="1" applyFont="1" applyFill="1" applyBorder="1" applyAlignment="1" applyProtection="1">
      <alignment horizontal="right" vertical="center"/>
    </xf>
    <xf numFmtId="0" fontId="8" fillId="0" borderId="11" xfId="0" applyFont="1" applyFill="1" applyBorder="1" applyAlignment="1" applyProtection="1">
      <alignment horizontal="center" vertical="center"/>
    </xf>
    <xf numFmtId="0" fontId="8" fillId="0" borderId="14" xfId="0" applyFont="1" applyFill="1" applyBorder="1" applyAlignment="1" applyProtection="1">
      <alignment horizontal="center" vertical="center"/>
    </xf>
    <xf numFmtId="0" fontId="8" fillId="0" borderId="3" xfId="0" applyFont="1" applyFill="1" applyBorder="1" applyAlignment="1" applyProtection="1">
      <alignment horizontal="center" vertical="center"/>
    </xf>
    <xf numFmtId="0" fontId="8" fillId="0" borderId="8" xfId="0" applyFont="1" applyBorder="1" applyAlignment="1" applyProtection="1">
      <alignment horizontal="center" vertical="center"/>
    </xf>
    <xf numFmtId="0" fontId="8" fillId="0" borderId="9" xfId="0" applyFont="1" applyBorder="1" applyAlignment="1" applyProtection="1">
      <alignment horizontal="center" vertical="center"/>
    </xf>
    <xf numFmtId="0" fontId="8" fillId="0" borderId="1" xfId="0" applyFont="1" applyBorder="1" applyAlignment="1" applyProtection="1">
      <alignment horizontal="center" vertical="center"/>
    </xf>
    <xf numFmtId="3" fontId="4" fillId="0" borderId="8" xfId="0" applyNumberFormat="1" applyFont="1" applyBorder="1" applyAlignment="1" applyProtection="1">
      <alignment horizontal="center" vertical="center"/>
    </xf>
    <xf numFmtId="3" fontId="4" fillId="0" borderId="9" xfId="0" applyNumberFormat="1" applyFont="1" applyBorder="1" applyAlignment="1" applyProtection="1">
      <alignment horizontal="center" vertical="center"/>
    </xf>
    <xf numFmtId="0" fontId="4" fillId="4" borderId="10" xfId="0" applyFont="1" applyFill="1" applyBorder="1" applyAlignment="1" applyProtection="1">
      <alignment vertical="center"/>
    </xf>
    <xf numFmtId="0" fontId="4" fillId="4" borderId="12" xfId="0" applyFont="1" applyFill="1" applyBorder="1" applyAlignment="1" applyProtection="1">
      <alignment vertical="center"/>
    </xf>
    <xf numFmtId="0" fontId="8" fillId="0" borderId="4" xfId="0" applyFont="1" applyBorder="1" applyAlignment="1" applyProtection="1">
      <alignment horizontal="center" vertical="center"/>
    </xf>
    <xf numFmtId="0" fontId="8" fillId="0" borderId="2" xfId="0" applyFont="1" applyBorder="1" applyAlignment="1" applyProtection="1">
      <alignment horizontal="center" vertical="center"/>
    </xf>
    <xf numFmtId="3" fontId="4" fillId="0" borderId="13" xfId="0" applyNumberFormat="1" applyFont="1" applyBorder="1" applyAlignment="1" applyProtection="1">
      <alignment horizontal="right" vertical="center"/>
    </xf>
    <xf numFmtId="3" fontId="4" fillId="0" borderId="0" xfId="0" applyNumberFormat="1" applyFont="1" applyBorder="1" applyAlignment="1" applyProtection="1">
      <alignment horizontal="right" vertical="center"/>
    </xf>
    <xf numFmtId="3" fontId="8" fillId="0" borderId="14" xfId="0" applyNumberFormat="1" applyFont="1" applyBorder="1" applyAlignment="1" applyProtection="1">
      <alignment horizontal="center" vertical="center"/>
    </xf>
    <xf numFmtId="3" fontId="8" fillId="0" borderId="3" xfId="0" applyNumberFormat="1" applyFont="1" applyBorder="1" applyAlignment="1" applyProtection="1">
      <alignment horizontal="center" vertical="center"/>
    </xf>
    <xf numFmtId="0" fontId="8" fillId="0" borderId="8" xfId="0" applyFont="1" applyBorder="1" applyAlignment="1" applyProtection="1">
      <alignment horizontal="center" wrapText="1"/>
    </xf>
    <xf numFmtId="0" fontId="8" fillId="0" borderId="9" xfId="0" applyFont="1" applyBorder="1" applyAlignment="1" applyProtection="1">
      <alignment horizontal="center" wrapText="1"/>
    </xf>
    <xf numFmtId="0" fontId="8" fillId="0" borderId="10" xfId="0" applyFont="1" applyBorder="1" applyAlignment="1" applyProtection="1">
      <alignment horizontal="right" vertical="center"/>
    </xf>
    <xf numFmtId="0" fontId="8" fillId="0" borderId="4" xfId="0" applyFont="1" applyBorder="1" applyAlignment="1" applyProtection="1">
      <alignment horizontal="right" vertical="center"/>
    </xf>
    <xf numFmtId="0" fontId="8" fillId="0" borderId="11" xfId="0" applyFont="1" applyBorder="1" applyAlignment="1" applyProtection="1">
      <alignment horizontal="right" vertical="center"/>
    </xf>
    <xf numFmtId="0" fontId="4" fillId="0" borderId="7" xfId="0" applyFont="1" applyBorder="1" applyAlignment="1" applyProtection="1">
      <alignment horizontal="center" vertical="center"/>
    </xf>
    <xf numFmtId="0" fontId="6" fillId="0" borderId="7" xfId="0" applyFont="1" applyBorder="1" applyAlignment="1" applyProtection="1">
      <alignment horizontal="center" vertical="center"/>
    </xf>
    <xf numFmtId="0" fontId="4" fillId="0" borderId="10" xfId="0" applyFont="1" applyBorder="1" applyAlignment="1" applyProtection="1">
      <alignment horizontal="center" vertical="center"/>
    </xf>
    <xf numFmtId="0" fontId="4" fillId="0" borderId="4" xfId="0" applyFont="1" applyBorder="1" applyAlignment="1" applyProtection="1">
      <alignment horizontal="center" vertical="center"/>
    </xf>
    <xf numFmtId="0" fontId="4" fillId="0" borderId="11" xfId="0" applyFont="1" applyBorder="1" applyAlignment="1" applyProtection="1">
      <alignment horizontal="center" vertical="center"/>
    </xf>
    <xf numFmtId="0" fontId="4" fillId="0" borderId="12"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3" xfId="0" applyFont="1" applyBorder="1" applyAlignment="1" applyProtection="1">
      <alignment horizontal="center" vertical="center"/>
    </xf>
    <xf numFmtId="3" fontId="4" fillId="0" borderId="8" xfId="0" applyNumberFormat="1" applyFont="1" applyFill="1" applyBorder="1" applyAlignment="1" applyProtection="1">
      <alignment horizontal="left" vertical="center"/>
    </xf>
    <xf numFmtId="3" fontId="4" fillId="0" borderId="9" xfId="0" applyNumberFormat="1" applyFont="1" applyFill="1" applyBorder="1" applyAlignment="1" applyProtection="1">
      <alignment horizontal="left" vertical="center"/>
    </xf>
    <xf numFmtId="3" fontId="4" fillId="0" borderId="1" xfId="0" applyNumberFormat="1" applyFont="1" applyFill="1" applyBorder="1" applyAlignment="1" applyProtection="1">
      <alignment horizontal="left" vertical="center"/>
    </xf>
    <xf numFmtId="0" fontId="8" fillId="0" borderId="10" xfId="0" applyFont="1" applyFill="1" applyBorder="1" applyAlignment="1" applyProtection="1">
      <alignment horizontal="center" vertical="center" wrapText="1"/>
    </xf>
    <xf numFmtId="0" fontId="8" fillId="0" borderId="4" xfId="0" applyFont="1" applyFill="1" applyBorder="1" applyAlignment="1" applyProtection="1">
      <alignment horizontal="center" vertical="center" wrapText="1"/>
    </xf>
    <xf numFmtId="0" fontId="8" fillId="0" borderId="11" xfId="0" applyFont="1" applyFill="1" applyBorder="1" applyAlignment="1" applyProtection="1">
      <alignment horizontal="center" vertical="center" wrapText="1"/>
    </xf>
    <xf numFmtId="0" fontId="8" fillId="0" borderId="13"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0" fontId="8" fillId="0" borderId="14" xfId="0" applyFont="1" applyFill="1" applyBorder="1" applyAlignment="1" applyProtection="1">
      <alignment horizontal="center" vertical="center" wrapText="1"/>
    </xf>
    <xf numFmtId="0" fontId="8" fillId="0" borderId="12" xfId="0" applyFont="1" applyFill="1" applyBorder="1" applyAlignment="1" applyProtection="1">
      <alignment horizontal="center" vertical="center" wrapText="1"/>
    </xf>
    <xf numFmtId="0" fontId="8" fillId="0" borderId="2" xfId="0" applyFont="1" applyFill="1" applyBorder="1" applyAlignment="1" applyProtection="1">
      <alignment horizontal="center" vertical="center" wrapText="1"/>
    </xf>
    <xf numFmtId="0" fontId="8" fillId="0" borderId="3" xfId="0" applyFont="1" applyFill="1" applyBorder="1" applyAlignment="1" applyProtection="1">
      <alignment horizontal="center" vertical="center" wrapText="1"/>
    </xf>
    <xf numFmtId="0" fontId="6" fillId="0" borderId="6" xfId="0" applyFont="1" applyFill="1" applyBorder="1" applyAlignment="1" applyProtection="1">
      <alignment horizontal="right" vertical="center"/>
    </xf>
    <xf numFmtId="0" fontId="4" fillId="0" borderId="8" xfId="0" applyFont="1" applyBorder="1" applyAlignment="1" applyProtection="1">
      <alignment horizontal="center" vertical="center"/>
    </xf>
    <xf numFmtId="0" fontId="4" fillId="0" borderId="9" xfId="0" applyFont="1" applyBorder="1" applyAlignment="1" applyProtection="1">
      <alignment horizontal="center" vertical="center"/>
    </xf>
    <xf numFmtId="0" fontId="4" fillId="0" borderId="1" xfId="0" applyFont="1" applyBorder="1" applyAlignment="1" applyProtection="1">
      <alignment horizontal="center" vertical="center"/>
    </xf>
    <xf numFmtId="3" fontId="4" fillId="0" borderId="8" xfId="0" applyNumberFormat="1" applyFont="1" applyFill="1" applyBorder="1" applyAlignment="1" applyProtection="1">
      <alignment horizontal="right" vertical="center" indent="1"/>
    </xf>
    <xf numFmtId="3" fontId="4" fillId="0" borderId="9" xfId="0" applyNumberFormat="1" applyFont="1" applyFill="1" applyBorder="1" applyAlignment="1" applyProtection="1">
      <alignment horizontal="right" vertical="center" indent="1"/>
    </xf>
    <xf numFmtId="3" fontId="4" fillId="0" borderId="8" xfId="0" applyNumberFormat="1" applyFont="1" applyBorder="1" applyAlignment="1" applyProtection="1">
      <alignment vertical="center"/>
    </xf>
    <xf numFmtId="3" fontId="4" fillId="0" borderId="9" xfId="0" applyNumberFormat="1" applyFont="1" applyBorder="1" applyAlignment="1" applyProtection="1">
      <alignment vertical="center"/>
    </xf>
    <xf numFmtId="3" fontId="4" fillId="0" borderId="12" xfId="0" applyNumberFormat="1" applyFont="1" applyBorder="1" applyAlignment="1" applyProtection="1">
      <alignment vertical="center"/>
    </xf>
    <xf numFmtId="3" fontId="4" fillId="0" borderId="2" xfId="0" applyNumberFormat="1" applyFont="1" applyBorder="1" applyAlignment="1" applyProtection="1">
      <alignment vertical="center"/>
    </xf>
    <xf numFmtId="0" fontId="4" fillId="0" borderId="0" xfId="0" applyFont="1" applyAlignment="1" applyProtection="1">
      <alignment horizontal="left" wrapText="1"/>
    </xf>
    <xf numFmtId="0" fontId="4" fillId="0" borderId="0" xfId="0" applyFont="1" applyAlignment="1" applyProtection="1">
      <alignment horizontal="left"/>
    </xf>
    <xf numFmtId="176" fontId="7" fillId="0" borderId="2" xfId="0" applyNumberFormat="1" applyFont="1" applyBorder="1" applyAlignment="1" applyProtection="1">
      <alignment horizontal="center"/>
    </xf>
    <xf numFmtId="0" fontId="4" fillId="3" borderId="8" xfId="0" applyFont="1" applyFill="1" applyBorder="1" applyAlignment="1" applyProtection="1">
      <alignment horizontal="center"/>
      <protection locked="0"/>
    </xf>
    <xf numFmtId="0" fontId="4" fillId="3" borderId="1" xfId="0" applyFont="1" applyFill="1" applyBorder="1" applyAlignment="1" applyProtection="1">
      <alignment horizontal="center"/>
      <protection locked="0"/>
    </xf>
    <xf numFmtId="3" fontId="22" fillId="0" borderId="0" xfId="0" applyNumberFormat="1"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6" fillId="0" borderId="0" xfId="0" applyFont="1" applyAlignment="1" applyProtection="1">
      <alignment horizontal="left" vertical="top"/>
    </xf>
    <xf numFmtId="0" fontId="4" fillId="0" borderId="0" xfId="0" applyFont="1" applyAlignment="1" applyProtection="1">
      <alignment horizontal="center"/>
    </xf>
    <xf numFmtId="0" fontId="4" fillId="0" borderId="0" xfId="0" applyFont="1" applyAlignment="1" applyProtection="1">
      <alignment horizontal="center" vertical="center"/>
    </xf>
    <xf numFmtId="0" fontId="5" fillId="0" borderId="0" xfId="0" applyFont="1" applyAlignment="1" applyProtection="1">
      <alignment horizontal="center" vertical="top"/>
    </xf>
    <xf numFmtId="0" fontId="4" fillId="3" borderId="0" xfId="0" applyFont="1" applyFill="1" applyAlignment="1" applyProtection="1">
      <alignment horizontal="center" vertical="center"/>
      <protection locked="0"/>
    </xf>
    <xf numFmtId="0" fontId="6" fillId="3" borderId="0" xfId="0" applyFont="1" applyFill="1" applyAlignment="1" applyProtection="1">
      <alignment horizontal="center" vertical="center"/>
      <protection locked="0"/>
    </xf>
    <xf numFmtId="0" fontId="4" fillId="2" borderId="0" xfId="0" applyFont="1" applyFill="1" applyAlignment="1" applyProtection="1">
      <alignment horizontal="left" vertical="center" wrapText="1"/>
      <protection locked="0"/>
    </xf>
    <xf numFmtId="0" fontId="4" fillId="3" borderId="0" xfId="0" applyFont="1" applyFill="1" applyAlignment="1" applyProtection="1">
      <alignment horizontal="left" vertical="center"/>
    </xf>
    <xf numFmtId="0" fontId="5" fillId="0" borderId="0" xfId="0" applyFont="1" applyAlignment="1" applyProtection="1">
      <alignment horizontal="left" vertical="top"/>
    </xf>
    <xf numFmtId="0" fontId="6" fillId="0" borderId="0" xfId="0" applyFont="1" applyAlignment="1" applyProtection="1">
      <alignment horizontal="left"/>
    </xf>
    <xf numFmtId="0" fontId="6" fillId="0" borderId="0" xfId="0" applyFont="1" applyAlignment="1" applyProtection="1">
      <alignment horizontal="left" vertical="top" shrinkToFit="1"/>
    </xf>
    <xf numFmtId="3" fontId="40" fillId="0" borderId="5" xfId="38" applyNumberFormat="1" applyFont="1" applyBorder="1" applyAlignment="1">
      <alignment horizontal="center" vertical="center" wrapText="1"/>
    </xf>
    <xf numFmtId="3" fontId="40" fillId="0" borderId="15" xfId="38" applyNumberFormat="1" applyFont="1" applyBorder="1" applyAlignment="1">
      <alignment horizontal="center" vertical="center" wrapText="1"/>
    </xf>
    <xf numFmtId="3" fontId="40" fillId="0" borderId="6" xfId="38" applyNumberFormat="1" applyFont="1" applyBorder="1" applyAlignment="1">
      <alignment horizontal="center" vertical="center" wrapText="1"/>
    </xf>
    <xf numFmtId="0" fontId="43" fillId="0" borderId="5" xfId="37" applyFont="1" applyFill="1" applyBorder="1" applyAlignment="1">
      <alignment horizontal="center" vertical="center" wrapText="1"/>
    </xf>
    <xf numFmtId="0" fontId="43" fillId="0" borderId="15" xfId="37" applyFont="1" applyFill="1" applyBorder="1" applyAlignment="1">
      <alignment horizontal="center" vertical="center" wrapText="1"/>
    </xf>
    <xf numFmtId="0" fontId="43" fillId="0" borderId="32" xfId="37" applyFont="1" applyFill="1" applyBorder="1" applyAlignment="1">
      <alignment horizontal="center" vertical="center" wrapText="1"/>
    </xf>
    <xf numFmtId="178" fontId="43" fillId="0" borderId="10" xfId="37" applyNumberFormat="1" applyFont="1" applyFill="1" applyBorder="1" applyAlignment="1">
      <alignment horizontal="center" vertical="center" wrapText="1"/>
    </xf>
    <xf numFmtId="178" fontId="43" fillId="0" borderId="4" xfId="37" applyNumberFormat="1" applyFont="1" applyFill="1" applyBorder="1" applyAlignment="1">
      <alignment horizontal="center" vertical="center" wrapText="1"/>
    </xf>
    <xf numFmtId="178" fontId="43" fillId="0" borderId="11" xfId="37" applyNumberFormat="1" applyFont="1" applyFill="1" applyBorder="1" applyAlignment="1">
      <alignment horizontal="center" vertical="center" wrapText="1"/>
    </xf>
    <xf numFmtId="178" fontId="43" fillId="0" borderId="13" xfId="37" applyNumberFormat="1" applyFont="1" applyFill="1" applyBorder="1" applyAlignment="1">
      <alignment horizontal="center" vertical="center" wrapText="1"/>
    </xf>
    <xf numFmtId="178" fontId="43" fillId="0" borderId="0" xfId="37" applyNumberFormat="1" applyFont="1" applyFill="1" applyBorder="1" applyAlignment="1">
      <alignment horizontal="center" vertical="center" wrapText="1"/>
    </xf>
    <xf numFmtId="178" fontId="43" fillId="0" borderId="14" xfId="37" applyNumberFormat="1" applyFont="1" applyFill="1" applyBorder="1" applyAlignment="1">
      <alignment horizontal="center" vertical="center" wrapText="1"/>
    </xf>
    <xf numFmtId="178" fontId="43" fillId="0" borderId="12" xfId="37" applyNumberFormat="1" applyFont="1" applyFill="1" applyBorder="1" applyAlignment="1">
      <alignment horizontal="center" vertical="center" wrapText="1"/>
    </xf>
    <xf numFmtId="178" fontId="43" fillId="0" borderId="2" xfId="37" applyNumberFormat="1" applyFont="1" applyFill="1" applyBorder="1" applyAlignment="1">
      <alignment horizontal="center" vertical="center" wrapText="1"/>
    </xf>
    <xf numFmtId="178" fontId="43" fillId="0" borderId="3" xfId="37" applyNumberFormat="1" applyFont="1" applyFill="1" applyBorder="1" applyAlignment="1">
      <alignment horizontal="center" vertical="center" wrapText="1"/>
    </xf>
    <xf numFmtId="0" fontId="43" fillId="8" borderId="7" xfId="37" applyFont="1" applyFill="1" applyBorder="1" applyAlignment="1">
      <alignment horizontal="center" vertical="center" wrapText="1"/>
    </xf>
    <xf numFmtId="0" fontId="43" fillId="8" borderId="6" xfId="37" applyFont="1" applyFill="1" applyBorder="1" applyAlignment="1">
      <alignment horizontal="center" vertical="center" wrapText="1"/>
    </xf>
    <xf numFmtId="178" fontId="43" fillId="8" borderId="8" xfId="4" applyNumberFormat="1" applyFont="1" applyFill="1" applyBorder="1" applyAlignment="1">
      <alignment horizontal="center" vertical="center" shrinkToFit="1"/>
    </xf>
    <xf numFmtId="178" fontId="43" fillId="8" borderId="9" xfId="4" applyNumberFormat="1" applyFont="1" applyFill="1" applyBorder="1" applyAlignment="1">
      <alignment horizontal="center" vertical="center" shrinkToFit="1"/>
    </xf>
    <xf numFmtId="178" fontId="43" fillId="8" borderId="1" xfId="4" applyNumberFormat="1" applyFont="1" applyFill="1" applyBorder="1" applyAlignment="1">
      <alignment horizontal="center" vertical="center" shrinkToFit="1"/>
    </xf>
    <xf numFmtId="0" fontId="25" fillId="0" borderId="7" xfId="37" applyFont="1" applyFill="1" applyBorder="1" applyAlignment="1">
      <alignment horizontal="center" vertical="center"/>
    </xf>
    <xf numFmtId="0" fontId="43" fillId="0" borderId="6" xfId="37" applyFont="1" applyFill="1" applyBorder="1" applyAlignment="1">
      <alignment horizontal="center" vertical="center" wrapText="1"/>
    </xf>
    <xf numFmtId="178" fontId="43" fillId="8" borderId="8" xfId="37" applyNumberFormat="1" applyFont="1" applyFill="1" applyBorder="1" applyAlignment="1">
      <alignment horizontal="center" vertical="center" shrinkToFit="1"/>
    </xf>
    <xf numFmtId="178" fontId="43" fillId="8" borderId="9" xfId="37" applyNumberFormat="1" applyFont="1" applyFill="1" applyBorder="1" applyAlignment="1">
      <alignment horizontal="center" vertical="center" shrinkToFit="1"/>
    </xf>
    <xf numFmtId="178" fontId="43" fillId="8" borderId="1" xfId="37" applyNumberFormat="1" applyFont="1" applyFill="1" applyBorder="1" applyAlignment="1">
      <alignment horizontal="center" vertical="center" shrinkToFit="1"/>
    </xf>
    <xf numFmtId="0" fontId="41" fillId="0" borderId="0" xfId="37" applyFont="1" applyFill="1" applyAlignment="1">
      <alignment horizontal="center" vertical="center"/>
    </xf>
    <xf numFmtId="0" fontId="41" fillId="3" borderId="2" xfId="37" applyFont="1" applyFill="1" applyBorder="1" applyAlignment="1">
      <alignment horizontal="center" vertical="center" shrinkToFit="1"/>
    </xf>
    <xf numFmtId="0" fontId="43" fillId="0" borderId="8" xfId="37" applyFont="1" applyFill="1" applyBorder="1" applyAlignment="1">
      <alignment horizontal="center" vertical="center" wrapText="1"/>
    </xf>
    <xf numFmtId="0" fontId="43" fillId="0" borderId="9" xfId="37" applyFont="1" applyFill="1" applyBorder="1" applyAlignment="1">
      <alignment horizontal="center" vertical="center" wrapText="1"/>
    </xf>
    <xf numFmtId="0" fontId="43" fillId="0" borderId="4" xfId="37" applyFont="1" applyFill="1" applyBorder="1" applyAlignment="1">
      <alignment horizontal="center" vertical="center" wrapText="1"/>
    </xf>
    <xf numFmtId="0" fontId="43" fillId="0" borderId="7" xfId="37" applyFont="1" applyFill="1" applyBorder="1" applyAlignment="1">
      <alignment horizontal="center" vertical="center" shrinkToFit="1"/>
    </xf>
    <xf numFmtId="0" fontId="43" fillId="0" borderId="1" xfId="37" applyFont="1" applyFill="1" applyBorder="1" applyAlignment="1">
      <alignment horizontal="center" vertical="center" shrinkToFit="1"/>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57" fillId="0" borderId="61" xfId="38" applyFont="1" applyBorder="1" applyAlignment="1" applyProtection="1">
      <alignment vertical="center" wrapText="1"/>
    </xf>
    <xf numFmtId="0" fontId="57" fillId="0" borderId="58" xfId="38" applyFont="1" applyBorder="1" applyAlignment="1" applyProtection="1">
      <alignment vertical="center" wrapText="1"/>
    </xf>
    <xf numFmtId="0" fontId="57" fillId="0" borderId="60" xfId="38" applyFont="1" applyBorder="1" applyAlignment="1" applyProtection="1">
      <alignment vertical="center" wrapText="1"/>
    </xf>
    <xf numFmtId="0" fontId="6" fillId="0" borderId="7"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52" fillId="0" borderId="0" xfId="38" applyFont="1" applyAlignment="1" applyProtection="1">
      <alignment horizontal="center" vertical="center"/>
      <protection locked="0"/>
    </xf>
    <xf numFmtId="0" fontId="56" fillId="0" borderId="41" xfId="38" applyFont="1" applyBorder="1" applyAlignment="1" applyProtection="1">
      <alignment horizontal="center" vertical="center"/>
    </xf>
    <xf numFmtId="0" fontId="56" fillId="0" borderId="42" xfId="38" applyFont="1" applyBorder="1" applyAlignment="1" applyProtection="1">
      <alignment horizontal="center" vertical="center"/>
    </xf>
    <xf numFmtId="0" fontId="56" fillId="0" borderId="43" xfId="38" applyFont="1" applyBorder="1" applyAlignment="1" applyProtection="1">
      <alignment horizontal="center" vertical="center"/>
    </xf>
    <xf numFmtId="0" fontId="56" fillId="3" borderId="41" xfId="38" applyFont="1" applyFill="1" applyBorder="1" applyAlignment="1" applyProtection="1">
      <alignment horizontal="center" vertical="center"/>
      <protection locked="0"/>
    </xf>
    <xf numFmtId="0" fontId="56" fillId="3" borderId="42" xfId="38" applyFont="1" applyFill="1" applyBorder="1" applyAlignment="1" applyProtection="1">
      <alignment horizontal="center" vertical="center"/>
      <protection locked="0"/>
    </xf>
    <xf numFmtId="0" fontId="56" fillId="3" borderId="43" xfId="38" applyFont="1" applyFill="1" applyBorder="1" applyAlignment="1" applyProtection="1">
      <alignment horizontal="center" vertical="center"/>
      <protection locked="0"/>
    </xf>
    <xf numFmtId="0" fontId="6" fillId="0" borderId="5" xfId="0" applyFont="1" applyBorder="1" applyAlignment="1">
      <alignment horizontal="center" vertical="center" wrapText="1"/>
    </xf>
    <xf numFmtId="179" fontId="4" fillId="0" borderId="63" xfId="0" applyNumberFormat="1" applyFont="1" applyBorder="1" applyAlignment="1">
      <alignment horizontal="right" vertical="center"/>
    </xf>
    <xf numFmtId="179" fontId="4" fillId="0" borderId="42" xfId="0" applyNumberFormat="1" applyFont="1" applyBorder="1" applyAlignment="1">
      <alignment horizontal="right" vertical="center"/>
    </xf>
    <xf numFmtId="49" fontId="4" fillId="0" borderId="49" xfId="0" applyNumberFormat="1" applyFont="1" applyFill="1" applyBorder="1" applyAlignment="1" applyProtection="1">
      <alignment horizontal="left" vertical="center" indent="1"/>
      <protection locked="0"/>
    </xf>
    <xf numFmtId="49" fontId="4" fillId="0" borderId="9" xfId="0" applyNumberFormat="1" applyFont="1" applyFill="1" applyBorder="1" applyAlignment="1" applyProtection="1">
      <alignment horizontal="left" vertical="center" indent="1"/>
      <protection locked="0"/>
    </xf>
    <xf numFmtId="49" fontId="4" fillId="0" borderId="1" xfId="0" applyNumberFormat="1" applyFont="1" applyFill="1" applyBorder="1" applyAlignment="1" applyProtection="1">
      <alignment horizontal="left" vertical="center" indent="1"/>
      <protection locked="0"/>
    </xf>
    <xf numFmtId="179" fontId="4" fillId="0" borderId="54" xfId="0" applyNumberFormat="1" applyFont="1" applyFill="1" applyBorder="1" applyAlignment="1" applyProtection="1">
      <alignment horizontal="right" vertical="center" indent="1"/>
      <protection locked="0"/>
    </xf>
    <xf numFmtId="179" fontId="4" fillId="0" borderId="55" xfId="0" applyNumberFormat="1" applyFont="1" applyFill="1" applyBorder="1" applyAlignment="1" applyProtection="1">
      <alignment horizontal="right" vertical="center" indent="1"/>
      <protection locked="0"/>
    </xf>
    <xf numFmtId="179" fontId="4" fillId="0" borderId="56" xfId="0" applyNumberFormat="1" applyFont="1" applyFill="1" applyBorder="1" applyAlignment="1" applyProtection="1">
      <alignment horizontal="right" vertical="center" indent="1"/>
      <protection locked="0"/>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4" fillId="0" borderId="41" xfId="0" applyFont="1" applyBorder="1" applyAlignment="1">
      <alignment horizontal="left" vertical="center"/>
    </xf>
    <xf numFmtId="0" fontId="4" fillId="0" borderId="42" xfId="0" applyFont="1" applyBorder="1" applyAlignment="1">
      <alignment horizontal="left" vertical="center"/>
    </xf>
    <xf numFmtId="0" fontId="4" fillId="0" borderId="62" xfId="0" applyFont="1" applyBorder="1" applyAlignment="1">
      <alignment horizontal="left" vertical="center"/>
    </xf>
    <xf numFmtId="38" fontId="4" fillId="0" borderId="63" xfId="1" applyFont="1" applyBorder="1" applyAlignment="1">
      <alignment horizontal="right" vertical="center"/>
    </xf>
    <xf numFmtId="38" fontId="4" fillId="0" borderId="42" xfId="1" applyFont="1" applyBorder="1" applyAlignment="1">
      <alignment horizontal="right" vertical="center"/>
    </xf>
    <xf numFmtId="179" fontId="4" fillId="0" borderId="63" xfId="0" applyNumberFormat="1" applyFont="1" applyFill="1" applyBorder="1" applyAlignment="1" applyProtection="1">
      <alignment horizontal="right" vertical="center"/>
      <protection locked="0"/>
    </xf>
    <xf numFmtId="179" fontId="4" fillId="0" borderId="42" xfId="0" applyNumberFormat="1" applyFont="1" applyFill="1" applyBorder="1" applyAlignment="1" applyProtection="1">
      <alignment horizontal="right" vertical="center"/>
      <protection locked="0"/>
    </xf>
    <xf numFmtId="179" fontId="4" fillId="0" borderId="41" xfId="0" applyNumberFormat="1" applyFont="1" applyFill="1" applyBorder="1" applyAlignment="1" applyProtection="1">
      <alignment horizontal="right" vertical="center"/>
      <protection locked="0"/>
    </xf>
    <xf numFmtId="0" fontId="4" fillId="0" borderId="13" xfId="0" applyFont="1" applyBorder="1" applyAlignment="1">
      <alignment horizontal="center" vertical="center"/>
    </xf>
    <xf numFmtId="0" fontId="4" fillId="0" borderId="0" xfId="0" applyFont="1" applyBorder="1" applyAlignment="1">
      <alignment horizontal="center" vertical="center"/>
    </xf>
    <xf numFmtId="0" fontId="4" fillId="0" borderId="52" xfId="0" applyFont="1" applyBorder="1" applyAlignment="1">
      <alignment horizontal="center" vertical="center"/>
    </xf>
    <xf numFmtId="179" fontId="4" fillId="0" borderId="8" xfId="0" applyNumberFormat="1" applyFont="1" applyFill="1" applyBorder="1" applyAlignment="1" applyProtection="1">
      <alignment horizontal="right" vertical="center" indent="1"/>
      <protection locked="0"/>
    </xf>
    <xf numFmtId="179" fontId="4" fillId="0" borderId="9" xfId="0" applyNumberFormat="1" applyFont="1" applyFill="1" applyBorder="1" applyAlignment="1" applyProtection="1">
      <alignment horizontal="right" vertical="center" indent="1"/>
      <protection locked="0"/>
    </xf>
    <xf numFmtId="179" fontId="4" fillId="0" borderId="1" xfId="0" applyNumberFormat="1" applyFont="1" applyFill="1" applyBorder="1" applyAlignment="1" applyProtection="1">
      <alignment horizontal="right" vertical="center" indent="1"/>
      <protection locked="0"/>
    </xf>
    <xf numFmtId="0" fontId="4" fillId="0" borderId="14" xfId="0" applyFont="1" applyBorder="1" applyAlignment="1">
      <alignment horizontal="center" vertical="center"/>
    </xf>
    <xf numFmtId="0" fontId="4" fillId="0" borderId="53" xfId="0" applyFont="1" applyBorder="1" applyAlignment="1">
      <alignment horizontal="center" vertical="center"/>
    </xf>
    <xf numFmtId="49" fontId="4" fillId="0" borderId="49" xfId="0" applyNumberFormat="1" applyFont="1" applyFill="1" applyBorder="1" applyAlignment="1" applyProtection="1">
      <alignment horizontal="left" vertical="center" indent="1" shrinkToFit="1"/>
      <protection locked="0"/>
    </xf>
    <xf numFmtId="49" fontId="4" fillId="0" borderId="9" xfId="0" applyNumberFormat="1" applyFont="1" applyFill="1" applyBorder="1" applyAlignment="1" applyProtection="1">
      <alignment horizontal="left" vertical="center" indent="1" shrinkToFit="1"/>
      <protection locked="0"/>
    </xf>
    <xf numFmtId="49" fontId="4" fillId="0" borderId="1" xfId="0" applyNumberFormat="1" applyFont="1" applyFill="1" applyBorder="1" applyAlignment="1" applyProtection="1">
      <alignment horizontal="left" vertical="center" indent="1" shrinkToFit="1"/>
      <protection locked="0"/>
    </xf>
    <xf numFmtId="0" fontId="4" fillId="0" borderId="51" xfId="0" applyFont="1" applyBorder="1" applyAlignment="1">
      <alignment horizontal="center" vertical="center"/>
    </xf>
    <xf numFmtId="0" fontId="4" fillId="0" borderId="4" xfId="0" applyFont="1" applyBorder="1" applyAlignment="1">
      <alignment horizontal="center" vertical="center"/>
    </xf>
    <xf numFmtId="0" fontId="4" fillId="0" borderId="11" xfId="0" applyFont="1" applyBorder="1" applyAlignment="1">
      <alignment horizontal="center" vertical="center"/>
    </xf>
    <xf numFmtId="0" fontId="4" fillId="0" borderId="10" xfId="0" applyFont="1" applyBorder="1" applyAlignment="1">
      <alignment horizontal="center" vertical="center"/>
    </xf>
    <xf numFmtId="0" fontId="4" fillId="0" borderId="50" xfId="0" applyFont="1" applyBorder="1" applyAlignment="1">
      <alignment horizontal="center" vertical="center"/>
    </xf>
    <xf numFmtId="0" fontId="60" fillId="2" borderId="0" xfId="0" applyFont="1" applyFill="1" applyAlignment="1" applyProtection="1">
      <alignment horizontal="center" vertical="center"/>
      <protection locked="0"/>
    </xf>
    <xf numFmtId="0" fontId="4" fillId="0" borderId="2" xfId="0" applyFont="1" applyFill="1" applyBorder="1" applyAlignment="1" applyProtection="1">
      <alignment horizontal="center" vertical="center" shrinkToFit="1"/>
      <protection locked="0"/>
    </xf>
    <xf numFmtId="0" fontId="4" fillId="0" borderId="0" xfId="0" applyFont="1" applyFill="1" applyBorder="1" applyAlignment="1" applyProtection="1">
      <alignment horizontal="left" vertical="center" shrinkToFit="1"/>
      <protection locked="0"/>
    </xf>
    <xf numFmtId="0" fontId="4" fillId="2" borderId="0" xfId="0" applyFont="1" applyFill="1" applyAlignment="1" applyProtection="1">
      <alignment horizontal="left" vertical="top" wrapText="1"/>
      <protection locked="0" hidden="1"/>
    </xf>
    <xf numFmtId="0" fontId="4" fillId="0" borderId="0" xfId="0" applyFont="1" applyBorder="1" applyAlignment="1">
      <alignment horizontal="left"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45" xfId="0" applyFont="1" applyBorder="1" applyAlignment="1">
      <alignment horizontal="center"/>
    </xf>
    <xf numFmtId="0" fontId="4" fillId="0" borderId="46" xfId="0" applyFont="1" applyBorder="1" applyAlignment="1">
      <alignment horizontal="center"/>
    </xf>
    <xf numFmtId="0" fontId="4" fillId="0" borderId="48" xfId="0" applyFont="1" applyBorder="1" applyAlignment="1">
      <alignment horizontal="center"/>
    </xf>
    <xf numFmtId="0" fontId="7" fillId="0" borderId="5" xfId="0" applyFont="1" applyFill="1" applyBorder="1" applyAlignment="1">
      <alignment horizontal="center" vertical="center" textRotation="255" shrinkToFit="1"/>
    </xf>
    <xf numFmtId="0" fontId="7" fillId="0" borderId="15" xfId="0" applyFont="1" applyFill="1" applyBorder="1" applyAlignment="1">
      <alignment horizontal="center" vertical="center" textRotation="255" shrinkToFit="1"/>
    </xf>
    <xf numFmtId="0" fontId="7" fillId="0" borderId="6" xfId="0" applyFont="1" applyFill="1" applyBorder="1" applyAlignment="1">
      <alignment horizontal="center" vertical="center" textRotation="255" shrinkToFit="1"/>
    </xf>
    <xf numFmtId="0" fontId="4" fillId="0" borderId="8" xfId="0" applyFont="1" applyFill="1" applyBorder="1" applyAlignment="1">
      <alignment horizontal="left" vertical="center" shrinkToFit="1"/>
    </xf>
    <xf numFmtId="0" fontId="4" fillId="0" borderId="1" xfId="0" applyFont="1" applyFill="1" applyBorder="1" applyAlignment="1">
      <alignment horizontal="left" vertical="center" shrinkToFit="1"/>
    </xf>
    <xf numFmtId="176" fontId="4" fillId="3" borderId="5" xfId="0" applyNumberFormat="1" applyFont="1" applyFill="1" applyBorder="1" applyAlignment="1">
      <alignment horizontal="center" vertical="center" shrinkToFit="1"/>
    </xf>
    <xf numFmtId="176" fontId="4" fillId="3" borderId="15" xfId="0" applyNumberFormat="1" applyFont="1" applyFill="1" applyBorder="1" applyAlignment="1">
      <alignment horizontal="center" vertical="center" shrinkToFit="1"/>
    </xf>
    <xf numFmtId="176" fontId="4" fillId="3" borderId="6" xfId="0" applyNumberFormat="1" applyFont="1" applyFill="1" applyBorder="1" applyAlignment="1">
      <alignment horizontal="center" vertical="center" shrinkToFit="1"/>
    </xf>
    <xf numFmtId="0" fontId="4" fillId="0" borderId="7" xfId="0" applyFont="1" applyBorder="1" applyAlignment="1">
      <alignment horizontal="center" vertical="center" shrinkToFit="1"/>
    </xf>
    <xf numFmtId="0" fontId="4" fillId="0" borderId="0" xfId="0" applyFont="1" applyBorder="1" applyAlignment="1">
      <alignment horizontal="left" vertical="center" shrinkToFit="1"/>
    </xf>
    <xf numFmtId="176" fontId="4" fillId="0" borderId="0" xfId="0" applyNumberFormat="1" applyFont="1" applyBorder="1" applyAlignment="1">
      <alignment horizontal="center" vertical="center" shrinkToFit="1"/>
    </xf>
    <xf numFmtId="0" fontId="7" fillId="0" borderId="7" xfId="0" applyFont="1" applyBorder="1" applyAlignment="1">
      <alignment horizontal="center" vertical="center" shrinkToFit="1"/>
    </xf>
    <xf numFmtId="0" fontId="7" fillId="0" borderId="5" xfId="0" applyFont="1" applyBorder="1" applyAlignment="1">
      <alignment horizontal="center" vertical="center" shrinkToFit="1"/>
    </xf>
    <xf numFmtId="0" fontId="7" fillId="0" borderId="41" xfId="0" applyFont="1" applyFill="1" applyBorder="1" applyAlignment="1">
      <alignment horizontal="center" vertical="center" shrinkToFit="1"/>
    </xf>
    <xf numFmtId="0" fontId="7" fillId="0" borderId="43" xfId="0" applyFont="1" applyFill="1" applyBorder="1" applyAlignment="1">
      <alignment horizontal="center" vertical="center" shrinkToFit="1"/>
    </xf>
    <xf numFmtId="0" fontId="4" fillId="0" borderId="0" xfId="0" applyFont="1" applyBorder="1" applyAlignment="1">
      <alignment vertical="center" shrinkToFit="1"/>
    </xf>
    <xf numFmtId="0" fontId="4" fillId="0" borderId="0" xfId="0" applyFont="1" applyBorder="1" applyAlignment="1">
      <alignment horizontal="center" vertical="center" shrinkToFit="1"/>
    </xf>
    <xf numFmtId="0" fontId="7" fillId="0" borderId="7" xfId="0" applyFont="1" applyFill="1" applyBorder="1" applyAlignment="1">
      <alignment horizontal="center" vertical="center" shrinkToFit="1"/>
    </xf>
    <xf numFmtId="0" fontId="7" fillId="0" borderId="5" xfId="0" applyFont="1" applyFill="1" applyBorder="1" applyAlignment="1">
      <alignment horizontal="center" vertical="center" shrinkToFit="1"/>
    </xf>
    <xf numFmtId="0" fontId="4" fillId="0" borderId="10" xfId="0" applyFont="1" applyBorder="1" applyAlignment="1">
      <alignment horizontal="center" vertical="center" textRotation="255" shrinkToFit="1"/>
    </xf>
    <xf numFmtId="0" fontId="4" fillId="0" borderId="13" xfId="0" applyFont="1" applyBorder="1" applyAlignment="1">
      <alignment horizontal="center" vertical="center" textRotation="255" shrinkToFit="1"/>
    </xf>
    <xf numFmtId="0" fontId="4" fillId="0" borderId="15" xfId="0" applyFont="1" applyBorder="1" applyAlignment="1">
      <alignment horizontal="center" vertical="center" textRotation="255" shrinkToFit="1"/>
    </xf>
    <xf numFmtId="0" fontId="4" fillId="0" borderId="6" xfId="0" applyFont="1" applyBorder="1" applyAlignment="1">
      <alignment horizontal="center" vertical="center" textRotation="255" shrinkToFit="1"/>
    </xf>
    <xf numFmtId="0" fontId="7" fillId="0" borderId="11" xfId="0" applyFont="1" applyFill="1" applyBorder="1" applyAlignment="1">
      <alignment horizontal="center" vertical="center" textRotation="255" shrinkToFit="1"/>
    </xf>
    <xf numFmtId="0" fontId="7" fillId="0" borderId="14" xfId="0" applyFont="1" applyFill="1" applyBorder="1" applyAlignment="1">
      <alignment horizontal="center" vertical="center" textRotation="255" shrinkToFit="1"/>
    </xf>
    <xf numFmtId="176" fontId="4" fillId="3" borderId="7" xfId="0" applyNumberFormat="1" applyFont="1" applyFill="1" applyBorder="1" applyAlignment="1">
      <alignment horizontal="center" vertical="center" shrinkToFit="1"/>
    </xf>
    <xf numFmtId="0" fontId="4" fillId="7" borderId="8" xfId="0" applyFont="1" applyFill="1" applyBorder="1" applyAlignment="1">
      <alignment horizontal="center" vertical="center" shrinkToFit="1"/>
    </xf>
    <xf numFmtId="0" fontId="4" fillId="7" borderId="1" xfId="0" applyFont="1" applyFill="1" applyBorder="1" applyAlignment="1">
      <alignment horizontal="center" vertical="center" shrinkToFit="1"/>
    </xf>
    <xf numFmtId="0" fontId="5" fillId="0" borderId="5" xfId="0" applyFont="1" applyBorder="1" applyAlignment="1">
      <alignment horizontal="center" vertical="center" textRotation="255" wrapText="1" shrinkToFit="1"/>
    </xf>
    <xf numFmtId="0" fontId="5" fillId="0" borderId="15" xfId="0" applyFont="1" applyBorder="1" applyAlignment="1">
      <alignment horizontal="center" vertical="center" textRotation="255" wrapText="1" shrinkToFit="1"/>
    </xf>
    <xf numFmtId="0" fontId="5" fillId="0" borderId="6" xfId="0" applyFont="1" applyBorder="1" applyAlignment="1">
      <alignment horizontal="center" vertical="center" textRotation="255" wrapText="1" shrinkToFit="1"/>
    </xf>
    <xf numFmtId="0" fontId="4" fillId="0" borderId="7" xfId="0" applyFont="1" applyBorder="1" applyAlignment="1">
      <alignment horizontal="center" vertical="center" textRotation="255" wrapText="1" shrinkToFit="1"/>
    </xf>
    <xf numFmtId="0" fontId="4" fillId="0" borderId="72" xfId="0" applyFont="1" applyBorder="1" applyAlignment="1">
      <alignment horizontal="right" vertical="top" shrinkToFit="1"/>
    </xf>
    <xf numFmtId="0" fontId="4" fillId="0" borderId="78" xfId="0" applyFont="1" applyBorder="1" applyAlignment="1">
      <alignment horizontal="right" vertical="top" shrinkToFit="1"/>
    </xf>
    <xf numFmtId="0" fontId="4" fillId="0" borderId="73" xfId="0" applyFont="1" applyBorder="1" applyAlignment="1">
      <alignment horizontal="right" vertical="top" shrinkToFit="1"/>
    </xf>
    <xf numFmtId="0" fontId="4" fillId="0" borderId="0" xfId="0" applyFont="1" applyAlignment="1">
      <alignment horizontal="center" vertical="center" shrinkToFit="1"/>
    </xf>
    <xf numFmtId="0" fontId="21" fillId="0" borderId="0" xfId="0" applyFont="1" applyAlignment="1">
      <alignment horizontal="center" vertical="center" shrinkToFit="1"/>
    </xf>
    <xf numFmtId="0" fontId="4" fillId="0" borderId="0" xfId="0" applyFont="1" applyAlignment="1">
      <alignment horizontal="right" vertical="center" shrinkToFit="1"/>
    </xf>
    <xf numFmtId="0" fontId="4" fillId="0" borderId="2" xfId="0" applyFont="1" applyFill="1" applyBorder="1" applyAlignment="1">
      <alignment horizontal="center" vertical="center" shrinkToFit="1"/>
    </xf>
    <xf numFmtId="0" fontId="28" fillId="0" borderId="2" xfId="0" applyFont="1" applyBorder="1" applyAlignment="1">
      <alignment horizontal="center" vertical="center"/>
    </xf>
    <xf numFmtId="0" fontId="91" fillId="0" borderId="0" xfId="0" applyFont="1" applyAlignment="1">
      <alignment horizontal="center" vertical="center" wrapText="1"/>
    </xf>
    <xf numFmtId="0" fontId="24" fillId="0" borderId="0" xfId="0" applyFont="1" applyAlignment="1">
      <alignment vertical="center"/>
    </xf>
    <xf numFmtId="0" fontId="74" fillId="0" borderId="0" xfId="0" applyFont="1" applyAlignment="1">
      <alignment horizontal="right" vertical="center" wrapText="1"/>
    </xf>
    <xf numFmtId="0" fontId="28" fillId="0" borderId="0" xfId="0" applyFont="1" applyAlignment="1">
      <alignment vertical="center"/>
    </xf>
    <xf numFmtId="0" fontId="74" fillId="0" borderId="7" xfId="0" applyFont="1" applyBorder="1" applyAlignment="1">
      <alignment horizontal="center" vertical="center" wrapText="1"/>
    </xf>
    <xf numFmtId="0" fontId="28" fillId="0" borderId="6" xfId="0" applyFont="1" applyBorder="1" applyAlignment="1">
      <alignment horizontal="center" vertical="center" wrapText="1"/>
    </xf>
    <xf numFmtId="0" fontId="28" fillId="0" borderId="7" xfId="0" applyFont="1" applyBorder="1" applyAlignment="1">
      <alignment horizontal="center" vertical="center" wrapText="1"/>
    </xf>
    <xf numFmtId="0" fontId="74" fillId="0" borderId="7" xfId="0" applyFont="1" applyBorder="1" applyAlignment="1">
      <alignment horizontal="left" vertical="center" wrapText="1"/>
    </xf>
    <xf numFmtId="0" fontId="28" fillId="0" borderId="7" xfId="0" applyFont="1" applyBorder="1" applyAlignment="1">
      <alignment horizontal="left" vertical="center" wrapText="1"/>
    </xf>
    <xf numFmtId="0" fontId="74" fillId="3" borderId="7" xfId="0" applyFont="1" applyFill="1" applyBorder="1" applyAlignment="1">
      <alignment horizontal="left" vertical="center" wrapText="1"/>
    </xf>
    <xf numFmtId="0" fontId="90" fillId="0" borderId="7" xfId="0" applyFont="1" applyBorder="1" applyAlignment="1">
      <alignment horizontal="left" vertical="center" wrapText="1"/>
    </xf>
    <xf numFmtId="0" fontId="74" fillId="0" borderId="7" xfId="0" applyFont="1" applyBorder="1" applyAlignment="1">
      <alignment horizontal="left" vertical="top" wrapText="1"/>
    </xf>
    <xf numFmtId="0" fontId="28" fillId="3" borderId="7" xfId="0" applyFont="1" applyFill="1" applyBorder="1" applyAlignment="1">
      <alignment horizontal="left" vertical="center" wrapText="1"/>
    </xf>
    <xf numFmtId="0" fontId="75" fillId="3" borderId="7" xfId="0" applyFont="1" applyFill="1" applyBorder="1" applyAlignment="1">
      <alignment horizontal="left" vertical="center" wrapText="1"/>
    </xf>
    <xf numFmtId="0" fontId="75" fillId="0" borderId="7" xfId="0" applyFont="1" applyFill="1" applyBorder="1" applyAlignment="1">
      <alignment horizontal="center" vertical="center" wrapText="1"/>
    </xf>
    <xf numFmtId="0" fontId="41" fillId="0" borderId="0" xfId="0" applyFont="1" applyAlignment="1" applyProtection="1">
      <alignment horizontal="center" vertical="center"/>
      <protection locked="0"/>
    </xf>
    <xf numFmtId="0" fontId="70" fillId="0" borderId="0" xfId="0" applyFont="1" applyAlignment="1" applyProtection="1">
      <alignment horizontal="center" vertical="center"/>
      <protection locked="0"/>
    </xf>
    <xf numFmtId="0" fontId="70" fillId="0" borderId="0" xfId="0" applyFont="1" applyFill="1" applyBorder="1" applyAlignment="1" applyProtection="1">
      <alignment horizontal="left" vertical="center"/>
      <protection locked="0"/>
    </xf>
    <xf numFmtId="0" fontId="72" fillId="5" borderId="79" xfId="0" applyFont="1" applyFill="1" applyBorder="1" applyAlignment="1" applyProtection="1">
      <alignment horizontal="center" vertical="center"/>
      <protection locked="0"/>
    </xf>
    <xf numFmtId="0" fontId="71" fillId="5" borderId="80" xfId="0" applyFont="1" applyFill="1" applyBorder="1" applyAlignment="1" applyProtection="1">
      <alignment horizontal="center" vertical="center"/>
      <protection locked="0"/>
    </xf>
    <xf numFmtId="0" fontId="70" fillId="5" borderId="53" xfId="0" applyFont="1" applyFill="1" applyBorder="1" applyAlignment="1" applyProtection="1">
      <alignment horizontal="center" vertical="center" wrapText="1" shrinkToFit="1"/>
      <protection locked="0"/>
    </xf>
    <xf numFmtId="0" fontId="70" fillId="5" borderId="0" xfId="0" applyFont="1" applyFill="1" applyAlignment="1" applyProtection="1">
      <alignment horizontal="center" vertical="center" wrapText="1" shrinkToFit="1"/>
      <protection locked="0"/>
    </xf>
    <xf numFmtId="0" fontId="70" fillId="5" borderId="52" xfId="0" applyFont="1" applyFill="1" applyBorder="1" applyAlignment="1" applyProtection="1">
      <alignment horizontal="center" vertical="center" wrapText="1" shrinkToFit="1"/>
      <protection locked="0"/>
    </xf>
    <xf numFmtId="0" fontId="72" fillId="3" borderId="79" xfId="0" applyFont="1" applyFill="1" applyBorder="1" applyAlignment="1" applyProtection="1">
      <alignment horizontal="center" vertical="center"/>
      <protection locked="0"/>
    </xf>
    <xf numFmtId="0" fontId="71" fillId="3" borderId="80" xfId="0" applyFont="1" applyFill="1" applyBorder="1" applyAlignment="1" applyProtection="1">
      <alignment horizontal="center" vertical="center"/>
      <protection locked="0"/>
    </xf>
    <xf numFmtId="0" fontId="70" fillId="0" borderId="53" xfId="0" applyFont="1" applyBorder="1" applyAlignment="1" applyProtection="1">
      <alignment horizontal="center" vertical="center" wrapText="1" shrinkToFit="1"/>
      <protection locked="0"/>
    </xf>
    <xf numFmtId="0" fontId="70" fillId="0" borderId="0" xfId="0" applyFont="1" applyAlignment="1" applyProtection="1">
      <alignment horizontal="center" vertical="center" wrapText="1" shrinkToFit="1"/>
      <protection locked="0"/>
    </xf>
    <xf numFmtId="0" fontId="70" fillId="0" borderId="0" xfId="0" applyFont="1" applyAlignment="1" applyProtection="1">
      <alignment horizontal="distributed" vertical="center"/>
      <protection locked="0"/>
    </xf>
    <xf numFmtId="0" fontId="70" fillId="0" borderId="52" xfId="0" applyFont="1" applyBorder="1" applyAlignment="1" applyProtection="1">
      <alignment horizontal="center" vertical="center"/>
      <protection locked="0"/>
    </xf>
    <xf numFmtId="0" fontId="70" fillId="0" borderId="52" xfId="0" applyFont="1" applyBorder="1" applyAlignment="1" applyProtection="1">
      <alignment horizontal="center" vertical="center" wrapText="1" shrinkToFit="1"/>
      <protection locked="0"/>
    </xf>
    <xf numFmtId="0" fontId="73" fillId="0" borderId="0" xfId="0" applyFont="1" applyAlignment="1" applyProtection="1">
      <alignment vertical="center" wrapText="1"/>
      <protection locked="0"/>
    </xf>
    <xf numFmtId="0" fontId="76" fillId="0" borderId="2" xfId="0" applyFont="1" applyBorder="1" applyAlignment="1" applyProtection="1">
      <alignment horizontal="center" vertical="center"/>
      <protection locked="0"/>
    </xf>
    <xf numFmtId="0" fontId="100" fillId="0" borderId="53" xfId="0" applyFont="1" applyBorder="1" applyAlignment="1" applyProtection="1">
      <alignment horizontal="center" vertical="center" wrapText="1" shrinkToFit="1"/>
      <protection locked="0"/>
    </xf>
    <xf numFmtId="0" fontId="100" fillId="0" borderId="0" xfId="0" applyFont="1" applyAlignment="1" applyProtection="1">
      <alignment horizontal="center" vertical="center" wrapText="1" shrinkToFit="1"/>
      <protection locked="0"/>
    </xf>
    <xf numFmtId="0" fontId="70" fillId="0" borderId="7" xfId="0" applyFont="1" applyBorder="1" applyAlignment="1" applyProtection="1">
      <alignment horizontal="distributed" vertical="center"/>
      <protection locked="0"/>
    </xf>
    <xf numFmtId="0" fontId="36" fillId="0" borderId="53" xfId="0" applyFont="1" applyBorder="1" applyAlignment="1" applyProtection="1">
      <alignment horizontal="center" vertical="center" wrapText="1" shrinkToFit="1"/>
      <protection locked="0"/>
    </xf>
    <xf numFmtId="0" fontId="36" fillId="0" borderId="0" xfId="0" applyFont="1" applyAlignment="1" applyProtection="1">
      <alignment horizontal="center" vertical="center" wrapText="1" shrinkToFit="1"/>
      <protection locked="0"/>
    </xf>
    <xf numFmtId="0" fontId="36" fillId="0" borderId="52" xfId="0" applyFont="1" applyBorder="1" applyAlignment="1" applyProtection="1">
      <alignment horizontal="center" vertical="center" wrapText="1" shrinkToFit="1"/>
      <protection locked="0"/>
    </xf>
    <xf numFmtId="0" fontId="43" fillId="0" borderId="8" xfId="0" applyFont="1" applyBorder="1" applyAlignment="1" applyProtection="1">
      <alignment horizontal="center" vertical="center" wrapText="1"/>
      <protection locked="0"/>
    </xf>
    <xf numFmtId="0" fontId="43" fillId="0" borderId="9" xfId="0" applyFont="1" applyBorder="1" applyAlignment="1" applyProtection="1">
      <alignment horizontal="center" vertical="center" wrapText="1"/>
      <protection locked="0"/>
    </xf>
    <xf numFmtId="0" fontId="43" fillId="0" borderId="1" xfId="0" applyFont="1" applyBorder="1" applyAlignment="1" applyProtection="1">
      <alignment horizontal="center" vertical="center" wrapText="1"/>
      <protection locked="0"/>
    </xf>
    <xf numFmtId="0" fontId="43" fillId="0" borderId="10" xfId="0" applyFont="1" applyBorder="1" applyAlignment="1" applyProtection="1">
      <alignment horizontal="center" vertical="center" textRotation="255" wrapText="1"/>
      <protection locked="0"/>
    </xf>
    <xf numFmtId="0" fontId="43" fillId="0" borderId="11" xfId="0" applyFont="1" applyBorder="1" applyAlignment="1" applyProtection="1">
      <alignment horizontal="center" vertical="center" textRotation="255" wrapText="1"/>
      <protection locked="0"/>
    </xf>
    <xf numFmtId="0" fontId="43" fillId="0" borderId="13" xfId="0" applyFont="1" applyBorder="1" applyAlignment="1" applyProtection="1">
      <alignment horizontal="center" vertical="center" textRotation="255" wrapText="1"/>
      <protection locked="0"/>
    </xf>
    <xf numFmtId="0" fontId="43" fillId="0" borderId="14" xfId="0" applyFont="1" applyBorder="1" applyAlignment="1" applyProtection="1">
      <alignment horizontal="center" vertical="center" textRotation="255" wrapText="1"/>
      <protection locked="0"/>
    </xf>
    <xf numFmtId="0" fontId="101" fillId="3" borderId="13" xfId="0" applyFont="1" applyFill="1" applyBorder="1" applyAlignment="1" applyProtection="1">
      <alignment horizontal="left" vertical="center" shrinkToFit="1"/>
      <protection locked="0"/>
    </xf>
    <xf numFmtId="0" fontId="101" fillId="3" borderId="0" xfId="0" applyFont="1" applyFill="1" applyAlignment="1" applyProtection="1">
      <alignment horizontal="left" vertical="center" shrinkToFit="1"/>
      <protection locked="0"/>
    </xf>
    <xf numFmtId="0" fontId="101" fillId="3" borderId="14" xfId="0" applyFont="1" applyFill="1" applyBorder="1" applyAlignment="1" applyProtection="1">
      <alignment horizontal="left" vertical="center" shrinkToFit="1"/>
      <protection locked="0"/>
    </xf>
    <xf numFmtId="179" fontId="41" fillId="0" borderId="13" xfId="0" applyNumberFormat="1" applyFont="1" applyBorder="1" applyAlignment="1">
      <alignment horizontal="center" vertical="center"/>
    </xf>
    <xf numFmtId="179" fontId="41" fillId="0" borderId="0" xfId="0" applyNumberFormat="1" applyFont="1" applyAlignment="1">
      <alignment horizontal="center" vertical="center"/>
    </xf>
    <xf numFmtId="0" fontId="70" fillId="0" borderId="14" xfId="0" applyFont="1" applyBorder="1" applyAlignment="1" applyProtection="1">
      <alignment horizontal="center" vertical="center"/>
      <protection locked="0"/>
    </xf>
    <xf numFmtId="0" fontId="101" fillId="3" borderId="12" xfId="0" applyFont="1" applyFill="1" applyBorder="1" applyAlignment="1" applyProtection="1">
      <alignment horizontal="center" vertical="center"/>
      <protection locked="0"/>
    </xf>
    <xf numFmtId="0" fontId="101" fillId="3" borderId="2" xfId="0" applyFont="1" applyFill="1" applyBorder="1" applyAlignment="1" applyProtection="1">
      <alignment horizontal="center" vertical="center"/>
      <protection locked="0"/>
    </xf>
    <xf numFmtId="0" fontId="101" fillId="3" borderId="3" xfId="0" applyFont="1" applyFill="1" applyBorder="1" applyAlignment="1" applyProtection="1">
      <alignment horizontal="center" vertical="center"/>
      <protection locked="0"/>
    </xf>
    <xf numFmtId="183" fontId="70" fillId="0" borderId="12" xfId="0" applyNumberFormat="1" applyFont="1" applyBorder="1" applyAlignment="1">
      <alignment horizontal="center" vertical="center"/>
    </xf>
    <xf numFmtId="183" fontId="70" fillId="0" borderId="2" xfId="0" applyNumberFormat="1" applyFont="1" applyBorder="1" applyAlignment="1">
      <alignment horizontal="center" vertical="center"/>
    </xf>
    <xf numFmtId="183" fontId="70" fillId="0" borderId="3" xfId="0" applyNumberFormat="1" applyFont="1" applyBorder="1" applyAlignment="1">
      <alignment horizontal="center" vertical="center"/>
    </xf>
    <xf numFmtId="0" fontId="101" fillId="3" borderId="12" xfId="0" applyFont="1" applyFill="1" applyBorder="1" applyAlignment="1" applyProtection="1">
      <alignment vertical="center" shrinkToFit="1"/>
      <protection locked="0"/>
    </xf>
    <xf numFmtId="0" fontId="101" fillId="3" borderId="2" xfId="0" applyFont="1" applyFill="1" applyBorder="1" applyAlignment="1" applyProtection="1">
      <alignment vertical="center" shrinkToFit="1"/>
      <protection locked="0"/>
    </xf>
    <xf numFmtId="0" fontId="101" fillId="3" borderId="3" xfId="0" applyFont="1" applyFill="1" applyBorder="1" applyAlignment="1" applyProtection="1">
      <alignment vertical="center" shrinkToFit="1"/>
      <protection locked="0"/>
    </xf>
    <xf numFmtId="0" fontId="70" fillId="0" borderId="10" xfId="0" applyFont="1" applyBorder="1" applyAlignment="1" applyProtection="1">
      <alignment horizontal="center" vertical="center" wrapText="1"/>
      <protection locked="0"/>
    </xf>
    <xf numFmtId="0" fontId="70" fillId="0" borderId="11" xfId="0" applyFont="1" applyBorder="1" applyAlignment="1" applyProtection="1">
      <alignment horizontal="center" vertical="center" wrapText="1"/>
      <protection locked="0"/>
    </xf>
    <xf numFmtId="0" fontId="70" fillId="0" borderId="13" xfId="0" applyFont="1" applyBorder="1" applyAlignment="1" applyProtection="1">
      <alignment horizontal="center" vertical="center" wrapText="1"/>
      <protection locked="0"/>
    </xf>
    <xf numFmtId="0" fontId="70" fillId="0" borderId="14" xfId="0" applyFont="1" applyBorder="1" applyAlignment="1" applyProtection="1">
      <alignment horizontal="center" vertical="center" wrapText="1"/>
      <protection locked="0"/>
    </xf>
    <xf numFmtId="0" fontId="43" fillId="0" borderId="10" xfId="0" applyFont="1" applyBorder="1" applyAlignment="1" applyProtection="1">
      <alignment horizontal="center" vertical="center" wrapText="1"/>
      <protection locked="0"/>
    </xf>
    <xf numFmtId="0" fontId="43" fillId="0" borderId="4" xfId="0" applyFont="1" applyBorder="1" applyAlignment="1" applyProtection="1">
      <alignment horizontal="center" vertical="center" wrapText="1"/>
      <protection locked="0"/>
    </xf>
    <xf numFmtId="0" fontId="43" fillId="0" borderId="11" xfId="0" applyFont="1" applyBorder="1" applyAlignment="1" applyProtection="1">
      <alignment horizontal="center" vertical="center" wrapText="1"/>
      <protection locked="0"/>
    </xf>
    <xf numFmtId="0" fontId="43" fillId="0" borderId="12" xfId="0" applyFont="1" applyBorder="1" applyAlignment="1" applyProtection="1">
      <alignment horizontal="center" vertical="center" wrapText="1"/>
      <protection locked="0"/>
    </xf>
    <xf numFmtId="0" fontId="43" fillId="0" borderId="2" xfId="0" applyFont="1" applyBorder="1" applyAlignment="1" applyProtection="1">
      <alignment horizontal="center" vertical="center" wrapText="1"/>
      <protection locked="0"/>
    </xf>
    <xf numFmtId="0" fontId="43" fillId="0" borderId="3" xfId="0" applyFont="1" applyBorder="1" applyAlignment="1" applyProtection="1">
      <alignment horizontal="center" vertical="center" wrapText="1"/>
      <protection locked="0"/>
    </xf>
    <xf numFmtId="0" fontId="43" fillId="0" borderId="8" xfId="0" applyFont="1" applyBorder="1" applyAlignment="1" applyProtection="1">
      <alignment horizontal="center" vertical="distributed" wrapText="1"/>
      <protection locked="0"/>
    </xf>
    <xf numFmtId="0" fontId="43" fillId="0" borderId="9" xfId="0" applyFont="1" applyBorder="1" applyAlignment="1" applyProtection="1">
      <alignment horizontal="center" vertical="distributed" wrapText="1"/>
      <protection locked="0"/>
    </xf>
    <xf numFmtId="0" fontId="43" fillId="0" borderId="1" xfId="0" applyFont="1" applyBorder="1" applyAlignment="1" applyProtection="1">
      <alignment horizontal="center" vertical="distributed" wrapText="1"/>
      <protection locked="0"/>
    </xf>
    <xf numFmtId="0" fontId="43" fillId="0" borderId="0" xfId="0" applyFont="1" applyAlignment="1" applyProtection="1">
      <alignment horizontal="center" vertical="center" wrapText="1"/>
      <protection locked="0"/>
    </xf>
    <xf numFmtId="0" fontId="43" fillId="0" borderId="14" xfId="0" applyFont="1" applyBorder="1" applyAlignment="1" applyProtection="1">
      <alignment horizontal="center" vertical="center" wrapText="1"/>
      <protection locked="0"/>
    </xf>
    <xf numFmtId="0" fontId="101" fillId="3" borderId="8" xfId="0" applyFont="1" applyFill="1" applyBorder="1" applyAlignment="1" applyProtection="1">
      <alignment horizontal="center" vertical="center"/>
      <protection locked="0"/>
    </xf>
    <xf numFmtId="0" fontId="101" fillId="3" borderId="9" xfId="0" applyFont="1" applyFill="1" applyBorder="1" applyAlignment="1" applyProtection="1">
      <alignment horizontal="center" vertical="center"/>
      <protection locked="0"/>
    </xf>
    <xf numFmtId="0" fontId="101" fillId="3" borderId="1" xfId="0" applyFont="1" applyFill="1" applyBorder="1" applyAlignment="1" applyProtection="1">
      <alignment horizontal="center" vertical="center"/>
      <protection locked="0"/>
    </xf>
    <xf numFmtId="183" fontId="70" fillId="0" borderId="8" xfId="0" applyNumberFormat="1" applyFont="1" applyBorder="1" applyAlignment="1">
      <alignment horizontal="center" vertical="center"/>
    </xf>
    <xf numFmtId="183" fontId="70" fillId="0" borderId="9" xfId="0" applyNumberFormat="1" applyFont="1" applyBorder="1" applyAlignment="1">
      <alignment horizontal="center" vertical="center"/>
    </xf>
    <xf numFmtId="183" fontId="70" fillId="0" borderId="1" xfId="0" applyNumberFormat="1" applyFont="1" applyBorder="1" applyAlignment="1">
      <alignment horizontal="center" vertical="center"/>
    </xf>
    <xf numFmtId="0" fontId="101" fillId="3" borderId="8" xfId="0" applyFont="1" applyFill="1" applyBorder="1" applyAlignment="1" applyProtection="1">
      <alignment vertical="center" shrinkToFit="1"/>
      <protection locked="0"/>
    </xf>
    <xf numFmtId="0" fontId="101" fillId="3" borderId="9" xfId="0" applyFont="1" applyFill="1" applyBorder="1" applyAlignment="1" applyProtection="1">
      <alignment vertical="center" shrinkToFit="1"/>
      <protection locked="0"/>
    </xf>
    <xf numFmtId="0" fontId="101" fillId="3" borderId="1" xfId="0" applyFont="1" applyFill="1" applyBorder="1" applyAlignment="1" applyProtection="1">
      <alignment vertical="center" shrinkToFit="1"/>
      <protection locked="0"/>
    </xf>
    <xf numFmtId="183" fontId="101" fillId="3" borderId="8" xfId="0" applyNumberFormat="1" applyFont="1" applyFill="1" applyBorder="1" applyAlignment="1" applyProtection="1">
      <alignment horizontal="center" vertical="center"/>
      <protection locked="0"/>
    </xf>
    <xf numFmtId="183" fontId="101" fillId="3" borderId="9" xfId="0" applyNumberFormat="1" applyFont="1" applyFill="1" applyBorder="1" applyAlignment="1" applyProtection="1">
      <alignment horizontal="center" vertical="center"/>
      <protection locked="0"/>
    </xf>
    <xf numFmtId="183" fontId="101" fillId="3" borderId="1" xfId="0" applyNumberFormat="1" applyFont="1" applyFill="1" applyBorder="1" applyAlignment="1" applyProtection="1">
      <alignment horizontal="center" vertical="center"/>
      <protection locked="0"/>
    </xf>
    <xf numFmtId="0" fontId="102" fillId="3" borderId="8" xfId="0" applyFont="1" applyFill="1" applyBorder="1" applyAlignment="1" applyProtection="1">
      <alignment vertical="center" shrinkToFit="1"/>
      <protection locked="0"/>
    </xf>
    <xf numFmtId="0" fontId="102" fillId="3" borderId="9" xfId="0" applyFont="1" applyFill="1" applyBorder="1" applyAlignment="1" applyProtection="1">
      <alignment vertical="center" shrinkToFit="1"/>
      <protection locked="0"/>
    </xf>
    <xf numFmtId="0" fontId="102" fillId="3" borderId="1" xfId="0" applyFont="1" applyFill="1" applyBorder="1" applyAlignment="1" applyProtection="1">
      <alignment vertical="center" shrinkToFit="1"/>
      <protection locked="0"/>
    </xf>
    <xf numFmtId="183" fontId="101" fillId="3" borderId="12" xfId="0" applyNumberFormat="1" applyFont="1" applyFill="1" applyBorder="1" applyAlignment="1" applyProtection="1">
      <alignment horizontal="center" vertical="center"/>
      <protection locked="0"/>
    </xf>
    <xf numFmtId="183" fontId="101" fillId="3" borderId="2" xfId="0" applyNumberFormat="1" applyFont="1" applyFill="1" applyBorder="1" applyAlignment="1" applyProtection="1">
      <alignment horizontal="center" vertical="center"/>
      <protection locked="0"/>
    </xf>
    <xf numFmtId="183" fontId="101" fillId="3" borderId="3" xfId="0" applyNumberFormat="1" applyFont="1" applyFill="1" applyBorder="1" applyAlignment="1" applyProtection="1">
      <alignment horizontal="center" vertical="center"/>
      <protection locked="0"/>
    </xf>
    <xf numFmtId="0" fontId="102" fillId="3" borderId="12" xfId="0" applyFont="1" applyFill="1" applyBorder="1" applyAlignment="1" applyProtection="1">
      <alignment vertical="center" shrinkToFit="1"/>
      <protection locked="0"/>
    </xf>
    <xf numFmtId="0" fontId="102" fillId="3" borderId="2" xfId="0" applyFont="1" applyFill="1" applyBorder="1" applyAlignment="1" applyProtection="1">
      <alignment vertical="center" shrinkToFit="1"/>
      <protection locked="0"/>
    </xf>
    <xf numFmtId="0" fontId="102" fillId="3" borderId="3" xfId="0" applyFont="1" applyFill="1" applyBorder="1" applyAlignment="1" applyProtection="1">
      <alignment vertical="center" shrinkToFit="1"/>
      <protection locked="0"/>
    </xf>
    <xf numFmtId="0" fontId="70" fillId="3" borderId="13" xfId="0" applyFont="1" applyFill="1" applyBorder="1" applyAlignment="1" applyProtection="1">
      <alignment horizontal="center" vertical="center" shrinkToFit="1"/>
      <protection locked="0"/>
    </xf>
    <xf numFmtId="0" fontId="70" fillId="3" borderId="0" xfId="0" applyFont="1" applyFill="1" applyAlignment="1" applyProtection="1">
      <alignment horizontal="center" vertical="center" shrinkToFit="1"/>
      <protection locked="0"/>
    </xf>
    <xf numFmtId="0" fontId="70" fillId="3" borderId="14" xfId="0" applyFont="1" applyFill="1" applyBorder="1" applyAlignment="1" applyProtection="1">
      <alignment horizontal="center" vertical="center" shrinkToFit="1"/>
      <protection locked="0"/>
    </xf>
    <xf numFmtId="0" fontId="70" fillId="3" borderId="8" xfId="0" applyFont="1" applyFill="1" applyBorder="1" applyAlignment="1" applyProtection="1">
      <alignment horizontal="center" vertical="center"/>
      <protection locked="0"/>
    </xf>
    <xf numFmtId="0" fontId="70" fillId="3" borderId="9" xfId="0" applyFont="1" applyFill="1" applyBorder="1" applyAlignment="1" applyProtection="1">
      <alignment horizontal="center" vertical="center"/>
      <protection locked="0"/>
    </xf>
    <xf numFmtId="0" fontId="70" fillId="3" borderId="1" xfId="0" applyFont="1" applyFill="1" applyBorder="1" applyAlignment="1" applyProtection="1">
      <alignment horizontal="center" vertical="center"/>
      <protection locked="0"/>
    </xf>
    <xf numFmtId="0" fontId="70" fillId="3" borderId="8" xfId="0" applyFont="1" applyFill="1" applyBorder="1" applyAlignment="1" applyProtection="1">
      <alignment vertical="center" shrinkToFit="1"/>
      <protection locked="0"/>
    </xf>
    <xf numFmtId="0" fontId="70" fillId="3" borderId="9" xfId="0" applyFont="1" applyFill="1" applyBorder="1" applyAlignment="1" applyProtection="1">
      <alignment vertical="center" shrinkToFit="1"/>
      <protection locked="0"/>
    </xf>
    <xf numFmtId="0" fontId="70" fillId="3" borderId="1" xfId="0" applyFont="1" applyFill="1" applyBorder="1" applyAlignment="1" applyProtection="1">
      <alignment vertical="center" shrinkToFit="1"/>
      <protection locked="0"/>
    </xf>
    <xf numFmtId="183" fontId="70" fillId="3" borderId="8" xfId="0" applyNumberFormat="1" applyFont="1" applyFill="1" applyBorder="1" applyAlignment="1" applyProtection="1">
      <alignment horizontal="center" vertical="center"/>
      <protection locked="0"/>
    </xf>
    <xf numFmtId="183" fontId="70" fillId="3" borderId="9" xfId="0" applyNumberFormat="1" applyFont="1" applyFill="1" applyBorder="1" applyAlignment="1" applyProtection="1">
      <alignment horizontal="center" vertical="center"/>
      <protection locked="0"/>
    </xf>
    <xf numFmtId="183" fontId="70" fillId="3" borderId="1" xfId="0" applyNumberFormat="1" applyFont="1" applyFill="1" applyBorder="1" applyAlignment="1" applyProtection="1">
      <alignment horizontal="center" vertical="center"/>
      <protection locked="0"/>
    </xf>
    <xf numFmtId="0" fontId="71" fillId="3" borderId="8" xfId="0" applyFont="1" applyFill="1" applyBorder="1" applyAlignment="1" applyProtection="1">
      <alignment horizontal="center" vertical="center" shrinkToFit="1"/>
      <protection locked="0"/>
    </xf>
    <xf numFmtId="0" fontId="71" fillId="3" borderId="9" xfId="0" applyFont="1" applyFill="1" applyBorder="1" applyAlignment="1" applyProtection="1">
      <alignment horizontal="center" vertical="center" shrinkToFit="1"/>
      <protection locked="0"/>
    </xf>
    <xf numFmtId="0" fontId="71" fillId="3" borderId="1" xfId="0" applyFont="1" applyFill="1" applyBorder="1" applyAlignment="1" applyProtection="1">
      <alignment horizontal="center" vertical="center" shrinkToFit="1"/>
      <protection locked="0"/>
    </xf>
    <xf numFmtId="0" fontId="70" fillId="3" borderId="12" xfId="0" applyFont="1" applyFill="1" applyBorder="1" applyAlignment="1" applyProtection="1">
      <alignment horizontal="center" vertical="center" shrinkToFit="1"/>
      <protection locked="0"/>
    </xf>
    <xf numFmtId="0" fontId="70" fillId="3" borderId="2" xfId="0" applyFont="1" applyFill="1" applyBorder="1" applyAlignment="1" applyProtection="1">
      <alignment horizontal="center" vertical="center" shrinkToFit="1"/>
      <protection locked="0"/>
    </xf>
    <xf numFmtId="0" fontId="70" fillId="3" borderId="3" xfId="0" applyFont="1" applyFill="1" applyBorder="1" applyAlignment="1" applyProtection="1">
      <alignment horizontal="center" vertical="center" shrinkToFit="1"/>
      <protection locked="0"/>
    </xf>
    <xf numFmtId="0" fontId="70" fillId="0" borderId="10" xfId="0" applyFont="1" applyBorder="1" applyAlignment="1" applyProtection="1">
      <alignment horizontal="center" vertical="center"/>
      <protection locked="0"/>
    </xf>
    <xf numFmtId="0" fontId="70" fillId="0" borderId="11" xfId="0" applyFont="1" applyBorder="1" applyAlignment="1" applyProtection="1">
      <alignment horizontal="center" vertical="center"/>
      <protection locked="0"/>
    </xf>
    <xf numFmtId="0" fontId="70" fillId="0" borderId="12" xfId="0" applyFont="1" applyBorder="1" applyAlignment="1" applyProtection="1">
      <alignment horizontal="center" vertical="center"/>
      <protection locked="0"/>
    </xf>
    <xf numFmtId="0" fontId="70" fillId="0" borderId="3" xfId="0" applyFont="1" applyBorder="1" applyAlignment="1" applyProtection="1">
      <alignment horizontal="center" vertical="center"/>
      <protection locked="0"/>
    </xf>
    <xf numFmtId="0" fontId="77" fillId="0" borderId="53" xfId="0" applyFont="1" applyBorder="1" applyAlignment="1" applyProtection="1">
      <alignment horizontal="center" vertical="center" wrapText="1" shrinkToFit="1"/>
      <protection locked="0"/>
    </xf>
    <xf numFmtId="0" fontId="77" fillId="0" borderId="0" xfId="0" applyFont="1" applyAlignment="1" applyProtection="1">
      <alignment horizontal="center" vertical="center" wrapText="1" shrinkToFit="1"/>
      <protection locked="0"/>
    </xf>
    <xf numFmtId="0" fontId="77" fillId="0" borderId="52" xfId="0" applyFont="1" applyBorder="1" applyAlignment="1" applyProtection="1">
      <alignment horizontal="center" vertical="center" wrapText="1" shrinkToFit="1"/>
      <protection locked="0"/>
    </xf>
    <xf numFmtId="0" fontId="76" fillId="0" borderId="53" xfId="0" applyFont="1" applyBorder="1" applyAlignment="1" applyProtection="1">
      <alignment horizontal="center" vertical="center" wrapText="1" shrinkToFit="1"/>
      <protection locked="0"/>
    </xf>
    <xf numFmtId="0" fontId="76" fillId="0" borderId="0" xfId="0" applyFont="1" applyAlignment="1" applyProtection="1">
      <alignment horizontal="center" vertical="center" wrapText="1" shrinkToFit="1"/>
      <protection locked="0"/>
    </xf>
    <xf numFmtId="0" fontId="76" fillId="0" borderId="0" xfId="0" applyFont="1" applyBorder="1" applyAlignment="1" applyProtection="1">
      <alignment horizontal="center" vertical="center" wrapText="1" shrinkToFit="1"/>
      <protection locked="0"/>
    </xf>
    <xf numFmtId="179" fontId="70" fillId="0" borderId="10" xfId="0" applyNumberFormat="1" applyFont="1" applyFill="1" applyBorder="1" applyAlignment="1" applyProtection="1">
      <alignment horizontal="center" vertical="center"/>
      <protection locked="0"/>
    </xf>
    <xf numFmtId="0" fontId="70" fillId="0" borderId="4" xfId="0" applyFont="1" applyFill="1" applyBorder="1" applyAlignment="1" applyProtection="1">
      <alignment horizontal="center" vertical="center"/>
      <protection locked="0"/>
    </xf>
    <xf numFmtId="0" fontId="70" fillId="0" borderId="11" xfId="0" applyFont="1" applyFill="1" applyBorder="1" applyAlignment="1" applyProtection="1">
      <alignment horizontal="center" vertical="center"/>
      <protection locked="0"/>
    </xf>
    <xf numFmtId="0" fontId="70" fillId="0" borderId="12" xfId="0" applyFont="1" applyFill="1" applyBorder="1" applyAlignment="1" applyProtection="1">
      <alignment horizontal="center" vertical="center"/>
      <protection locked="0"/>
    </xf>
    <xf numFmtId="0" fontId="70" fillId="0" borderId="2" xfId="0" applyFont="1" applyFill="1" applyBorder="1" applyAlignment="1" applyProtection="1">
      <alignment horizontal="center" vertical="center"/>
      <protection locked="0"/>
    </xf>
    <xf numFmtId="0" fontId="70" fillId="0" borderId="3" xfId="0" applyFont="1" applyFill="1" applyBorder="1" applyAlignment="1" applyProtection="1">
      <alignment horizontal="center" vertical="center"/>
      <protection locked="0"/>
    </xf>
    <xf numFmtId="3" fontId="70" fillId="0" borderId="10" xfId="0" applyNumberFormat="1" applyFont="1" applyBorder="1" applyAlignment="1" applyProtection="1">
      <alignment horizontal="center" vertical="center"/>
      <protection locked="0"/>
    </xf>
    <xf numFmtId="3" fontId="70" fillId="0" borderId="4" xfId="0" applyNumberFormat="1" applyFont="1" applyBorder="1" applyAlignment="1" applyProtection="1">
      <alignment horizontal="center" vertical="center"/>
      <protection locked="0"/>
    </xf>
    <xf numFmtId="3" fontId="70" fillId="0" borderId="11" xfId="0" applyNumberFormat="1" applyFont="1" applyBorder="1" applyAlignment="1" applyProtection="1">
      <alignment horizontal="center" vertical="center"/>
      <protection locked="0"/>
    </xf>
    <xf numFmtId="3" fontId="70" fillId="0" borderId="12" xfId="0" applyNumberFormat="1" applyFont="1" applyBorder="1" applyAlignment="1" applyProtection="1">
      <alignment horizontal="center" vertical="center"/>
      <protection locked="0"/>
    </xf>
    <xf numFmtId="3" fontId="70" fillId="0" borderId="2" xfId="0" applyNumberFormat="1" applyFont="1" applyBorder="1" applyAlignment="1" applyProtection="1">
      <alignment horizontal="center" vertical="center"/>
      <protection locked="0"/>
    </xf>
    <xf numFmtId="3" fontId="70" fillId="0" borderId="3" xfId="0" applyNumberFormat="1" applyFont="1" applyBorder="1" applyAlignment="1" applyProtection="1">
      <alignment horizontal="center" vertical="center"/>
      <protection locked="0"/>
    </xf>
    <xf numFmtId="38" fontId="70" fillId="0" borderId="10" xfId="0" applyNumberFormat="1" applyFont="1" applyFill="1" applyBorder="1" applyAlignment="1" applyProtection="1">
      <alignment horizontal="center" vertical="center"/>
      <protection locked="0"/>
    </xf>
    <xf numFmtId="0" fontId="103" fillId="0" borderId="4" xfId="0" applyFont="1" applyBorder="1" applyAlignment="1" applyProtection="1">
      <alignment horizontal="center" vertical="center" wrapText="1"/>
      <protection locked="0"/>
    </xf>
    <xf numFmtId="0" fontId="103" fillId="0" borderId="11" xfId="0" applyFont="1" applyBorder="1" applyAlignment="1" applyProtection="1">
      <alignment horizontal="center" vertical="center" wrapText="1"/>
      <protection locked="0"/>
    </xf>
    <xf numFmtId="0" fontId="103" fillId="0" borderId="0" xfId="0" applyFont="1" applyAlignment="1" applyProtection="1">
      <alignment horizontal="center" vertical="center" wrapText="1"/>
      <protection locked="0"/>
    </xf>
    <xf numFmtId="0" fontId="103" fillId="0" borderId="14" xfId="0" applyFont="1" applyBorder="1" applyAlignment="1" applyProtection="1">
      <alignment horizontal="center" vertical="center" wrapText="1"/>
      <protection locked="0"/>
    </xf>
    <xf numFmtId="0" fontId="95" fillId="0" borderId="0" xfId="30" applyFont="1" applyAlignment="1">
      <alignment horizontal="center" vertical="center"/>
    </xf>
    <xf numFmtId="0" fontId="56" fillId="0" borderId="0" xfId="30" applyFont="1" applyFill="1" applyBorder="1" applyAlignment="1">
      <alignment horizontal="center" vertical="center"/>
    </xf>
    <xf numFmtId="0" fontId="98" fillId="0" borderId="2" xfId="30" applyFont="1" applyBorder="1" applyAlignment="1">
      <alignment horizontal="center" vertical="center"/>
    </xf>
    <xf numFmtId="0" fontId="56" fillId="0" borderId="76" xfId="30" applyFont="1" applyBorder="1" applyAlignment="1">
      <alignment horizontal="center" vertical="center"/>
    </xf>
    <xf numFmtId="0" fontId="56" fillId="0" borderId="64" xfId="30" applyFont="1" applyBorder="1" applyAlignment="1">
      <alignment horizontal="center" vertical="center"/>
    </xf>
    <xf numFmtId="0" fontId="56" fillId="0" borderId="66" xfId="30" applyFont="1" applyBorder="1" applyAlignment="1">
      <alignment horizontal="center" vertical="center"/>
    </xf>
    <xf numFmtId="0" fontId="56" fillId="0" borderId="7" xfId="30" applyFont="1" applyBorder="1" applyAlignment="1">
      <alignment horizontal="center" vertical="center"/>
    </xf>
    <xf numFmtId="0" fontId="56" fillId="0" borderId="64" xfId="30" applyFont="1" applyBorder="1" applyAlignment="1">
      <alignment horizontal="center" vertical="center" wrapText="1"/>
    </xf>
    <xf numFmtId="0" fontId="56" fillId="0" borderId="7" xfId="30" applyFont="1" applyBorder="1" applyAlignment="1">
      <alignment horizontal="center" vertical="center" wrapText="1"/>
    </xf>
    <xf numFmtId="0" fontId="56" fillId="0" borderId="10" xfId="30" applyFont="1" applyBorder="1" applyAlignment="1">
      <alignment horizontal="left" vertical="center" wrapText="1"/>
    </xf>
    <xf numFmtId="0" fontId="56" fillId="0" borderId="4" xfId="30" applyFont="1" applyBorder="1" applyAlignment="1">
      <alignment horizontal="left" vertical="center" wrapText="1"/>
    </xf>
    <xf numFmtId="0" fontId="56" fillId="0" borderId="11" xfId="30" applyFont="1" applyBorder="1" applyAlignment="1">
      <alignment horizontal="left" vertical="center" wrapText="1"/>
    </xf>
    <xf numFmtId="0" fontId="56" fillId="0" borderId="13" xfId="30" applyFont="1" applyBorder="1" applyAlignment="1">
      <alignment horizontal="left" vertical="center" wrapText="1"/>
    </xf>
    <xf numFmtId="0" fontId="56" fillId="0" borderId="0" xfId="30" applyFont="1" applyBorder="1" applyAlignment="1">
      <alignment horizontal="left" vertical="center" wrapText="1"/>
    </xf>
    <xf numFmtId="0" fontId="56" fillId="0" borderId="14" xfId="30" applyFont="1" applyBorder="1" applyAlignment="1">
      <alignment horizontal="left" vertical="center" wrapText="1"/>
    </xf>
    <xf numFmtId="0" fontId="56" fillId="0" borderId="12" xfId="30" applyFont="1" applyBorder="1" applyAlignment="1">
      <alignment horizontal="left" vertical="center" wrapText="1"/>
    </xf>
    <xf numFmtId="0" fontId="56" fillId="0" borderId="2" xfId="30" applyFont="1" applyBorder="1" applyAlignment="1">
      <alignment horizontal="left" vertical="center" wrapText="1"/>
    </xf>
    <xf numFmtId="0" fontId="56" fillId="0" borderId="3" xfId="30" applyFont="1" applyBorder="1" applyAlignment="1">
      <alignment horizontal="left" vertical="center" wrapText="1"/>
    </xf>
    <xf numFmtId="0" fontId="56" fillId="3" borderId="5" xfId="30" applyFont="1" applyFill="1" applyBorder="1" applyAlignment="1">
      <alignment horizontal="center" vertical="center"/>
    </xf>
    <xf numFmtId="0" fontId="56" fillId="3" borderId="15" xfId="30" applyFont="1" applyFill="1" applyBorder="1" applyAlignment="1">
      <alignment horizontal="center" vertical="center"/>
    </xf>
    <xf numFmtId="0" fontId="56" fillId="3" borderId="6" xfId="30" applyFont="1" applyFill="1" applyBorder="1" applyAlignment="1">
      <alignment horizontal="center" vertical="center"/>
    </xf>
    <xf numFmtId="0" fontId="56" fillId="7" borderId="66" xfId="30" applyFont="1" applyFill="1" applyBorder="1" applyAlignment="1">
      <alignment horizontal="center" vertical="center"/>
    </xf>
    <xf numFmtId="0" fontId="56" fillId="7" borderId="7" xfId="30" applyFont="1" applyFill="1" applyBorder="1" applyAlignment="1">
      <alignment horizontal="center" vertical="center"/>
    </xf>
    <xf numFmtId="56" fontId="56" fillId="3" borderId="66" xfId="30" applyNumberFormat="1" applyFont="1" applyFill="1" applyBorder="1" applyAlignment="1">
      <alignment horizontal="center" vertical="center"/>
    </xf>
    <xf numFmtId="0" fontId="56" fillId="3" borderId="7" xfId="30" applyFont="1" applyFill="1" applyBorder="1" applyAlignment="1">
      <alignment horizontal="center" vertical="center"/>
    </xf>
    <xf numFmtId="0" fontId="56" fillId="3" borderId="66" xfId="30" applyFont="1" applyFill="1" applyBorder="1" applyAlignment="1">
      <alignment horizontal="center" vertical="center"/>
    </xf>
    <xf numFmtId="0" fontId="96" fillId="0" borderId="0" xfId="30" applyFont="1" applyAlignment="1">
      <alignment horizontal="left" vertical="center"/>
    </xf>
    <xf numFmtId="182" fontId="61" fillId="0" borderId="7" xfId="0" applyNumberFormat="1" applyFont="1" applyBorder="1" applyAlignment="1">
      <alignment horizontal="center" vertical="center"/>
    </xf>
    <xf numFmtId="0" fontId="61" fillId="0" borderId="7" xfId="0" applyFont="1" applyBorder="1" applyAlignment="1">
      <alignment horizontal="center" vertical="center"/>
    </xf>
    <xf numFmtId="0" fontId="56" fillId="0" borderId="70" xfId="30" applyFont="1" applyBorder="1" applyAlignment="1">
      <alignment horizontal="left" vertical="center" wrapText="1"/>
    </xf>
    <xf numFmtId="0" fontId="56" fillId="0" borderId="0" xfId="30" applyFont="1" applyAlignment="1">
      <alignment horizontal="left" vertical="center" wrapText="1"/>
    </xf>
    <xf numFmtId="182" fontId="81" fillId="0" borderId="8" xfId="0" applyNumberFormat="1" applyFont="1" applyBorder="1" applyAlignment="1">
      <alignment horizontal="center" vertical="center" wrapText="1"/>
    </xf>
    <xf numFmtId="182" fontId="81" fillId="0" borderId="9" xfId="0" applyNumberFormat="1" applyFont="1" applyBorder="1" applyAlignment="1">
      <alignment horizontal="center" vertical="center" wrapText="1"/>
    </xf>
    <xf numFmtId="0" fontId="81" fillId="0" borderId="7" xfId="0" applyFont="1" applyBorder="1" applyAlignment="1">
      <alignment horizontal="center" vertical="center" wrapText="1"/>
    </xf>
    <xf numFmtId="182" fontId="81" fillId="0" borderId="8" xfId="0" applyNumberFormat="1" applyFont="1" applyFill="1" applyBorder="1" applyAlignment="1">
      <alignment horizontal="center" vertical="center" wrapText="1"/>
    </xf>
    <xf numFmtId="182" fontId="81" fillId="0" borderId="9" xfId="0" applyNumberFormat="1" applyFont="1" applyFill="1" applyBorder="1" applyAlignment="1">
      <alignment horizontal="center" vertical="center" wrapText="1"/>
    </xf>
    <xf numFmtId="182" fontId="81" fillId="0" borderId="1" xfId="0" applyNumberFormat="1" applyFont="1" applyFill="1" applyBorder="1" applyAlignment="1">
      <alignment horizontal="center" vertical="center" wrapText="1"/>
    </xf>
    <xf numFmtId="0" fontId="81" fillId="0" borderId="8" xfId="0" applyFont="1" applyBorder="1" applyAlignment="1">
      <alignment horizontal="center" vertical="center" wrapText="1"/>
    </xf>
    <xf numFmtId="0" fontId="81" fillId="0" borderId="9" xfId="0" applyFont="1" applyBorder="1" applyAlignment="1">
      <alignment horizontal="center" vertical="center" wrapText="1"/>
    </xf>
    <xf numFmtId="0" fontId="81" fillId="0" borderId="1" xfId="0" applyFont="1" applyBorder="1" applyAlignment="1">
      <alignment horizontal="center" vertical="center" wrapText="1"/>
    </xf>
    <xf numFmtId="182" fontId="81" fillId="3" borderId="7" xfId="0" applyNumberFormat="1" applyFont="1" applyFill="1" applyBorder="1" applyAlignment="1">
      <alignment horizontal="center" vertical="center" wrapText="1"/>
    </xf>
    <xf numFmtId="0" fontId="81" fillId="0" borderId="0" xfId="0" applyFont="1" applyAlignment="1">
      <alignment horizontal="center" vertical="center"/>
    </xf>
    <xf numFmtId="0" fontId="97" fillId="0" borderId="2" xfId="0" applyFont="1" applyFill="1" applyBorder="1" applyAlignment="1" applyProtection="1">
      <alignment horizontal="center" vertical="center" wrapText="1"/>
      <protection locked="0"/>
    </xf>
    <xf numFmtId="0" fontId="81" fillId="0" borderId="7" xfId="0" applyFont="1" applyBorder="1" applyAlignment="1">
      <alignment horizontal="left" vertical="center" wrapText="1"/>
    </xf>
    <xf numFmtId="0" fontId="81" fillId="0" borderId="8" xfId="0" applyFont="1" applyBorder="1" applyAlignment="1">
      <alignment horizontal="center" vertical="center"/>
    </xf>
    <xf numFmtId="0" fontId="81" fillId="0" borderId="9" xfId="0" applyFont="1" applyBorder="1" applyAlignment="1">
      <alignment horizontal="center" vertical="center"/>
    </xf>
    <xf numFmtId="0" fontId="81" fillId="0" borderId="1" xfId="0" applyFont="1" applyBorder="1" applyAlignment="1">
      <alignment horizontal="center" vertical="center"/>
    </xf>
    <xf numFmtId="58" fontId="81" fillId="0" borderId="8" xfId="0" applyNumberFormat="1" applyFont="1" applyBorder="1" applyAlignment="1">
      <alignment horizontal="center" vertical="center"/>
    </xf>
    <xf numFmtId="0" fontId="81" fillId="4" borderId="6" xfId="0" applyFont="1" applyFill="1" applyBorder="1" applyAlignment="1">
      <alignment horizontal="center" vertical="center"/>
    </xf>
    <xf numFmtId="0" fontId="81" fillId="4" borderId="7" xfId="0" applyFont="1" applyFill="1" applyBorder="1" applyAlignment="1">
      <alignment horizontal="center" vertical="center"/>
    </xf>
    <xf numFmtId="0" fontId="81" fillId="4" borderId="8" xfId="0" applyFont="1" applyFill="1" applyBorder="1" applyAlignment="1">
      <alignment horizontal="center" vertical="center"/>
    </xf>
    <xf numFmtId="0" fontId="0" fillId="0" borderId="9" xfId="0" applyBorder="1" applyAlignment="1">
      <alignment horizontal="center" vertical="center"/>
    </xf>
    <xf numFmtId="0" fontId="0" fillId="0" borderId="1" xfId="0" applyBorder="1" applyAlignment="1">
      <alignment horizontal="center" vertical="center"/>
    </xf>
    <xf numFmtId="0" fontId="43" fillId="3" borderId="69" xfId="0" applyFont="1" applyFill="1" applyBorder="1" applyAlignment="1">
      <alignment horizontal="center" vertical="center"/>
    </xf>
    <xf numFmtId="0" fontId="43" fillId="3" borderId="70" xfId="0" applyFont="1" applyFill="1" applyBorder="1" applyAlignment="1">
      <alignment horizontal="center" vertical="center"/>
    </xf>
    <xf numFmtId="0" fontId="0" fillId="3" borderId="71" xfId="0" applyFill="1" applyBorder="1" applyAlignment="1">
      <alignment vertical="center"/>
    </xf>
    <xf numFmtId="0" fontId="43" fillId="3" borderId="61" xfId="0" applyFont="1" applyFill="1" applyBorder="1" applyAlignment="1">
      <alignment horizontal="center" vertical="center"/>
    </xf>
    <xf numFmtId="0" fontId="43" fillId="3" borderId="58" xfId="0" applyFont="1" applyFill="1" applyBorder="1" applyAlignment="1">
      <alignment horizontal="center" vertical="center"/>
    </xf>
    <xf numFmtId="0" fontId="0" fillId="3" borderId="60" xfId="0" applyFill="1" applyBorder="1" applyAlignment="1">
      <alignment vertical="center"/>
    </xf>
    <xf numFmtId="0" fontId="81" fillId="3" borderId="8" xfId="0" applyFont="1" applyFill="1" applyBorder="1" applyAlignment="1" applyProtection="1">
      <alignment horizontal="center" vertical="center"/>
      <protection locked="0"/>
    </xf>
    <xf numFmtId="0" fontId="81" fillId="3" borderId="9" xfId="0" applyFont="1" applyFill="1" applyBorder="1" applyAlignment="1" applyProtection="1">
      <alignment horizontal="center" vertical="center"/>
      <protection locked="0"/>
    </xf>
    <xf numFmtId="0" fontId="81" fillId="3" borderId="1" xfId="0" applyFont="1" applyFill="1" applyBorder="1" applyAlignment="1" applyProtection="1">
      <alignment horizontal="center" vertical="center"/>
      <protection locked="0"/>
    </xf>
    <xf numFmtId="0" fontId="81" fillId="0" borderId="7" xfId="0" applyFont="1" applyBorder="1" applyAlignment="1">
      <alignment horizontal="center" vertical="center"/>
    </xf>
    <xf numFmtId="0" fontId="0" fillId="0" borderId="7" xfId="0" applyBorder="1" applyAlignment="1">
      <alignment horizontal="center"/>
    </xf>
    <xf numFmtId="0" fontId="30" fillId="0" borderId="7" xfId="0" applyFont="1" applyBorder="1" applyAlignment="1">
      <alignment horizontal="center"/>
    </xf>
  </cellXfs>
  <cellStyles count="44">
    <cellStyle name="パーセント 2" xfId="2" xr:uid="{00000000-0005-0000-0000-000000000000}"/>
    <cellStyle name="桁区切り 2" xfId="1" xr:uid="{00000000-0005-0000-0000-000002000000}"/>
    <cellStyle name="桁区切り 2 2" xfId="3" xr:uid="{00000000-0005-0000-0000-000003000000}"/>
    <cellStyle name="桁区切り 2 3" xfId="41" xr:uid="{8EEF5B9C-AE49-48E7-911F-618D6D37904F}"/>
    <cellStyle name="桁区切り 3" xfId="4" xr:uid="{00000000-0005-0000-0000-000004000000}"/>
    <cellStyle name="桁区切り 3 2" xfId="39" xr:uid="{00000000-0005-0000-0000-000005000000}"/>
    <cellStyle name="桁区切り 4" xfId="5" xr:uid="{00000000-0005-0000-0000-000006000000}"/>
    <cellStyle name="桁区切り 4 2" xfId="6" xr:uid="{00000000-0005-0000-0000-000007000000}"/>
    <cellStyle name="桁区切り 5" xfId="7" xr:uid="{00000000-0005-0000-0000-000008000000}"/>
    <cellStyle name="桁区切り 6" xfId="8" xr:uid="{00000000-0005-0000-0000-000009000000}"/>
    <cellStyle name="通貨 2" xfId="9" xr:uid="{00000000-0005-0000-0000-00000A000000}"/>
    <cellStyle name="通貨 2 2" xfId="42" xr:uid="{976B9825-AA1F-4D4C-BE9B-35AB867D090E}"/>
    <cellStyle name="標準" xfId="0" builtinId="0"/>
    <cellStyle name="標準 10" xfId="10" xr:uid="{00000000-0005-0000-0000-00000C000000}"/>
    <cellStyle name="標準 10 2" xfId="11" xr:uid="{00000000-0005-0000-0000-00000D000000}"/>
    <cellStyle name="標準 11" xfId="12" xr:uid="{00000000-0005-0000-0000-00000E000000}"/>
    <cellStyle name="標準 12" xfId="13" xr:uid="{00000000-0005-0000-0000-00000F000000}"/>
    <cellStyle name="標準 13" xfId="14" xr:uid="{00000000-0005-0000-0000-000010000000}"/>
    <cellStyle name="標準 14" xfId="15" xr:uid="{00000000-0005-0000-0000-000011000000}"/>
    <cellStyle name="標準 15" xfId="16" xr:uid="{00000000-0005-0000-0000-000012000000}"/>
    <cellStyle name="標準 16" xfId="17" xr:uid="{00000000-0005-0000-0000-000013000000}"/>
    <cellStyle name="標準 17" xfId="18" xr:uid="{00000000-0005-0000-0000-000014000000}"/>
    <cellStyle name="標準 18" xfId="19" xr:uid="{00000000-0005-0000-0000-000015000000}"/>
    <cellStyle name="標準 19" xfId="20" xr:uid="{00000000-0005-0000-0000-000016000000}"/>
    <cellStyle name="標準 2" xfId="21" xr:uid="{00000000-0005-0000-0000-000017000000}"/>
    <cellStyle name="標準 20" xfId="22" xr:uid="{00000000-0005-0000-0000-000018000000}"/>
    <cellStyle name="標準 21" xfId="23" xr:uid="{00000000-0005-0000-0000-000019000000}"/>
    <cellStyle name="標準 22" xfId="24" xr:uid="{00000000-0005-0000-0000-00001A000000}"/>
    <cellStyle name="標準 23" xfId="25" xr:uid="{00000000-0005-0000-0000-00001B000000}"/>
    <cellStyle name="標準 24" xfId="26" xr:uid="{00000000-0005-0000-0000-00001C000000}"/>
    <cellStyle name="標準 25" xfId="27" xr:uid="{00000000-0005-0000-0000-00001D000000}"/>
    <cellStyle name="標準 26" xfId="28" xr:uid="{00000000-0005-0000-0000-00001E000000}"/>
    <cellStyle name="標準 27" xfId="29" xr:uid="{00000000-0005-0000-0000-00001F000000}"/>
    <cellStyle name="標準 3" xfId="30" xr:uid="{00000000-0005-0000-0000-000020000000}"/>
    <cellStyle name="標準 3 2" xfId="40" xr:uid="{00000000-0005-0000-0000-000021000000}"/>
    <cellStyle name="標準 4" xfId="31" xr:uid="{00000000-0005-0000-0000-000022000000}"/>
    <cellStyle name="標準 4 2" xfId="38" xr:uid="{00000000-0005-0000-0000-000023000000}"/>
    <cellStyle name="標準 4 2 2" xfId="43" xr:uid="{B22002DE-7679-4D6D-920D-34354A45F579}"/>
    <cellStyle name="標準 5" xfId="32" xr:uid="{00000000-0005-0000-0000-000024000000}"/>
    <cellStyle name="標準 6" xfId="33" xr:uid="{00000000-0005-0000-0000-000025000000}"/>
    <cellStyle name="標準 7" xfId="34" xr:uid="{00000000-0005-0000-0000-000026000000}"/>
    <cellStyle name="標準 8" xfId="35" xr:uid="{00000000-0005-0000-0000-000027000000}"/>
    <cellStyle name="標準 9" xfId="36" xr:uid="{00000000-0005-0000-0000-000028000000}"/>
    <cellStyle name="標準_13様式" xfId="37" xr:uid="{00000000-0005-0000-0000-000029000000}"/>
  </cellStyles>
  <dxfs count="2">
    <dxf>
      <fill>
        <patternFill>
          <bgColor theme="0" tint="-0.499984740745262"/>
        </patternFill>
      </fill>
    </dxf>
    <dxf>
      <fill>
        <patternFill>
          <bgColor theme="0" tint="-0.499984740745262"/>
        </patternFill>
      </fill>
    </dxf>
  </dxfs>
  <tableStyles count="0" defaultTableStyle="TableStyleMedium2" defaultPivotStyle="PivotStyleLight16"/>
  <colors>
    <mruColors>
      <color rgb="FFFFFF99"/>
      <color rgb="FFFFFF66"/>
      <color rgb="FFFF7C80"/>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AK$53" lockText="1" noThreeD="1"/>
</file>

<file path=xl/drawings/drawing1.xml><?xml version="1.0" encoding="utf-8"?>
<xdr:wsDr xmlns:xdr="http://schemas.openxmlformats.org/drawingml/2006/spreadsheetDrawing" xmlns:a="http://schemas.openxmlformats.org/drawingml/2006/main">
  <xdr:twoCellAnchor>
    <xdr:from>
      <xdr:col>2</xdr:col>
      <xdr:colOff>171449</xdr:colOff>
      <xdr:row>43</xdr:row>
      <xdr:rowOff>219074</xdr:rowOff>
    </xdr:from>
    <xdr:to>
      <xdr:col>9</xdr:col>
      <xdr:colOff>171449</xdr:colOff>
      <xdr:row>45</xdr:row>
      <xdr:rowOff>152399</xdr:rowOff>
    </xdr:to>
    <xdr:sp macro="" textlink="">
      <xdr:nvSpPr>
        <xdr:cNvPr id="2" name="Line 5">
          <a:extLst>
            <a:ext uri="{FF2B5EF4-FFF2-40B4-BE49-F238E27FC236}">
              <a16:creationId xmlns:a16="http://schemas.microsoft.com/office/drawing/2014/main" id="{00000000-0008-0000-0000-000002000000}"/>
            </a:ext>
          </a:extLst>
        </xdr:cNvPr>
        <xdr:cNvSpPr>
          <a:spLocks noChangeShapeType="1"/>
        </xdr:cNvSpPr>
      </xdr:nvSpPr>
      <xdr:spPr bwMode="auto">
        <a:xfrm flipH="1" flipV="1">
          <a:off x="514349" y="7562849"/>
          <a:ext cx="1266825" cy="333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3360</xdr:colOff>
      <xdr:row>36</xdr:row>
      <xdr:rowOff>219074</xdr:rowOff>
    </xdr:from>
    <xdr:to>
      <xdr:col>10</xdr:col>
      <xdr:colOff>9524</xdr:colOff>
      <xdr:row>38</xdr:row>
      <xdr:rowOff>171449</xdr:rowOff>
    </xdr:to>
    <xdr:sp macro="" textlink="">
      <xdr:nvSpPr>
        <xdr:cNvPr id="3" name="Line 5">
          <a:extLst>
            <a:ext uri="{FF2B5EF4-FFF2-40B4-BE49-F238E27FC236}">
              <a16:creationId xmlns:a16="http://schemas.microsoft.com/office/drawing/2014/main" id="{00000000-0008-0000-0000-000003000000}"/>
            </a:ext>
          </a:extLst>
        </xdr:cNvPr>
        <xdr:cNvSpPr>
          <a:spLocks noChangeShapeType="1"/>
        </xdr:cNvSpPr>
      </xdr:nvSpPr>
      <xdr:spPr bwMode="auto">
        <a:xfrm flipH="1" flipV="1">
          <a:off x="507625" y="6203015"/>
          <a:ext cx="1250017" cy="35578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10</xdr:col>
          <xdr:colOff>0</xdr:colOff>
          <xdr:row>49</xdr:row>
          <xdr:rowOff>222250</xdr:rowOff>
        </xdr:from>
        <xdr:to>
          <xdr:col>11</xdr:col>
          <xdr:colOff>6350</xdr:colOff>
          <xdr:row>51</xdr:row>
          <xdr:rowOff>25400</xdr:rowOff>
        </xdr:to>
        <xdr:sp macro="" textlink="">
          <xdr:nvSpPr>
            <xdr:cNvPr id="33796" name="Check Box 4" hidden="1">
              <a:extLst>
                <a:ext uri="{63B3BB69-23CF-44E3-9099-C40C66FF867C}">
                  <a14:compatExt spid="_x0000_s33796"/>
                </a:ext>
                <a:ext uri="{FF2B5EF4-FFF2-40B4-BE49-F238E27FC236}">
                  <a16:creationId xmlns:a16="http://schemas.microsoft.com/office/drawing/2014/main" id="{00000000-0008-0000-0000-000004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40</xdr:col>
      <xdr:colOff>304800</xdr:colOff>
      <xdr:row>5</xdr:row>
      <xdr:rowOff>133350</xdr:rowOff>
    </xdr:from>
    <xdr:to>
      <xdr:col>65</xdr:col>
      <xdr:colOff>38100</xdr:colOff>
      <xdr:row>22</xdr:row>
      <xdr:rowOff>179294</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9325535" y="1007409"/>
          <a:ext cx="5358653" cy="2925856"/>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ysClr val="windowText" lastClr="000000"/>
              </a:solidFill>
              <a:latin typeface="+mj-ea"/>
              <a:ea typeface="+mj-ea"/>
            </a:rPr>
            <a:t>各様式のクリーム色の箇所を入力ください。</a:t>
          </a:r>
          <a:endParaRPr kumimoji="1" lang="en-US" altLang="ja-JP" sz="1800">
            <a:solidFill>
              <a:sysClr val="windowText" lastClr="000000"/>
            </a:solidFill>
            <a:latin typeface="+mj-ea"/>
            <a:ea typeface="+mj-ea"/>
          </a:endParaRPr>
        </a:p>
        <a:p>
          <a:pPr algn="l"/>
          <a:r>
            <a:rPr kumimoji="1" lang="ja-JP" altLang="en-US" sz="1800">
              <a:solidFill>
                <a:sysClr val="windowText" lastClr="000000"/>
              </a:solidFill>
              <a:latin typeface="+mj-ea"/>
              <a:ea typeface="+mj-ea"/>
            </a:rPr>
            <a:t>各加算については申請をされる場合に入力ください。</a:t>
          </a:r>
          <a:endParaRPr kumimoji="1" lang="en-US" altLang="ja-JP" sz="1800">
            <a:solidFill>
              <a:sysClr val="windowText" lastClr="000000"/>
            </a:solidFill>
            <a:latin typeface="+mj-ea"/>
            <a:ea typeface="+mj-ea"/>
          </a:endParaRPr>
        </a:p>
        <a:p>
          <a:pPr algn="l"/>
          <a:endParaRPr kumimoji="1" lang="en-US" altLang="ja-JP" sz="1800">
            <a:solidFill>
              <a:sysClr val="windowText" lastClr="000000"/>
            </a:solidFill>
            <a:latin typeface="+mj-ea"/>
            <a:ea typeface="+mj-ea"/>
          </a:endParaRPr>
        </a:p>
        <a:p>
          <a:pPr algn="l"/>
          <a:r>
            <a:rPr kumimoji="1" lang="ja-JP" altLang="en-US" sz="1800">
              <a:solidFill>
                <a:sysClr val="windowText" lastClr="000000"/>
              </a:solidFill>
              <a:latin typeface="+mj-ea"/>
              <a:ea typeface="+mj-ea"/>
            </a:rPr>
            <a:t>申請書における押印は不要です。</a:t>
          </a:r>
          <a:endParaRPr kumimoji="1" lang="en-US" altLang="ja-JP" sz="1800">
            <a:solidFill>
              <a:sysClr val="windowText" lastClr="000000"/>
            </a:solidFill>
            <a:latin typeface="+mj-ea"/>
            <a:ea typeface="+mj-ea"/>
          </a:endParaRPr>
        </a:p>
        <a:p>
          <a:pPr algn="l"/>
          <a:r>
            <a:rPr kumimoji="1" lang="ja-JP" altLang="en-US" sz="1800">
              <a:solidFill>
                <a:sysClr val="windowText" lastClr="000000"/>
              </a:solidFill>
              <a:latin typeface="+mj-ea"/>
              <a:ea typeface="+mj-ea"/>
            </a:rPr>
            <a:t>（社会福祉法人のみ別途押印の申請書類も必要です）</a:t>
          </a:r>
          <a:endParaRPr kumimoji="1" lang="en-US" altLang="ja-JP" sz="1800">
            <a:solidFill>
              <a:sysClr val="windowText" lastClr="000000"/>
            </a:solidFill>
            <a:latin typeface="+mj-ea"/>
            <a:ea typeface="+mj-ea"/>
          </a:endParaRPr>
        </a:p>
        <a:p>
          <a:pPr algn="l"/>
          <a:endParaRPr kumimoji="1" lang="en-US" altLang="ja-JP" sz="1800">
            <a:solidFill>
              <a:sysClr val="windowText" lastClr="000000"/>
            </a:solidFill>
            <a:latin typeface="+mj-ea"/>
            <a:ea typeface="+mj-ea"/>
          </a:endParaRPr>
        </a:p>
        <a:p>
          <a:pPr algn="l"/>
          <a:r>
            <a:rPr kumimoji="1" lang="ja-JP" altLang="en-US" sz="1800">
              <a:solidFill>
                <a:sysClr val="windowText" lastClr="000000"/>
              </a:solidFill>
              <a:latin typeface="+mj-ea"/>
              <a:ea typeface="+mj-ea"/>
            </a:rPr>
            <a:t>作成後は</a:t>
          </a:r>
          <a:r>
            <a:rPr kumimoji="1" lang="en-US" altLang="ja-JP" sz="1800">
              <a:solidFill>
                <a:sysClr val="windowText" lastClr="000000"/>
              </a:solidFill>
              <a:latin typeface="+mj-ea"/>
              <a:ea typeface="+mj-ea"/>
            </a:rPr>
            <a:t>LoGo</a:t>
          </a:r>
          <a:r>
            <a:rPr kumimoji="1" lang="ja-JP" altLang="en-US" sz="1800">
              <a:solidFill>
                <a:sysClr val="windowText" lastClr="000000"/>
              </a:solidFill>
              <a:latin typeface="+mj-ea"/>
              <a:ea typeface="+mj-ea"/>
            </a:rPr>
            <a:t>フォームから提出してください。</a:t>
          </a:r>
          <a:endParaRPr kumimoji="1" lang="en-US" altLang="ja-JP" sz="1800">
            <a:solidFill>
              <a:sysClr val="windowText" lastClr="000000"/>
            </a:solidFill>
            <a:latin typeface="+mj-ea"/>
            <a:ea typeface="+mj-ea"/>
          </a:endParaRPr>
        </a:p>
        <a:p>
          <a:pPr algn="l"/>
          <a:endParaRPr kumimoji="1" lang="en-US" altLang="ja-JP" sz="1800">
            <a:solidFill>
              <a:sysClr val="windowText" lastClr="000000"/>
            </a:solidFill>
          </a:endParaRPr>
        </a:p>
        <a:p>
          <a:pPr algn="l"/>
          <a:endParaRPr kumimoji="1" lang="en-US" altLang="ja-JP" sz="14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0</xdr:colOff>
      <xdr:row>2</xdr:row>
      <xdr:rowOff>169001</xdr:rowOff>
    </xdr:from>
    <xdr:to>
      <xdr:col>23</xdr:col>
      <xdr:colOff>662940</xdr:colOff>
      <xdr:row>7</xdr:row>
      <xdr:rowOff>204107</xdr:rowOff>
    </xdr:to>
    <xdr:sp macro="" textlink="">
      <xdr:nvSpPr>
        <xdr:cNvPr id="2" name="角丸四角形 3">
          <a:extLst>
            <a:ext uri="{FF2B5EF4-FFF2-40B4-BE49-F238E27FC236}">
              <a16:creationId xmlns:a16="http://schemas.microsoft.com/office/drawing/2014/main" id="{00000000-0008-0000-0100-000002000000}"/>
            </a:ext>
          </a:extLst>
        </xdr:cNvPr>
        <xdr:cNvSpPr/>
      </xdr:nvSpPr>
      <xdr:spPr>
        <a:xfrm>
          <a:off x="17798143" y="1039858"/>
          <a:ext cx="4445726" cy="2103392"/>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ysClr val="windowText" lastClr="000000"/>
              </a:solidFill>
            </a:rPr>
            <a:t>令和４年度、令和５年度は令和３年度年齢別月初在籍数を用いて算出していましたが、令和６年度からは前年度の受託児童数を用いて算出します。</a:t>
          </a:r>
          <a:endParaRPr kumimoji="1" lang="en-US" altLang="ja-JP" sz="18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17</xdr:col>
      <xdr:colOff>537883</xdr:colOff>
      <xdr:row>6</xdr:row>
      <xdr:rowOff>97042</xdr:rowOff>
    </xdr:from>
    <xdr:to>
      <xdr:col>25</xdr:col>
      <xdr:colOff>313766</xdr:colOff>
      <xdr:row>10</xdr:row>
      <xdr:rowOff>18602</xdr:rowOff>
    </xdr:to>
    <xdr:sp macro="" textlink="">
      <xdr:nvSpPr>
        <xdr:cNvPr id="3" name="角丸四角形 3">
          <a:extLst>
            <a:ext uri="{FF2B5EF4-FFF2-40B4-BE49-F238E27FC236}">
              <a16:creationId xmlns:a16="http://schemas.microsoft.com/office/drawing/2014/main" id="{00000000-0008-0000-0200-000003000000}"/>
            </a:ext>
          </a:extLst>
        </xdr:cNvPr>
        <xdr:cNvSpPr/>
      </xdr:nvSpPr>
      <xdr:spPr>
        <a:xfrm>
          <a:off x="10343030" y="1677071"/>
          <a:ext cx="5087471" cy="818031"/>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ysClr val="windowText" lastClr="000000"/>
              </a:solidFill>
              <a:latin typeface="+mj-ea"/>
              <a:ea typeface="+mj-ea"/>
            </a:rPr>
            <a:t>各様式のクリーム色の箇所を入力ください。</a:t>
          </a:r>
          <a:endParaRPr kumimoji="1" lang="en-US" altLang="ja-JP" sz="1800">
            <a:solidFill>
              <a:sysClr val="windowText" lastClr="000000"/>
            </a:solidFill>
          </a:endParaRPr>
        </a:p>
        <a:p>
          <a:pPr algn="l"/>
          <a:endParaRPr kumimoji="1" lang="en-US" altLang="ja-JP" sz="14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42</xdr:col>
      <xdr:colOff>145677</xdr:colOff>
      <xdr:row>2</xdr:row>
      <xdr:rowOff>145676</xdr:rowOff>
    </xdr:from>
    <xdr:to>
      <xdr:col>66</xdr:col>
      <xdr:colOff>123265</xdr:colOff>
      <xdr:row>7</xdr:row>
      <xdr:rowOff>74632</xdr:rowOff>
    </xdr:to>
    <xdr:sp macro="" textlink="">
      <xdr:nvSpPr>
        <xdr:cNvPr id="2" name="角丸四角形 3">
          <a:extLst>
            <a:ext uri="{FF2B5EF4-FFF2-40B4-BE49-F238E27FC236}">
              <a16:creationId xmlns:a16="http://schemas.microsoft.com/office/drawing/2014/main" id="{00000000-0008-0000-0300-000002000000}"/>
            </a:ext>
          </a:extLst>
        </xdr:cNvPr>
        <xdr:cNvSpPr/>
      </xdr:nvSpPr>
      <xdr:spPr>
        <a:xfrm>
          <a:off x="9166412" y="537882"/>
          <a:ext cx="5087471" cy="814221"/>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ysClr val="windowText" lastClr="000000"/>
              </a:solidFill>
              <a:latin typeface="+mj-ea"/>
              <a:ea typeface="+mj-ea"/>
            </a:rPr>
            <a:t>各様式のクリーム色の箇所を入力ください。</a:t>
          </a:r>
          <a:endParaRPr kumimoji="1" lang="en-US" altLang="ja-JP" sz="1800">
            <a:solidFill>
              <a:sysClr val="windowText" lastClr="000000"/>
            </a:solidFill>
          </a:endParaRPr>
        </a:p>
        <a:p>
          <a:pPr algn="l"/>
          <a:endParaRPr kumimoji="1" lang="en-US" altLang="ja-JP" sz="14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134471</xdr:colOff>
      <xdr:row>4</xdr:row>
      <xdr:rowOff>11206</xdr:rowOff>
    </xdr:from>
    <xdr:to>
      <xdr:col>17</xdr:col>
      <xdr:colOff>293258</xdr:colOff>
      <xdr:row>6</xdr:row>
      <xdr:rowOff>349289</xdr:rowOff>
    </xdr:to>
    <xdr:sp macro="" textlink="">
      <xdr:nvSpPr>
        <xdr:cNvPr id="2" name="角丸四角形 3">
          <a:extLst>
            <a:ext uri="{FF2B5EF4-FFF2-40B4-BE49-F238E27FC236}">
              <a16:creationId xmlns:a16="http://schemas.microsoft.com/office/drawing/2014/main" id="{00000000-0008-0000-0400-000002000000}"/>
            </a:ext>
          </a:extLst>
        </xdr:cNvPr>
        <xdr:cNvSpPr/>
      </xdr:nvSpPr>
      <xdr:spPr>
        <a:xfrm>
          <a:off x="9715500" y="862853"/>
          <a:ext cx="5089376" cy="819936"/>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ysClr val="windowText" lastClr="000000"/>
              </a:solidFill>
              <a:latin typeface="+mj-ea"/>
              <a:ea typeface="+mj-ea"/>
            </a:rPr>
            <a:t>各様式のクリーム色の箇所を入力ください。</a:t>
          </a:r>
          <a:endParaRPr kumimoji="1" lang="en-US" altLang="ja-JP" sz="1800">
            <a:solidFill>
              <a:sysClr val="windowText" lastClr="000000"/>
            </a:solidFill>
          </a:endParaRPr>
        </a:p>
        <a:p>
          <a:pPr algn="l"/>
          <a:endParaRPr kumimoji="1" lang="en-US" altLang="ja-JP" sz="1400">
            <a:solidFill>
              <a:sysClr val="windowText" lastClr="00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588195</xdr:colOff>
      <xdr:row>11</xdr:row>
      <xdr:rowOff>1581935</xdr:rowOff>
    </xdr:from>
    <xdr:to>
      <xdr:col>21</xdr:col>
      <xdr:colOff>586515</xdr:colOff>
      <xdr:row>11</xdr:row>
      <xdr:rowOff>2977179</xdr:rowOff>
    </xdr:to>
    <xdr:sp macro="" textlink="">
      <xdr:nvSpPr>
        <xdr:cNvPr id="2" name="AutoShape 13">
          <a:extLst>
            <a:ext uri="{FF2B5EF4-FFF2-40B4-BE49-F238E27FC236}">
              <a16:creationId xmlns:a16="http://schemas.microsoft.com/office/drawing/2014/main" id="{00000000-0008-0000-0500-000002000000}"/>
            </a:ext>
          </a:extLst>
        </xdr:cNvPr>
        <xdr:cNvSpPr>
          <a:spLocks noChangeArrowheads="1"/>
        </xdr:cNvSpPr>
      </xdr:nvSpPr>
      <xdr:spPr bwMode="auto">
        <a:xfrm>
          <a:off x="10314901" y="3946376"/>
          <a:ext cx="4839261" cy="1395244"/>
        </a:xfrm>
        <a:prstGeom prst="wedgeRoundRectCallout">
          <a:avLst>
            <a:gd name="adj1" fmla="val -29007"/>
            <a:gd name="adj2" fmla="val 27821"/>
            <a:gd name="adj3" fmla="val 16667"/>
          </a:avLst>
        </a:prstGeom>
        <a:solidFill>
          <a:srgbClr val="FFFF9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100"/>
            </a:lnSpc>
            <a:defRPr sz="1000"/>
          </a:pPr>
          <a:r>
            <a:rPr lang="ja-JP" altLang="en-US" sz="1400" b="0" i="0" u="none" strike="noStrike" baseline="0">
              <a:solidFill>
                <a:srgbClr val="000000"/>
              </a:solidFill>
              <a:latin typeface="ＭＳ Ｐゴシック"/>
              <a:ea typeface="ＭＳ Ｐゴシック"/>
            </a:rPr>
            <a:t>申請する場合はクリーム色の箇所に入力をしてください。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44</xdr:col>
      <xdr:colOff>161925</xdr:colOff>
      <xdr:row>2</xdr:row>
      <xdr:rowOff>104775</xdr:rowOff>
    </xdr:from>
    <xdr:to>
      <xdr:col>64</xdr:col>
      <xdr:colOff>162486</xdr:colOff>
      <xdr:row>10</xdr:row>
      <xdr:rowOff>141754</xdr:rowOff>
    </xdr:to>
    <xdr:sp macro="" textlink="">
      <xdr:nvSpPr>
        <xdr:cNvPr id="2" name="AutoShape 13">
          <a:extLst>
            <a:ext uri="{FF2B5EF4-FFF2-40B4-BE49-F238E27FC236}">
              <a16:creationId xmlns:a16="http://schemas.microsoft.com/office/drawing/2014/main" id="{00000000-0008-0000-0600-000002000000}"/>
            </a:ext>
          </a:extLst>
        </xdr:cNvPr>
        <xdr:cNvSpPr>
          <a:spLocks noChangeArrowheads="1"/>
        </xdr:cNvSpPr>
      </xdr:nvSpPr>
      <xdr:spPr bwMode="auto">
        <a:xfrm>
          <a:off x="10096500" y="523875"/>
          <a:ext cx="4839261" cy="1399054"/>
        </a:xfrm>
        <a:prstGeom prst="wedgeRoundRectCallout">
          <a:avLst>
            <a:gd name="adj1" fmla="val -29007"/>
            <a:gd name="adj2" fmla="val 27821"/>
            <a:gd name="adj3" fmla="val 16667"/>
          </a:avLst>
        </a:prstGeom>
        <a:solidFill>
          <a:srgbClr val="FFFF9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100"/>
            </a:lnSpc>
            <a:defRPr sz="1000"/>
          </a:pPr>
          <a:r>
            <a:rPr lang="ja-JP" altLang="en-US" sz="1400" b="1" i="0" u="none" strike="noStrike" baseline="0">
              <a:solidFill>
                <a:srgbClr val="000000"/>
              </a:solidFill>
              <a:latin typeface="ＭＳ Ｐゴシック"/>
              <a:ea typeface="ＭＳ Ｐゴシック"/>
            </a:rPr>
            <a:t>申請する場合はクリーム色の箇所に入力をしてください。</a:t>
          </a:r>
          <a:endParaRPr lang="en-US" altLang="ja-JP" sz="1400" b="1" i="0" u="none" strike="noStrike" baseline="0">
            <a:solidFill>
              <a:srgbClr val="000000"/>
            </a:solidFill>
            <a:latin typeface="ＭＳ Ｐゴシック"/>
            <a:ea typeface="ＭＳ Ｐゴシック"/>
          </a:endParaRPr>
        </a:p>
        <a:p>
          <a:pPr algn="l" rtl="0">
            <a:lnSpc>
              <a:spcPts val="1100"/>
            </a:lnSpc>
            <a:defRPr sz="1000"/>
          </a:pPr>
          <a:endParaRPr lang="en-US" altLang="ja-JP" sz="1400" b="1" i="0" u="none" strike="noStrike" baseline="0">
            <a:solidFill>
              <a:srgbClr val="000000"/>
            </a:solidFill>
            <a:latin typeface="ＭＳ Ｐゴシック"/>
            <a:ea typeface="ＭＳ Ｐゴシック"/>
          </a:endParaRPr>
        </a:p>
        <a:p>
          <a:pPr algn="l" rtl="0">
            <a:lnSpc>
              <a:spcPts val="1100"/>
            </a:lnSpc>
            <a:defRPr sz="1000"/>
          </a:pPr>
          <a:r>
            <a:rPr lang="ja-JP" altLang="en-US" sz="1400" b="1" i="0" u="none" strike="noStrike" baseline="0">
              <a:solidFill>
                <a:srgbClr val="000000"/>
              </a:solidFill>
              <a:latin typeface="ＭＳ Ｐゴシック"/>
              <a:ea typeface="ＭＳ Ｐゴシック"/>
            </a:rPr>
            <a:t>下段の事業実施計画等に赤文字で記載例をいれていますの</a:t>
          </a:r>
          <a:endParaRPr lang="en-US" altLang="ja-JP" sz="1400" b="1" i="0" u="none" strike="noStrike" baseline="0">
            <a:solidFill>
              <a:srgbClr val="000000"/>
            </a:solidFill>
            <a:latin typeface="ＭＳ Ｐゴシック"/>
            <a:ea typeface="ＭＳ Ｐゴシック"/>
          </a:endParaRPr>
        </a:p>
        <a:p>
          <a:pPr algn="l" rtl="0">
            <a:lnSpc>
              <a:spcPts val="1100"/>
            </a:lnSpc>
            <a:defRPr sz="1000"/>
          </a:pPr>
          <a:endParaRPr lang="en-US" altLang="ja-JP" sz="1400" b="1" i="0" u="none" strike="noStrike" baseline="0">
            <a:solidFill>
              <a:srgbClr val="000000"/>
            </a:solidFill>
            <a:latin typeface="ＭＳ Ｐゴシック"/>
            <a:ea typeface="ＭＳ Ｐゴシック"/>
          </a:endParaRPr>
        </a:p>
        <a:p>
          <a:pPr algn="l" rtl="0">
            <a:lnSpc>
              <a:spcPts val="1100"/>
            </a:lnSpc>
            <a:defRPr sz="1000"/>
          </a:pPr>
          <a:r>
            <a:rPr lang="ja-JP" altLang="en-US" sz="1400" b="1" i="0" u="none" strike="noStrike" baseline="0">
              <a:solidFill>
                <a:srgbClr val="000000"/>
              </a:solidFill>
              <a:latin typeface="ＭＳ Ｐゴシック"/>
              <a:ea typeface="ＭＳ Ｐゴシック"/>
            </a:rPr>
            <a:t>で、園に合わせて修正してください。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36</xdr:col>
      <xdr:colOff>686358</xdr:colOff>
      <xdr:row>12</xdr:row>
      <xdr:rowOff>136945</xdr:rowOff>
    </xdr:from>
    <xdr:to>
      <xdr:col>57</xdr:col>
      <xdr:colOff>9030</xdr:colOff>
      <xdr:row>19</xdr:row>
      <xdr:rowOff>249419</xdr:rowOff>
    </xdr:to>
    <xdr:sp macro="" textlink="">
      <xdr:nvSpPr>
        <xdr:cNvPr id="5" name="AutoShape 13">
          <a:extLst>
            <a:ext uri="{FF2B5EF4-FFF2-40B4-BE49-F238E27FC236}">
              <a16:creationId xmlns:a16="http://schemas.microsoft.com/office/drawing/2014/main" id="{00000000-0008-0000-0800-000005000000}"/>
            </a:ext>
          </a:extLst>
        </xdr:cNvPr>
        <xdr:cNvSpPr>
          <a:spLocks noChangeArrowheads="1"/>
        </xdr:cNvSpPr>
      </xdr:nvSpPr>
      <xdr:spPr bwMode="auto">
        <a:xfrm>
          <a:off x="8870802" y="2253612"/>
          <a:ext cx="5009450" cy="1389529"/>
        </a:xfrm>
        <a:prstGeom prst="wedgeRoundRectCallout">
          <a:avLst>
            <a:gd name="adj1" fmla="val -29007"/>
            <a:gd name="adj2" fmla="val 27821"/>
            <a:gd name="adj3" fmla="val 16667"/>
          </a:avLst>
        </a:prstGeom>
        <a:solidFill>
          <a:srgbClr val="FFFF9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100"/>
            </a:lnSpc>
            <a:defRPr sz="1000"/>
          </a:pPr>
          <a:r>
            <a:rPr lang="ja-JP" altLang="en-US" sz="1400" b="0" i="0" u="none" strike="noStrike" baseline="0">
              <a:solidFill>
                <a:srgbClr val="000000"/>
              </a:solidFill>
              <a:latin typeface="ＭＳ Ｐゴシック"/>
              <a:ea typeface="ＭＳ Ｐゴシック"/>
            </a:rPr>
            <a:t>申請する場合はクリーム色の箇所に入力をしてください。</a:t>
          </a:r>
          <a:endParaRPr lang="en-US" altLang="ja-JP" sz="1400" b="0" i="0" u="none" strike="noStrike" baseline="0">
            <a:solidFill>
              <a:srgbClr val="000000"/>
            </a:solidFill>
            <a:latin typeface="ＭＳ Ｐゴシック"/>
            <a:ea typeface="ＭＳ Ｐゴシック"/>
          </a:endParaRPr>
        </a:p>
        <a:p>
          <a:pPr algn="l" rtl="0">
            <a:lnSpc>
              <a:spcPts val="1100"/>
            </a:lnSpc>
            <a:defRPr sz="1000"/>
          </a:pPr>
          <a:endParaRPr lang="en-US" altLang="ja-JP" sz="140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sheetPr>
  <dimension ref="A1:BB89"/>
  <sheetViews>
    <sheetView showGridLines="0" tabSelected="1" view="pageBreakPreview" zoomScale="85" zoomScaleNormal="100" zoomScaleSheetLayoutView="85" workbookViewId="0">
      <selection activeCell="J55" sqref="J55:M55"/>
    </sheetView>
  </sheetViews>
  <sheetFormatPr defaultColWidth="9" defaultRowHeight="13"/>
  <cols>
    <col min="1" max="1" width="2.1796875" style="23" customWidth="1"/>
    <col min="2" max="2" width="3.08984375" style="23" customWidth="1"/>
    <col min="3" max="5" width="2.1796875" style="23" customWidth="1"/>
    <col min="6" max="6" width="6.453125" style="23" customWidth="1"/>
    <col min="7" max="7" width="3.36328125" style="23" customWidth="1"/>
    <col min="8" max="8" width="3.08984375" style="23" customWidth="1"/>
    <col min="9" max="9" width="2.1796875" style="23" customWidth="1"/>
    <col min="10" max="10" width="2.6328125" style="23" customWidth="1"/>
    <col min="11" max="11" width="2.81640625" style="23" customWidth="1"/>
    <col min="12" max="13" width="2.1796875" style="23" customWidth="1"/>
    <col min="14" max="14" width="3.453125" style="23" customWidth="1"/>
    <col min="15" max="15" width="3.1796875" style="23" customWidth="1"/>
    <col min="16" max="16" width="4.453125" style="23" customWidth="1"/>
    <col min="17" max="17" width="3" style="23" customWidth="1"/>
    <col min="18" max="18" width="5.1796875" style="23" customWidth="1"/>
    <col min="19" max="19" width="2.1796875" style="23" customWidth="1"/>
    <col min="20" max="20" width="4.81640625" style="23" customWidth="1"/>
    <col min="21" max="21" width="5.90625" style="23" customWidth="1"/>
    <col min="22" max="22" width="2.1796875" style="23" customWidth="1"/>
    <col min="23" max="23" width="7.36328125" style="23" customWidth="1"/>
    <col min="24" max="24" width="7.1796875" style="23" customWidth="1"/>
    <col min="25" max="30" width="2.1796875" style="23" customWidth="1"/>
    <col min="31" max="31" width="4.90625" style="23" customWidth="1"/>
    <col min="32" max="32" width="4.6328125" style="23" customWidth="1"/>
    <col min="33" max="33" width="3.81640625" style="23" customWidth="1"/>
    <col min="34" max="34" width="2.1796875" style="23" customWidth="1"/>
    <col min="35" max="35" width="4.453125" style="23" customWidth="1"/>
    <col min="36" max="39" width="2.1796875" style="18" customWidth="1"/>
    <col min="40" max="40" width="3" style="18" customWidth="1"/>
    <col min="41" max="41" width="8.36328125" style="18" bestFit="1" customWidth="1"/>
    <col min="42" max="46" width="3" style="18" customWidth="1"/>
    <col min="47" max="47" width="2.36328125" style="18" customWidth="1"/>
    <col min="48" max="52" width="3" style="18" customWidth="1"/>
    <col min="53" max="75" width="3" style="23" customWidth="1"/>
    <col min="76" max="16384" width="9" style="23"/>
  </cols>
  <sheetData>
    <row r="1" spans="1:42" ht="14">
      <c r="A1" s="592" t="s">
        <v>28</v>
      </c>
      <c r="B1" s="592"/>
      <c r="C1" s="592"/>
      <c r="D1" s="592"/>
      <c r="E1" s="592"/>
      <c r="F1" s="592"/>
      <c r="G1" s="592"/>
      <c r="H1" s="592"/>
      <c r="I1" s="592"/>
      <c r="J1" s="592"/>
      <c r="K1" s="592"/>
      <c r="L1" s="592"/>
      <c r="M1" s="592"/>
      <c r="N1" s="592"/>
      <c r="O1" s="592"/>
      <c r="P1" s="592"/>
      <c r="Q1" s="592"/>
      <c r="R1" s="592"/>
      <c r="S1" s="592"/>
      <c r="T1" s="592"/>
      <c r="U1" s="592"/>
      <c r="V1" s="592"/>
      <c r="W1" s="592"/>
      <c r="X1" s="592"/>
      <c r="Y1" s="592"/>
      <c r="Z1" s="592"/>
      <c r="AA1" s="592"/>
      <c r="AB1" s="592"/>
      <c r="AC1" s="592"/>
      <c r="AD1" s="592"/>
      <c r="AE1" s="592"/>
      <c r="AF1" s="592"/>
      <c r="AG1" s="592"/>
      <c r="AH1" s="592"/>
      <c r="AI1" s="592"/>
      <c r="AJ1" s="16"/>
      <c r="AK1" s="16"/>
      <c r="AL1" s="16"/>
      <c r="AM1" s="17"/>
    </row>
    <row r="2" spans="1:42" ht="14">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7"/>
      <c r="AK2" s="17"/>
      <c r="AL2" s="17"/>
      <c r="AM2" s="17"/>
    </row>
    <row r="3" spans="1:42" ht="14">
      <c r="A3" s="1"/>
      <c r="B3" s="1"/>
      <c r="C3" s="1"/>
      <c r="D3" s="1"/>
      <c r="E3" s="1"/>
      <c r="F3" s="1"/>
      <c r="G3" s="1"/>
      <c r="H3" s="1"/>
      <c r="I3" s="1"/>
      <c r="J3" s="1"/>
      <c r="K3" s="1"/>
      <c r="L3" s="1"/>
      <c r="M3" s="1"/>
      <c r="N3" s="1"/>
      <c r="O3" s="1"/>
      <c r="P3" s="1"/>
      <c r="Q3" s="1"/>
      <c r="R3" s="1"/>
      <c r="S3" s="1"/>
      <c r="T3" s="1"/>
      <c r="U3" s="1"/>
      <c r="V3" s="1"/>
      <c r="W3" s="1"/>
      <c r="X3" s="602"/>
      <c r="Y3" s="602"/>
      <c r="Z3" s="602"/>
      <c r="AA3" s="602"/>
      <c r="AB3" s="602"/>
      <c r="AC3" s="288" t="s">
        <v>0</v>
      </c>
      <c r="AD3" s="602"/>
      <c r="AE3" s="603"/>
      <c r="AF3" s="288" t="s">
        <v>1</v>
      </c>
      <c r="AG3" s="602"/>
      <c r="AH3" s="603"/>
      <c r="AI3" s="288" t="s">
        <v>2</v>
      </c>
      <c r="AK3" s="17"/>
      <c r="AL3" s="17"/>
      <c r="AM3" s="17"/>
    </row>
    <row r="4" spans="1:42" ht="13.5" customHeight="1">
      <c r="A4" s="600" t="s">
        <v>26</v>
      </c>
      <c r="B4" s="600"/>
      <c r="C4" s="600"/>
      <c r="D4" s="600"/>
      <c r="E4" s="600"/>
      <c r="F4" s="600"/>
      <c r="G4" s="600"/>
      <c r="H4" s="600"/>
      <c r="I4" s="600"/>
      <c r="J4" s="600"/>
      <c r="K4" s="600"/>
      <c r="L4" s="600"/>
      <c r="M4" s="600"/>
      <c r="N4" s="600"/>
      <c r="O4" s="600"/>
      <c r="P4" s="600"/>
      <c r="Q4" s="600"/>
      <c r="R4" s="600"/>
      <c r="S4" s="600"/>
      <c r="T4" s="600"/>
      <c r="U4" s="600"/>
      <c r="V4" s="600"/>
      <c r="W4" s="600"/>
      <c r="X4" s="600"/>
      <c r="Y4" s="600"/>
      <c r="Z4" s="600"/>
      <c r="AA4" s="600"/>
      <c r="AB4" s="600"/>
      <c r="AC4" s="600"/>
      <c r="AD4" s="600"/>
      <c r="AE4" s="600"/>
      <c r="AF4" s="600"/>
      <c r="AG4" s="600"/>
      <c r="AH4" s="600"/>
      <c r="AI4" s="600"/>
      <c r="AJ4" s="19"/>
      <c r="AK4" s="19"/>
      <c r="AL4" s="19"/>
      <c r="AM4" s="19"/>
    </row>
    <row r="5" spans="1:42" ht="13.5" customHeight="1">
      <c r="A5" s="600"/>
      <c r="B5" s="600"/>
      <c r="C5" s="600"/>
      <c r="D5" s="600"/>
      <c r="E5" s="600"/>
      <c r="F5" s="600"/>
      <c r="G5" s="600"/>
      <c r="H5" s="600"/>
      <c r="I5" s="600"/>
      <c r="J5" s="600"/>
      <c r="K5" s="600"/>
      <c r="L5" s="600"/>
      <c r="M5" s="600"/>
      <c r="N5" s="600"/>
      <c r="O5" s="600"/>
      <c r="P5" s="600"/>
      <c r="Q5" s="600"/>
      <c r="R5" s="600"/>
      <c r="S5" s="600"/>
      <c r="T5" s="600"/>
      <c r="U5" s="600"/>
      <c r="V5" s="600"/>
      <c r="W5" s="600"/>
      <c r="X5" s="600"/>
      <c r="Y5" s="600"/>
      <c r="Z5" s="600"/>
      <c r="AA5" s="600"/>
      <c r="AB5" s="600"/>
      <c r="AC5" s="600"/>
      <c r="AD5" s="600"/>
      <c r="AE5" s="600"/>
      <c r="AF5" s="600"/>
      <c r="AG5" s="600"/>
      <c r="AH5" s="600"/>
      <c r="AI5" s="600"/>
      <c r="AJ5" s="19"/>
      <c r="AK5" s="19"/>
      <c r="AL5" s="19"/>
      <c r="AM5" s="19"/>
    </row>
    <row r="6" spans="1:42" ht="14">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7"/>
      <c r="AK6" s="17"/>
      <c r="AL6" s="17"/>
      <c r="AM6" s="17"/>
    </row>
    <row r="7" spans="1:42" ht="14">
      <c r="A7" s="1"/>
      <c r="B7" s="1"/>
      <c r="C7" s="592" t="s">
        <v>3</v>
      </c>
      <c r="D7" s="592"/>
      <c r="E7" s="592"/>
      <c r="F7" s="592"/>
      <c r="G7" s="592"/>
      <c r="H7" s="592"/>
      <c r="I7" s="592"/>
      <c r="J7" s="592"/>
      <c r="K7" s="592"/>
      <c r="L7" s="592"/>
      <c r="M7" s="1"/>
      <c r="N7" s="1"/>
      <c r="O7" s="1"/>
      <c r="P7" s="1"/>
      <c r="Q7" s="1"/>
      <c r="R7" s="1"/>
      <c r="S7" s="1"/>
      <c r="T7" s="1"/>
      <c r="U7" s="1"/>
      <c r="V7" s="1"/>
      <c r="W7" s="1"/>
      <c r="X7" s="1"/>
      <c r="Y7" s="1"/>
      <c r="Z7" s="1"/>
      <c r="AA7" s="1"/>
      <c r="AB7" s="1"/>
      <c r="AC7" s="1"/>
      <c r="AD7" s="1"/>
      <c r="AE7" s="1"/>
      <c r="AF7" s="1"/>
      <c r="AG7" s="1"/>
      <c r="AH7" s="1"/>
      <c r="AI7" s="1"/>
      <c r="AJ7" s="17"/>
      <c r="AK7" s="17"/>
      <c r="AL7" s="17"/>
      <c r="AM7" s="17"/>
    </row>
    <row r="8" spans="1:42" ht="24" customHeight="1">
      <c r="A8" s="1"/>
      <c r="B8" s="1"/>
      <c r="C8" s="1"/>
      <c r="D8" s="1"/>
      <c r="E8" s="1"/>
      <c r="F8" s="1"/>
      <c r="G8" s="1"/>
      <c r="H8" s="1"/>
      <c r="I8" s="1"/>
      <c r="J8" s="1"/>
      <c r="K8" s="1"/>
      <c r="L8" s="1"/>
      <c r="M8" s="1"/>
      <c r="N8" s="1"/>
      <c r="O8" s="1"/>
      <c r="P8" s="601"/>
      <c r="Q8" s="601"/>
      <c r="R8" s="601"/>
      <c r="S8" s="415"/>
      <c r="T8" s="606" t="s">
        <v>229</v>
      </c>
      <c r="U8" s="606"/>
      <c r="V8" s="604"/>
      <c r="W8" s="604"/>
      <c r="X8" s="604"/>
      <c r="Y8" s="604"/>
      <c r="Z8" s="604"/>
      <c r="AA8" s="604"/>
      <c r="AB8" s="604"/>
      <c r="AC8" s="604"/>
      <c r="AD8" s="604"/>
      <c r="AE8" s="604"/>
      <c r="AF8" s="604"/>
      <c r="AG8" s="604"/>
      <c r="AH8" s="604"/>
      <c r="AI8" s="604"/>
      <c r="AM8" s="20"/>
      <c r="AN8" s="20"/>
      <c r="AO8" s="20"/>
      <c r="AP8" s="20"/>
    </row>
    <row r="9" spans="1:42" ht="6" customHeight="1">
      <c r="A9" s="1"/>
      <c r="B9" s="1"/>
      <c r="C9" s="1"/>
      <c r="D9" s="1"/>
      <c r="E9" s="1"/>
      <c r="F9" s="1"/>
      <c r="G9" s="1"/>
      <c r="H9" s="1"/>
      <c r="I9" s="1"/>
      <c r="J9" s="1"/>
      <c r="K9" s="1"/>
      <c r="L9" s="1"/>
      <c r="M9" s="1"/>
      <c r="N9" s="1"/>
      <c r="O9" s="1"/>
      <c r="P9" s="289"/>
      <c r="Q9" s="289"/>
      <c r="R9" s="289"/>
      <c r="S9" s="416"/>
      <c r="T9" s="416"/>
      <c r="U9" s="416"/>
      <c r="V9" s="189"/>
      <c r="W9" s="189"/>
      <c r="X9" s="189"/>
      <c r="Y9" s="189"/>
      <c r="Z9" s="189"/>
      <c r="AA9" s="189"/>
      <c r="AB9" s="189"/>
      <c r="AC9" s="189"/>
      <c r="AD9" s="189"/>
      <c r="AE9" s="189"/>
      <c r="AF9" s="189"/>
      <c r="AG9" s="189"/>
      <c r="AH9" s="189"/>
      <c r="AI9" s="189"/>
      <c r="AL9" s="21"/>
      <c r="AM9" s="21"/>
      <c r="AN9" s="21"/>
      <c r="AO9" s="21"/>
      <c r="AP9" s="20"/>
    </row>
    <row r="10" spans="1:42" ht="18" customHeight="1">
      <c r="A10" s="1"/>
      <c r="B10" s="1"/>
      <c r="C10" s="1"/>
      <c r="D10" s="1"/>
      <c r="E10" s="1"/>
      <c r="F10" s="1"/>
      <c r="G10" s="1"/>
      <c r="H10" s="1"/>
      <c r="I10" s="1"/>
      <c r="J10" s="1"/>
      <c r="K10" s="1"/>
      <c r="L10" s="1"/>
      <c r="M10" s="1"/>
      <c r="N10" s="1"/>
      <c r="O10" s="1"/>
      <c r="P10" s="1"/>
      <c r="Q10" s="22"/>
      <c r="R10" s="22"/>
      <c r="S10" s="416"/>
      <c r="T10" s="607" t="s">
        <v>225</v>
      </c>
      <c r="U10" s="607"/>
      <c r="V10" s="605"/>
      <c r="W10" s="605"/>
      <c r="X10" s="605"/>
      <c r="Y10" s="605"/>
      <c r="Z10" s="605"/>
      <c r="AA10" s="605"/>
      <c r="AB10" s="605"/>
      <c r="AC10" s="605"/>
      <c r="AD10" s="605"/>
      <c r="AE10" s="605"/>
      <c r="AF10" s="605"/>
      <c r="AG10" s="605"/>
      <c r="AH10" s="605"/>
      <c r="AI10" s="605"/>
      <c r="AL10" s="20"/>
      <c r="AM10" s="20"/>
      <c r="AN10" s="20"/>
      <c r="AO10" s="20"/>
      <c r="AP10" s="20"/>
    </row>
    <row r="11" spans="1:42" ht="6" customHeight="1">
      <c r="A11" s="1"/>
      <c r="B11" s="1"/>
      <c r="C11" s="1"/>
      <c r="D11" s="1"/>
      <c r="E11" s="1"/>
      <c r="F11" s="1"/>
      <c r="G11" s="1"/>
      <c r="H11" s="1"/>
      <c r="I11" s="1"/>
      <c r="J11" s="1"/>
      <c r="K11" s="1"/>
      <c r="L11" s="1"/>
      <c r="M11" s="1"/>
      <c r="N11" s="1"/>
      <c r="O11" s="1"/>
      <c r="P11" s="1"/>
      <c r="Q11" s="22"/>
      <c r="R11" s="22"/>
      <c r="S11" s="598"/>
      <c r="T11" s="598"/>
      <c r="U11" s="598"/>
      <c r="V11" s="189"/>
      <c r="W11" s="189"/>
      <c r="X11" s="189"/>
      <c r="Y11" s="189"/>
      <c r="Z11" s="189"/>
      <c r="AA11" s="189"/>
      <c r="AB11" s="189"/>
      <c r="AC11" s="189"/>
      <c r="AD11" s="189"/>
      <c r="AE11" s="189"/>
      <c r="AF11" s="189"/>
      <c r="AG11" s="189"/>
      <c r="AH11" s="189"/>
      <c r="AI11" s="189"/>
      <c r="AM11" s="20"/>
      <c r="AN11" s="20"/>
      <c r="AO11" s="20"/>
      <c r="AP11" s="20"/>
    </row>
    <row r="12" spans="1:42" ht="16.5" customHeight="1">
      <c r="A12" s="1"/>
      <c r="B12" s="1"/>
      <c r="C12" s="1"/>
      <c r="D12" s="1"/>
      <c r="E12" s="1"/>
      <c r="F12" s="1"/>
      <c r="G12" s="1"/>
      <c r="H12" s="1"/>
      <c r="I12" s="1"/>
      <c r="J12" s="1"/>
      <c r="K12" s="1"/>
      <c r="L12" s="1"/>
      <c r="M12" s="1"/>
      <c r="N12" s="1"/>
      <c r="O12" s="1"/>
      <c r="P12" s="1"/>
      <c r="Q12" s="22"/>
      <c r="R12" s="22"/>
      <c r="S12" s="416"/>
      <c r="T12" s="607" t="s">
        <v>226</v>
      </c>
      <c r="U12" s="607"/>
      <c r="V12" s="604"/>
      <c r="W12" s="604"/>
      <c r="X12" s="604"/>
      <c r="Y12" s="604"/>
      <c r="Z12" s="604"/>
      <c r="AA12" s="604"/>
      <c r="AB12" s="604"/>
      <c r="AC12" s="604"/>
      <c r="AD12" s="604"/>
      <c r="AE12" s="604"/>
      <c r="AF12" s="604"/>
      <c r="AG12" s="604"/>
      <c r="AH12" s="604"/>
      <c r="AI12" s="604"/>
      <c r="AL12" s="20"/>
      <c r="AM12" s="20"/>
      <c r="AN12" s="20"/>
      <c r="AO12" s="20"/>
      <c r="AP12" s="20"/>
    </row>
    <row r="13" spans="1:42" ht="6.75" customHeight="1">
      <c r="A13" s="1"/>
      <c r="B13" s="1"/>
      <c r="C13" s="1"/>
      <c r="D13" s="1"/>
      <c r="E13" s="1"/>
      <c r="F13" s="1"/>
      <c r="G13" s="1"/>
      <c r="H13" s="1"/>
      <c r="I13" s="1"/>
      <c r="J13" s="1"/>
      <c r="K13" s="1"/>
      <c r="L13" s="1"/>
      <c r="M13" s="1"/>
      <c r="N13" s="1"/>
      <c r="O13" s="1"/>
      <c r="P13" s="1"/>
      <c r="Q13" s="289"/>
      <c r="R13" s="289"/>
      <c r="S13" s="416"/>
      <c r="T13" s="416"/>
      <c r="U13" s="416"/>
      <c r="V13" s="232"/>
      <c r="W13" s="232"/>
      <c r="X13" s="232"/>
      <c r="Y13" s="232"/>
      <c r="Z13" s="232"/>
      <c r="AA13" s="232"/>
      <c r="AB13" s="232"/>
      <c r="AC13" s="232"/>
      <c r="AD13" s="232"/>
      <c r="AE13" s="232"/>
      <c r="AF13" s="232"/>
      <c r="AG13" s="232"/>
      <c r="AH13" s="232"/>
      <c r="AI13" s="232"/>
      <c r="AL13" s="24"/>
      <c r="AM13" s="24"/>
      <c r="AN13" s="24"/>
      <c r="AO13" s="24"/>
      <c r="AP13" s="24"/>
    </row>
    <row r="14" spans="1:42" ht="14.25" customHeight="1">
      <c r="A14" s="1"/>
      <c r="B14" s="1"/>
      <c r="C14" s="1"/>
      <c r="D14" s="1"/>
      <c r="E14" s="1"/>
      <c r="F14" s="1"/>
      <c r="G14" s="1"/>
      <c r="H14" s="1"/>
      <c r="I14" s="1"/>
      <c r="J14" s="1"/>
      <c r="K14" s="1"/>
      <c r="L14" s="1"/>
      <c r="M14" s="1"/>
      <c r="N14" s="1"/>
      <c r="O14" s="1"/>
      <c r="P14" s="1"/>
      <c r="Q14" s="25"/>
      <c r="R14" s="190"/>
      <c r="S14" s="417"/>
      <c r="T14" s="608" t="s">
        <v>227</v>
      </c>
      <c r="U14" s="608"/>
      <c r="V14" s="604"/>
      <c r="W14" s="604"/>
      <c r="X14" s="604"/>
      <c r="Y14" s="604"/>
      <c r="Z14" s="604"/>
      <c r="AA14" s="604"/>
      <c r="AB14" s="604"/>
      <c r="AC14" s="604"/>
      <c r="AD14" s="604"/>
      <c r="AE14" s="604"/>
      <c r="AF14" s="604"/>
      <c r="AG14" s="604"/>
      <c r="AH14" s="604"/>
      <c r="AI14" s="604"/>
      <c r="AM14" s="26"/>
      <c r="AN14" s="26"/>
      <c r="AO14" s="26"/>
      <c r="AP14" s="26"/>
    </row>
    <row r="15" spans="1:42" ht="14.25" customHeight="1">
      <c r="A15" s="1"/>
      <c r="B15" s="1"/>
      <c r="C15" s="1"/>
      <c r="D15" s="1"/>
      <c r="E15" s="1"/>
      <c r="F15" s="1"/>
      <c r="G15" s="1"/>
      <c r="H15" s="1"/>
      <c r="I15" s="1"/>
      <c r="J15" s="1"/>
      <c r="K15" s="1"/>
      <c r="L15" s="1"/>
      <c r="M15" s="1"/>
      <c r="N15" s="1"/>
      <c r="O15" s="1"/>
      <c r="P15" s="1"/>
      <c r="Q15" s="25"/>
      <c r="R15" s="25"/>
      <c r="S15" s="416"/>
      <c r="T15" s="416"/>
      <c r="U15" s="416"/>
      <c r="V15" s="604"/>
      <c r="W15" s="604"/>
      <c r="X15" s="604"/>
      <c r="Y15" s="604"/>
      <c r="Z15" s="604"/>
      <c r="AA15" s="604"/>
      <c r="AB15" s="604"/>
      <c r="AC15" s="604"/>
      <c r="AD15" s="604"/>
      <c r="AE15" s="604"/>
      <c r="AF15" s="604"/>
      <c r="AG15" s="604"/>
      <c r="AH15" s="604"/>
      <c r="AI15" s="604"/>
      <c r="AL15" s="26"/>
      <c r="AM15" s="26"/>
      <c r="AN15" s="26"/>
      <c r="AO15" s="26"/>
      <c r="AP15" s="26"/>
    </row>
    <row r="16" spans="1:42" ht="9" customHeight="1">
      <c r="A16" s="1"/>
      <c r="B16" s="1"/>
      <c r="C16" s="1"/>
      <c r="D16" s="1"/>
      <c r="E16" s="1"/>
      <c r="F16" s="1"/>
      <c r="G16" s="1"/>
      <c r="H16" s="1"/>
      <c r="I16" s="1"/>
      <c r="J16" s="1"/>
      <c r="K16" s="1"/>
      <c r="L16" s="1"/>
      <c r="M16" s="1"/>
      <c r="N16" s="1"/>
      <c r="O16" s="1"/>
      <c r="P16" s="1"/>
      <c r="Q16" s="25"/>
      <c r="R16" s="25"/>
      <c r="S16" s="416"/>
      <c r="T16" s="416"/>
      <c r="U16" s="416"/>
      <c r="V16" s="232"/>
      <c r="W16" s="232"/>
      <c r="X16" s="232"/>
      <c r="Y16" s="232"/>
      <c r="Z16" s="232"/>
      <c r="AA16" s="232"/>
      <c r="AB16" s="232"/>
      <c r="AC16" s="232"/>
      <c r="AD16" s="232"/>
      <c r="AE16" s="232"/>
      <c r="AF16" s="232"/>
      <c r="AG16" s="232"/>
      <c r="AH16" s="232"/>
      <c r="AI16" s="232"/>
      <c r="AL16" s="27"/>
      <c r="AM16" s="27"/>
      <c r="AN16" s="27"/>
      <c r="AO16" s="27"/>
      <c r="AP16" s="27"/>
    </row>
    <row r="17" spans="1:52" ht="27.75" customHeight="1">
      <c r="A17" s="1"/>
      <c r="B17" s="1"/>
      <c r="C17" s="1"/>
      <c r="D17" s="1"/>
      <c r="E17" s="1"/>
      <c r="F17" s="1"/>
      <c r="G17" s="1"/>
      <c r="H17" s="1"/>
      <c r="I17" s="1"/>
      <c r="J17" s="1"/>
      <c r="K17" s="1"/>
      <c r="L17" s="1"/>
      <c r="M17" s="1"/>
      <c r="N17" s="1"/>
      <c r="O17" s="1"/>
      <c r="P17" s="1"/>
      <c r="Q17" s="25"/>
      <c r="R17" s="190"/>
      <c r="S17" s="417"/>
      <c r="T17" s="608" t="s">
        <v>228</v>
      </c>
      <c r="U17" s="608"/>
      <c r="V17" s="604"/>
      <c r="W17" s="604"/>
      <c r="X17" s="604"/>
      <c r="Y17" s="604"/>
      <c r="Z17" s="604"/>
      <c r="AA17" s="604"/>
      <c r="AB17" s="604"/>
      <c r="AC17" s="604"/>
      <c r="AD17" s="604"/>
      <c r="AE17" s="604"/>
      <c r="AF17" s="604"/>
      <c r="AG17" s="604"/>
      <c r="AH17" s="604"/>
      <c r="AI17" s="604"/>
      <c r="AM17" s="28"/>
      <c r="AN17" s="28"/>
      <c r="AO17" s="28"/>
      <c r="AP17" s="28"/>
    </row>
    <row r="18" spans="1:52" ht="14.25" customHeight="1">
      <c r="A18" s="1"/>
      <c r="B18" s="1"/>
      <c r="C18" s="1"/>
      <c r="D18" s="1"/>
      <c r="E18" s="1"/>
      <c r="F18" s="1"/>
      <c r="G18" s="1"/>
      <c r="H18" s="1"/>
      <c r="I18" s="1"/>
      <c r="J18" s="1"/>
      <c r="K18" s="1"/>
      <c r="L18" s="1"/>
      <c r="M18" s="1"/>
      <c r="N18" s="1"/>
      <c r="O18" s="1"/>
      <c r="P18" s="1"/>
      <c r="Q18" s="25"/>
      <c r="R18" s="25"/>
      <c r="V18" s="189"/>
      <c r="W18" s="189"/>
      <c r="X18" s="189"/>
      <c r="Y18" s="189"/>
      <c r="Z18" s="189"/>
      <c r="AA18" s="189"/>
      <c r="AB18" s="189"/>
      <c r="AC18" s="189"/>
      <c r="AD18" s="189"/>
      <c r="AE18" s="189"/>
      <c r="AF18" s="189"/>
      <c r="AG18" s="189"/>
      <c r="AH18" s="189"/>
      <c r="AI18" s="189"/>
      <c r="AL18" s="28"/>
      <c r="AM18" s="28"/>
      <c r="AN18" s="28"/>
      <c r="AO18" s="28"/>
      <c r="AP18" s="28"/>
    </row>
    <row r="19" spans="1:52" ht="7.5" customHeight="1"/>
    <row r="20" spans="1:52" ht="14">
      <c r="A20" s="599" t="s">
        <v>4</v>
      </c>
      <c r="B20" s="599"/>
      <c r="C20" s="599"/>
      <c r="D20" s="599"/>
      <c r="E20" s="599"/>
      <c r="F20" s="599"/>
      <c r="G20" s="599"/>
      <c r="H20" s="599"/>
      <c r="I20" s="599"/>
      <c r="J20" s="599"/>
      <c r="K20" s="599"/>
      <c r="L20" s="599"/>
      <c r="M20" s="599"/>
      <c r="N20" s="599"/>
      <c r="O20" s="599"/>
      <c r="P20" s="599"/>
      <c r="Q20" s="599"/>
      <c r="R20" s="599"/>
      <c r="S20" s="599"/>
      <c r="T20" s="599"/>
      <c r="U20" s="599"/>
      <c r="V20" s="599"/>
      <c r="W20" s="599"/>
      <c r="X20" s="599"/>
      <c r="Y20" s="599"/>
      <c r="Z20" s="599"/>
      <c r="AA20" s="599"/>
      <c r="AB20" s="599"/>
      <c r="AC20" s="599"/>
      <c r="AD20" s="599"/>
      <c r="AE20" s="599"/>
      <c r="AF20" s="599"/>
      <c r="AG20" s="599"/>
      <c r="AH20" s="599"/>
      <c r="AI20" s="599"/>
      <c r="AJ20" s="16"/>
      <c r="AK20" s="16"/>
      <c r="AL20" s="16"/>
      <c r="AM20" s="16"/>
    </row>
    <row r="21" spans="1:52" ht="7.5" customHeight="1">
      <c r="A21" s="288"/>
      <c r="B21" s="288"/>
      <c r="C21" s="288"/>
      <c r="D21" s="288"/>
      <c r="E21" s="288"/>
      <c r="F21" s="288"/>
      <c r="G21" s="288"/>
      <c r="H21" s="288"/>
      <c r="I21" s="288"/>
      <c r="J21" s="288"/>
      <c r="K21" s="288"/>
      <c r="L21" s="288"/>
      <c r="M21" s="288"/>
      <c r="N21" s="288"/>
      <c r="O21" s="288"/>
      <c r="P21" s="288"/>
      <c r="Q21" s="288"/>
      <c r="R21" s="288"/>
      <c r="S21" s="288"/>
      <c r="T21" s="288"/>
      <c r="U21" s="288"/>
      <c r="V21" s="288"/>
      <c r="W21" s="288"/>
      <c r="X21" s="288"/>
      <c r="Y21" s="288"/>
      <c r="Z21" s="288"/>
      <c r="AA21" s="288"/>
      <c r="AB21" s="288"/>
      <c r="AC21" s="288"/>
      <c r="AD21" s="288"/>
      <c r="AE21" s="288"/>
      <c r="AF21" s="288"/>
      <c r="AG21" s="288"/>
      <c r="AH21" s="288"/>
      <c r="AI21" s="288"/>
      <c r="AJ21" s="16"/>
      <c r="AK21" s="16"/>
      <c r="AL21" s="16"/>
      <c r="AM21" s="16"/>
    </row>
    <row r="22" spans="1:52" ht="15" customHeight="1">
      <c r="A22" s="591" t="s">
        <v>286</v>
      </c>
      <c r="B22" s="591"/>
      <c r="C22" s="591"/>
      <c r="D22" s="591"/>
      <c r="E22" s="591"/>
      <c r="F22" s="591"/>
      <c r="G22" s="591"/>
      <c r="H22" s="591"/>
      <c r="I22" s="591"/>
      <c r="J22" s="591"/>
      <c r="K22" s="591"/>
      <c r="L22" s="591"/>
      <c r="M22" s="591"/>
      <c r="N22" s="591"/>
      <c r="O22" s="591"/>
      <c r="P22" s="591"/>
      <c r="Q22" s="591"/>
      <c r="R22" s="591"/>
      <c r="S22" s="591"/>
      <c r="T22" s="591"/>
      <c r="U22" s="591"/>
      <c r="V22" s="591"/>
      <c r="W22" s="591"/>
      <c r="X22" s="591"/>
      <c r="Y22" s="591"/>
      <c r="Z22" s="591"/>
      <c r="AA22" s="591"/>
      <c r="AB22" s="591"/>
      <c r="AC22" s="591"/>
      <c r="AD22" s="591"/>
      <c r="AE22" s="591"/>
      <c r="AF22" s="591"/>
      <c r="AG22" s="591"/>
      <c r="AH22" s="591"/>
      <c r="AI22" s="591"/>
      <c r="AJ22" s="29"/>
      <c r="AK22" s="29"/>
      <c r="AL22" s="16"/>
      <c r="AM22" s="16"/>
    </row>
    <row r="23" spans="1:52" ht="15" customHeight="1">
      <c r="A23" s="591"/>
      <c r="B23" s="591"/>
      <c r="C23" s="591"/>
      <c r="D23" s="591"/>
      <c r="E23" s="591"/>
      <c r="F23" s="591"/>
      <c r="G23" s="591"/>
      <c r="H23" s="591"/>
      <c r="I23" s="591"/>
      <c r="J23" s="591"/>
      <c r="K23" s="591"/>
      <c r="L23" s="591"/>
      <c r="M23" s="591"/>
      <c r="N23" s="591"/>
      <c r="O23" s="591"/>
      <c r="P23" s="591"/>
      <c r="Q23" s="591"/>
      <c r="R23" s="591"/>
      <c r="S23" s="591"/>
      <c r="T23" s="591"/>
      <c r="U23" s="591"/>
      <c r="V23" s="591"/>
      <c r="W23" s="591"/>
      <c r="X23" s="591"/>
      <c r="Y23" s="591"/>
      <c r="Z23" s="591"/>
      <c r="AA23" s="591"/>
      <c r="AB23" s="591"/>
      <c r="AC23" s="591"/>
      <c r="AD23" s="591"/>
      <c r="AE23" s="591"/>
      <c r="AF23" s="591"/>
      <c r="AG23" s="591"/>
      <c r="AH23" s="591"/>
      <c r="AI23" s="591"/>
      <c r="AJ23" s="29"/>
      <c r="AK23" s="29"/>
      <c r="AL23" s="16"/>
      <c r="AM23" s="16"/>
    </row>
    <row r="24" spans="1:52" ht="15" customHeight="1">
      <c r="A24" s="591"/>
      <c r="B24" s="591"/>
      <c r="C24" s="591"/>
      <c r="D24" s="591"/>
      <c r="E24" s="591"/>
      <c r="F24" s="591"/>
      <c r="G24" s="591"/>
      <c r="H24" s="591"/>
      <c r="I24" s="591"/>
      <c r="J24" s="591"/>
      <c r="K24" s="591"/>
      <c r="L24" s="591"/>
      <c r="M24" s="591"/>
      <c r="N24" s="591"/>
      <c r="O24" s="591"/>
      <c r="P24" s="591"/>
      <c r="Q24" s="591"/>
      <c r="R24" s="591"/>
      <c r="S24" s="591"/>
      <c r="T24" s="591"/>
      <c r="U24" s="591"/>
      <c r="V24" s="591"/>
      <c r="W24" s="591"/>
      <c r="X24" s="591"/>
      <c r="Y24" s="591"/>
      <c r="Z24" s="591"/>
      <c r="AA24" s="591"/>
      <c r="AB24" s="591"/>
      <c r="AC24" s="591"/>
      <c r="AD24" s="591"/>
      <c r="AE24" s="591"/>
      <c r="AF24" s="591"/>
      <c r="AG24" s="591"/>
      <c r="AH24" s="591"/>
      <c r="AI24" s="591"/>
      <c r="AJ24" s="29"/>
      <c r="AK24" s="29"/>
      <c r="AL24" s="16"/>
      <c r="AM24" s="16"/>
    </row>
    <row r="25" spans="1:52" ht="7.5" customHeight="1">
      <c r="A25" s="39"/>
      <c r="B25" s="39"/>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16"/>
      <c r="AK25" s="16"/>
      <c r="AL25" s="16"/>
      <c r="AM25" s="16"/>
    </row>
    <row r="26" spans="1:52" s="1" customFormat="1" ht="17.25" customHeight="1">
      <c r="A26" s="592" t="s">
        <v>24</v>
      </c>
      <c r="B26" s="592"/>
      <c r="C26" s="592"/>
      <c r="D26" s="592"/>
      <c r="E26" s="592"/>
      <c r="F26" s="592"/>
      <c r="G26" s="592"/>
      <c r="H26" s="592"/>
      <c r="I26" s="592"/>
      <c r="J26" s="592"/>
      <c r="K26" s="592"/>
      <c r="L26" s="592"/>
      <c r="M26" s="592"/>
      <c r="N26" s="592"/>
      <c r="O26" s="592"/>
      <c r="P26" s="592"/>
      <c r="Q26" s="592"/>
      <c r="R26" s="592"/>
      <c r="S26" s="592"/>
      <c r="T26" s="592"/>
      <c r="U26" s="592"/>
      <c r="V26" s="592"/>
      <c r="W26" s="592"/>
      <c r="X26" s="592"/>
      <c r="Y26" s="592"/>
      <c r="Z26" s="592"/>
      <c r="AA26" s="592"/>
      <c r="AB26" s="592"/>
      <c r="AC26" s="592"/>
      <c r="AD26" s="592"/>
      <c r="AE26" s="592"/>
      <c r="AF26" s="592"/>
      <c r="AG26" s="592"/>
      <c r="AH26" s="592"/>
      <c r="AI26" s="592"/>
      <c r="AJ26" s="16"/>
      <c r="AK26" s="16"/>
      <c r="AL26" s="16"/>
      <c r="AM26" s="16"/>
      <c r="AN26" s="17"/>
      <c r="AO26" s="17"/>
      <c r="AP26" s="17"/>
      <c r="AQ26" s="17"/>
      <c r="AR26" s="17"/>
      <c r="AS26" s="17"/>
      <c r="AT26" s="17"/>
      <c r="AU26" s="17"/>
      <c r="AV26" s="17"/>
      <c r="AW26" s="17"/>
      <c r="AX26" s="17"/>
      <c r="AY26" s="17"/>
      <c r="AZ26" s="17"/>
    </row>
    <row r="27" spans="1:52" s="1" customFormat="1" ht="17.25" customHeight="1">
      <c r="A27" s="592" t="s">
        <v>30</v>
      </c>
      <c r="B27" s="592"/>
      <c r="C27" s="592"/>
      <c r="D27" s="592"/>
      <c r="E27" s="592"/>
      <c r="F27" s="592"/>
      <c r="G27" s="592"/>
      <c r="H27" s="592"/>
      <c r="I27" s="592"/>
      <c r="J27" s="592"/>
      <c r="K27" s="592"/>
      <c r="L27" s="592"/>
      <c r="M27" s="39"/>
      <c r="N27" s="39"/>
      <c r="O27" s="39"/>
      <c r="Q27" s="30"/>
      <c r="R27" s="30"/>
      <c r="S27" s="30"/>
      <c r="T27" s="30"/>
      <c r="U27" s="30"/>
      <c r="V27" s="30"/>
      <c r="W27" s="30"/>
      <c r="X27" s="30"/>
      <c r="Y27" s="30"/>
      <c r="Z27" s="30"/>
      <c r="AA27" s="30"/>
      <c r="AB27" s="30"/>
      <c r="AC27" s="30"/>
      <c r="AD27" s="30"/>
      <c r="AE27" s="30"/>
      <c r="AF27" s="30"/>
      <c r="AG27" s="30"/>
      <c r="AH27" s="30"/>
      <c r="AI27" s="30"/>
      <c r="AJ27" s="17"/>
      <c r="AK27" s="17"/>
      <c r="AL27" s="17"/>
      <c r="AM27" s="17"/>
      <c r="AN27" s="17"/>
      <c r="AO27" s="17"/>
      <c r="AP27" s="17"/>
      <c r="AQ27" s="17"/>
      <c r="AR27" s="17"/>
      <c r="AS27" s="17"/>
      <c r="AT27" s="17"/>
      <c r="AU27" s="17"/>
      <c r="AV27" s="17"/>
      <c r="AW27" s="17"/>
      <c r="AX27" s="17"/>
      <c r="AY27" s="17"/>
      <c r="AZ27" s="17"/>
    </row>
    <row r="28" spans="1:52" s="1" customFormat="1" ht="5.25" customHeight="1">
      <c r="M28" s="39"/>
      <c r="N28" s="39"/>
      <c r="Q28" s="31"/>
      <c r="R28" s="31"/>
      <c r="S28" s="31"/>
      <c r="T28" s="31"/>
      <c r="U28" s="31"/>
      <c r="V28" s="31"/>
      <c r="W28" s="31"/>
      <c r="X28" s="31"/>
      <c r="Y28" s="31"/>
      <c r="Z28" s="31"/>
      <c r="AA28" s="31"/>
      <c r="AB28" s="31"/>
      <c r="AC28" s="31"/>
      <c r="AD28" s="31"/>
      <c r="AE28" s="31"/>
      <c r="AF28" s="31"/>
      <c r="AG28" s="31"/>
      <c r="AH28" s="31"/>
      <c r="AI28" s="31"/>
      <c r="AJ28" s="17"/>
      <c r="AK28" s="17"/>
      <c r="AL28" s="17"/>
      <c r="AM28" s="17"/>
      <c r="AN28" s="17"/>
      <c r="AO28" s="17"/>
      <c r="AP28" s="17"/>
      <c r="AQ28" s="17"/>
      <c r="AR28" s="17"/>
      <c r="AS28" s="17"/>
      <c r="AT28" s="17"/>
      <c r="AU28" s="17"/>
      <c r="AV28" s="17"/>
      <c r="AW28" s="17"/>
      <c r="AX28" s="17"/>
      <c r="AY28" s="17"/>
      <c r="AZ28" s="17"/>
    </row>
    <row r="29" spans="1:52" s="1" customFormat="1" ht="17.25" customHeight="1">
      <c r="A29" s="1" t="s">
        <v>31</v>
      </c>
      <c r="M29" s="39"/>
      <c r="N29" s="39"/>
      <c r="O29" s="39"/>
      <c r="Q29" s="32"/>
      <c r="R29" s="32"/>
      <c r="S29" s="32"/>
      <c r="T29" s="32"/>
      <c r="U29" s="32"/>
      <c r="V29" s="32"/>
      <c r="W29" s="32"/>
      <c r="X29" s="32"/>
      <c r="Y29" s="32"/>
      <c r="Z29" s="32"/>
      <c r="AA29" s="32"/>
      <c r="AB29" s="32"/>
      <c r="AC29" s="32"/>
      <c r="AD29" s="32"/>
      <c r="AE29" s="32"/>
      <c r="AF29" s="32"/>
      <c r="AG29" s="32"/>
      <c r="AH29" s="32"/>
      <c r="AI29" s="32"/>
      <c r="AJ29" s="17"/>
      <c r="AK29" s="17"/>
      <c r="AL29" s="17"/>
      <c r="AM29" s="17"/>
      <c r="AN29" s="17"/>
      <c r="AO29" s="17"/>
      <c r="AP29" s="17"/>
      <c r="AQ29" s="17"/>
      <c r="AR29" s="17"/>
      <c r="AS29" s="17"/>
      <c r="AT29" s="17"/>
      <c r="AU29" s="17"/>
      <c r="AV29" s="17"/>
      <c r="AW29" s="17"/>
      <c r="AX29" s="17"/>
      <c r="AY29" s="17"/>
      <c r="AZ29" s="17"/>
    </row>
    <row r="30" spans="1:52" s="1" customFormat="1" ht="7.5" customHeight="1">
      <c r="A30" s="39"/>
      <c r="B30" s="39"/>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16"/>
      <c r="AK30" s="16"/>
      <c r="AL30" s="16"/>
      <c r="AM30" s="16"/>
      <c r="AN30" s="17"/>
      <c r="AO30" s="17"/>
      <c r="AP30" s="17"/>
      <c r="AQ30" s="17"/>
      <c r="AR30" s="17"/>
      <c r="AS30" s="17"/>
      <c r="AT30" s="17"/>
      <c r="AU30" s="17"/>
      <c r="AV30" s="17"/>
      <c r="AW30" s="17"/>
      <c r="AX30" s="17"/>
      <c r="AY30" s="17"/>
      <c r="AZ30" s="17"/>
    </row>
    <row r="31" spans="1:52" s="1" customFormat="1" ht="17.25" customHeight="1">
      <c r="A31" s="591" t="s">
        <v>29</v>
      </c>
      <c r="B31" s="591"/>
      <c r="C31" s="591"/>
      <c r="D31" s="591"/>
      <c r="E31" s="591"/>
      <c r="F31" s="591"/>
      <c r="G31" s="591"/>
      <c r="H31" s="591"/>
      <c r="I31" s="591"/>
      <c r="J31" s="591"/>
      <c r="K31" s="591"/>
      <c r="L31" s="591"/>
      <c r="M31" s="591"/>
      <c r="N31" s="591"/>
      <c r="O31" s="591"/>
      <c r="P31" s="591"/>
      <c r="Q31" s="591"/>
      <c r="R31" s="591"/>
      <c r="S31" s="591"/>
      <c r="T31" s="591"/>
      <c r="U31" s="591"/>
      <c r="V31" s="591"/>
      <c r="W31" s="591"/>
      <c r="X31" s="591"/>
      <c r="Y31" s="591"/>
      <c r="Z31" s="591"/>
      <c r="AA31" s="591"/>
      <c r="AB31" s="591"/>
      <c r="AC31" s="591"/>
      <c r="AD31" s="591"/>
      <c r="AE31" s="591"/>
      <c r="AF31" s="591"/>
      <c r="AG31" s="591"/>
      <c r="AH31" s="591"/>
      <c r="AI31" s="591"/>
      <c r="AJ31" s="29"/>
      <c r="AK31" s="29"/>
      <c r="AL31" s="16"/>
      <c r="AM31" s="16"/>
      <c r="AN31" s="17"/>
      <c r="AO31" s="17"/>
      <c r="AP31" s="17"/>
      <c r="AQ31" s="17"/>
      <c r="AR31" s="17"/>
      <c r="AS31" s="17"/>
      <c r="AT31" s="17"/>
      <c r="AU31" s="17"/>
      <c r="AV31" s="17"/>
      <c r="AW31" s="17"/>
      <c r="AX31" s="17"/>
      <c r="AY31" s="17"/>
      <c r="AZ31" s="17"/>
    </row>
    <row r="32" spans="1:52" s="1" customFormat="1" ht="17.25" customHeight="1">
      <c r="A32" s="591"/>
      <c r="B32" s="591"/>
      <c r="C32" s="591"/>
      <c r="D32" s="591"/>
      <c r="E32" s="591"/>
      <c r="F32" s="591"/>
      <c r="G32" s="591"/>
      <c r="H32" s="591"/>
      <c r="I32" s="591"/>
      <c r="J32" s="591"/>
      <c r="K32" s="591"/>
      <c r="L32" s="591"/>
      <c r="M32" s="591"/>
      <c r="N32" s="591"/>
      <c r="O32" s="591"/>
      <c r="P32" s="591"/>
      <c r="Q32" s="591"/>
      <c r="R32" s="591"/>
      <c r="S32" s="591"/>
      <c r="T32" s="591"/>
      <c r="U32" s="591"/>
      <c r="V32" s="591"/>
      <c r="W32" s="591"/>
      <c r="X32" s="591"/>
      <c r="Y32" s="591"/>
      <c r="Z32" s="591"/>
      <c r="AA32" s="591"/>
      <c r="AB32" s="591"/>
      <c r="AC32" s="591"/>
      <c r="AD32" s="591"/>
      <c r="AE32" s="591"/>
      <c r="AF32" s="591"/>
      <c r="AG32" s="591"/>
      <c r="AH32" s="591"/>
      <c r="AI32" s="591"/>
      <c r="AJ32" s="29"/>
      <c r="AK32" s="29"/>
      <c r="AL32" s="16"/>
      <c r="AM32" s="16"/>
      <c r="AN32" s="17"/>
      <c r="AO32" s="17"/>
      <c r="AP32" s="17"/>
      <c r="AQ32" s="17"/>
      <c r="AR32" s="17"/>
      <c r="AS32" s="17"/>
      <c r="AT32" s="17"/>
      <c r="AU32" s="17"/>
      <c r="AV32" s="17"/>
      <c r="AW32" s="17"/>
      <c r="AX32" s="17"/>
      <c r="AY32" s="17"/>
      <c r="AZ32" s="17"/>
    </row>
    <row r="33" spans="1:54" s="1" customFormat="1" ht="7.5" customHeight="1">
      <c r="A33" s="39"/>
      <c r="B33" s="39"/>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16"/>
      <c r="AK33" s="16"/>
      <c r="AL33" s="16"/>
      <c r="AM33" s="16"/>
      <c r="AN33" s="17"/>
      <c r="AO33" s="17"/>
      <c r="AP33" s="17"/>
      <c r="AQ33" s="17"/>
      <c r="AR33" s="17"/>
      <c r="AS33" s="17"/>
      <c r="AT33" s="17"/>
      <c r="AU33" s="17"/>
      <c r="AV33" s="17"/>
      <c r="AW33" s="17"/>
      <c r="AX33" s="17"/>
      <c r="AY33" s="17"/>
      <c r="AZ33" s="17"/>
    </row>
    <row r="34" spans="1:54" s="1" customFormat="1" ht="17.25" customHeight="1">
      <c r="A34" s="592" t="s">
        <v>9</v>
      </c>
      <c r="B34" s="592"/>
      <c r="C34" s="592"/>
      <c r="D34" s="592"/>
      <c r="E34" s="592"/>
      <c r="F34" s="592"/>
      <c r="G34" s="592"/>
      <c r="H34" s="592"/>
      <c r="I34" s="592"/>
      <c r="J34" s="592"/>
      <c r="K34" s="592"/>
      <c r="L34" s="592"/>
      <c r="M34" s="592"/>
      <c r="N34" s="592"/>
      <c r="O34" s="592"/>
      <c r="P34" s="592"/>
      <c r="Q34" s="592"/>
      <c r="R34" s="592"/>
      <c r="S34" s="592"/>
      <c r="T34" s="592"/>
      <c r="U34" s="592"/>
      <c r="V34" s="592"/>
      <c r="W34" s="592"/>
      <c r="X34" s="592"/>
      <c r="Y34" s="592"/>
      <c r="Z34" s="592"/>
      <c r="AA34" s="592"/>
      <c r="AB34" s="592"/>
      <c r="AC34" s="592"/>
      <c r="AD34" s="592"/>
      <c r="AE34" s="592"/>
      <c r="AF34" s="592"/>
      <c r="AG34" s="592"/>
      <c r="AH34" s="592"/>
      <c r="AI34" s="592"/>
      <c r="AJ34" s="16"/>
      <c r="AK34" s="16"/>
      <c r="AL34" s="16"/>
      <c r="AM34" s="16"/>
      <c r="AN34" s="17"/>
      <c r="AO34" s="17"/>
      <c r="AP34" s="17"/>
      <c r="AQ34" s="17"/>
      <c r="AR34" s="17"/>
      <c r="AS34" s="17"/>
      <c r="AT34" s="17"/>
      <c r="AU34" s="17"/>
      <c r="AV34" s="17"/>
      <c r="AW34" s="17"/>
      <c r="AX34" s="17"/>
      <c r="AY34" s="17"/>
      <c r="AZ34" s="17"/>
    </row>
    <row r="35" spans="1:54" s="1" customFormat="1" ht="17.25" customHeight="1">
      <c r="A35" s="592" t="s">
        <v>27</v>
      </c>
      <c r="B35" s="592"/>
      <c r="C35" s="592"/>
      <c r="D35" s="592"/>
      <c r="E35" s="592"/>
      <c r="F35" s="592"/>
      <c r="G35" s="592"/>
      <c r="H35" s="592"/>
      <c r="I35" s="592"/>
      <c r="J35" s="592"/>
      <c r="K35" s="592"/>
      <c r="M35" s="593">
        <f>Z40+Z47+Z56+Z62+Z64</f>
        <v>0</v>
      </c>
      <c r="N35" s="593"/>
      <c r="O35" s="593"/>
      <c r="P35" s="593"/>
      <c r="Q35" s="593"/>
      <c r="R35" s="593"/>
      <c r="S35" s="593"/>
      <c r="T35" s="593"/>
      <c r="U35" s="593"/>
      <c r="V35" s="593"/>
      <c r="W35" s="4" t="s">
        <v>6</v>
      </c>
      <c r="AJ35" s="17"/>
      <c r="AK35" s="17"/>
      <c r="AL35" s="17"/>
      <c r="AM35" s="17"/>
      <c r="AN35" s="17"/>
      <c r="AO35" s="17"/>
      <c r="AP35" s="17"/>
      <c r="AQ35" s="17"/>
      <c r="AR35" s="17"/>
      <c r="AS35" s="17"/>
      <c r="AT35" s="17"/>
      <c r="AU35" s="17"/>
      <c r="AV35" s="17"/>
      <c r="AW35" s="17"/>
      <c r="AX35" s="17"/>
      <c r="AY35" s="17"/>
      <c r="AZ35" s="17"/>
    </row>
    <row r="36" spans="1:54" s="1" customFormat="1" ht="17.25" customHeight="1">
      <c r="C36" s="1" t="s">
        <v>7</v>
      </c>
      <c r="AJ36" s="17"/>
      <c r="AK36" s="17"/>
      <c r="AL36" s="17"/>
      <c r="AM36" s="17"/>
      <c r="AN36" s="17"/>
      <c r="AO36" s="17"/>
      <c r="AP36" s="17"/>
      <c r="AQ36" s="17"/>
      <c r="AR36" s="17"/>
      <c r="AS36" s="17"/>
      <c r="AT36" s="17"/>
      <c r="AU36" s="17"/>
      <c r="AV36" s="17"/>
      <c r="AW36" s="17"/>
      <c r="AX36" s="17"/>
      <c r="AY36" s="17"/>
      <c r="AZ36" s="17"/>
    </row>
    <row r="37" spans="1:54" s="1" customFormat="1" ht="17.25" customHeight="1">
      <c r="D37" s="1" t="s">
        <v>8</v>
      </c>
      <c r="K37" s="13"/>
      <c r="L37" s="33" t="s">
        <v>36</v>
      </c>
      <c r="M37" s="594"/>
      <c r="N37" s="595"/>
      <c r="O37" s="1" t="s">
        <v>15</v>
      </c>
      <c r="P37" s="13"/>
      <c r="Q37" s="13"/>
      <c r="Y37" s="74"/>
      <c r="Z37" s="74"/>
      <c r="AA37" s="74"/>
      <c r="AB37" s="74"/>
      <c r="AC37" s="74"/>
      <c r="AD37" s="74"/>
      <c r="AE37" s="596"/>
      <c r="AF37" s="596"/>
      <c r="AG37" s="313"/>
      <c r="AL37" s="17"/>
      <c r="AM37" s="17"/>
      <c r="AN37" s="17"/>
      <c r="AO37" s="17"/>
      <c r="AP37" s="17"/>
      <c r="AQ37" s="17"/>
      <c r="AR37" s="17"/>
      <c r="AS37" s="17"/>
      <c r="AT37" s="17"/>
      <c r="AU37" s="17"/>
      <c r="AV37" s="17"/>
      <c r="AW37" s="17"/>
      <c r="AX37" s="17"/>
      <c r="AY37" s="17"/>
      <c r="AZ37" s="17"/>
      <c r="BA37" s="17"/>
      <c r="BB37" s="17"/>
    </row>
    <row r="38" spans="1:54" s="3" customFormat="1" ht="14.25" customHeight="1">
      <c r="D38" s="558" t="s">
        <v>16</v>
      </c>
      <c r="E38" s="559"/>
      <c r="F38" s="559"/>
      <c r="G38" s="559"/>
      <c r="H38" s="559"/>
      <c r="I38" s="559"/>
      <c r="J38" s="560"/>
      <c r="K38" s="561" t="s">
        <v>271</v>
      </c>
      <c r="L38" s="561"/>
      <c r="M38" s="561"/>
      <c r="N38" s="561"/>
      <c r="O38" s="561"/>
      <c r="P38" s="561" t="s">
        <v>20</v>
      </c>
      <c r="Q38" s="561"/>
      <c r="R38" s="561" t="s">
        <v>19</v>
      </c>
      <c r="S38" s="561"/>
      <c r="T38" s="561" t="s">
        <v>18</v>
      </c>
      <c r="U38" s="561"/>
      <c r="V38" s="561"/>
      <c r="W38" s="561"/>
      <c r="X38" s="561"/>
      <c r="Y38" s="561"/>
      <c r="Z38" s="597" t="s">
        <v>17</v>
      </c>
      <c r="AA38" s="597"/>
      <c r="AB38" s="597"/>
      <c r="AC38" s="597"/>
      <c r="AD38" s="597"/>
      <c r="AE38" s="597"/>
      <c r="AF38" s="597"/>
      <c r="AG38" s="597"/>
      <c r="AJ38" s="19"/>
      <c r="AK38" s="19"/>
      <c r="AL38" s="19"/>
      <c r="AM38" s="19"/>
      <c r="AN38" s="19"/>
      <c r="AO38" s="19"/>
      <c r="AP38" s="19"/>
      <c r="AQ38" s="19"/>
      <c r="AR38" s="19"/>
      <c r="AS38" s="19"/>
      <c r="AT38" s="19"/>
      <c r="AU38" s="19"/>
      <c r="AV38" s="19"/>
      <c r="AW38" s="19"/>
      <c r="AX38" s="19"/>
      <c r="AY38" s="19"/>
      <c r="AZ38" s="19"/>
    </row>
    <row r="39" spans="1:54" s="3" customFormat="1" ht="14.25" customHeight="1">
      <c r="D39" s="525" t="s">
        <v>23</v>
      </c>
      <c r="E39" s="526"/>
      <c r="F39" s="526"/>
      <c r="G39" s="526"/>
      <c r="H39" s="526"/>
      <c r="I39" s="526"/>
      <c r="J39" s="527"/>
      <c r="K39" s="561"/>
      <c r="L39" s="561"/>
      <c r="M39" s="561"/>
      <c r="N39" s="561"/>
      <c r="O39" s="561"/>
      <c r="P39" s="561"/>
      <c r="Q39" s="561"/>
      <c r="R39" s="561"/>
      <c r="S39" s="561"/>
      <c r="T39" s="561"/>
      <c r="U39" s="561"/>
      <c r="V39" s="561"/>
      <c r="W39" s="561"/>
      <c r="X39" s="561"/>
      <c r="Y39" s="561"/>
      <c r="Z39" s="597"/>
      <c r="AA39" s="597"/>
      <c r="AB39" s="597"/>
      <c r="AC39" s="597"/>
      <c r="AD39" s="597"/>
      <c r="AE39" s="597"/>
      <c r="AF39" s="597"/>
      <c r="AG39" s="597"/>
      <c r="AJ39" s="19"/>
      <c r="AK39" s="19"/>
      <c r="AL39" s="19"/>
      <c r="AM39" s="19"/>
      <c r="AN39" s="19"/>
      <c r="AO39" s="19"/>
      <c r="AP39" s="19"/>
      <c r="AQ39" s="19"/>
      <c r="AR39" s="19"/>
      <c r="AS39" s="19"/>
      <c r="AT39" s="19"/>
      <c r="AU39" s="19"/>
      <c r="AV39" s="19"/>
      <c r="AW39" s="19"/>
      <c r="AX39" s="19"/>
      <c r="AY39" s="19"/>
      <c r="AZ39" s="19"/>
    </row>
    <row r="40" spans="1:54" s="3" customFormat="1" ht="17.25" customHeight="1">
      <c r="D40" s="582" t="s">
        <v>10</v>
      </c>
      <c r="E40" s="583"/>
      <c r="F40" s="583"/>
      <c r="G40" s="583"/>
      <c r="H40" s="583"/>
      <c r="I40" s="583"/>
      <c r="J40" s="584"/>
      <c r="K40" s="585">
        <f>IFERROR(VLOOKUP($M$37,単価表!$A$3:$G$11,4,1),0)</f>
        <v>0</v>
      </c>
      <c r="L40" s="586"/>
      <c r="M40" s="586"/>
      <c r="N40" s="586"/>
      <c r="O40" s="5" t="s">
        <v>6</v>
      </c>
      <c r="P40" s="292">
        <v>12</v>
      </c>
      <c r="Q40" s="47" t="s">
        <v>1</v>
      </c>
      <c r="R40" s="46">
        <f>③受託児童数見込算出書!D37</f>
        <v>0</v>
      </c>
      <c r="S40" s="75" t="s">
        <v>15</v>
      </c>
      <c r="T40" s="587">
        <f>K40*P40*R40</f>
        <v>0</v>
      </c>
      <c r="U40" s="588"/>
      <c r="V40" s="588"/>
      <c r="W40" s="588"/>
      <c r="X40" s="588"/>
      <c r="Y40" s="284" t="s">
        <v>6</v>
      </c>
      <c r="Z40" s="534">
        <f>SUM(T40:X43)</f>
        <v>0</v>
      </c>
      <c r="AA40" s="535"/>
      <c r="AB40" s="535"/>
      <c r="AC40" s="535"/>
      <c r="AD40" s="535"/>
      <c r="AE40" s="535"/>
      <c r="AF40" s="535"/>
      <c r="AG40" s="540" t="s">
        <v>6</v>
      </c>
      <c r="AJ40" s="19"/>
      <c r="AK40" s="19"/>
      <c r="AL40" s="19"/>
      <c r="AM40" s="19"/>
      <c r="AN40" s="19"/>
      <c r="AO40" s="19"/>
      <c r="AP40" s="19"/>
      <c r="AQ40" s="19"/>
      <c r="AR40" s="19"/>
      <c r="AS40" s="19"/>
      <c r="AT40" s="19"/>
      <c r="AU40" s="19"/>
      <c r="AV40" s="19"/>
      <c r="AW40" s="19"/>
      <c r="AX40" s="19"/>
      <c r="AY40" s="19"/>
      <c r="AZ40" s="19"/>
    </row>
    <row r="41" spans="1:54" s="3" customFormat="1" ht="17.25" customHeight="1">
      <c r="D41" s="582" t="s">
        <v>11</v>
      </c>
      <c r="E41" s="583"/>
      <c r="F41" s="583"/>
      <c r="G41" s="583"/>
      <c r="H41" s="583"/>
      <c r="I41" s="583"/>
      <c r="J41" s="584"/>
      <c r="K41" s="585">
        <f>IFERROR(VLOOKUP($M$37,単価表!$A$3:$G$11,5,1),0)</f>
        <v>0</v>
      </c>
      <c r="L41" s="586"/>
      <c r="M41" s="586"/>
      <c r="N41" s="586"/>
      <c r="O41" s="5" t="s">
        <v>6</v>
      </c>
      <c r="P41" s="292">
        <v>12</v>
      </c>
      <c r="Q41" s="47" t="s">
        <v>1</v>
      </c>
      <c r="R41" s="46">
        <f>SUM(③受託児童数見込算出書!E37+③受託児童数見込算出書!F37)</f>
        <v>0</v>
      </c>
      <c r="S41" s="75" t="s">
        <v>15</v>
      </c>
      <c r="T41" s="587">
        <f>K41*P41*R41</f>
        <v>0</v>
      </c>
      <c r="U41" s="588"/>
      <c r="V41" s="588"/>
      <c r="W41" s="588"/>
      <c r="X41" s="588"/>
      <c r="Y41" s="284" t="s">
        <v>6</v>
      </c>
      <c r="Z41" s="536"/>
      <c r="AA41" s="537"/>
      <c r="AB41" s="537"/>
      <c r="AC41" s="537"/>
      <c r="AD41" s="537"/>
      <c r="AE41" s="537"/>
      <c r="AF41" s="537"/>
      <c r="AG41" s="541"/>
      <c r="AJ41" s="19"/>
      <c r="AK41" s="19"/>
      <c r="AL41" s="19"/>
      <c r="AM41" s="19"/>
      <c r="AN41" s="19"/>
      <c r="AO41" s="19"/>
      <c r="AP41" s="19"/>
      <c r="AQ41" s="19"/>
      <c r="AR41" s="34"/>
      <c r="AS41" s="19"/>
      <c r="AT41" s="19"/>
      <c r="AU41" s="19"/>
      <c r="AV41" s="19"/>
      <c r="AW41" s="19"/>
      <c r="AX41" s="19"/>
      <c r="AY41" s="19"/>
      <c r="AZ41" s="19"/>
    </row>
    <row r="42" spans="1:54" s="3" customFormat="1" ht="17.25" customHeight="1">
      <c r="D42" s="582" t="s">
        <v>12</v>
      </c>
      <c r="E42" s="583"/>
      <c r="F42" s="583"/>
      <c r="G42" s="583"/>
      <c r="H42" s="583"/>
      <c r="I42" s="583"/>
      <c r="J42" s="584"/>
      <c r="K42" s="585">
        <f>IFERROR(VLOOKUP($M$37,単価表!$A$3:$G$11,6,1),0)</f>
        <v>0</v>
      </c>
      <c r="L42" s="586"/>
      <c r="M42" s="586"/>
      <c r="N42" s="586"/>
      <c r="O42" s="5" t="s">
        <v>6</v>
      </c>
      <c r="P42" s="292">
        <v>12</v>
      </c>
      <c r="Q42" s="47" t="s">
        <v>14</v>
      </c>
      <c r="R42" s="46">
        <f>③受託児童数見込算出書!G37</f>
        <v>0</v>
      </c>
      <c r="S42" s="75" t="s">
        <v>15</v>
      </c>
      <c r="T42" s="587">
        <f>K42*P42*R42</f>
        <v>0</v>
      </c>
      <c r="U42" s="588"/>
      <c r="V42" s="588"/>
      <c r="W42" s="588"/>
      <c r="X42" s="588"/>
      <c r="Y42" s="401" t="s">
        <v>6</v>
      </c>
      <c r="Z42" s="536"/>
      <c r="AA42" s="537"/>
      <c r="AB42" s="537"/>
      <c r="AC42" s="537"/>
      <c r="AD42" s="537"/>
      <c r="AE42" s="537"/>
      <c r="AF42" s="537"/>
      <c r="AG42" s="541"/>
      <c r="AJ42" s="19"/>
      <c r="AK42" s="19"/>
      <c r="AL42" s="19"/>
      <c r="AM42" s="19"/>
      <c r="AN42" s="19"/>
      <c r="AO42" s="19"/>
      <c r="AP42" s="19"/>
      <c r="AQ42" s="19"/>
      <c r="AR42" s="19"/>
      <c r="AS42" s="19"/>
      <c r="AT42" s="19"/>
      <c r="AU42" s="19"/>
      <c r="AV42" s="19"/>
      <c r="AW42" s="19"/>
      <c r="AX42" s="19"/>
      <c r="AY42" s="19"/>
      <c r="AZ42" s="19"/>
    </row>
    <row r="43" spans="1:54" s="3" customFormat="1" ht="17.25" customHeight="1">
      <c r="D43" s="582" t="s">
        <v>13</v>
      </c>
      <c r="E43" s="583"/>
      <c r="F43" s="583"/>
      <c r="G43" s="583"/>
      <c r="H43" s="583"/>
      <c r="I43" s="583"/>
      <c r="J43" s="584"/>
      <c r="K43" s="585">
        <f>IFERROR(VLOOKUP($M$37,単価表!$A$3:$G$11,7,1),0)</f>
        <v>0</v>
      </c>
      <c r="L43" s="586"/>
      <c r="M43" s="586"/>
      <c r="N43" s="586"/>
      <c r="O43" s="5" t="s">
        <v>6</v>
      </c>
      <c r="P43" s="292">
        <v>12</v>
      </c>
      <c r="Q43" s="47" t="s">
        <v>14</v>
      </c>
      <c r="R43" s="46">
        <f>SUM(③受託児童数見込算出書!H37+③受託児童数見込算出書!I37)</f>
        <v>0</v>
      </c>
      <c r="S43" s="75" t="s">
        <v>15</v>
      </c>
      <c r="T43" s="589">
        <f>K43*P43*R43</f>
        <v>0</v>
      </c>
      <c r="U43" s="590"/>
      <c r="V43" s="590"/>
      <c r="W43" s="590"/>
      <c r="X43" s="590"/>
      <c r="Y43" s="282" t="s">
        <v>6</v>
      </c>
      <c r="Z43" s="538"/>
      <c r="AA43" s="539"/>
      <c r="AB43" s="539"/>
      <c r="AC43" s="539"/>
      <c r="AD43" s="539"/>
      <c r="AE43" s="539"/>
      <c r="AF43" s="539"/>
      <c r="AG43" s="542"/>
      <c r="AJ43" s="19"/>
      <c r="AK43" s="19"/>
      <c r="AL43" s="19"/>
      <c r="AM43" s="19"/>
      <c r="AN43" s="19"/>
      <c r="AO43" s="19"/>
      <c r="AP43" s="19"/>
      <c r="AQ43" s="19"/>
      <c r="AR43" s="19"/>
      <c r="AS43" s="19"/>
      <c r="AT43" s="19"/>
      <c r="AU43" s="19"/>
      <c r="AV43" s="19"/>
      <c r="AW43" s="19"/>
      <c r="AX43" s="19"/>
      <c r="AY43" s="19"/>
      <c r="AZ43" s="19"/>
    </row>
    <row r="44" spans="1:54" s="3" customFormat="1" ht="17.25" customHeight="1">
      <c r="D44" s="3" t="s">
        <v>21</v>
      </c>
      <c r="P44" s="48"/>
      <c r="Q44" s="48"/>
      <c r="Z44" s="35"/>
      <c r="AA44" s="35"/>
      <c r="AB44" s="35"/>
      <c r="AC44" s="35"/>
      <c r="AD44" s="35"/>
      <c r="AE44" s="35"/>
      <c r="AF44" s="35"/>
      <c r="AG44" s="35"/>
      <c r="AJ44" s="19"/>
      <c r="AK44" s="19"/>
      <c r="AL44" s="19"/>
      <c r="AM44" s="19"/>
      <c r="AN44" s="19"/>
      <c r="AO44" s="19"/>
      <c r="AP44" s="19"/>
      <c r="AQ44" s="19"/>
      <c r="AR44" s="19"/>
      <c r="AS44" s="19"/>
      <c r="AT44" s="19"/>
      <c r="AU44" s="19"/>
      <c r="AV44" s="19"/>
      <c r="AW44" s="19"/>
      <c r="AX44" s="19"/>
      <c r="AY44" s="19"/>
      <c r="AZ44" s="19"/>
    </row>
    <row r="45" spans="1:54" s="3" customFormat="1" ht="14.25" customHeight="1">
      <c r="D45" s="558" t="s">
        <v>16</v>
      </c>
      <c r="E45" s="559"/>
      <c r="F45" s="559"/>
      <c r="G45" s="559"/>
      <c r="H45" s="559"/>
      <c r="I45" s="559"/>
      <c r="J45" s="560"/>
      <c r="K45" s="561" t="s">
        <v>22</v>
      </c>
      <c r="L45" s="561"/>
      <c r="M45" s="561"/>
      <c r="N45" s="561"/>
      <c r="O45" s="561"/>
      <c r="P45" s="562" t="s">
        <v>20</v>
      </c>
      <c r="Q45" s="562"/>
      <c r="R45" s="561" t="s">
        <v>19</v>
      </c>
      <c r="S45" s="561"/>
      <c r="T45" s="563" t="s">
        <v>18</v>
      </c>
      <c r="U45" s="564"/>
      <c r="V45" s="564"/>
      <c r="W45" s="564"/>
      <c r="X45" s="564"/>
      <c r="Y45" s="565"/>
      <c r="Z45" s="519" t="s">
        <v>17</v>
      </c>
      <c r="AA45" s="520"/>
      <c r="AB45" s="520"/>
      <c r="AC45" s="520"/>
      <c r="AD45" s="520"/>
      <c r="AE45" s="520"/>
      <c r="AF45" s="520"/>
      <c r="AG45" s="521"/>
      <c r="AJ45" s="19"/>
      <c r="AK45" s="19"/>
      <c r="AL45" s="19"/>
      <c r="AM45" s="19"/>
      <c r="AN45" s="19"/>
      <c r="AO45" s="19"/>
      <c r="AP45" s="19"/>
      <c r="AQ45" s="19"/>
      <c r="AR45" s="19"/>
      <c r="AS45" s="19"/>
      <c r="AT45" s="19"/>
      <c r="AU45" s="19"/>
      <c r="AV45" s="19"/>
      <c r="AW45" s="19"/>
      <c r="AX45" s="19"/>
      <c r="AY45" s="19"/>
      <c r="AZ45" s="19"/>
    </row>
    <row r="46" spans="1:54" s="3" customFormat="1" ht="14.25" customHeight="1">
      <c r="D46" s="525" t="s">
        <v>23</v>
      </c>
      <c r="E46" s="526"/>
      <c r="F46" s="526"/>
      <c r="G46" s="526"/>
      <c r="H46" s="526"/>
      <c r="I46" s="526"/>
      <c r="J46" s="527"/>
      <c r="K46" s="561"/>
      <c r="L46" s="561"/>
      <c r="M46" s="561"/>
      <c r="N46" s="561"/>
      <c r="O46" s="561"/>
      <c r="P46" s="562"/>
      <c r="Q46" s="562"/>
      <c r="R46" s="561"/>
      <c r="S46" s="561"/>
      <c r="T46" s="566"/>
      <c r="U46" s="567"/>
      <c r="V46" s="567"/>
      <c r="W46" s="567"/>
      <c r="X46" s="567"/>
      <c r="Y46" s="568"/>
      <c r="Z46" s="522"/>
      <c r="AA46" s="523"/>
      <c r="AB46" s="523"/>
      <c r="AC46" s="523"/>
      <c r="AD46" s="523"/>
      <c r="AE46" s="523"/>
      <c r="AF46" s="523"/>
      <c r="AG46" s="524"/>
      <c r="AJ46" s="19"/>
      <c r="AK46" s="19"/>
      <c r="AL46" s="19"/>
      <c r="AM46" s="19"/>
      <c r="AN46" s="19"/>
      <c r="AO46" s="19"/>
      <c r="AP46" s="19"/>
      <c r="AQ46" s="19"/>
      <c r="AR46" s="19"/>
      <c r="AS46" s="19"/>
      <c r="AT46" s="19"/>
      <c r="AU46" s="19"/>
      <c r="AV46" s="19"/>
      <c r="AW46" s="19"/>
      <c r="AX46" s="19"/>
      <c r="AY46" s="19"/>
      <c r="AZ46" s="19"/>
    </row>
    <row r="47" spans="1:54" s="3" customFormat="1" ht="20.25" customHeight="1">
      <c r="D47" s="528" t="s">
        <v>32</v>
      </c>
      <c r="E47" s="529"/>
      <c r="F47" s="529"/>
      <c r="G47" s="529"/>
      <c r="H47" s="529"/>
      <c r="I47" s="529"/>
      <c r="J47" s="530"/>
      <c r="K47" s="531">
        <f>単価表!D38</f>
        <v>100</v>
      </c>
      <c r="L47" s="531"/>
      <c r="M47" s="531"/>
      <c r="N47" s="440"/>
      <c r="O47" s="5" t="s">
        <v>6</v>
      </c>
      <c r="P47" s="292">
        <v>12</v>
      </c>
      <c r="Q47" s="47" t="s">
        <v>1</v>
      </c>
      <c r="R47" s="14">
        <f>SUM(R40:R43)</f>
        <v>0</v>
      </c>
      <c r="S47" s="75" t="s">
        <v>15</v>
      </c>
      <c r="T47" s="532">
        <f>K47*P47*R47</f>
        <v>0</v>
      </c>
      <c r="U47" s="533"/>
      <c r="V47" s="533"/>
      <c r="W47" s="533"/>
      <c r="X47" s="533"/>
      <c r="Y47" s="401" t="s">
        <v>6</v>
      </c>
      <c r="Z47" s="534">
        <f>SUM(T47+T48+T49+C52+T52)</f>
        <v>0</v>
      </c>
      <c r="AA47" s="535"/>
      <c r="AB47" s="535"/>
      <c r="AC47" s="535"/>
      <c r="AD47" s="535"/>
      <c r="AE47" s="535"/>
      <c r="AF47" s="535"/>
      <c r="AG47" s="540" t="s">
        <v>5</v>
      </c>
      <c r="AJ47" s="19"/>
      <c r="AK47" s="19"/>
      <c r="AL47" s="19"/>
      <c r="AM47" s="19"/>
      <c r="AN47" s="19"/>
      <c r="AO47" s="19"/>
      <c r="AP47" s="19"/>
      <c r="AQ47" s="19"/>
      <c r="AR47" s="19"/>
      <c r="AS47" s="19"/>
      <c r="AT47" s="19"/>
      <c r="AU47" s="19"/>
      <c r="AV47" s="19"/>
      <c r="AW47" s="19"/>
      <c r="AX47" s="19"/>
      <c r="AY47" s="19"/>
      <c r="AZ47" s="19"/>
    </row>
    <row r="48" spans="1:54" s="1" customFormat="1" ht="18.75" customHeight="1">
      <c r="D48" s="543" t="s">
        <v>45</v>
      </c>
      <c r="E48" s="544"/>
      <c r="F48" s="544"/>
      <c r="G48" s="544"/>
      <c r="H48" s="544"/>
      <c r="I48" s="544"/>
      <c r="J48" s="545"/>
      <c r="K48" s="546">
        <f>単価表!D39</f>
        <v>3940</v>
      </c>
      <c r="L48" s="547"/>
      <c r="M48" s="547"/>
      <c r="N48" s="547"/>
      <c r="O48" s="6" t="s">
        <v>6</v>
      </c>
      <c r="P48" s="292">
        <v>12</v>
      </c>
      <c r="Q48" s="47" t="s">
        <v>1</v>
      </c>
      <c r="R48" s="46">
        <f>R42</f>
        <v>0</v>
      </c>
      <c r="S48" s="75" t="s">
        <v>15</v>
      </c>
      <c r="T48" s="532">
        <f>K48*P48*R48</f>
        <v>0</v>
      </c>
      <c r="U48" s="533"/>
      <c r="V48" s="533"/>
      <c r="W48" s="533"/>
      <c r="X48" s="533"/>
      <c r="Y48" s="45" t="s">
        <v>6</v>
      </c>
      <c r="Z48" s="536"/>
      <c r="AA48" s="537"/>
      <c r="AB48" s="537"/>
      <c r="AC48" s="537"/>
      <c r="AD48" s="537"/>
      <c r="AE48" s="537"/>
      <c r="AF48" s="537"/>
      <c r="AG48" s="541"/>
      <c r="AJ48" s="17"/>
      <c r="AK48" s="17"/>
      <c r="AL48" s="17"/>
      <c r="AM48" s="17"/>
      <c r="AN48" s="17"/>
      <c r="AO48" s="17"/>
      <c r="AP48" s="17"/>
      <c r="AQ48" s="36"/>
      <c r="AR48" s="17"/>
      <c r="AS48" s="17"/>
      <c r="AT48" s="17"/>
      <c r="AU48" s="17"/>
      <c r="AV48" s="17"/>
      <c r="AW48" s="17"/>
      <c r="AX48" s="17"/>
      <c r="AY48" s="17"/>
      <c r="AZ48" s="17"/>
    </row>
    <row r="49" spans="4:54" s="1" customFormat="1" ht="16.5" customHeight="1">
      <c r="D49" s="498" t="s">
        <v>34</v>
      </c>
      <c r="E49" s="499"/>
      <c r="F49" s="499"/>
      <c r="G49" s="499"/>
      <c r="H49" s="499"/>
      <c r="I49" s="446"/>
      <c r="J49" s="447"/>
      <c r="K49" s="500">
        <f>IF(AM51=1,IFERROR(VLOOKUP($M$37,単価表!$A$15:$D$23,4,1),0),IF(AM51=2,IFERROR(VLOOKUP($M$37,単価表!$A$27:$D$35,4,1),0),))</f>
        <v>0</v>
      </c>
      <c r="L49" s="501"/>
      <c r="M49" s="501"/>
      <c r="N49" s="501"/>
      <c r="O49" s="454" t="s">
        <v>6</v>
      </c>
      <c r="P49" s="504">
        <v>12</v>
      </c>
      <c r="Q49" s="496" t="s">
        <v>1</v>
      </c>
      <c r="R49" s="548">
        <f>IF(K49&gt;0,SUM(R40:R43),)</f>
        <v>0</v>
      </c>
      <c r="S49" s="550" t="s">
        <v>15</v>
      </c>
      <c r="T49" s="552">
        <f>K49*P49*R49</f>
        <v>0</v>
      </c>
      <c r="U49" s="553"/>
      <c r="V49" s="553"/>
      <c r="W49" s="553"/>
      <c r="X49" s="553"/>
      <c r="Y49" s="554" t="s">
        <v>6</v>
      </c>
      <c r="Z49" s="536"/>
      <c r="AA49" s="537"/>
      <c r="AB49" s="537"/>
      <c r="AC49" s="537"/>
      <c r="AD49" s="537"/>
      <c r="AE49" s="537"/>
      <c r="AF49" s="537"/>
      <c r="AG49" s="541"/>
      <c r="AJ49" s="17"/>
      <c r="AK49" s="17"/>
      <c r="AL49" s="17"/>
      <c r="AM49" s="38">
        <f>IF(I49="○",1,)</f>
        <v>0</v>
      </c>
      <c r="AN49" s="17"/>
      <c r="AO49" s="38" t="b">
        <f>IF(M37&gt;=91,"5.0",IF(M37&gt;=41,"5.2",IF(M37&gt;=1,"4.2")))</f>
        <v>0</v>
      </c>
      <c r="AQ49" s="17"/>
      <c r="AR49" s="17"/>
      <c r="AS49" s="17"/>
      <c r="AT49" s="17"/>
      <c r="AU49" s="17"/>
      <c r="AV49" s="17"/>
      <c r="AW49" s="17"/>
      <c r="AX49" s="17"/>
      <c r="AY49" s="17"/>
      <c r="AZ49" s="17"/>
    </row>
    <row r="50" spans="4:54" s="1" customFormat="1" ht="15.75" customHeight="1">
      <c r="D50" s="556" t="s">
        <v>35</v>
      </c>
      <c r="E50" s="557"/>
      <c r="F50" s="557"/>
      <c r="G50" s="557"/>
      <c r="H50" s="557"/>
      <c r="I50" s="446"/>
      <c r="J50" s="447"/>
      <c r="K50" s="502"/>
      <c r="L50" s="503"/>
      <c r="M50" s="503"/>
      <c r="N50" s="503"/>
      <c r="O50" s="456"/>
      <c r="P50" s="505"/>
      <c r="Q50" s="497"/>
      <c r="R50" s="549"/>
      <c r="S50" s="551"/>
      <c r="T50" s="465"/>
      <c r="U50" s="466"/>
      <c r="V50" s="466"/>
      <c r="W50" s="466"/>
      <c r="X50" s="466"/>
      <c r="Y50" s="555"/>
      <c r="Z50" s="536"/>
      <c r="AA50" s="537"/>
      <c r="AB50" s="537"/>
      <c r="AC50" s="537"/>
      <c r="AD50" s="537"/>
      <c r="AE50" s="537"/>
      <c r="AF50" s="537"/>
      <c r="AG50" s="541"/>
      <c r="AJ50" s="17"/>
      <c r="AK50" s="17"/>
      <c r="AL50" s="17"/>
      <c r="AM50" s="38">
        <f>IF(I50="○",2,)</f>
        <v>0</v>
      </c>
      <c r="AN50" s="17"/>
      <c r="AO50" s="38" t="b">
        <f>IF(M37&gt;=91,"5.0",IF(M37&gt;=41,"5.2",IF(M37&gt;=1,"4.2")))</f>
        <v>0</v>
      </c>
      <c r="AP50" s="17"/>
      <c r="AQ50" s="17"/>
      <c r="AR50" s="17"/>
      <c r="AS50" s="17"/>
      <c r="AT50" s="17"/>
      <c r="AU50" s="17"/>
      <c r="AV50" s="17"/>
      <c r="AW50" s="17"/>
      <c r="AX50" s="17"/>
      <c r="AY50" s="17"/>
      <c r="AZ50" s="17"/>
    </row>
    <row r="51" spans="4:54" s="1" customFormat="1" ht="15.75" customHeight="1">
      <c r="D51" s="572" t="s">
        <v>59</v>
      </c>
      <c r="E51" s="573"/>
      <c r="F51" s="573"/>
      <c r="G51" s="573"/>
      <c r="H51" s="573"/>
      <c r="I51" s="573"/>
      <c r="J51" s="574"/>
      <c r="K51" s="277"/>
      <c r="L51" s="569" t="s">
        <v>58</v>
      </c>
      <c r="M51" s="570"/>
      <c r="N51" s="570"/>
      <c r="O51" s="570"/>
      <c r="P51" s="570"/>
      <c r="Q51" s="570"/>
      <c r="R51" s="570"/>
      <c r="S51" s="570"/>
      <c r="T51" s="570"/>
      <c r="U51" s="570"/>
      <c r="V51" s="570"/>
      <c r="W51" s="570"/>
      <c r="X51" s="570"/>
      <c r="Y51" s="571"/>
      <c r="Z51" s="536"/>
      <c r="AA51" s="537"/>
      <c r="AB51" s="537"/>
      <c r="AC51" s="537"/>
      <c r="AD51" s="537"/>
      <c r="AE51" s="537"/>
      <c r="AF51" s="537"/>
      <c r="AG51" s="541"/>
      <c r="AJ51" s="17"/>
      <c r="AK51" s="17"/>
      <c r="AL51" s="17"/>
      <c r="AM51" s="38">
        <f>SUM(AM49:AM50)</f>
        <v>0</v>
      </c>
      <c r="AN51" s="17"/>
      <c r="AO51" s="38"/>
      <c r="AP51" s="17"/>
      <c r="AQ51" s="17"/>
      <c r="AR51" s="17"/>
      <c r="AS51" s="17"/>
      <c r="AT51" s="17"/>
      <c r="AU51" s="17"/>
      <c r="AV51" s="17"/>
      <c r="AW51" s="17"/>
      <c r="AX51" s="17"/>
      <c r="AY51" s="17"/>
      <c r="AZ51" s="17"/>
    </row>
    <row r="52" spans="4:54" s="1" customFormat="1" ht="18.75" customHeight="1">
      <c r="D52" s="575"/>
      <c r="E52" s="576"/>
      <c r="F52" s="576"/>
      <c r="G52" s="576"/>
      <c r="H52" s="576"/>
      <c r="I52" s="576"/>
      <c r="J52" s="577"/>
      <c r="K52" s="440">
        <f>単価表!D40</f>
        <v>46960</v>
      </c>
      <c r="L52" s="506"/>
      <c r="M52" s="506"/>
      <c r="N52" s="506"/>
      <c r="O52" s="55" t="s">
        <v>6</v>
      </c>
      <c r="P52" s="290">
        <v>1</v>
      </c>
      <c r="Q52" s="291" t="s">
        <v>0</v>
      </c>
      <c r="R52" s="46">
        <f>③受託児童数見込算出書!P23</f>
        <v>0</v>
      </c>
      <c r="S52" s="55" t="s">
        <v>15</v>
      </c>
      <c r="T52" s="507">
        <f>MAX(K52*P52*R52,0)</f>
        <v>0</v>
      </c>
      <c r="U52" s="508"/>
      <c r="V52" s="508"/>
      <c r="W52" s="508"/>
      <c r="X52" s="508"/>
      <c r="Y52" s="56" t="s">
        <v>6</v>
      </c>
      <c r="Z52" s="536"/>
      <c r="AA52" s="537"/>
      <c r="AB52" s="537"/>
      <c r="AC52" s="537"/>
      <c r="AD52" s="537"/>
      <c r="AE52" s="537"/>
      <c r="AF52" s="537"/>
      <c r="AG52" s="541"/>
      <c r="AJ52" s="17"/>
      <c r="AK52" s="17"/>
      <c r="AL52" s="17"/>
      <c r="AM52" s="17"/>
      <c r="AN52" s="17"/>
      <c r="AO52" s="17"/>
      <c r="AP52" s="17"/>
      <c r="AQ52" s="36"/>
      <c r="AR52" s="17"/>
      <c r="AS52" s="17"/>
      <c r="AT52" s="17"/>
      <c r="AU52" s="17"/>
      <c r="AV52" s="17"/>
      <c r="AW52" s="17"/>
      <c r="AX52" s="17"/>
      <c r="AY52" s="17"/>
      <c r="AZ52" s="17"/>
    </row>
    <row r="53" spans="4:54" s="1" customFormat="1" ht="15.75" customHeight="1">
      <c r="D53" s="578"/>
      <c r="E53" s="579"/>
      <c r="F53" s="579"/>
      <c r="G53" s="579"/>
      <c r="H53" s="579"/>
      <c r="I53" s="579"/>
      <c r="J53" s="580"/>
      <c r="K53" s="494" t="s">
        <v>57</v>
      </c>
      <c r="L53" s="495"/>
      <c r="M53" s="495"/>
      <c r="N53" s="495"/>
      <c r="O53" s="495"/>
      <c r="P53" s="495"/>
      <c r="Q53" s="495"/>
      <c r="R53" s="495"/>
      <c r="S53" s="581" t="s">
        <v>52</v>
      </c>
      <c r="T53" s="581"/>
      <c r="U53" s="314">
        <f>③受託児童数見込算出書!M23</f>
        <v>0</v>
      </c>
      <c r="V53" s="57" t="s">
        <v>53</v>
      </c>
      <c r="W53" s="438" t="s">
        <v>51</v>
      </c>
      <c r="X53" s="398">
        <f>③受託児童数見込算出書!N23</f>
        <v>0</v>
      </c>
      <c r="Y53" s="399" t="s">
        <v>53</v>
      </c>
      <c r="Z53" s="538"/>
      <c r="AA53" s="539"/>
      <c r="AB53" s="539"/>
      <c r="AC53" s="539"/>
      <c r="AD53" s="539"/>
      <c r="AE53" s="539"/>
      <c r="AF53" s="539"/>
      <c r="AG53" s="542"/>
      <c r="AJ53" s="17"/>
      <c r="AK53" s="17" t="b">
        <v>0</v>
      </c>
      <c r="AL53" s="17"/>
      <c r="AM53" s="38"/>
      <c r="AN53" s="17"/>
      <c r="AO53" s="38"/>
      <c r="AP53" s="17"/>
      <c r="AQ53" s="17"/>
      <c r="AR53" s="17"/>
      <c r="AS53" s="17"/>
      <c r="AT53" s="17"/>
      <c r="AU53" s="17"/>
      <c r="AV53" s="17"/>
      <c r="AW53" s="17"/>
      <c r="AX53" s="17"/>
      <c r="AY53" s="17"/>
      <c r="AZ53" s="17"/>
    </row>
    <row r="54" spans="4:54" s="1" customFormat="1" ht="15.75" customHeight="1">
      <c r="D54" s="492" t="s">
        <v>33</v>
      </c>
      <c r="E54" s="492"/>
      <c r="F54" s="492"/>
      <c r="G54" s="492"/>
      <c r="H54" s="492"/>
      <c r="I54" s="492"/>
      <c r="J54" s="492"/>
      <c r="K54" s="492"/>
      <c r="L54" s="492"/>
      <c r="M54" s="492"/>
      <c r="N54" s="492"/>
      <c r="O54" s="492"/>
      <c r="P54" s="492"/>
      <c r="Q54" s="492"/>
      <c r="R54" s="492"/>
      <c r="S54" s="492"/>
      <c r="T54" s="492"/>
      <c r="U54" s="493"/>
      <c r="V54" s="490" t="s">
        <v>413</v>
      </c>
      <c r="W54" s="491"/>
      <c r="X54" s="412">
        <f>③受託児童数見込算出書!J38</f>
        <v>0</v>
      </c>
      <c r="Y54" s="12" t="s">
        <v>414</v>
      </c>
      <c r="Z54" s="315"/>
      <c r="AA54" s="315"/>
      <c r="AB54" s="315"/>
      <c r="AC54" s="315"/>
      <c r="AD54" s="315"/>
      <c r="AE54" s="315"/>
      <c r="AF54" s="41"/>
      <c r="AI54" s="17"/>
      <c r="AJ54" s="17"/>
      <c r="AK54" s="17"/>
      <c r="AL54" s="37"/>
      <c r="AM54" s="17"/>
      <c r="AN54" s="38"/>
      <c r="AO54" s="17"/>
      <c r="AP54" s="17"/>
      <c r="AQ54" s="17"/>
      <c r="AR54" s="17"/>
      <c r="AS54" s="17"/>
      <c r="AT54" s="17"/>
      <c r="AU54" s="17"/>
      <c r="AV54" s="17"/>
      <c r="AW54" s="17"/>
      <c r="AX54" s="17"/>
      <c r="AY54" s="17"/>
    </row>
    <row r="55" spans="4:54" s="1" customFormat="1" ht="15.75" customHeight="1">
      <c r="D55" s="463" t="s">
        <v>83</v>
      </c>
      <c r="E55" s="463"/>
      <c r="F55" s="463"/>
      <c r="G55" s="463"/>
      <c r="H55" s="463"/>
      <c r="I55" s="464"/>
      <c r="J55" s="516"/>
      <c r="K55" s="517"/>
      <c r="L55" s="517"/>
      <c r="M55" s="518"/>
      <c r="N55" s="1" t="s">
        <v>15</v>
      </c>
      <c r="O55" s="42"/>
      <c r="P55" s="43"/>
      <c r="Q55" s="42"/>
      <c r="R55" s="44"/>
      <c r="S55" s="286"/>
      <c r="T55" s="274"/>
      <c r="U55" s="274"/>
      <c r="V55" s="274"/>
      <c r="W55" s="274"/>
      <c r="X55" s="274"/>
      <c r="Y55" s="278"/>
      <c r="Z55" s="315"/>
      <c r="AA55" s="315"/>
      <c r="AB55" s="315"/>
      <c r="AC55" s="315"/>
      <c r="AD55" s="315"/>
      <c r="AE55" s="315"/>
      <c r="AF55" s="315"/>
      <c r="AG55" s="41"/>
      <c r="AJ55" s="17"/>
      <c r="AK55" s="17"/>
      <c r="AL55" s="17"/>
      <c r="AM55" s="38"/>
      <c r="AN55" s="17"/>
      <c r="AO55" s="38"/>
      <c r="AP55" s="17"/>
      <c r="AQ55" s="17"/>
      <c r="AR55" s="17"/>
      <c r="AS55" s="17"/>
      <c r="AT55" s="316"/>
      <c r="AU55" s="17"/>
      <c r="AV55" s="17"/>
      <c r="AW55" s="17"/>
      <c r="AX55" s="17"/>
      <c r="AY55" s="17"/>
      <c r="AZ55" s="17"/>
    </row>
    <row r="56" spans="4:54" s="1" customFormat="1" ht="15.75" customHeight="1">
      <c r="D56" s="513" t="s">
        <v>42</v>
      </c>
      <c r="E56" s="514"/>
      <c r="F56" s="514"/>
      <c r="G56" s="514"/>
      <c r="H56" s="514"/>
      <c r="I56" s="514"/>
      <c r="J56" s="515"/>
      <c r="K56" s="440">
        <f>単価表!D43</f>
        <v>24450</v>
      </c>
      <c r="L56" s="441"/>
      <c r="M56" s="441"/>
      <c r="N56" s="441"/>
      <c r="O56" s="6" t="s">
        <v>6</v>
      </c>
      <c r="P56" s="46">
        <v>12</v>
      </c>
      <c r="Q56" s="55" t="s">
        <v>1</v>
      </c>
      <c r="R56" s="15" t="str">
        <f>IF(J55=0,"0",ROUND((J55+AO50)/3,0))</f>
        <v>0</v>
      </c>
      <c r="S56" s="283" t="s">
        <v>15</v>
      </c>
      <c r="T56" s="442">
        <f>(K56*P56*R56)</f>
        <v>0</v>
      </c>
      <c r="U56" s="443"/>
      <c r="V56" s="443"/>
      <c r="W56" s="443"/>
      <c r="X56" s="443"/>
      <c r="Y56" s="45" t="s">
        <v>6</v>
      </c>
      <c r="Z56" s="449">
        <f>T56+T57</f>
        <v>0</v>
      </c>
      <c r="AA56" s="511"/>
      <c r="AB56" s="511"/>
      <c r="AC56" s="511"/>
      <c r="AD56" s="511"/>
      <c r="AE56" s="511"/>
      <c r="AF56" s="511"/>
      <c r="AG56" s="454" t="s">
        <v>56</v>
      </c>
      <c r="AJ56" s="17"/>
      <c r="AK56" s="17"/>
      <c r="AL56" s="17"/>
      <c r="AM56" s="38"/>
      <c r="AN56" s="17"/>
      <c r="AO56" s="38"/>
      <c r="AP56" s="17"/>
      <c r="AQ56" s="17"/>
      <c r="AR56" s="17"/>
      <c r="AS56" s="17"/>
      <c r="AT56" s="316"/>
      <c r="AU56" s="17"/>
      <c r="AV56" s="17"/>
      <c r="AW56" s="17"/>
      <c r="AX56" s="17"/>
      <c r="AY56" s="17"/>
      <c r="AZ56" s="17"/>
    </row>
    <row r="57" spans="4:54" s="1" customFormat="1" ht="15.75" customHeight="1">
      <c r="D57" s="513" t="s">
        <v>43</v>
      </c>
      <c r="E57" s="514"/>
      <c r="F57" s="514"/>
      <c r="G57" s="514"/>
      <c r="H57" s="514"/>
      <c r="I57" s="514"/>
      <c r="J57" s="515"/>
      <c r="K57" s="440">
        <f>単価表!D44</f>
        <v>3050</v>
      </c>
      <c r="L57" s="441"/>
      <c r="M57" s="441"/>
      <c r="N57" s="441"/>
      <c r="O57" s="6" t="s">
        <v>6</v>
      </c>
      <c r="P57" s="46">
        <v>12</v>
      </c>
      <c r="Q57" s="55" t="s">
        <v>1</v>
      </c>
      <c r="R57" s="15" t="str">
        <f>IF(J55=0,"0",ROUND((J55+AO50)/5,0))</f>
        <v>0</v>
      </c>
      <c r="S57" s="283" t="s">
        <v>15</v>
      </c>
      <c r="T57" s="465">
        <f>(K57*P57*R57)</f>
        <v>0</v>
      </c>
      <c r="U57" s="466"/>
      <c r="V57" s="466"/>
      <c r="W57" s="466"/>
      <c r="X57" s="466"/>
      <c r="Y57" s="287" t="s">
        <v>6</v>
      </c>
      <c r="Z57" s="512"/>
      <c r="AA57" s="512"/>
      <c r="AB57" s="512"/>
      <c r="AC57" s="512"/>
      <c r="AD57" s="512"/>
      <c r="AE57" s="512"/>
      <c r="AF57" s="512"/>
      <c r="AG57" s="456"/>
      <c r="AJ57" s="17"/>
      <c r="AK57" s="17"/>
      <c r="AL57" s="17"/>
      <c r="AM57" s="38"/>
      <c r="AN57" s="17"/>
      <c r="AO57" s="38"/>
      <c r="AP57" s="17"/>
      <c r="AQ57" s="17"/>
      <c r="AR57" s="17"/>
      <c r="AS57" s="17"/>
      <c r="AT57" s="317"/>
      <c r="AU57" s="17"/>
      <c r="AV57" s="17"/>
      <c r="AW57" s="17"/>
      <c r="AX57" s="17"/>
      <c r="AY57" s="17"/>
      <c r="AZ57" s="17"/>
    </row>
    <row r="58" spans="4:54" s="1" customFormat="1" ht="15.75" customHeight="1">
      <c r="D58" s="58"/>
      <c r="E58" s="318"/>
      <c r="F58" s="318"/>
      <c r="G58" s="318"/>
      <c r="H58" s="318"/>
      <c r="I58" s="318"/>
      <c r="J58" s="318"/>
      <c r="K58" s="281"/>
      <c r="L58" s="319"/>
      <c r="M58" s="319"/>
      <c r="N58" s="319"/>
      <c r="O58" s="59"/>
      <c r="P58" s="63"/>
      <c r="Q58" s="59"/>
      <c r="R58" s="60"/>
      <c r="S58" s="61"/>
      <c r="T58" s="285"/>
      <c r="U58" s="285"/>
      <c r="V58" s="285"/>
      <c r="W58" s="285"/>
      <c r="X58" s="285"/>
      <c r="Y58" s="62"/>
      <c r="Z58" s="320"/>
      <c r="AA58" s="320"/>
      <c r="AB58" s="320"/>
      <c r="AC58" s="320"/>
      <c r="AD58" s="320"/>
      <c r="AE58" s="320"/>
      <c r="AF58" s="320"/>
      <c r="AG58" s="61"/>
      <c r="AJ58" s="17"/>
      <c r="AK58" s="17"/>
      <c r="AL58" s="17"/>
      <c r="AM58" s="38"/>
      <c r="AN58" s="17"/>
      <c r="AO58" s="38"/>
      <c r="AP58" s="17"/>
      <c r="AQ58" s="17"/>
      <c r="AR58" s="17"/>
      <c r="AS58" s="17"/>
      <c r="AT58" s="317"/>
      <c r="AU58" s="17"/>
      <c r="AV58" s="17"/>
      <c r="AW58" s="17"/>
      <c r="AX58" s="17"/>
      <c r="AY58" s="17"/>
      <c r="AZ58" s="17"/>
    </row>
    <row r="59" spans="4:54" s="1" customFormat="1" ht="15.75" customHeight="1">
      <c r="D59" s="2"/>
      <c r="E59" s="268"/>
      <c r="F59" s="268"/>
      <c r="G59" s="268"/>
      <c r="H59" s="268"/>
      <c r="I59" s="268"/>
      <c r="J59" s="269"/>
      <c r="K59" s="269"/>
      <c r="L59" s="269"/>
      <c r="M59" s="269"/>
      <c r="N59" s="269"/>
      <c r="O59" s="269"/>
      <c r="P59" s="269"/>
      <c r="Q59" s="269"/>
      <c r="R59" s="271"/>
      <c r="S59" s="271"/>
      <c r="T59" s="321"/>
      <c r="U59" s="486" t="s">
        <v>269</v>
      </c>
      <c r="V59" s="487"/>
      <c r="W59" s="487"/>
      <c r="X59" s="487"/>
      <c r="Y59" s="488"/>
      <c r="Z59" s="272" t="s">
        <v>267</v>
      </c>
      <c r="AA59" s="275"/>
      <c r="AB59" s="273"/>
      <c r="AC59" s="469" t="s">
        <v>224</v>
      </c>
      <c r="AD59" s="470"/>
      <c r="AE59" s="470"/>
      <c r="AF59" s="470"/>
      <c r="AG59" s="471"/>
      <c r="AH59" s="233"/>
      <c r="AI59" s="64"/>
      <c r="AJ59" s="281"/>
      <c r="AK59" s="17"/>
      <c r="AL59" s="37"/>
      <c r="AM59" s="17"/>
      <c r="AN59" s="38"/>
      <c r="AO59" s="17"/>
      <c r="AP59" s="17"/>
      <c r="AQ59" s="17"/>
      <c r="AR59" s="17"/>
      <c r="AS59" s="316"/>
      <c r="AT59" s="17"/>
      <c r="AU59" s="17"/>
      <c r="AV59" s="17"/>
      <c r="AW59" s="17"/>
      <c r="AX59" s="17"/>
      <c r="AY59" s="17"/>
    </row>
    <row r="60" spans="4:54" s="1" customFormat="1" ht="15.75" customHeight="1">
      <c r="D60" s="476" t="s">
        <v>264</v>
      </c>
      <c r="E60" s="477"/>
      <c r="F60" s="477"/>
      <c r="G60" s="477"/>
      <c r="H60" s="477"/>
      <c r="I60" s="478"/>
      <c r="J60" s="270" t="s">
        <v>265</v>
      </c>
      <c r="K60" s="482" t="s">
        <v>268</v>
      </c>
      <c r="L60" s="483"/>
      <c r="M60" s="483"/>
      <c r="N60" s="483"/>
      <c r="O60" s="483"/>
      <c r="P60" s="483"/>
      <c r="Q60" s="483"/>
      <c r="R60" s="483"/>
      <c r="S60" s="483"/>
      <c r="T60" s="483"/>
      <c r="U60" s="472">
        <f>②処遇改善加算!P24</f>
        <v>0</v>
      </c>
      <c r="V60" s="473"/>
      <c r="W60" s="473"/>
      <c r="X60" s="473"/>
      <c r="Y60" s="322" t="s">
        <v>270</v>
      </c>
      <c r="Z60" s="467">
        <v>1</v>
      </c>
      <c r="AA60" s="467"/>
      <c r="AB60" s="276" t="s">
        <v>0</v>
      </c>
      <c r="AC60" s="474">
        <f>U60*Z60</f>
        <v>0</v>
      </c>
      <c r="AD60" s="475"/>
      <c r="AE60" s="475"/>
      <c r="AF60" s="475"/>
      <c r="AG60" s="279" t="s">
        <v>270</v>
      </c>
      <c r="AH60" s="233"/>
      <c r="AI60" s="64"/>
      <c r="AJ60" s="281"/>
      <c r="AK60" s="17"/>
      <c r="AL60" s="37"/>
      <c r="AN60" s="309"/>
      <c r="AO60" s="17" t="b">
        <f>IF(M37&gt;=91,"8.4",IF(M37&gt;=41,"8.7",IF(M37&gt;=31,"7.5",IF(M37&gt;=1,"7.8"))))</f>
        <v>0</v>
      </c>
      <c r="AR60" s="17"/>
      <c r="AS60" s="316"/>
      <c r="AT60" s="17"/>
      <c r="AU60" s="17"/>
      <c r="AV60" s="17"/>
      <c r="AW60" s="17"/>
      <c r="AX60" s="17"/>
      <c r="AY60" s="17"/>
    </row>
    <row r="61" spans="4:54" s="1" customFormat="1" ht="15.75" customHeight="1">
      <c r="D61" s="479"/>
      <c r="E61" s="480"/>
      <c r="F61" s="480"/>
      <c r="G61" s="480"/>
      <c r="H61" s="480"/>
      <c r="I61" s="481"/>
      <c r="J61" s="270" t="s">
        <v>266</v>
      </c>
      <c r="K61" s="484" t="s">
        <v>415</v>
      </c>
      <c r="L61" s="485"/>
      <c r="M61" s="485"/>
      <c r="N61" s="485"/>
      <c r="O61" s="485"/>
      <c r="P61" s="485"/>
      <c r="Q61" s="485"/>
      <c r="R61" s="485"/>
      <c r="S61" s="485"/>
      <c r="T61" s="485"/>
      <c r="U61" s="472">
        <f>IF(J55=0,"0",ROUND(J55*1.3+AO60,0)*11000)*12</f>
        <v>0</v>
      </c>
      <c r="V61" s="473"/>
      <c r="W61" s="473"/>
      <c r="X61" s="473"/>
      <c r="Y61" s="322" t="s">
        <v>270</v>
      </c>
      <c r="Z61" s="468">
        <v>1</v>
      </c>
      <c r="AA61" s="468"/>
      <c r="AB61" s="439" t="s">
        <v>0</v>
      </c>
      <c r="AC61" s="474">
        <f>U61*Z61</f>
        <v>0</v>
      </c>
      <c r="AD61" s="475"/>
      <c r="AE61" s="475"/>
      <c r="AF61" s="475"/>
      <c r="AG61" s="279" t="s">
        <v>270</v>
      </c>
      <c r="AH61" s="233"/>
      <c r="AI61" s="64"/>
      <c r="AJ61" s="281"/>
      <c r="AK61" s="17"/>
      <c r="AL61" s="37"/>
      <c r="AN61" s="309"/>
      <c r="AR61" s="17"/>
      <c r="AS61" s="317"/>
      <c r="AT61" s="17"/>
      <c r="AU61" s="17"/>
      <c r="AV61" s="17"/>
      <c r="AW61" s="17"/>
      <c r="AX61" s="17"/>
      <c r="AY61" s="17"/>
    </row>
    <row r="62" spans="4:54" s="1" customFormat="1" ht="15.75" customHeight="1">
      <c r="D62" s="266"/>
      <c r="E62" s="266"/>
      <c r="F62" s="266"/>
      <c r="G62" s="266"/>
      <c r="H62" s="266"/>
      <c r="I62" s="266"/>
      <c r="J62" s="64"/>
      <c r="K62" s="64"/>
      <c r="L62" s="64"/>
      <c r="M62" s="64"/>
      <c r="N62" s="64"/>
      <c r="O62" s="64"/>
      <c r="P62" s="64"/>
      <c r="Q62" s="67"/>
      <c r="R62" s="265"/>
      <c r="S62" s="265"/>
      <c r="U62" s="310"/>
      <c r="V62" s="323"/>
      <c r="W62" s="233" t="s">
        <v>287</v>
      </c>
      <c r="X62" s="280"/>
      <c r="Y62" s="267"/>
      <c r="Z62" s="509">
        <f>MAX(AC60,AC61)</f>
        <v>0</v>
      </c>
      <c r="AA62" s="510"/>
      <c r="AB62" s="510"/>
      <c r="AC62" s="510"/>
      <c r="AD62" s="510"/>
      <c r="AE62" s="510"/>
      <c r="AF62" s="510"/>
      <c r="AG62" s="293" t="s">
        <v>270</v>
      </c>
      <c r="AH62" s="267"/>
      <c r="AI62" s="233"/>
      <c r="AJ62" s="64"/>
      <c r="AK62" s="281"/>
      <c r="AL62" s="17"/>
      <c r="AM62" s="309"/>
      <c r="AO62" s="309"/>
      <c r="AR62" s="17"/>
      <c r="AS62" s="17"/>
      <c r="AT62" s="316"/>
      <c r="AU62" s="17"/>
      <c r="AV62" s="17"/>
      <c r="AW62" s="17"/>
      <c r="AX62" s="17"/>
      <c r="AY62" s="17"/>
      <c r="AZ62" s="17"/>
    </row>
    <row r="63" spans="4:54" s="1" customFormat="1" ht="15.75" customHeight="1">
      <c r="D63" s="294"/>
      <c r="E63" s="294"/>
      <c r="F63" s="294"/>
      <c r="G63" s="294"/>
      <c r="H63" s="294"/>
      <c r="I63" s="66"/>
      <c r="J63" s="66"/>
      <c r="K63" s="66"/>
      <c r="L63" s="281"/>
      <c r="M63" s="281"/>
      <c r="N63" s="281"/>
      <c r="O63" s="281"/>
      <c r="P63" s="281"/>
      <c r="Q63" s="281"/>
      <c r="R63" s="281"/>
      <c r="S63" s="67"/>
      <c r="T63" s="265"/>
      <c r="U63" s="68"/>
      <c r="V63" s="69"/>
      <c r="W63" s="68"/>
      <c r="X63" s="313"/>
      <c r="Y63" s="281"/>
      <c r="Z63" s="281"/>
      <c r="AA63" s="281"/>
      <c r="AB63" s="281"/>
      <c r="AC63" s="281"/>
      <c r="AD63" s="281"/>
      <c r="AE63" s="281"/>
      <c r="AF63" s="70"/>
      <c r="AG63" s="281"/>
      <c r="AH63" s="281"/>
      <c r="AI63" s="281"/>
      <c r="AJ63" s="281"/>
      <c r="AK63" s="281"/>
      <c r="AL63" s="64"/>
      <c r="AM63" s="281"/>
      <c r="AO63" s="309"/>
      <c r="AQ63" s="309"/>
      <c r="AR63" s="17"/>
      <c r="AS63" s="17"/>
      <c r="AT63" s="17"/>
      <c r="AU63" s="17"/>
      <c r="AV63" s="316"/>
      <c r="AW63" s="17"/>
      <c r="AX63" s="17"/>
      <c r="AY63" s="17"/>
      <c r="AZ63" s="17"/>
      <c r="BA63" s="17"/>
      <c r="BB63" s="17"/>
    </row>
    <row r="64" spans="4:54" s="1" customFormat="1" ht="15" customHeight="1">
      <c r="D64" s="457" t="s">
        <v>272</v>
      </c>
      <c r="E64" s="457"/>
      <c r="F64" s="457"/>
      <c r="G64" s="457"/>
      <c r="H64" s="457"/>
      <c r="I64" s="457"/>
      <c r="J64" s="457"/>
      <c r="K64" s="440">
        <f>IFERROR(VLOOKUP($M$37,単価表!$A$11:$D$72,4,1),0)</f>
        <v>0</v>
      </c>
      <c r="L64" s="441"/>
      <c r="M64" s="441"/>
      <c r="N64" s="441"/>
      <c r="O64" s="6" t="s">
        <v>6</v>
      </c>
      <c r="P64" s="413">
        <v>1</v>
      </c>
      <c r="Q64" s="414" t="s">
        <v>0</v>
      </c>
      <c r="R64" s="15">
        <f>⑥チーム保育推進加算!C22</f>
        <v>0</v>
      </c>
      <c r="S64" s="400" t="s">
        <v>15</v>
      </c>
      <c r="T64" s="442">
        <f>(K64*P64*R64)</f>
        <v>0</v>
      </c>
      <c r="U64" s="443"/>
      <c r="V64" s="443"/>
      <c r="W64" s="443"/>
      <c r="X64" s="443"/>
      <c r="Y64" s="45" t="s">
        <v>6</v>
      </c>
      <c r="Z64" s="448">
        <f>SUM(T64:X67)</f>
        <v>0</v>
      </c>
      <c r="AA64" s="449"/>
      <c r="AB64" s="449"/>
      <c r="AC64" s="449"/>
      <c r="AD64" s="449"/>
      <c r="AE64" s="449"/>
      <c r="AF64" s="449"/>
      <c r="AG64" s="454" t="s">
        <v>56</v>
      </c>
      <c r="AH64" s="64"/>
      <c r="AI64" s="489"/>
      <c r="AK64" s="17"/>
      <c r="AL64" s="17"/>
      <c r="AN64" s="309"/>
      <c r="AP64" s="309"/>
      <c r="AR64" s="17"/>
      <c r="AS64" s="17"/>
      <c r="AT64" s="17"/>
      <c r="AU64" s="316"/>
      <c r="AV64" s="17"/>
      <c r="AW64" s="17"/>
      <c r="AX64" s="17"/>
      <c r="AY64" s="17"/>
      <c r="AZ64" s="17"/>
      <c r="BA64" s="17"/>
    </row>
    <row r="65" spans="1:53" s="1" customFormat="1" ht="15" customHeight="1">
      <c r="D65" s="457" t="s">
        <v>273</v>
      </c>
      <c r="E65" s="457"/>
      <c r="F65" s="457"/>
      <c r="G65" s="457"/>
      <c r="H65" s="457"/>
      <c r="I65" s="457"/>
      <c r="J65" s="457"/>
      <c r="K65" s="440">
        <f>単価表!D75</f>
        <v>80000</v>
      </c>
      <c r="L65" s="441"/>
      <c r="M65" s="441"/>
      <c r="N65" s="441"/>
      <c r="O65" s="6" t="s">
        <v>6</v>
      </c>
      <c r="P65" s="413">
        <v>1</v>
      </c>
      <c r="Q65" s="414" t="s">
        <v>285</v>
      </c>
      <c r="R65" s="446"/>
      <c r="S65" s="447"/>
      <c r="T65" s="442" t="str">
        <f>IF(R65="○",単価表!D75,"")</f>
        <v/>
      </c>
      <c r="U65" s="443"/>
      <c r="V65" s="443"/>
      <c r="W65" s="443"/>
      <c r="X65" s="443"/>
      <c r="Y65" s="45" t="s">
        <v>6</v>
      </c>
      <c r="Z65" s="450"/>
      <c r="AA65" s="451"/>
      <c r="AB65" s="451"/>
      <c r="AC65" s="451"/>
      <c r="AD65" s="451"/>
      <c r="AE65" s="451"/>
      <c r="AF65" s="451"/>
      <c r="AG65" s="455"/>
      <c r="AH65" s="64"/>
      <c r="AI65" s="489"/>
      <c r="AJ65" s="39"/>
      <c r="AK65" s="16"/>
      <c r="AL65" s="16"/>
      <c r="AM65" s="39"/>
      <c r="AN65" s="39"/>
      <c r="AO65" s="71"/>
      <c r="AP65" s="71"/>
      <c r="AR65" s="17"/>
      <c r="AS65" s="17"/>
      <c r="AT65" s="17"/>
      <c r="AU65" s="316"/>
      <c r="AV65" s="17"/>
      <c r="AW65" s="17"/>
      <c r="AX65" s="17"/>
      <c r="AY65" s="17"/>
      <c r="AZ65" s="17"/>
      <c r="BA65" s="17"/>
    </row>
    <row r="66" spans="1:53" s="1" customFormat="1" ht="15" customHeight="1">
      <c r="D66" s="457" t="s">
        <v>274</v>
      </c>
      <c r="E66" s="457"/>
      <c r="F66" s="457"/>
      <c r="G66" s="457"/>
      <c r="H66" s="457"/>
      <c r="I66" s="457"/>
      <c r="J66" s="457"/>
      <c r="K66" s="440">
        <f>単価表!D78</f>
        <v>48420</v>
      </c>
      <c r="L66" s="441"/>
      <c r="M66" s="441"/>
      <c r="N66" s="441"/>
      <c r="O66" s="6" t="s">
        <v>6</v>
      </c>
      <c r="P66" s="413">
        <v>1</v>
      </c>
      <c r="Q66" s="414" t="s">
        <v>285</v>
      </c>
      <c r="R66" s="446"/>
      <c r="S66" s="447"/>
      <c r="T66" s="442" t="str">
        <f>IF(R66="○",単価表!D78,"")</f>
        <v/>
      </c>
      <c r="U66" s="443"/>
      <c r="V66" s="443"/>
      <c r="W66" s="443"/>
      <c r="X66" s="443"/>
      <c r="Y66" s="45" t="s">
        <v>6</v>
      </c>
      <c r="Z66" s="450"/>
      <c r="AA66" s="451"/>
      <c r="AB66" s="451"/>
      <c r="AC66" s="451"/>
      <c r="AD66" s="451"/>
      <c r="AE66" s="451"/>
      <c r="AF66" s="451"/>
      <c r="AG66" s="455"/>
      <c r="AH66" s="281"/>
      <c r="AI66" s="281"/>
      <c r="AJ66" s="39"/>
      <c r="AK66" s="16"/>
      <c r="AL66" s="16"/>
      <c r="AM66" s="39"/>
      <c r="AN66" s="39"/>
      <c r="AO66" s="71"/>
      <c r="AP66" s="71"/>
      <c r="AR66" s="17"/>
      <c r="AS66" s="17"/>
      <c r="AT66" s="17"/>
      <c r="AU66" s="316"/>
      <c r="AV66" s="17"/>
      <c r="AW66" s="17"/>
      <c r="AX66" s="17"/>
      <c r="AY66" s="17"/>
      <c r="AZ66" s="17"/>
      <c r="BA66" s="17"/>
    </row>
    <row r="67" spans="1:53" s="1" customFormat="1" ht="15" customHeight="1">
      <c r="D67" s="458" t="s">
        <v>275</v>
      </c>
      <c r="E67" s="459"/>
      <c r="F67" s="459"/>
      <c r="G67" s="459"/>
      <c r="H67" s="459"/>
      <c r="I67" s="459"/>
      <c r="J67" s="460"/>
      <c r="K67" s="440">
        <f>IFERROR(⑨栄養管理加算!R50,0)</f>
        <v>0</v>
      </c>
      <c r="L67" s="441"/>
      <c r="M67" s="441"/>
      <c r="N67" s="441"/>
      <c r="O67" s="6" t="s">
        <v>6</v>
      </c>
      <c r="P67" s="46">
        <v>12</v>
      </c>
      <c r="Q67" s="414" t="s">
        <v>1</v>
      </c>
      <c r="R67" s="461"/>
      <c r="S67" s="462"/>
      <c r="T67" s="444">
        <f>⑨栄養管理加算!R50</f>
        <v>0</v>
      </c>
      <c r="U67" s="445"/>
      <c r="V67" s="445"/>
      <c r="W67" s="445"/>
      <c r="X67" s="445"/>
      <c r="Y67" s="402" t="s">
        <v>6</v>
      </c>
      <c r="Z67" s="452"/>
      <c r="AA67" s="453"/>
      <c r="AB67" s="453"/>
      <c r="AC67" s="453"/>
      <c r="AD67" s="453"/>
      <c r="AE67" s="453"/>
      <c r="AF67" s="453"/>
      <c r="AG67" s="456"/>
      <c r="AH67" s="281"/>
      <c r="AI67" s="281"/>
      <c r="AJ67" s="39"/>
      <c r="AK67" s="16"/>
      <c r="AL67" s="16"/>
      <c r="AM67" s="39"/>
      <c r="AN67" s="39"/>
      <c r="AR67" s="17"/>
      <c r="AS67" s="17"/>
      <c r="AT67" s="17"/>
      <c r="AU67" s="316"/>
      <c r="AV67" s="17"/>
      <c r="AW67" s="17"/>
      <c r="AX67" s="17"/>
      <c r="AY67" s="17"/>
      <c r="AZ67" s="17"/>
      <c r="BA67" s="17"/>
    </row>
    <row r="68" spans="1:53" s="1" customFormat="1" ht="15" customHeight="1">
      <c r="D68" s="311"/>
      <c r="F68" s="311"/>
      <c r="G68" s="311"/>
      <c r="H68" s="311"/>
      <c r="I68" s="311"/>
      <c r="J68" s="311"/>
      <c r="K68" s="281"/>
      <c r="L68" s="319"/>
      <c r="M68" s="319"/>
      <c r="N68" s="319"/>
      <c r="O68" s="59"/>
      <c r="P68" s="63"/>
      <c r="Q68" s="312"/>
      <c r="R68" s="60"/>
      <c r="S68" s="61"/>
      <c r="T68" s="308"/>
      <c r="U68" s="308"/>
      <c r="V68" s="308"/>
      <c r="W68" s="308"/>
      <c r="X68" s="308"/>
      <c r="Y68" s="62"/>
      <c r="Z68" s="320"/>
      <c r="AA68" s="320"/>
      <c r="AB68" s="320"/>
      <c r="AC68" s="320"/>
      <c r="AD68" s="320"/>
      <c r="AE68" s="320"/>
      <c r="AF68" s="320"/>
      <c r="AG68" s="61"/>
      <c r="AH68" s="281"/>
      <c r="AI68" s="281"/>
      <c r="AJ68" s="39"/>
      <c r="AK68" s="16"/>
      <c r="AL68" s="16"/>
      <c r="AM68" s="39"/>
      <c r="AN68" s="39"/>
      <c r="AR68" s="17"/>
      <c r="AS68" s="17"/>
      <c r="AT68" s="17"/>
      <c r="AU68" s="316"/>
      <c r="AV68" s="17"/>
      <c r="AW68" s="17"/>
      <c r="AX68" s="17"/>
      <c r="AY68" s="17"/>
      <c r="AZ68" s="17"/>
      <c r="BA68" s="17"/>
    </row>
    <row r="69" spans="1:53" s="1" customFormat="1" ht="17.25" customHeight="1">
      <c r="I69" s="318"/>
      <c r="J69" s="318"/>
      <c r="K69" s="281"/>
      <c r="L69" s="319"/>
      <c r="M69" s="319"/>
      <c r="N69" s="319"/>
      <c r="O69" s="59"/>
      <c r="P69" s="63"/>
      <c r="Q69" s="59"/>
      <c r="R69" s="60"/>
      <c r="S69" s="61"/>
      <c r="T69" s="285"/>
      <c r="U69" s="285"/>
      <c r="V69" s="285"/>
      <c r="W69" s="285"/>
      <c r="X69" s="285"/>
      <c r="Y69" s="62"/>
      <c r="Z69" s="320"/>
      <c r="AA69" s="320"/>
      <c r="AB69" s="320"/>
      <c r="AC69" s="320"/>
      <c r="AD69" s="320"/>
      <c r="AE69" s="320"/>
      <c r="AF69" s="320"/>
      <c r="AG69" s="61"/>
      <c r="AI69" s="13"/>
      <c r="AJ69" s="17"/>
      <c r="AK69" s="17"/>
      <c r="AL69" s="17"/>
      <c r="AR69" s="316"/>
      <c r="AS69" s="17"/>
      <c r="AT69" s="17"/>
      <c r="AU69" s="17"/>
      <c r="AV69" s="17"/>
      <c r="AW69" s="17"/>
      <c r="AX69" s="17"/>
    </row>
    <row r="70" spans="1:53" s="1" customFormat="1" ht="17.25" customHeight="1">
      <c r="A70" s="39" t="s">
        <v>25</v>
      </c>
      <c r="B70" s="39"/>
      <c r="C70" s="39"/>
      <c r="Y70" s="39"/>
      <c r="Z70" s="39"/>
      <c r="AA70" s="39"/>
      <c r="AB70" s="39"/>
      <c r="AC70" s="39"/>
      <c r="AD70" s="39"/>
      <c r="AE70" s="39"/>
      <c r="AF70" s="39"/>
      <c r="AG70" s="39"/>
      <c r="AH70" s="39"/>
      <c r="AK70" s="17"/>
      <c r="AL70" s="17"/>
      <c r="AR70" s="317"/>
      <c r="AS70" s="17"/>
      <c r="AT70" s="17"/>
      <c r="AU70" s="17"/>
      <c r="AV70" s="17"/>
      <c r="AW70" s="17"/>
      <c r="AX70" s="17"/>
    </row>
    <row r="71" spans="1:53" s="71" customFormat="1" ht="14.15" customHeight="1">
      <c r="B71" s="391" t="s">
        <v>84</v>
      </c>
      <c r="C71" s="391"/>
      <c r="D71" s="391"/>
      <c r="E71" s="391"/>
      <c r="F71" s="391"/>
      <c r="G71" s="391"/>
      <c r="H71" s="391"/>
      <c r="I71" s="391"/>
      <c r="J71" s="391"/>
      <c r="K71" s="391"/>
      <c r="L71" s="391"/>
      <c r="M71" s="391"/>
      <c r="N71" s="391"/>
      <c r="O71" s="391"/>
      <c r="P71" s="391" t="s">
        <v>418</v>
      </c>
      <c r="Q71" s="391"/>
      <c r="R71" s="391"/>
      <c r="S71" s="391"/>
      <c r="T71" s="391"/>
      <c r="U71" s="391"/>
      <c r="V71" s="391"/>
      <c r="W71" s="391"/>
      <c r="X71" s="391"/>
      <c r="Y71" s="391" t="s">
        <v>429</v>
      </c>
      <c r="Z71" s="391"/>
      <c r="AA71" s="391"/>
      <c r="AB71" s="391"/>
      <c r="AC71" s="391"/>
      <c r="AD71" s="391"/>
      <c r="AE71" s="403"/>
      <c r="AF71" s="403"/>
      <c r="AG71" s="403"/>
      <c r="AH71" s="73"/>
      <c r="AK71" s="72"/>
      <c r="AL71" s="72"/>
      <c r="AR71" s="324"/>
      <c r="AS71" s="72"/>
      <c r="AT71" s="72"/>
      <c r="AU71" s="72"/>
      <c r="AV71" s="72"/>
      <c r="AW71" s="72"/>
      <c r="AX71" s="72"/>
    </row>
    <row r="72" spans="1:53" s="71" customFormat="1" ht="14.15" customHeight="1">
      <c r="B72" s="391" t="s">
        <v>85</v>
      </c>
      <c r="C72" s="391"/>
      <c r="D72" s="391"/>
      <c r="E72" s="391"/>
      <c r="F72" s="391"/>
      <c r="G72" s="391"/>
      <c r="H72" s="391"/>
      <c r="I72" s="391"/>
      <c r="J72" s="391"/>
      <c r="K72" s="391"/>
      <c r="L72" s="391"/>
      <c r="M72" s="391"/>
      <c r="N72" s="391"/>
      <c r="O72" s="391"/>
      <c r="P72" s="391" t="s">
        <v>419</v>
      </c>
      <c r="Q72" s="391"/>
      <c r="R72" s="391"/>
      <c r="S72" s="391"/>
      <c r="T72" s="391"/>
      <c r="U72" s="391"/>
      <c r="V72" s="391"/>
      <c r="W72" s="391"/>
      <c r="X72" s="391"/>
      <c r="Y72" s="391" t="s">
        <v>430</v>
      </c>
      <c r="Z72" s="391"/>
      <c r="AA72" s="391"/>
      <c r="AB72" s="391"/>
      <c r="AC72" s="391"/>
      <c r="AD72" s="391"/>
      <c r="AE72" s="391"/>
      <c r="AF72" s="391"/>
      <c r="AG72" s="391"/>
      <c r="AK72" s="72"/>
      <c r="AL72" s="72"/>
      <c r="AM72" s="72"/>
      <c r="AN72" s="72"/>
      <c r="AO72" s="72"/>
      <c r="AP72" s="72"/>
      <c r="AQ72" s="72"/>
      <c r="AR72" s="324"/>
      <c r="AS72" s="72"/>
      <c r="AT72" s="72"/>
      <c r="AU72" s="72"/>
      <c r="AV72" s="72"/>
      <c r="AW72" s="72"/>
      <c r="AX72" s="72"/>
    </row>
    <row r="73" spans="1:53" s="71" customFormat="1" ht="14.15" customHeight="1">
      <c r="B73" s="404" t="s">
        <v>378</v>
      </c>
      <c r="C73" s="391"/>
      <c r="D73" s="391"/>
      <c r="E73" s="391"/>
      <c r="F73" s="391"/>
      <c r="G73" s="391"/>
      <c r="H73" s="391"/>
      <c r="I73" s="391"/>
      <c r="J73" s="391"/>
      <c r="K73" s="391"/>
      <c r="L73" s="391"/>
      <c r="M73" s="391"/>
      <c r="N73" s="391"/>
      <c r="O73" s="391"/>
      <c r="P73" s="391" t="s">
        <v>420</v>
      </c>
      <c r="Q73" s="391"/>
      <c r="R73" s="391"/>
      <c r="S73" s="391"/>
      <c r="T73" s="391"/>
      <c r="U73" s="391"/>
      <c r="V73" s="391"/>
      <c r="W73" s="391"/>
      <c r="X73" s="391"/>
      <c r="Y73" s="391" t="s">
        <v>431</v>
      </c>
      <c r="Z73" s="391"/>
      <c r="AA73" s="391"/>
      <c r="AB73" s="391"/>
      <c r="AC73" s="391"/>
      <c r="AD73" s="391"/>
      <c r="AE73" s="391"/>
      <c r="AF73" s="391"/>
      <c r="AG73" s="391"/>
      <c r="AK73" s="72"/>
      <c r="AL73" s="72"/>
      <c r="AM73" s="72"/>
      <c r="AN73" s="72"/>
      <c r="AO73" s="72"/>
      <c r="AP73" s="72"/>
      <c r="AQ73" s="72"/>
      <c r="AR73" s="324"/>
      <c r="AS73" s="72"/>
      <c r="AT73" s="72"/>
      <c r="AU73" s="72"/>
      <c r="AV73" s="72"/>
      <c r="AW73" s="72"/>
      <c r="AX73" s="72"/>
    </row>
    <row r="74" spans="1:53" s="71" customFormat="1" ht="14.15" customHeight="1">
      <c r="B74" s="404" t="s">
        <v>379</v>
      </c>
      <c r="C74" s="391"/>
      <c r="D74" s="391"/>
      <c r="E74" s="391"/>
      <c r="F74" s="391"/>
      <c r="G74" s="391"/>
      <c r="H74" s="391"/>
      <c r="I74" s="391"/>
      <c r="J74" s="391"/>
      <c r="K74" s="391"/>
      <c r="L74" s="391"/>
      <c r="M74" s="391"/>
      <c r="N74" s="391"/>
      <c r="O74" s="391"/>
      <c r="P74" s="391" t="s">
        <v>421</v>
      </c>
      <c r="Q74" s="391"/>
      <c r="R74" s="391"/>
      <c r="S74" s="391"/>
      <c r="T74" s="391"/>
      <c r="U74" s="391"/>
      <c r="V74" s="391"/>
      <c r="W74" s="391"/>
      <c r="X74" s="391"/>
      <c r="Y74" s="391" t="s">
        <v>432</v>
      </c>
      <c r="Z74" s="391"/>
      <c r="AA74" s="391"/>
      <c r="AB74" s="391"/>
      <c r="AC74" s="391"/>
      <c r="AD74" s="391"/>
      <c r="AE74" s="391"/>
      <c r="AF74" s="391"/>
      <c r="AG74" s="391"/>
      <c r="AK74" s="72"/>
      <c r="AL74" s="72"/>
      <c r="AM74" s="72"/>
      <c r="AN74" s="72"/>
      <c r="AO74" s="72"/>
      <c r="AP74" s="72"/>
      <c r="AQ74" s="72"/>
      <c r="AR74" s="325"/>
      <c r="AS74" s="72"/>
      <c r="AT74" s="72"/>
      <c r="AU74" s="72"/>
      <c r="AV74" s="72"/>
      <c r="AW74" s="72"/>
      <c r="AX74" s="72"/>
    </row>
    <row r="75" spans="1:53" s="71" customFormat="1" ht="14.15" customHeight="1">
      <c r="B75" s="405" t="s">
        <v>435</v>
      </c>
      <c r="C75" s="391"/>
      <c r="D75" s="391"/>
      <c r="E75" s="391"/>
      <c r="F75" s="391"/>
      <c r="G75" s="391"/>
      <c r="H75" s="391"/>
      <c r="I75" s="391"/>
      <c r="J75" s="391"/>
      <c r="K75" s="391"/>
      <c r="L75" s="391"/>
      <c r="M75" s="391"/>
      <c r="N75" s="391"/>
      <c r="O75" s="391"/>
      <c r="P75" s="391" t="s">
        <v>422</v>
      </c>
      <c r="Q75" s="391"/>
      <c r="R75" s="391"/>
      <c r="S75" s="391"/>
      <c r="T75" s="391"/>
      <c r="U75" s="391"/>
      <c r="V75" s="391"/>
      <c r="W75" s="391"/>
      <c r="X75" s="391"/>
      <c r="Y75" s="391" t="s">
        <v>433</v>
      </c>
      <c r="Z75" s="391"/>
      <c r="AA75" s="391"/>
      <c r="AB75" s="391"/>
      <c r="AC75" s="391"/>
      <c r="AD75" s="391"/>
      <c r="AE75" s="391"/>
      <c r="AF75" s="391"/>
      <c r="AG75" s="391"/>
      <c r="AI75" s="73"/>
      <c r="AK75" s="72"/>
      <c r="AL75" s="72"/>
      <c r="AM75" s="72"/>
      <c r="AN75" s="72"/>
      <c r="AO75" s="72"/>
      <c r="AP75" s="72"/>
      <c r="AQ75" s="72"/>
      <c r="AR75" s="72"/>
      <c r="AS75" s="72"/>
      <c r="AT75" s="72"/>
      <c r="AU75" s="72"/>
      <c r="AV75" s="72"/>
      <c r="AW75" s="72"/>
      <c r="AX75" s="72"/>
      <c r="AY75" s="72"/>
      <c r="AZ75" s="72"/>
    </row>
    <row r="76" spans="1:53" s="71" customFormat="1" ht="14.15" customHeight="1">
      <c r="A76" s="73" t="s">
        <v>44</v>
      </c>
      <c r="B76" s="404" t="s">
        <v>401</v>
      </c>
      <c r="C76" s="403"/>
      <c r="D76" s="403"/>
      <c r="E76" s="403"/>
      <c r="F76" s="403"/>
      <c r="G76" s="403"/>
      <c r="H76" s="403"/>
      <c r="I76" s="403"/>
      <c r="J76" s="403"/>
      <c r="K76" s="403"/>
      <c r="L76" s="403"/>
      <c r="M76" s="403"/>
      <c r="N76" s="403"/>
      <c r="O76" s="403"/>
      <c r="P76" s="391" t="s">
        <v>423</v>
      </c>
      <c r="Q76" s="391"/>
      <c r="R76" s="391"/>
      <c r="S76" s="391"/>
      <c r="T76" s="391"/>
      <c r="U76" s="391"/>
      <c r="V76" s="391"/>
      <c r="W76" s="403"/>
      <c r="X76" s="403"/>
      <c r="Y76" s="391" t="s">
        <v>434</v>
      </c>
      <c r="Z76" s="391"/>
      <c r="AA76" s="391"/>
      <c r="AB76" s="391"/>
      <c r="AC76" s="391"/>
      <c r="AD76" s="391"/>
      <c r="AE76" s="391"/>
      <c r="AF76" s="391"/>
      <c r="AG76" s="391"/>
      <c r="AK76" s="72"/>
      <c r="AL76" s="72"/>
      <c r="AM76" s="72"/>
      <c r="AN76" s="72"/>
      <c r="AO76" s="72"/>
      <c r="AP76" s="72"/>
      <c r="AQ76" s="72"/>
      <c r="AR76" s="72"/>
      <c r="AS76" s="72"/>
      <c r="AT76" s="72"/>
      <c r="AU76" s="72"/>
      <c r="AV76" s="72"/>
      <c r="AW76" s="72"/>
      <c r="AX76" s="72"/>
      <c r="AY76" s="72"/>
      <c r="AZ76" s="72"/>
    </row>
    <row r="77" spans="1:53" s="71" customFormat="1" ht="14.15" customHeight="1">
      <c r="B77" s="403" t="s">
        <v>402</v>
      </c>
      <c r="C77" s="391"/>
      <c r="D77" s="391"/>
      <c r="E77" s="391"/>
      <c r="F77" s="391"/>
      <c r="G77" s="391"/>
      <c r="H77" s="391"/>
      <c r="I77" s="391"/>
      <c r="J77" s="391"/>
      <c r="K77" s="391"/>
      <c r="L77" s="391"/>
      <c r="M77" s="391"/>
      <c r="N77" s="391"/>
      <c r="O77" s="391"/>
      <c r="P77" s="391" t="s">
        <v>424</v>
      </c>
      <c r="Q77" s="391"/>
      <c r="R77" s="403"/>
      <c r="S77" s="403"/>
      <c r="T77" s="403"/>
      <c r="U77" s="403"/>
      <c r="V77" s="403"/>
      <c r="W77" s="403"/>
      <c r="X77" s="391"/>
      <c r="Y77" s="403" t="s">
        <v>436</v>
      </c>
      <c r="Z77" s="403"/>
      <c r="AA77" s="403"/>
      <c r="AB77" s="403"/>
      <c r="AC77" s="403"/>
      <c r="AD77" s="403"/>
      <c r="AE77" s="403"/>
      <c r="AF77" s="403"/>
      <c r="AG77" s="403"/>
      <c r="AK77" s="72"/>
      <c r="AL77" s="72"/>
      <c r="AM77" s="72"/>
      <c r="AN77" s="72"/>
      <c r="AO77" s="72"/>
      <c r="AP77" s="72"/>
      <c r="AQ77" s="72"/>
      <c r="AR77" s="72"/>
      <c r="AS77" s="72"/>
      <c r="AT77" s="72"/>
      <c r="AU77" s="72"/>
      <c r="AV77" s="72"/>
      <c r="AW77" s="72"/>
      <c r="AX77" s="72"/>
      <c r="AY77" s="72"/>
    </row>
    <row r="78" spans="1:53" s="1" customFormat="1" ht="14.15" customHeight="1">
      <c r="A78" s="23"/>
      <c r="B78" s="403" t="s">
        <v>437</v>
      </c>
      <c r="C78" s="391"/>
      <c r="D78" s="391"/>
      <c r="E78" s="391"/>
      <c r="F78" s="391"/>
      <c r="G78" s="391"/>
      <c r="H78" s="391"/>
      <c r="I78" s="391"/>
      <c r="J78" s="391"/>
      <c r="K78" s="391"/>
      <c r="L78" s="391"/>
      <c r="M78" s="391"/>
      <c r="N78" s="391"/>
      <c r="O78" s="391"/>
      <c r="P78" s="391" t="s">
        <v>425</v>
      </c>
      <c r="Q78" s="391"/>
      <c r="R78" s="391"/>
      <c r="S78" s="391"/>
      <c r="T78" s="391"/>
      <c r="U78" s="391"/>
      <c r="V78" s="391"/>
      <c r="W78" s="391"/>
      <c r="X78" s="391"/>
      <c r="Y78" s="403" t="s">
        <v>438</v>
      </c>
      <c r="Z78" s="391"/>
      <c r="AA78" s="391"/>
      <c r="AB78" s="391"/>
      <c r="AC78" s="391"/>
      <c r="AD78" s="391"/>
      <c r="AE78" s="391"/>
      <c r="AF78" s="391"/>
      <c r="AG78" s="391"/>
      <c r="AH78" s="23"/>
      <c r="AI78" s="23"/>
      <c r="AK78" s="17"/>
      <c r="AL78" s="17"/>
      <c r="AM78" s="17"/>
      <c r="AN78" s="17"/>
      <c r="AO78" s="17"/>
      <c r="AP78" s="17"/>
      <c r="AQ78" s="17"/>
      <c r="AR78" s="17"/>
      <c r="AS78" s="17"/>
      <c r="AT78" s="17"/>
      <c r="AU78" s="17"/>
      <c r="AV78" s="17"/>
      <c r="AW78" s="17"/>
      <c r="AX78" s="17"/>
      <c r="AY78" s="17"/>
      <c r="AZ78" s="17"/>
    </row>
    <row r="79" spans="1:53" s="1" customFormat="1" ht="14">
      <c r="A79" s="23"/>
      <c r="B79" s="391" t="s">
        <v>439</v>
      </c>
      <c r="C79" s="391"/>
      <c r="D79" s="391"/>
      <c r="E79" s="391"/>
      <c r="F79" s="391"/>
      <c r="G79" s="391"/>
      <c r="H79" s="391"/>
      <c r="I79" s="391"/>
      <c r="J79" s="391"/>
      <c r="K79" s="391"/>
      <c r="L79" s="391"/>
      <c r="M79" s="391"/>
      <c r="N79" s="391"/>
      <c r="O79" s="391"/>
      <c r="P79" s="391" t="s">
        <v>426</v>
      </c>
      <c r="Q79" s="391"/>
      <c r="R79" s="391"/>
      <c r="S79" s="391"/>
      <c r="T79" s="391"/>
      <c r="U79" s="391"/>
      <c r="V79" s="391"/>
      <c r="W79" s="391"/>
      <c r="X79" s="391"/>
      <c r="Y79" s="403" t="s">
        <v>440</v>
      </c>
      <c r="Z79" s="391"/>
      <c r="AA79" s="391"/>
      <c r="AB79" s="391"/>
      <c r="AC79" s="391"/>
      <c r="AD79" s="391"/>
      <c r="AE79" s="391"/>
      <c r="AF79" s="391"/>
      <c r="AG79" s="391"/>
      <c r="AH79" s="23"/>
      <c r="AI79" s="23"/>
      <c r="AK79" s="17"/>
      <c r="AL79" s="17"/>
      <c r="AM79" s="17"/>
      <c r="AN79" s="17"/>
      <c r="AO79" s="17"/>
      <c r="AP79" s="17"/>
      <c r="AQ79" s="17"/>
      <c r="AR79" s="17"/>
      <c r="AS79" s="17"/>
      <c r="AT79" s="17"/>
      <c r="AU79" s="17"/>
      <c r="AV79" s="17"/>
      <c r="AW79" s="17"/>
      <c r="AX79" s="17"/>
      <c r="AY79" s="17"/>
      <c r="AZ79" s="17"/>
    </row>
    <row r="80" spans="1:53" s="1" customFormat="1" ht="14">
      <c r="B80" s="391" t="s">
        <v>403</v>
      </c>
      <c r="P80" s="391" t="s">
        <v>427</v>
      </c>
      <c r="Y80" s="403" t="s">
        <v>441</v>
      </c>
      <c r="AK80" s="17"/>
      <c r="AL80" s="17"/>
      <c r="AM80" s="17"/>
      <c r="AN80" s="17"/>
      <c r="AO80" s="17"/>
      <c r="AP80" s="17"/>
      <c r="AQ80" s="17"/>
      <c r="AR80" s="17"/>
      <c r="AS80" s="17"/>
      <c r="AT80" s="17"/>
      <c r="AU80" s="17"/>
      <c r="AV80" s="17"/>
      <c r="AW80" s="17"/>
      <c r="AX80" s="17"/>
      <c r="AY80" s="17"/>
      <c r="AZ80" s="17"/>
    </row>
    <row r="81" spans="1:52" s="1" customFormat="1" ht="14">
      <c r="B81" s="391" t="s">
        <v>417</v>
      </c>
      <c r="P81" s="391" t="s">
        <v>428</v>
      </c>
      <c r="AK81" s="17"/>
      <c r="AL81" s="17"/>
      <c r="AM81" s="17"/>
      <c r="AN81" s="17"/>
      <c r="AO81" s="17"/>
      <c r="AP81" s="17"/>
      <c r="AQ81" s="17"/>
      <c r="AR81" s="17"/>
      <c r="AS81" s="17"/>
      <c r="AT81" s="17"/>
      <c r="AU81" s="17"/>
      <c r="AV81" s="17"/>
      <c r="AW81" s="17"/>
      <c r="AX81" s="17"/>
      <c r="AY81" s="17"/>
      <c r="AZ81" s="17"/>
    </row>
    <row r="82" spans="1:52" s="1" customFormat="1" ht="14">
      <c r="AK82" s="17"/>
      <c r="AL82" s="17"/>
      <c r="AM82" s="17"/>
      <c r="AN82" s="17"/>
      <c r="AO82" s="17"/>
      <c r="AP82" s="17"/>
      <c r="AQ82" s="17"/>
      <c r="AR82" s="17"/>
      <c r="AS82" s="17"/>
      <c r="AT82" s="17"/>
      <c r="AU82" s="17"/>
      <c r="AV82" s="17"/>
      <c r="AW82" s="17"/>
      <c r="AX82" s="17"/>
      <c r="AY82" s="17"/>
      <c r="AZ82" s="17"/>
    </row>
    <row r="83" spans="1:52" s="1" customFormat="1" ht="14">
      <c r="AJ83" s="17"/>
      <c r="AK83" s="17"/>
      <c r="AL83" s="17"/>
      <c r="AM83" s="17"/>
      <c r="AN83" s="17"/>
      <c r="AO83" s="17"/>
      <c r="AP83" s="17"/>
      <c r="AQ83" s="17"/>
      <c r="AR83" s="17"/>
      <c r="AS83" s="17"/>
      <c r="AT83" s="17"/>
      <c r="AU83" s="17"/>
      <c r="AV83" s="17"/>
      <c r="AW83" s="17"/>
      <c r="AX83" s="17"/>
      <c r="AY83" s="17"/>
      <c r="AZ83" s="17"/>
    </row>
    <row r="84" spans="1:52" s="1" customFormat="1" ht="14">
      <c r="AJ84" s="17"/>
      <c r="AK84" s="17"/>
      <c r="AL84" s="17"/>
      <c r="AM84" s="17"/>
      <c r="AN84" s="17"/>
      <c r="AO84" s="17"/>
      <c r="AP84" s="17"/>
      <c r="AQ84" s="17"/>
      <c r="AR84" s="17"/>
      <c r="AS84" s="17"/>
      <c r="AT84" s="17"/>
      <c r="AU84" s="17"/>
      <c r="AV84" s="17"/>
      <c r="AW84" s="17"/>
      <c r="AX84" s="17"/>
      <c r="AY84" s="17"/>
      <c r="AZ84" s="17"/>
    </row>
    <row r="85" spans="1:52" s="1" customFormat="1" ht="14">
      <c r="AJ85" s="17"/>
      <c r="AK85" s="17"/>
      <c r="AL85" s="17"/>
      <c r="AM85" s="17"/>
      <c r="AN85" s="17"/>
      <c r="AO85" s="17"/>
      <c r="AP85" s="17"/>
      <c r="AQ85" s="17"/>
      <c r="AR85" s="17"/>
      <c r="AS85" s="17"/>
      <c r="AT85" s="17"/>
      <c r="AU85" s="17"/>
      <c r="AV85" s="17"/>
      <c r="AW85" s="17"/>
      <c r="AX85" s="17"/>
      <c r="AY85" s="17"/>
      <c r="AZ85" s="17"/>
    </row>
    <row r="86" spans="1:52" s="1" customFormat="1" ht="14">
      <c r="AJ86" s="17"/>
      <c r="AK86" s="17"/>
      <c r="AL86" s="17"/>
      <c r="AM86" s="17"/>
      <c r="AN86" s="17"/>
      <c r="AO86" s="17"/>
      <c r="AP86" s="17"/>
      <c r="AQ86" s="17"/>
      <c r="AR86" s="17"/>
      <c r="AS86" s="17"/>
      <c r="AT86" s="17"/>
      <c r="AU86" s="17"/>
      <c r="AV86" s="17"/>
      <c r="AW86" s="17"/>
      <c r="AX86" s="17"/>
      <c r="AY86" s="17"/>
      <c r="AZ86" s="17"/>
    </row>
    <row r="87" spans="1:52" ht="14">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7"/>
    </row>
    <row r="88" spans="1:52" ht="14">
      <c r="A88" s="1"/>
      <c r="B88" s="1"/>
      <c r="C88" s="1"/>
      <c r="P88" s="1"/>
      <c r="S88" s="1"/>
      <c r="T88" s="1"/>
      <c r="U88" s="1"/>
      <c r="V88" s="1"/>
      <c r="W88" s="1"/>
      <c r="X88" s="1"/>
      <c r="Y88" s="1"/>
      <c r="Z88" s="1"/>
      <c r="AA88" s="1"/>
      <c r="AB88" s="1"/>
      <c r="AC88" s="1"/>
      <c r="AD88" s="1"/>
      <c r="AE88" s="1"/>
      <c r="AF88" s="1"/>
      <c r="AG88" s="1"/>
      <c r="AH88" s="1"/>
    </row>
    <row r="89" spans="1:52" ht="14">
      <c r="Y89" s="1"/>
      <c r="Z89" s="1"/>
      <c r="AA89" s="1"/>
      <c r="AB89" s="1"/>
      <c r="AC89" s="1"/>
      <c r="AD89" s="1"/>
      <c r="AE89" s="1"/>
      <c r="AF89" s="1"/>
      <c r="AG89" s="1"/>
      <c r="AH89" s="1"/>
    </row>
  </sheetData>
  <sheetProtection formatCells="0" formatColumns="0" formatRows="0" insertColumns="0" insertRows="0" deleteColumns="0" deleteRows="0"/>
  <protectedRanges>
    <protectedRange sqref="I53 I49:I51 I56:I58 I69 R65:R67" name="範囲1"/>
    <protectedRange sqref="M37" name="範囲1_1"/>
    <protectedRange sqref="K63 I62" name="範囲1_3"/>
    <protectedRange sqref="I59:I61 I64:I68" name="範囲1_3_1"/>
  </protectedRanges>
  <mergeCells count="124">
    <mergeCell ref="A27:L27"/>
    <mergeCell ref="S11:U11"/>
    <mergeCell ref="A20:AI20"/>
    <mergeCell ref="A22:AI24"/>
    <mergeCell ref="A26:AI26"/>
    <mergeCell ref="A1:AI1"/>
    <mergeCell ref="A4:AI5"/>
    <mergeCell ref="C7:L7"/>
    <mergeCell ref="P8:R8"/>
    <mergeCell ref="X3:AB3"/>
    <mergeCell ref="AD3:AE3"/>
    <mergeCell ref="AG3:AH3"/>
    <mergeCell ref="V8:AI8"/>
    <mergeCell ref="V10:AI10"/>
    <mergeCell ref="T8:U8"/>
    <mergeCell ref="T10:U10"/>
    <mergeCell ref="T12:U12"/>
    <mergeCell ref="T14:U14"/>
    <mergeCell ref="T17:U17"/>
    <mergeCell ref="V12:AI12"/>
    <mergeCell ref="V14:AI15"/>
    <mergeCell ref="V17:AI17"/>
    <mergeCell ref="D39:J39"/>
    <mergeCell ref="A31:AI32"/>
    <mergeCell ref="A34:AI34"/>
    <mergeCell ref="A35:K35"/>
    <mergeCell ref="M35:V35"/>
    <mergeCell ref="M37:N37"/>
    <mergeCell ref="D38:J38"/>
    <mergeCell ref="K38:O39"/>
    <mergeCell ref="P38:Q39"/>
    <mergeCell ref="R38:S39"/>
    <mergeCell ref="T38:Y39"/>
    <mergeCell ref="AE37:AF37"/>
    <mergeCell ref="Z38:AG39"/>
    <mergeCell ref="D40:J40"/>
    <mergeCell ref="K40:N40"/>
    <mergeCell ref="T40:X40"/>
    <mergeCell ref="Z40:AF43"/>
    <mergeCell ref="AG40:AG43"/>
    <mergeCell ref="D41:J41"/>
    <mergeCell ref="K41:N41"/>
    <mergeCell ref="T41:X41"/>
    <mergeCell ref="D42:J42"/>
    <mergeCell ref="K42:N42"/>
    <mergeCell ref="T42:X42"/>
    <mergeCell ref="D43:J43"/>
    <mergeCell ref="K43:N43"/>
    <mergeCell ref="T43:X43"/>
    <mergeCell ref="Z45:AG46"/>
    <mergeCell ref="D46:J46"/>
    <mergeCell ref="D47:J47"/>
    <mergeCell ref="K47:N47"/>
    <mergeCell ref="T47:X47"/>
    <mergeCell ref="Z47:AF53"/>
    <mergeCell ref="AG47:AG53"/>
    <mergeCell ref="D48:J48"/>
    <mergeCell ref="K48:N48"/>
    <mergeCell ref="T48:X48"/>
    <mergeCell ref="R49:R50"/>
    <mergeCell ref="S49:S50"/>
    <mergeCell ref="T49:X50"/>
    <mergeCell ref="Y49:Y50"/>
    <mergeCell ref="D50:H50"/>
    <mergeCell ref="I50:J50"/>
    <mergeCell ref="D45:J45"/>
    <mergeCell ref="K45:O46"/>
    <mergeCell ref="P45:Q46"/>
    <mergeCell ref="R45:S46"/>
    <mergeCell ref="T45:Y46"/>
    <mergeCell ref="L51:Y51"/>
    <mergeCell ref="D51:J53"/>
    <mergeCell ref="S53:T53"/>
    <mergeCell ref="AI64:AI65"/>
    <mergeCell ref="K64:N64"/>
    <mergeCell ref="T64:X64"/>
    <mergeCell ref="K65:N65"/>
    <mergeCell ref="T65:X65"/>
    <mergeCell ref="V54:W54"/>
    <mergeCell ref="D54:U54"/>
    <mergeCell ref="K53:R53"/>
    <mergeCell ref="Q49:Q50"/>
    <mergeCell ref="D49:H49"/>
    <mergeCell ref="I49:J49"/>
    <mergeCell ref="K49:N50"/>
    <mergeCell ref="O49:O50"/>
    <mergeCell ref="P49:P50"/>
    <mergeCell ref="K52:N52"/>
    <mergeCell ref="T52:X52"/>
    <mergeCell ref="Z62:AF62"/>
    <mergeCell ref="AG56:AG57"/>
    <mergeCell ref="Z56:AF57"/>
    <mergeCell ref="D56:J56"/>
    <mergeCell ref="K56:N56"/>
    <mergeCell ref="D57:J57"/>
    <mergeCell ref="K57:N57"/>
    <mergeCell ref="J55:M55"/>
    <mergeCell ref="D55:I55"/>
    <mergeCell ref="T56:X56"/>
    <mergeCell ref="T57:X57"/>
    <mergeCell ref="Z60:AA60"/>
    <mergeCell ref="Z61:AA61"/>
    <mergeCell ref="AC59:AG59"/>
    <mergeCell ref="U60:X60"/>
    <mergeCell ref="U61:X61"/>
    <mergeCell ref="AC60:AF60"/>
    <mergeCell ref="AC61:AF61"/>
    <mergeCell ref="D60:I61"/>
    <mergeCell ref="K60:T60"/>
    <mergeCell ref="K61:T61"/>
    <mergeCell ref="U59:Y59"/>
    <mergeCell ref="K66:N66"/>
    <mergeCell ref="T66:X66"/>
    <mergeCell ref="K67:N67"/>
    <mergeCell ref="T67:X67"/>
    <mergeCell ref="R65:S65"/>
    <mergeCell ref="R66:S66"/>
    <mergeCell ref="Z64:AF67"/>
    <mergeCell ref="AG64:AG67"/>
    <mergeCell ref="D64:J64"/>
    <mergeCell ref="D65:J65"/>
    <mergeCell ref="D66:J66"/>
    <mergeCell ref="D67:J67"/>
    <mergeCell ref="R67:S67"/>
  </mergeCells>
  <phoneticPr fontId="3"/>
  <conditionalFormatting sqref="D51:Y53">
    <cfRule type="expression" dxfId="1" priority="2">
      <formula>$AK$53=FALSE</formula>
    </cfRule>
  </conditionalFormatting>
  <conditionalFormatting sqref="V54 X54">
    <cfRule type="expression" dxfId="0" priority="1">
      <formula>#REF!=FALSE</formula>
    </cfRule>
  </conditionalFormatting>
  <dataValidations count="2">
    <dataValidation type="list" allowBlank="1" showInputMessage="1" showErrorMessage="1" sqref="I49:J49" xr:uid="{00000000-0002-0000-0000-000000000000}">
      <formula1>"   ,○"</formula1>
    </dataValidation>
    <dataValidation type="list" allowBlank="1" showInputMessage="1" showErrorMessage="1" sqref="I50:J50 R65:S66" xr:uid="{00000000-0002-0000-0000-000001000000}">
      <formula1>" ,○"</formula1>
    </dataValidation>
  </dataValidations>
  <printOptions horizontalCentered="1"/>
  <pageMargins left="0.39370078740157483" right="0.39370078740157483" top="0.59055118110236227" bottom="0.39370078740157483" header="0.51181102362204722" footer="0.43307086614173229"/>
  <pageSetup paperSize="9" scale="67" orientation="portrait" blackAndWhite="1" r:id="rId1"/>
  <headerFooter alignWithMargins="0"/>
  <colBreaks count="1" manualBreakCount="1">
    <brk id="38" max="75" man="1"/>
  </colBreaks>
  <drawing r:id="rId2"/>
  <legacyDrawing r:id="rId3"/>
  <mc:AlternateContent xmlns:mc="http://schemas.openxmlformats.org/markup-compatibility/2006">
    <mc:Choice Requires="x14">
      <controls>
        <mc:AlternateContent xmlns:mc="http://schemas.openxmlformats.org/markup-compatibility/2006">
          <mc:Choice Requires="x14">
            <control shapeId="33796" r:id="rId4" name="Check Box 4">
              <controlPr defaultSize="0" autoFill="0" autoLine="0" autoPict="0">
                <anchor moveWithCells="1">
                  <from>
                    <xdr:col>10</xdr:col>
                    <xdr:colOff>0</xdr:colOff>
                    <xdr:row>49</xdr:row>
                    <xdr:rowOff>222250</xdr:rowOff>
                  </from>
                  <to>
                    <xdr:col>11</xdr:col>
                    <xdr:colOff>6350</xdr:colOff>
                    <xdr:row>51</xdr:row>
                    <xdr:rowOff>25400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83"/>
  <sheetViews>
    <sheetView topLeftCell="A20" workbookViewId="0">
      <selection activeCell="G57" sqref="G57"/>
    </sheetView>
  </sheetViews>
  <sheetFormatPr defaultColWidth="9" defaultRowHeight="13"/>
  <cols>
    <col min="1" max="3" width="5" style="246" customWidth="1"/>
    <col min="4" max="4" width="10.453125" style="254" customWidth="1"/>
    <col min="5" max="7" width="10.453125" style="246" customWidth="1"/>
    <col min="8" max="16384" width="9" style="246"/>
  </cols>
  <sheetData>
    <row r="1" spans="1:7" ht="14">
      <c r="A1" s="7" t="s">
        <v>256</v>
      </c>
      <c r="B1"/>
      <c r="C1"/>
      <c r="D1"/>
      <c r="E1"/>
      <c r="F1"/>
      <c r="G1"/>
    </row>
    <row r="2" spans="1:7">
      <c r="A2" s="951" t="s">
        <v>36</v>
      </c>
      <c r="B2" s="951"/>
      <c r="C2" s="951"/>
      <c r="D2" s="245" t="s">
        <v>37</v>
      </c>
      <c r="E2" s="245" t="s">
        <v>38</v>
      </c>
      <c r="F2" s="245" t="s">
        <v>39</v>
      </c>
      <c r="G2" s="245" t="s">
        <v>40</v>
      </c>
    </row>
    <row r="3" spans="1:7" ht="15.75" customHeight="1">
      <c r="A3" s="9">
        <v>1</v>
      </c>
      <c r="B3" s="10" t="s">
        <v>46</v>
      </c>
      <c r="C3" s="11">
        <v>40</v>
      </c>
      <c r="D3" s="302">
        <v>168040</v>
      </c>
      <c r="E3" s="302">
        <v>121080</v>
      </c>
      <c r="F3" s="302">
        <v>84780</v>
      </c>
      <c r="G3" s="247">
        <v>80250</v>
      </c>
    </row>
    <row r="4" spans="1:7" ht="15.75" customHeight="1">
      <c r="A4" s="9">
        <v>41</v>
      </c>
      <c r="B4" s="10" t="s">
        <v>46</v>
      </c>
      <c r="C4" s="11">
        <v>50</v>
      </c>
      <c r="D4" s="302">
        <v>133090</v>
      </c>
      <c r="E4" s="302">
        <v>86130</v>
      </c>
      <c r="F4" s="302">
        <v>50290</v>
      </c>
      <c r="G4" s="247">
        <v>45770</v>
      </c>
    </row>
    <row r="5" spans="1:7" ht="15.75" customHeight="1">
      <c r="A5" s="9">
        <v>51</v>
      </c>
      <c r="B5" s="10" t="s">
        <v>46</v>
      </c>
      <c r="C5" s="11">
        <v>60</v>
      </c>
      <c r="D5" s="302">
        <v>127440</v>
      </c>
      <c r="E5" s="302">
        <v>80480</v>
      </c>
      <c r="F5" s="302">
        <v>44740</v>
      </c>
      <c r="G5" s="247">
        <v>40220</v>
      </c>
    </row>
    <row r="6" spans="1:7" ht="15.75" customHeight="1">
      <c r="A6" s="9">
        <v>61</v>
      </c>
      <c r="B6" s="10" t="s">
        <v>46</v>
      </c>
      <c r="C6" s="11">
        <v>70</v>
      </c>
      <c r="D6" s="302">
        <v>123430</v>
      </c>
      <c r="E6" s="302">
        <v>76470</v>
      </c>
      <c r="F6" s="302">
        <v>40790</v>
      </c>
      <c r="G6" s="247">
        <v>36260</v>
      </c>
    </row>
    <row r="7" spans="1:7" ht="15.75" customHeight="1">
      <c r="A7" s="9">
        <v>71</v>
      </c>
      <c r="B7" s="10" t="s">
        <v>46</v>
      </c>
      <c r="C7" s="11">
        <v>80</v>
      </c>
      <c r="D7" s="302">
        <v>120390</v>
      </c>
      <c r="E7" s="302">
        <v>73430</v>
      </c>
      <c r="F7" s="302">
        <v>37800</v>
      </c>
      <c r="G7" s="247">
        <v>33270</v>
      </c>
    </row>
    <row r="8" spans="1:7" ht="15.75" customHeight="1">
      <c r="A8" s="9">
        <v>81</v>
      </c>
      <c r="B8" s="10" t="s">
        <v>46</v>
      </c>
      <c r="C8" s="11">
        <v>90</v>
      </c>
      <c r="D8" s="302">
        <v>118090</v>
      </c>
      <c r="E8" s="302">
        <v>71130</v>
      </c>
      <c r="F8" s="302">
        <v>35620</v>
      </c>
      <c r="G8" s="247">
        <v>31100</v>
      </c>
    </row>
    <row r="9" spans="1:7" ht="15.75" customHeight="1">
      <c r="A9" s="9">
        <v>91</v>
      </c>
      <c r="B9" s="10" t="s">
        <v>46</v>
      </c>
      <c r="C9" s="11">
        <v>100</v>
      </c>
      <c r="D9" s="302">
        <v>114040</v>
      </c>
      <c r="E9" s="302">
        <v>67080</v>
      </c>
      <c r="F9" s="302">
        <v>31650</v>
      </c>
      <c r="G9" s="247">
        <v>27130</v>
      </c>
    </row>
    <row r="10" spans="1:7" ht="15.75" customHeight="1">
      <c r="A10" s="9">
        <v>101</v>
      </c>
      <c r="B10" s="10" t="s">
        <v>46</v>
      </c>
      <c r="C10" s="11">
        <v>110</v>
      </c>
      <c r="D10" s="302">
        <v>112720</v>
      </c>
      <c r="E10" s="302">
        <v>65760</v>
      </c>
      <c r="F10" s="302">
        <v>30350</v>
      </c>
      <c r="G10" s="247">
        <v>25820</v>
      </c>
    </row>
    <row r="11" spans="1:7" ht="15.75" customHeight="1">
      <c r="A11" s="9">
        <v>111</v>
      </c>
      <c r="B11" s="10" t="s">
        <v>46</v>
      </c>
      <c r="C11" s="11">
        <v>120</v>
      </c>
      <c r="D11" s="302">
        <v>111650</v>
      </c>
      <c r="E11" s="302">
        <v>64690</v>
      </c>
      <c r="F11" s="302">
        <v>29200</v>
      </c>
      <c r="G11" s="247">
        <v>24670</v>
      </c>
    </row>
    <row r="12" spans="1:7">
      <c r="A12"/>
      <c r="B12"/>
      <c r="C12"/>
      <c r="D12" s="303"/>
      <c r="E12" s="303"/>
      <c r="F12" s="303"/>
      <c r="G12"/>
    </row>
    <row r="13" spans="1:7" ht="14">
      <c r="A13" s="8" t="s">
        <v>34</v>
      </c>
      <c r="B13"/>
      <c r="C13"/>
      <c r="D13" s="303"/>
      <c r="E13" s="303"/>
      <c r="F13" s="303"/>
      <c r="G13"/>
    </row>
    <row r="14" spans="1:7">
      <c r="A14" s="951" t="s">
        <v>36</v>
      </c>
      <c r="B14" s="951"/>
      <c r="C14" s="951"/>
      <c r="D14" s="248" t="s">
        <v>41</v>
      </c>
      <c r="E14" s="303"/>
      <c r="F14" s="303"/>
      <c r="G14"/>
    </row>
    <row r="15" spans="1:7">
      <c r="A15" s="9">
        <v>1</v>
      </c>
      <c r="B15" s="10" t="s">
        <v>46</v>
      </c>
      <c r="C15" s="11">
        <v>40</v>
      </c>
      <c r="D15" s="304">
        <v>4350</v>
      </c>
      <c r="E15" s="303"/>
      <c r="F15" s="303"/>
      <c r="G15"/>
    </row>
    <row r="16" spans="1:7">
      <c r="A16" s="9">
        <v>41</v>
      </c>
      <c r="B16" s="10" t="s">
        <v>46</v>
      </c>
      <c r="C16" s="11">
        <v>50</v>
      </c>
      <c r="D16" s="248">
        <v>2400</v>
      </c>
      <c r="E16" s="303"/>
      <c r="F16" s="303"/>
      <c r="G16"/>
    </row>
    <row r="17" spans="1:7">
      <c r="A17" s="9">
        <v>51</v>
      </c>
      <c r="B17" s="10" t="s">
        <v>46</v>
      </c>
      <c r="C17" s="11">
        <v>60</v>
      </c>
      <c r="D17" s="248">
        <v>2000</v>
      </c>
      <c r="E17" s="303"/>
      <c r="F17" s="303"/>
      <c r="G17"/>
    </row>
    <row r="18" spans="1:7">
      <c r="A18" s="9">
        <v>61</v>
      </c>
      <c r="B18" s="10" t="s">
        <v>46</v>
      </c>
      <c r="C18" s="11">
        <v>70</v>
      </c>
      <c r="D18" s="248">
        <v>1700</v>
      </c>
      <c r="E18" s="303"/>
      <c r="F18" s="303"/>
      <c r="G18"/>
    </row>
    <row r="19" spans="1:7">
      <c r="A19" s="9">
        <v>71</v>
      </c>
      <c r="B19" s="10" t="s">
        <v>46</v>
      </c>
      <c r="C19" s="11">
        <v>80</v>
      </c>
      <c r="D19" s="248">
        <v>1950</v>
      </c>
      <c r="E19" s="303"/>
      <c r="F19" s="303"/>
      <c r="G19"/>
    </row>
    <row r="20" spans="1:7">
      <c r="A20" s="9">
        <v>81</v>
      </c>
      <c r="B20" s="10" t="s">
        <v>46</v>
      </c>
      <c r="C20" s="11">
        <v>90</v>
      </c>
      <c r="D20" s="248">
        <v>1700</v>
      </c>
      <c r="E20" s="303"/>
      <c r="F20" s="303"/>
      <c r="G20"/>
    </row>
    <row r="21" spans="1:7">
      <c r="A21" s="9">
        <v>91</v>
      </c>
      <c r="B21" s="10" t="s">
        <v>46</v>
      </c>
      <c r="C21" s="11">
        <v>100</v>
      </c>
      <c r="D21" s="248">
        <v>1550</v>
      </c>
      <c r="E21" s="303"/>
      <c r="F21" s="303"/>
      <c r="G21"/>
    </row>
    <row r="22" spans="1:7">
      <c r="A22" s="9">
        <v>101</v>
      </c>
      <c r="B22" s="10" t="s">
        <v>46</v>
      </c>
      <c r="C22" s="11">
        <v>110</v>
      </c>
      <c r="D22" s="248">
        <v>1700</v>
      </c>
      <c r="E22" s="303"/>
      <c r="F22" s="303"/>
      <c r="G22"/>
    </row>
    <row r="23" spans="1:7">
      <c r="A23" s="9">
        <v>111</v>
      </c>
      <c r="B23" s="10" t="s">
        <v>46</v>
      </c>
      <c r="C23" s="11">
        <v>120</v>
      </c>
      <c r="D23" s="304">
        <v>1550</v>
      </c>
      <c r="E23" s="303"/>
      <c r="F23" s="303"/>
      <c r="G23"/>
    </row>
    <row r="24" spans="1:7">
      <c r="A24"/>
      <c r="B24"/>
      <c r="C24"/>
      <c r="D24" s="303"/>
      <c r="E24" s="303"/>
      <c r="F24" s="303"/>
      <c r="G24"/>
    </row>
    <row r="25" spans="1:7" ht="14">
      <c r="A25" s="8" t="s">
        <v>35</v>
      </c>
      <c r="B25"/>
      <c r="C25"/>
      <c r="D25" s="303"/>
      <c r="E25" s="303"/>
      <c r="F25" s="303"/>
      <c r="G25"/>
    </row>
    <row r="26" spans="1:7">
      <c r="A26" s="951" t="s">
        <v>36</v>
      </c>
      <c r="B26" s="951"/>
      <c r="C26" s="951"/>
      <c r="D26" s="305" t="s">
        <v>41</v>
      </c>
      <c r="E26" s="303"/>
      <c r="F26" s="303"/>
      <c r="G26"/>
    </row>
    <row r="27" spans="1:7">
      <c r="A27" s="9">
        <v>1</v>
      </c>
      <c r="B27" s="10" t="s">
        <v>46</v>
      </c>
      <c r="C27" s="11">
        <v>40</v>
      </c>
      <c r="D27" s="248">
        <v>8800</v>
      </c>
      <c r="E27" s="303"/>
      <c r="F27" s="303"/>
      <c r="G27"/>
    </row>
    <row r="28" spans="1:7">
      <c r="A28" s="9">
        <v>41</v>
      </c>
      <c r="B28" s="10" t="s">
        <v>46</v>
      </c>
      <c r="C28" s="11">
        <v>50</v>
      </c>
      <c r="D28" s="248">
        <v>4900</v>
      </c>
      <c r="E28" s="303"/>
      <c r="F28" s="303"/>
      <c r="G28"/>
    </row>
    <row r="29" spans="1:7">
      <c r="A29" s="9">
        <v>51</v>
      </c>
      <c r="B29" s="10" t="s">
        <v>46</v>
      </c>
      <c r="C29" s="11">
        <v>60</v>
      </c>
      <c r="D29" s="248">
        <v>4050</v>
      </c>
      <c r="E29" s="303"/>
      <c r="F29" s="303"/>
      <c r="G29"/>
    </row>
    <row r="30" spans="1:7">
      <c r="A30" s="9">
        <v>61</v>
      </c>
      <c r="B30" s="10" t="s">
        <v>46</v>
      </c>
      <c r="C30" s="11">
        <v>70</v>
      </c>
      <c r="D30" s="248">
        <v>3550</v>
      </c>
      <c r="E30" s="303"/>
      <c r="F30" s="303"/>
      <c r="G30"/>
    </row>
    <row r="31" spans="1:7">
      <c r="A31" s="9">
        <v>71</v>
      </c>
      <c r="B31" s="10" t="s">
        <v>46</v>
      </c>
      <c r="C31" s="11">
        <v>80</v>
      </c>
      <c r="D31" s="248">
        <v>3950</v>
      </c>
      <c r="E31" s="303"/>
      <c r="F31" s="303"/>
      <c r="G31"/>
    </row>
    <row r="32" spans="1:7">
      <c r="A32" s="9">
        <v>81</v>
      </c>
      <c r="B32" s="10" t="s">
        <v>46</v>
      </c>
      <c r="C32" s="11">
        <v>90</v>
      </c>
      <c r="D32" s="248">
        <v>3550</v>
      </c>
      <c r="E32" s="303"/>
      <c r="F32" s="303"/>
      <c r="G32"/>
    </row>
    <row r="33" spans="1:7">
      <c r="A33" s="9">
        <v>91</v>
      </c>
      <c r="B33" s="10" t="s">
        <v>46</v>
      </c>
      <c r="C33" s="11">
        <v>100</v>
      </c>
      <c r="D33" s="248">
        <v>3100</v>
      </c>
      <c r="E33" s="303"/>
      <c r="F33" s="303"/>
      <c r="G33"/>
    </row>
    <row r="34" spans="1:7">
      <c r="A34" s="9">
        <v>101</v>
      </c>
      <c r="B34" s="10" t="s">
        <v>46</v>
      </c>
      <c r="C34" s="11">
        <v>110</v>
      </c>
      <c r="D34" s="248">
        <v>3400</v>
      </c>
      <c r="E34" s="303"/>
      <c r="F34" s="303"/>
      <c r="G34"/>
    </row>
    <row r="35" spans="1:7">
      <c r="A35" s="9">
        <v>111</v>
      </c>
      <c r="B35" s="10" t="s">
        <v>46</v>
      </c>
      <c r="C35" s="11">
        <v>120</v>
      </c>
      <c r="D35" s="248">
        <v>3100</v>
      </c>
      <c r="E35" s="303"/>
      <c r="F35" s="303"/>
      <c r="G35"/>
    </row>
    <row r="36" spans="1:7">
      <c r="A36"/>
      <c r="B36"/>
      <c r="C36"/>
      <c r="D36" s="303"/>
      <c r="E36" s="303"/>
      <c r="F36" s="303"/>
      <c r="G36"/>
    </row>
    <row r="37" spans="1:7">
      <c r="A37"/>
      <c r="B37"/>
      <c r="C37"/>
      <c r="D37" s="303"/>
      <c r="E37" s="303"/>
      <c r="F37" s="303"/>
      <c r="G37"/>
    </row>
    <row r="38" spans="1:7">
      <c r="A38" s="250" t="s">
        <v>55</v>
      </c>
      <c r="B38" s="250"/>
      <c r="C38" s="250"/>
      <c r="D38" s="251">
        <v>100</v>
      </c>
      <c r="E38" s="303"/>
      <c r="F38" s="303"/>
      <c r="G38"/>
    </row>
    <row r="39" spans="1:7">
      <c r="A39" s="252" t="s">
        <v>47</v>
      </c>
      <c r="B39" s="252"/>
      <c r="C39" s="252"/>
      <c r="D39" s="306">
        <v>3940</v>
      </c>
      <c r="E39" s="303"/>
      <c r="F39" s="303"/>
      <c r="G39"/>
    </row>
    <row r="40" spans="1:7">
      <c r="A40" s="252" t="s">
        <v>54</v>
      </c>
      <c r="B40" s="252"/>
      <c r="C40" s="252"/>
      <c r="D40" s="251">
        <v>46960</v>
      </c>
      <c r="E40" s="303"/>
      <c r="F40" s="303"/>
      <c r="G40"/>
    </row>
    <row r="41" spans="1:7">
      <c r="A41"/>
      <c r="B41"/>
      <c r="C41"/>
      <c r="D41" s="303"/>
      <c r="E41" s="303"/>
      <c r="F41" s="303"/>
      <c r="G41"/>
    </row>
    <row r="42" spans="1:7">
      <c r="A42" s="252" t="s">
        <v>48</v>
      </c>
      <c r="B42" s="252"/>
      <c r="C42" s="252"/>
      <c r="D42" s="307"/>
      <c r="E42" s="303"/>
      <c r="F42" s="303"/>
      <c r="G42"/>
    </row>
    <row r="43" spans="1:7">
      <c r="A43" s="250" t="s">
        <v>49</v>
      </c>
      <c r="B43" s="250"/>
      <c r="C43" s="250"/>
      <c r="D43" s="251">
        <v>24450</v>
      </c>
      <c r="E43" s="303"/>
      <c r="F43" s="303"/>
      <c r="G43"/>
    </row>
    <row r="44" spans="1:7">
      <c r="A44" s="250" t="s">
        <v>50</v>
      </c>
      <c r="B44" s="250"/>
      <c r="C44" s="250"/>
      <c r="D44" s="306">
        <v>3050</v>
      </c>
      <c r="E44" s="303"/>
      <c r="F44" s="303"/>
      <c r="G44"/>
    </row>
    <row r="46" spans="1:7">
      <c r="A46" t="s">
        <v>60</v>
      </c>
      <c r="B46"/>
      <c r="C46"/>
      <c r="E46"/>
      <c r="F46"/>
      <c r="G46"/>
    </row>
    <row r="47" spans="1:7">
      <c r="A47" s="951" t="s">
        <v>36</v>
      </c>
      <c r="B47" s="951"/>
      <c r="C47" s="951"/>
      <c r="D47" s="248" t="s">
        <v>37</v>
      </c>
      <c r="E47" s="245" t="s">
        <v>38</v>
      </c>
      <c r="F47" s="245" t="s">
        <v>39</v>
      </c>
      <c r="G47" s="245" t="s">
        <v>40</v>
      </c>
    </row>
    <row r="48" spans="1:7">
      <c r="A48" s="9">
        <v>1</v>
      </c>
      <c r="B48" s="10" t="s">
        <v>46</v>
      </c>
      <c r="C48" s="11">
        <v>40</v>
      </c>
      <c r="D48" s="248">
        <v>8350</v>
      </c>
      <c r="E48" s="40">
        <v>6070</v>
      </c>
      <c r="F48" s="40">
        <v>4670</v>
      </c>
      <c r="G48" s="40">
        <v>4240</v>
      </c>
    </row>
    <row r="49" spans="1:7">
      <c r="A49" s="9">
        <v>41</v>
      </c>
      <c r="B49" s="10" t="s">
        <v>46</v>
      </c>
      <c r="C49" s="11">
        <v>50</v>
      </c>
      <c r="D49" s="248">
        <v>6300</v>
      </c>
      <c r="E49" s="40">
        <v>4020</v>
      </c>
      <c r="F49" s="40">
        <v>2630</v>
      </c>
      <c r="G49" s="40">
        <v>2200</v>
      </c>
    </row>
    <row r="50" spans="1:7">
      <c r="A50" s="9">
        <v>51</v>
      </c>
      <c r="B50" s="10" t="s">
        <v>46</v>
      </c>
      <c r="C50" s="11">
        <v>60</v>
      </c>
      <c r="D50" s="248">
        <v>6010</v>
      </c>
      <c r="E50" s="40">
        <v>3730</v>
      </c>
      <c r="F50" s="40">
        <v>2340</v>
      </c>
      <c r="G50" s="40">
        <v>1910</v>
      </c>
    </row>
    <row r="51" spans="1:7">
      <c r="A51" s="9">
        <v>61</v>
      </c>
      <c r="B51" s="10" t="s">
        <v>46</v>
      </c>
      <c r="C51" s="11">
        <v>70</v>
      </c>
      <c r="D51" s="248">
        <v>5800</v>
      </c>
      <c r="E51" s="40">
        <v>3520</v>
      </c>
      <c r="F51" s="40">
        <v>2130</v>
      </c>
      <c r="G51" s="40">
        <v>1700</v>
      </c>
    </row>
    <row r="52" spans="1:7">
      <c r="A52" s="9">
        <v>71</v>
      </c>
      <c r="B52" s="10" t="s">
        <v>46</v>
      </c>
      <c r="C52" s="11">
        <v>80</v>
      </c>
      <c r="D52" s="248">
        <v>5650</v>
      </c>
      <c r="E52" s="40">
        <v>3370</v>
      </c>
      <c r="F52" s="40">
        <v>1970</v>
      </c>
      <c r="G52" s="40">
        <v>1540</v>
      </c>
    </row>
    <row r="53" spans="1:7">
      <c r="A53" s="9">
        <v>81</v>
      </c>
      <c r="B53" s="10" t="s">
        <v>46</v>
      </c>
      <c r="C53" s="11">
        <v>90</v>
      </c>
      <c r="D53" s="248">
        <v>5530</v>
      </c>
      <c r="E53" s="40">
        <v>3250</v>
      </c>
      <c r="F53" s="40">
        <v>1850</v>
      </c>
      <c r="G53" s="40">
        <v>1420</v>
      </c>
    </row>
    <row r="54" spans="1:7">
      <c r="A54" s="9">
        <v>91</v>
      </c>
      <c r="B54" s="10" t="s">
        <v>46</v>
      </c>
      <c r="C54" s="11">
        <v>100</v>
      </c>
      <c r="D54" s="248">
        <v>5390</v>
      </c>
      <c r="E54" s="40">
        <v>3110</v>
      </c>
      <c r="F54" s="40">
        <v>1720</v>
      </c>
      <c r="G54" s="40">
        <v>1290</v>
      </c>
    </row>
    <row r="55" spans="1:7">
      <c r="A55" s="9">
        <v>101</v>
      </c>
      <c r="B55" s="10" t="s">
        <v>46</v>
      </c>
      <c r="C55" s="11">
        <v>110</v>
      </c>
      <c r="D55" s="248">
        <v>5320</v>
      </c>
      <c r="E55" s="40">
        <v>3040</v>
      </c>
      <c r="F55" s="40">
        <v>1640</v>
      </c>
      <c r="G55" s="40">
        <v>1210</v>
      </c>
    </row>
    <row r="56" spans="1:7">
      <c r="A56" s="9">
        <v>111</v>
      </c>
      <c r="B56" s="10" t="s">
        <v>46</v>
      </c>
      <c r="C56" s="11">
        <v>120</v>
      </c>
      <c r="D56" s="248">
        <v>5250</v>
      </c>
      <c r="E56" s="40">
        <v>2970</v>
      </c>
      <c r="F56" s="40">
        <v>1580</v>
      </c>
      <c r="G56" s="40">
        <v>1150</v>
      </c>
    </row>
    <row r="57" spans="1:7">
      <c r="A57"/>
      <c r="B57"/>
      <c r="C57"/>
      <c r="D57"/>
      <c r="E57"/>
      <c r="F57"/>
      <c r="G57"/>
    </row>
    <row r="58" spans="1:7">
      <c r="A58" t="s">
        <v>412</v>
      </c>
      <c r="B58"/>
      <c r="C58"/>
      <c r="E58"/>
      <c r="F58"/>
      <c r="G58"/>
    </row>
    <row r="59" spans="1:7">
      <c r="A59" t="s">
        <v>88</v>
      </c>
      <c r="B59"/>
      <c r="C59"/>
      <c r="D59" s="254">
        <v>1275</v>
      </c>
      <c r="E59" t="s">
        <v>89</v>
      </c>
      <c r="F59"/>
      <c r="G59"/>
    </row>
    <row r="60" spans="1:7">
      <c r="A60" t="s">
        <v>87</v>
      </c>
      <c r="B60"/>
      <c r="C60"/>
      <c r="D60" s="254">
        <v>500</v>
      </c>
      <c r="E60" t="s">
        <v>90</v>
      </c>
      <c r="F60"/>
      <c r="G60"/>
    </row>
    <row r="62" spans="1:7">
      <c r="A62" s="295" t="s">
        <v>260</v>
      </c>
      <c r="B62" s="295"/>
      <c r="C62" s="295"/>
      <c r="D62" s="296"/>
      <c r="E62"/>
      <c r="F62"/>
      <c r="G62"/>
    </row>
    <row r="63" spans="1:7">
      <c r="A63" s="952" t="s">
        <v>36</v>
      </c>
      <c r="B63" s="952"/>
      <c r="C63" s="952"/>
      <c r="D63" s="249" t="s">
        <v>156</v>
      </c>
    </row>
    <row r="64" spans="1:7">
      <c r="A64" s="297">
        <v>1</v>
      </c>
      <c r="B64" s="298" t="s">
        <v>46</v>
      </c>
      <c r="C64" s="299">
        <v>40</v>
      </c>
      <c r="D64" s="249">
        <v>14020</v>
      </c>
    </row>
    <row r="65" spans="1:4">
      <c r="A65" s="297">
        <v>41</v>
      </c>
      <c r="B65" s="298" t="s">
        <v>46</v>
      </c>
      <c r="C65" s="299">
        <v>50</v>
      </c>
      <c r="D65" s="249">
        <v>5590</v>
      </c>
    </row>
    <row r="66" spans="1:4">
      <c r="A66" s="297">
        <v>51</v>
      </c>
      <c r="B66" s="298" t="s">
        <v>46</v>
      </c>
      <c r="C66" s="299">
        <v>60</v>
      </c>
      <c r="D66" s="249">
        <v>4610</v>
      </c>
    </row>
    <row r="67" spans="1:4">
      <c r="A67" s="297">
        <v>61</v>
      </c>
      <c r="B67" s="298" t="s">
        <v>46</v>
      </c>
      <c r="C67" s="299">
        <v>70</v>
      </c>
      <c r="D67" s="249">
        <v>3950</v>
      </c>
    </row>
    <row r="68" spans="1:4">
      <c r="A68" s="297">
        <v>71</v>
      </c>
      <c r="B68" s="298" t="s">
        <v>46</v>
      </c>
      <c r="C68" s="299">
        <v>80</v>
      </c>
      <c r="D68" s="249">
        <v>3430</v>
      </c>
    </row>
    <row r="69" spans="1:4">
      <c r="A69" s="297">
        <v>81</v>
      </c>
      <c r="B69" s="298" t="s">
        <v>46</v>
      </c>
      <c r="C69" s="299">
        <v>90</v>
      </c>
      <c r="D69" s="249">
        <v>3110</v>
      </c>
    </row>
    <row r="70" spans="1:4">
      <c r="A70" s="297">
        <v>91</v>
      </c>
      <c r="B70" s="298" t="s">
        <v>46</v>
      </c>
      <c r="C70" s="299">
        <v>100</v>
      </c>
      <c r="D70" s="249">
        <v>2750</v>
      </c>
    </row>
    <row r="71" spans="1:4">
      <c r="A71" s="297">
        <v>101</v>
      </c>
      <c r="B71" s="298" t="s">
        <v>46</v>
      </c>
      <c r="C71" s="299">
        <v>110</v>
      </c>
      <c r="D71" s="249">
        <v>2530</v>
      </c>
    </row>
    <row r="72" spans="1:4">
      <c r="A72" s="297">
        <v>111</v>
      </c>
      <c r="B72" s="298" t="s">
        <v>46</v>
      </c>
      <c r="C72" s="299">
        <v>120</v>
      </c>
      <c r="D72" s="249">
        <v>2260</v>
      </c>
    </row>
    <row r="74" spans="1:4">
      <c r="A74" s="300" t="s">
        <v>276</v>
      </c>
      <c r="B74" s="300"/>
      <c r="C74" s="300"/>
      <c r="D74" s="296"/>
    </row>
    <row r="75" spans="1:4">
      <c r="A75" s="300" t="s">
        <v>277</v>
      </c>
      <c r="B75" s="300"/>
      <c r="C75" s="300"/>
      <c r="D75" s="296">
        <v>80000</v>
      </c>
    </row>
    <row r="76" spans="1:4">
      <c r="A76" s="300"/>
      <c r="B76" s="300"/>
      <c r="C76" s="300"/>
      <c r="D76" s="296"/>
    </row>
    <row r="77" spans="1:4">
      <c r="A77" s="300" t="s">
        <v>262</v>
      </c>
      <c r="B77" s="300"/>
      <c r="C77" s="300"/>
      <c r="D77" s="296"/>
    </row>
    <row r="78" spans="1:4">
      <c r="A78" s="300" t="s">
        <v>277</v>
      </c>
      <c r="B78" s="300"/>
      <c r="C78" s="300"/>
      <c r="D78" s="296">
        <v>48420</v>
      </c>
    </row>
    <row r="79" spans="1:4">
      <c r="A79" s="300"/>
      <c r="B79" s="300"/>
      <c r="C79" s="300"/>
      <c r="D79" s="296"/>
    </row>
    <row r="80" spans="1:4">
      <c r="A80" s="300" t="s">
        <v>278</v>
      </c>
      <c r="B80" s="300"/>
      <c r="C80" s="300"/>
      <c r="D80" s="296"/>
    </row>
    <row r="81" spans="1:5">
      <c r="A81" s="301">
        <v>1</v>
      </c>
      <c r="B81" s="301" t="s">
        <v>279</v>
      </c>
      <c r="C81" s="301"/>
      <c r="D81" s="253">
        <v>45700</v>
      </c>
      <c r="E81" s="300" t="s">
        <v>283</v>
      </c>
    </row>
    <row r="82" spans="1:5">
      <c r="A82" s="301">
        <v>2</v>
      </c>
      <c r="B82" s="301" t="s">
        <v>280</v>
      </c>
      <c r="C82" s="301"/>
      <c r="D82" s="253">
        <v>29750</v>
      </c>
      <c r="E82" s="300" t="s">
        <v>282</v>
      </c>
    </row>
    <row r="83" spans="1:5">
      <c r="A83" s="301">
        <v>3</v>
      </c>
      <c r="B83" s="301" t="s">
        <v>281</v>
      </c>
      <c r="C83" s="301"/>
      <c r="D83" s="253">
        <v>5000</v>
      </c>
      <c r="E83" s="300" t="s">
        <v>284</v>
      </c>
    </row>
  </sheetData>
  <mergeCells count="5">
    <mergeCell ref="A2:C2"/>
    <mergeCell ref="A14:C14"/>
    <mergeCell ref="A26:C26"/>
    <mergeCell ref="A47:C47"/>
    <mergeCell ref="A63:C63"/>
  </mergeCells>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P41"/>
  <sheetViews>
    <sheetView showGridLines="0" view="pageBreakPreview" topLeftCell="B3" zoomScale="70" zoomScaleNormal="55" zoomScaleSheetLayoutView="70" workbookViewId="0">
      <selection activeCell="D14" sqref="A14:O18"/>
    </sheetView>
  </sheetViews>
  <sheetFormatPr defaultRowHeight="23.5"/>
  <cols>
    <col min="1" max="1" width="2.90625" style="94" hidden="1" customWidth="1"/>
    <col min="2" max="2" width="8.36328125" style="94" customWidth="1"/>
    <col min="3" max="3" width="18.08984375" style="143" customWidth="1"/>
    <col min="4" max="15" width="13.36328125" style="94" customWidth="1"/>
    <col min="16" max="16" width="16.1796875" style="94" customWidth="1"/>
    <col min="17" max="17" width="15" style="94" customWidth="1"/>
    <col min="18" max="18" width="27" style="94" customWidth="1"/>
    <col min="19" max="19" width="9" style="94"/>
    <col min="20" max="20" width="6.08984375" style="94" customWidth="1"/>
    <col min="21" max="21" width="9" style="94" customWidth="1"/>
    <col min="22" max="22" width="11.36328125" style="49" customWidth="1"/>
    <col min="23" max="23" width="34.6328125" style="49" customWidth="1"/>
    <col min="24" max="24" width="16.453125" style="49" customWidth="1"/>
    <col min="25" max="25" width="9" style="54" customWidth="1"/>
    <col min="26" max="26" width="11.36328125" style="49" customWidth="1"/>
    <col min="27" max="27" width="10.1796875" style="50" customWidth="1"/>
    <col min="28" max="28" width="7" style="50" customWidth="1"/>
    <col min="29" max="29" width="13.08984375" style="50" bestFit="1" customWidth="1"/>
    <col min="30" max="30" width="14.08984375" style="51" customWidth="1"/>
    <col min="31" max="31" width="10.1796875" style="50" customWidth="1"/>
    <col min="32" max="32" width="7" style="50" customWidth="1"/>
    <col min="33" max="33" width="13.08984375" style="50" bestFit="1" customWidth="1"/>
    <col min="34" max="34" width="14.453125" style="51" customWidth="1"/>
    <col min="35" max="35" width="10.1796875" style="50" customWidth="1"/>
    <col min="36" max="36" width="7" style="50" customWidth="1"/>
    <col min="37" max="37" width="11.6328125" style="50" customWidth="1"/>
    <col min="38" max="38" width="14.6328125" style="51" customWidth="1"/>
    <col min="39" max="39" width="10.1796875" style="50" customWidth="1"/>
    <col min="40" max="40" width="7" style="50" customWidth="1"/>
    <col min="41" max="41" width="13.08984375" style="50" bestFit="1" customWidth="1"/>
    <col min="42" max="42" width="13.1796875" style="51" customWidth="1"/>
    <col min="43" max="259" width="9" style="94"/>
    <col min="260" max="260" width="22.6328125" style="94" customWidth="1"/>
    <col min="261" max="264" width="4.36328125" style="94" customWidth="1"/>
    <col min="265" max="265" width="4.08984375" style="94" customWidth="1"/>
    <col min="266" max="266" width="5.90625" style="94" customWidth="1"/>
    <col min="267" max="267" width="4.36328125" style="94" customWidth="1"/>
    <col min="268" max="268" width="5.90625" style="94" customWidth="1"/>
    <col min="269" max="269" width="4.36328125" style="94" customWidth="1"/>
    <col min="270" max="270" width="5.90625" style="94" customWidth="1"/>
    <col min="271" max="271" width="4.36328125" style="94" customWidth="1"/>
    <col min="272" max="272" width="5.90625" style="94" customWidth="1"/>
    <col min="273" max="273" width="4.36328125" style="94" customWidth="1"/>
    <col min="274" max="274" width="5.90625" style="94" customWidth="1"/>
    <col min="275" max="275" width="4.36328125" style="94" customWidth="1"/>
    <col min="276" max="276" width="5.90625" style="94" customWidth="1"/>
    <col min="277" max="277" width="4.36328125" style="94" customWidth="1"/>
    <col min="278" max="278" width="5.90625" style="94" customWidth="1"/>
    <col min="279" max="279" width="4.36328125" style="94" customWidth="1"/>
    <col min="280" max="280" width="5.90625" style="94" customWidth="1"/>
    <col min="281" max="281" width="4.36328125" style="94" customWidth="1"/>
    <col min="282" max="282" width="5.90625" style="94" customWidth="1"/>
    <col min="283" max="283" width="4.36328125" style="94" customWidth="1"/>
    <col min="284" max="284" width="5.90625" style="94" customWidth="1"/>
    <col min="285" max="285" width="4.36328125" style="94" customWidth="1"/>
    <col min="286" max="286" width="5.90625" style="94" customWidth="1"/>
    <col min="287" max="287" width="4.36328125" style="94" customWidth="1"/>
    <col min="288" max="288" width="5.90625" style="94" customWidth="1"/>
    <col min="289" max="289" width="4.453125" style="94" customWidth="1"/>
    <col min="290" max="290" width="9.08984375" style="94" customWidth="1"/>
    <col min="291" max="515" width="9" style="94"/>
    <col min="516" max="516" width="22.6328125" style="94" customWidth="1"/>
    <col min="517" max="520" width="4.36328125" style="94" customWidth="1"/>
    <col min="521" max="521" width="4.08984375" style="94" customWidth="1"/>
    <col min="522" max="522" width="5.90625" style="94" customWidth="1"/>
    <col min="523" max="523" width="4.36328125" style="94" customWidth="1"/>
    <col min="524" max="524" width="5.90625" style="94" customWidth="1"/>
    <col min="525" max="525" width="4.36328125" style="94" customWidth="1"/>
    <col min="526" max="526" width="5.90625" style="94" customWidth="1"/>
    <col min="527" max="527" width="4.36328125" style="94" customWidth="1"/>
    <col min="528" max="528" width="5.90625" style="94" customWidth="1"/>
    <col min="529" max="529" width="4.36328125" style="94" customWidth="1"/>
    <col min="530" max="530" width="5.90625" style="94" customWidth="1"/>
    <col min="531" max="531" width="4.36328125" style="94" customWidth="1"/>
    <col min="532" max="532" width="5.90625" style="94" customWidth="1"/>
    <col min="533" max="533" width="4.36328125" style="94" customWidth="1"/>
    <col min="534" max="534" width="5.90625" style="94" customWidth="1"/>
    <col min="535" max="535" width="4.36328125" style="94" customWidth="1"/>
    <col min="536" max="536" width="5.90625" style="94" customWidth="1"/>
    <col min="537" max="537" width="4.36328125" style="94" customWidth="1"/>
    <col min="538" max="538" width="5.90625" style="94" customWidth="1"/>
    <col min="539" max="539" width="4.36328125" style="94" customWidth="1"/>
    <col min="540" max="540" width="5.90625" style="94" customWidth="1"/>
    <col min="541" max="541" width="4.36328125" style="94" customWidth="1"/>
    <col min="542" max="542" width="5.90625" style="94" customWidth="1"/>
    <col min="543" max="543" width="4.36328125" style="94" customWidth="1"/>
    <col min="544" max="544" width="5.90625" style="94" customWidth="1"/>
    <col min="545" max="545" width="4.453125" style="94" customWidth="1"/>
    <col min="546" max="546" width="9.08984375" style="94" customWidth="1"/>
    <col min="547" max="771" width="9" style="94"/>
    <col min="772" max="772" width="22.6328125" style="94" customWidth="1"/>
    <col min="773" max="776" width="4.36328125" style="94" customWidth="1"/>
    <col min="777" max="777" width="4.08984375" style="94" customWidth="1"/>
    <col min="778" max="778" width="5.90625" style="94" customWidth="1"/>
    <col min="779" max="779" width="4.36328125" style="94" customWidth="1"/>
    <col min="780" max="780" width="5.90625" style="94" customWidth="1"/>
    <col min="781" max="781" width="4.36328125" style="94" customWidth="1"/>
    <col min="782" max="782" width="5.90625" style="94" customWidth="1"/>
    <col min="783" max="783" width="4.36328125" style="94" customWidth="1"/>
    <col min="784" max="784" width="5.90625" style="94" customWidth="1"/>
    <col min="785" max="785" width="4.36328125" style="94" customWidth="1"/>
    <col min="786" max="786" width="5.90625" style="94" customWidth="1"/>
    <col min="787" max="787" width="4.36328125" style="94" customWidth="1"/>
    <col min="788" max="788" width="5.90625" style="94" customWidth="1"/>
    <col min="789" max="789" width="4.36328125" style="94" customWidth="1"/>
    <col min="790" max="790" width="5.90625" style="94" customWidth="1"/>
    <col min="791" max="791" width="4.36328125" style="94" customWidth="1"/>
    <col min="792" max="792" width="5.90625" style="94" customWidth="1"/>
    <col min="793" max="793" width="4.36328125" style="94" customWidth="1"/>
    <col min="794" max="794" width="5.90625" style="94" customWidth="1"/>
    <col min="795" max="795" width="4.36328125" style="94" customWidth="1"/>
    <col min="796" max="796" width="5.90625" style="94" customWidth="1"/>
    <col min="797" max="797" width="4.36328125" style="94" customWidth="1"/>
    <col min="798" max="798" width="5.90625" style="94" customWidth="1"/>
    <col min="799" max="799" width="4.36328125" style="94" customWidth="1"/>
    <col min="800" max="800" width="5.90625" style="94" customWidth="1"/>
    <col min="801" max="801" width="4.453125" style="94" customWidth="1"/>
    <col min="802" max="802" width="9.08984375" style="94" customWidth="1"/>
    <col min="803" max="1027" width="9" style="94"/>
    <col min="1028" max="1028" width="22.6328125" style="94" customWidth="1"/>
    <col min="1029" max="1032" width="4.36328125" style="94" customWidth="1"/>
    <col min="1033" max="1033" width="4.08984375" style="94" customWidth="1"/>
    <col min="1034" max="1034" width="5.90625" style="94" customWidth="1"/>
    <col min="1035" max="1035" width="4.36328125" style="94" customWidth="1"/>
    <col min="1036" max="1036" width="5.90625" style="94" customWidth="1"/>
    <col min="1037" max="1037" width="4.36328125" style="94" customWidth="1"/>
    <col min="1038" max="1038" width="5.90625" style="94" customWidth="1"/>
    <col min="1039" max="1039" width="4.36328125" style="94" customWidth="1"/>
    <col min="1040" max="1040" width="5.90625" style="94" customWidth="1"/>
    <col min="1041" max="1041" width="4.36328125" style="94" customWidth="1"/>
    <col min="1042" max="1042" width="5.90625" style="94" customWidth="1"/>
    <col min="1043" max="1043" width="4.36328125" style="94" customWidth="1"/>
    <col min="1044" max="1044" width="5.90625" style="94" customWidth="1"/>
    <col min="1045" max="1045" width="4.36328125" style="94" customWidth="1"/>
    <col min="1046" max="1046" width="5.90625" style="94" customWidth="1"/>
    <col min="1047" max="1047" width="4.36328125" style="94" customWidth="1"/>
    <col min="1048" max="1048" width="5.90625" style="94" customWidth="1"/>
    <col min="1049" max="1049" width="4.36328125" style="94" customWidth="1"/>
    <col min="1050" max="1050" width="5.90625" style="94" customWidth="1"/>
    <col min="1051" max="1051" width="4.36328125" style="94" customWidth="1"/>
    <col min="1052" max="1052" width="5.90625" style="94" customWidth="1"/>
    <col min="1053" max="1053" width="4.36328125" style="94" customWidth="1"/>
    <col min="1054" max="1054" width="5.90625" style="94" customWidth="1"/>
    <col min="1055" max="1055" width="4.36328125" style="94" customWidth="1"/>
    <col min="1056" max="1056" width="5.90625" style="94" customWidth="1"/>
    <col min="1057" max="1057" width="4.453125" style="94" customWidth="1"/>
    <col min="1058" max="1058" width="9.08984375" style="94" customWidth="1"/>
    <col min="1059" max="1283" width="9" style="94"/>
    <col min="1284" max="1284" width="22.6328125" style="94" customWidth="1"/>
    <col min="1285" max="1288" width="4.36328125" style="94" customWidth="1"/>
    <col min="1289" max="1289" width="4.08984375" style="94" customWidth="1"/>
    <col min="1290" max="1290" width="5.90625" style="94" customWidth="1"/>
    <col min="1291" max="1291" width="4.36328125" style="94" customWidth="1"/>
    <col min="1292" max="1292" width="5.90625" style="94" customWidth="1"/>
    <col min="1293" max="1293" width="4.36328125" style="94" customWidth="1"/>
    <col min="1294" max="1294" width="5.90625" style="94" customWidth="1"/>
    <col min="1295" max="1295" width="4.36328125" style="94" customWidth="1"/>
    <col min="1296" max="1296" width="5.90625" style="94" customWidth="1"/>
    <col min="1297" max="1297" width="4.36328125" style="94" customWidth="1"/>
    <col min="1298" max="1298" width="5.90625" style="94" customWidth="1"/>
    <col min="1299" max="1299" width="4.36328125" style="94" customWidth="1"/>
    <col min="1300" max="1300" width="5.90625" style="94" customWidth="1"/>
    <col min="1301" max="1301" width="4.36328125" style="94" customWidth="1"/>
    <col min="1302" max="1302" width="5.90625" style="94" customWidth="1"/>
    <col min="1303" max="1303" width="4.36328125" style="94" customWidth="1"/>
    <col min="1304" max="1304" width="5.90625" style="94" customWidth="1"/>
    <col min="1305" max="1305" width="4.36328125" style="94" customWidth="1"/>
    <col min="1306" max="1306" width="5.90625" style="94" customWidth="1"/>
    <col min="1307" max="1307" width="4.36328125" style="94" customWidth="1"/>
    <col min="1308" max="1308" width="5.90625" style="94" customWidth="1"/>
    <col min="1309" max="1309" width="4.36328125" style="94" customWidth="1"/>
    <col min="1310" max="1310" width="5.90625" style="94" customWidth="1"/>
    <col min="1311" max="1311" width="4.36328125" style="94" customWidth="1"/>
    <col min="1312" max="1312" width="5.90625" style="94" customWidth="1"/>
    <col min="1313" max="1313" width="4.453125" style="94" customWidth="1"/>
    <col min="1314" max="1314" width="9.08984375" style="94" customWidth="1"/>
    <col min="1315" max="1539" width="9" style="94"/>
    <col min="1540" max="1540" width="22.6328125" style="94" customWidth="1"/>
    <col min="1541" max="1544" width="4.36328125" style="94" customWidth="1"/>
    <col min="1545" max="1545" width="4.08984375" style="94" customWidth="1"/>
    <col min="1546" max="1546" width="5.90625" style="94" customWidth="1"/>
    <col min="1547" max="1547" width="4.36328125" style="94" customWidth="1"/>
    <col min="1548" max="1548" width="5.90625" style="94" customWidth="1"/>
    <col min="1549" max="1549" width="4.36328125" style="94" customWidth="1"/>
    <col min="1550" max="1550" width="5.90625" style="94" customWidth="1"/>
    <col min="1551" max="1551" width="4.36328125" style="94" customWidth="1"/>
    <col min="1552" max="1552" width="5.90625" style="94" customWidth="1"/>
    <col min="1553" max="1553" width="4.36328125" style="94" customWidth="1"/>
    <col min="1554" max="1554" width="5.90625" style="94" customWidth="1"/>
    <col min="1555" max="1555" width="4.36328125" style="94" customWidth="1"/>
    <col min="1556" max="1556" width="5.90625" style="94" customWidth="1"/>
    <col min="1557" max="1557" width="4.36328125" style="94" customWidth="1"/>
    <col min="1558" max="1558" width="5.90625" style="94" customWidth="1"/>
    <col min="1559" max="1559" width="4.36328125" style="94" customWidth="1"/>
    <col min="1560" max="1560" width="5.90625" style="94" customWidth="1"/>
    <col min="1561" max="1561" width="4.36328125" style="94" customWidth="1"/>
    <col min="1562" max="1562" width="5.90625" style="94" customWidth="1"/>
    <col min="1563" max="1563" width="4.36328125" style="94" customWidth="1"/>
    <col min="1564" max="1564" width="5.90625" style="94" customWidth="1"/>
    <col min="1565" max="1565" width="4.36328125" style="94" customWidth="1"/>
    <col min="1566" max="1566" width="5.90625" style="94" customWidth="1"/>
    <col min="1567" max="1567" width="4.36328125" style="94" customWidth="1"/>
    <col min="1568" max="1568" width="5.90625" style="94" customWidth="1"/>
    <col min="1569" max="1569" width="4.453125" style="94" customWidth="1"/>
    <col min="1570" max="1570" width="9.08984375" style="94" customWidth="1"/>
    <col min="1571" max="1795" width="9" style="94"/>
    <col min="1796" max="1796" width="22.6328125" style="94" customWidth="1"/>
    <col min="1797" max="1800" width="4.36328125" style="94" customWidth="1"/>
    <col min="1801" max="1801" width="4.08984375" style="94" customWidth="1"/>
    <col min="1802" max="1802" width="5.90625" style="94" customWidth="1"/>
    <col min="1803" max="1803" width="4.36328125" style="94" customWidth="1"/>
    <col min="1804" max="1804" width="5.90625" style="94" customWidth="1"/>
    <col min="1805" max="1805" width="4.36328125" style="94" customWidth="1"/>
    <col min="1806" max="1806" width="5.90625" style="94" customWidth="1"/>
    <col min="1807" max="1807" width="4.36328125" style="94" customWidth="1"/>
    <col min="1808" max="1808" width="5.90625" style="94" customWidth="1"/>
    <col min="1809" max="1809" width="4.36328125" style="94" customWidth="1"/>
    <col min="1810" max="1810" width="5.90625" style="94" customWidth="1"/>
    <col min="1811" max="1811" width="4.36328125" style="94" customWidth="1"/>
    <col min="1812" max="1812" width="5.90625" style="94" customWidth="1"/>
    <col min="1813" max="1813" width="4.36328125" style="94" customWidth="1"/>
    <col min="1814" max="1814" width="5.90625" style="94" customWidth="1"/>
    <col min="1815" max="1815" width="4.36328125" style="94" customWidth="1"/>
    <col min="1816" max="1816" width="5.90625" style="94" customWidth="1"/>
    <col min="1817" max="1817" width="4.36328125" style="94" customWidth="1"/>
    <col min="1818" max="1818" width="5.90625" style="94" customWidth="1"/>
    <col min="1819" max="1819" width="4.36328125" style="94" customWidth="1"/>
    <col min="1820" max="1820" width="5.90625" style="94" customWidth="1"/>
    <col min="1821" max="1821" width="4.36328125" style="94" customWidth="1"/>
    <col min="1822" max="1822" width="5.90625" style="94" customWidth="1"/>
    <col min="1823" max="1823" width="4.36328125" style="94" customWidth="1"/>
    <col min="1824" max="1824" width="5.90625" style="94" customWidth="1"/>
    <col min="1825" max="1825" width="4.453125" style="94" customWidth="1"/>
    <col min="1826" max="1826" width="9.08984375" style="94" customWidth="1"/>
    <col min="1827" max="2051" width="9" style="94"/>
    <col min="2052" max="2052" width="22.6328125" style="94" customWidth="1"/>
    <col min="2053" max="2056" width="4.36328125" style="94" customWidth="1"/>
    <col min="2057" max="2057" width="4.08984375" style="94" customWidth="1"/>
    <col min="2058" max="2058" width="5.90625" style="94" customWidth="1"/>
    <col min="2059" max="2059" width="4.36328125" style="94" customWidth="1"/>
    <col min="2060" max="2060" width="5.90625" style="94" customWidth="1"/>
    <col min="2061" max="2061" width="4.36328125" style="94" customWidth="1"/>
    <col min="2062" max="2062" width="5.90625" style="94" customWidth="1"/>
    <col min="2063" max="2063" width="4.36328125" style="94" customWidth="1"/>
    <col min="2064" max="2064" width="5.90625" style="94" customWidth="1"/>
    <col min="2065" max="2065" width="4.36328125" style="94" customWidth="1"/>
    <col min="2066" max="2066" width="5.90625" style="94" customWidth="1"/>
    <col min="2067" max="2067" width="4.36328125" style="94" customWidth="1"/>
    <col min="2068" max="2068" width="5.90625" style="94" customWidth="1"/>
    <col min="2069" max="2069" width="4.36328125" style="94" customWidth="1"/>
    <col min="2070" max="2070" width="5.90625" style="94" customWidth="1"/>
    <col min="2071" max="2071" width="4.36328125" style="94" customWidth="1"/>
    <col min="2072" max="2072" width="5.90625" style="94" customWidth="1"/>
    <col min="2073" max="2073" width="4.36328125" style="94" customWidth="1"/>
    <col min="2074" max="2074" width="5.90625" style="94" customWidth="1"/>
    <col min="2075" max="2075" width="4.36328125" style="94" customWidth="1"/>
    <col min="2076" max="2076" width="5.90625" style="94" customWidth="1"/>
    <col min="2077" max="2077" width="4.36328125" style="94" customWidth="1"/>
    <col min="2078" max="2078" width="5.90625" style="94" customWidth="1"/>
    <col min="2079" max="2079" width="4.36328125" style="94" customWidth="1"/>
    <col min="2080" max="2080" width="5.90625" style="94" customWidth="1"/>
    <col min="2081" max="2081" width="4.453125" style="94" customWidth="1"/>
    <col min="2082" max="2082" width="9.08984375" style="94" customWidth="1"/>
    <col min="2083" max="2307" width="9" style="94"/>
    <col min="2308" max="2308" width="22.6328125" style="94" customWidth="1"/>
    <col min="2309" max="2312" width="4.36328125" style="94" customWidth="1"/>
    <col min="2313" max="2313" width="4.08984375" style="94" customWidth="1"/>
    <col min="2314" max="2314" width="5.90625" style="94" customWidth="1"/>
    <col min="2315" max="2315" width="4.36328125" style="94" customWidth="1"/>
    <col min="2316" max="2316" width="5.90625" style="94" customWidth="1"/>
    <col min="2317" max="2317" width="4.36328125" style="94" customWidth="1"/>
    <col min="2318" max="2318" width="5.90625" style="94" customWidth="1"/>
    <col min="2319" max="2319" width="4.36328125" style="94" customWidth="1"/>
    <col min="2320" max="2320" width="5.90625" style="94" customWidth="1"/>
    <col min="2321" max="2321" width="4.36328125" style="94" customWidth="1"/>
    <col min="2322" max="2322" width="5.90625" style="94" customWidth="1"/>
    <col min="2323" max="2323" width="4.36328125" style="94" customWidth="1"/>
    <col min="2324" max="2324" width="5.90625" style="94" customWidth="1"/>
    <col min="2325" max="2325" width="4.36328125" style="94" customWidth="1"/>
    <col min="2326" max="2326" width="5.90625" style="94" customWidth="1"/>
    <col min="2327" max="2327" width="4.36328125" style="94" customWidth="1"/>
    <col min="2328" max="2328" width="5.90625" style="94" customWidth="1"/>
    <col min="2329" max="2329" width="4.36328125" style="94" customWidth="1"/>
    <col min="2330" max="2330" width="5.90625" style="94" customWidth="1"/>
    <col min="2331" max="2331" width="4.36328125" style="94" customWidth="1"/>
    <col min="2332" max="2332" width="5.90625" style="94" customWidth="1"/>
    <col min="2333" max="2333" width="4.36328125" style="94" customWidth="1"/>
    <col min="2334" max="2334" width="5.90625" style="94" customWidth="1"/>
    <col min="2335" max="2335" width="4.36328125" style="94" customWidth="1"/>
    <col min="2336" max="2336" width="5.90625" style="94" customWidth="1"/>
    <col min="2337" max="2337" width="4.453125" style="94" customWidth="1"/>
    <col min="2338" max="2338" width="9.08984375" style="94" customWidth="1"/>
    <col min="2339" max="2563" width="9" style="94"/>
    <col min="2564" max="2564" width="22.6328125" style="94" customWidth="1"/>
    <col min="2565" max="2568" width="4.36328125" style="94" customWidth="1"/>
    <col min="2569" max="2569" width="4.08984375" style="94" customWidth="1"/>
    <col min="2570" max="2570" width="5.90625" style="94" customWidth="1"/>
    <col min="2571" max="2571" width="4.36328125" style="94" customWidth="1"/>
    <col min="2572" max="2572" width="5.90625" style="94" customWidth="1"/>
    <col min="2573" max="2573" width="4.36328125" style="94" customWidth="1"/>
    <col min="2574" max="2574" width="5.90625" style="94" customWidth="1"/>
    <col min="2575" max="2575" width="4.36328125" style="94" customWidth="1"/>
    <col min="2576" max="2576" width="5.90625" style="94" customWidth="1"/>
    <col min="2577" max="2577" width="4.36328125" style="94" customWidth="1"/>
    <col min="2578" max="2578" width="5.90625" style="94" customWidth="1"/>
    <col min="2579" max="2579" width="4.36328125" style="94" customWidth="1"/>
    <col min="2580" max="2580" width="5.90625" style="94" customWidth="1"/>
    <col min="2581" max="2581" width="4.36328125" style="94" customWidth="1"/>
    <col min="2582" max="2582" width="5.90625" style="94" customWidth="1"/>
    <col min="2583" max="2583" width="4.36328125" style="94" customWidth="1"/>
    <col min="2584" max="2584" width="5.90625" style="94" customWidth="1"/>
    <col min="2585" max="2585" width="4.36328125" style="94" customWidth="1"/>
    <col min="2586" max="2586" width="5.90625" style="94" customWidth="1"/>
    <col min="2587" max="2587" width="4.36328125" style="94" customWidth="1"/>
    <col min="2588" max="2588" width="5.90625" style="94" customWidth="1"/>
    <col min="2589" max="2589" width="4.36328125" style="94" customWidth="1"/>
    <col min="2590" max="2590" width="5.90625" style="94" customWidth="1"/>
    <col min="2591" max="2591" width="4.36328125" style="94" customWidth="1"/>
    <col min="2592" max="2592" width="5.90625" style="94" customWidth="1"/>
    <col min="2593" max="2593" width="4.453125" style="94" customWidth="1"/>
    <col min="2594" max="2594" width="9.08984375" style="94" customWidth="1"/>
    <col min="2595" max="2819" width="9" style="94"/>
    <col min="2820" max="2820" width="22.6328125" style="94" customWidth="1"/>
    <col min="2821" max="2824" width="4.36328125" style="94" customWidth="1"/>
    <col min="2825" max="2825" width="4.08984375" style="94" customWidth="1"/>
    <col min="2826" max="2826" width="5.90625" style="94" customWidth="1"/>
    <col min="2827" max="2827" width="4.36328125" style="94" customWidth="1"/>
    <col min="2828" max="2828" width="5.90625" style="94" customWidth="1"/>
    <col min="2829" max="2829" width="4.36328125" style="94" customWidth="1"/>
    <col min="2830" max="2830" width="5.90625" style="94" customWidth="1"/>
    <col min="2831" max="2831" width="4.36328125" style="94" customWidth="1"/>
    <col min="2832" max="2832" width="5.90625" style="94" customWidth="1"/>
    <col min="2833" max="2833" width="4.36328125" style="94" customWidth="1"/>
    <col min="2834" max="2834" width="5.90625" style="94" customWidth="1"/>
    <col min="2835" max="2835" width="4.36328125" style="94" customWidth="1"/>
    <col min="2836" max="2836" width="5.90625" style="94" customWidth="1"/>
    <col min="2837" max="2837" width="4.36328125" style="94" customWidth="1"/>
    <col min="2838" max="2838" width="5.90625" style="94" customWidth="1"/>
    <col min="2839" max="2839" width="4.36328125" style="94" customWidth="1"/>
    <col min="2840" max="2840" width="5.90625" style="94" customWidth="1"/>
    <col min="2841" max="2841" width="4.36328125" style="94" customWidth="1"/>
    <col min="2842" max="2842" width="5.90625" style="94" customWidth="1"/>
    <col min="2843" max="2843" width="4.36328125" style="94" customWidth="1"/>
    <col min="2844" max="2844" width="5.90625" style="94" customWidth="1"/>
    <col min="2845" max="2845" width="4.36328125" style="94" customWidth="1"/>
    <col min="2846" max="2846" width="5.90625" style="94" customWidth="1"/>
    <col min="2847" max="2847" width="4.36328125" style="94" customWidth="1"/>
    <col min="2848" max="2848" width="5.90625" style="94" customWidth="1"/>
    <col min="2849" max="2849" width="4.453125" style="94" customWidth="1"/>
    <col min="2850" max="2850" width="9.08984375" style="94" customWidth="1"/>
    <col min="2851" max="3075" width="9" style="94"/>
    <col min="3076" max="3076" width="22.6328125" style="94" customWidth="1"/>
    <col min="3077" max="3080" width="4.36328125" style="94" customWidth="1"/>
    <col min="3081" max="3081" width="4.08984375" style="94" customWidth="1"/>
    <col min="3082" max="3082" width="5.90625" style="94" customWidth="1"/>
    <col min="3083" max="3083" width="4.36328125" style="94" customWidth="1"/>
    <col min="3084" max="3084" width="5.90625" style="94" customWidth="1"/>
    <col min="3085" max="3085" width="4.36328125" style="94" customWidth="1"/>
    <col min="3086" max="3086" width="5.90625" style="94" customWidth="1"/>
    <col min="3087" max="3087" width="4.36328125" style="94" customWidth="1"/>
    <col min="3088" max="3088" width="5.90625" style="94" customWidth="1"/>
    <col min="3089" max="3089" width="4.36328125" style="94" customWidth="1"/>
    <col min="3090" max="3090" width="5.90625" style="94" customWidth="1"/>
    <col min="3091" max="3091" width="4.36328125" style="94" customWidth="1"/>
    <col min="3092" max="3092" width="5.90625" style="94" customWidth="1"/>
    <col min="3093" max="3093" width="4.36328125" style="94" customWidth="1"/>
    <col min="3094" max="3094" width="5.90625" style="94" customWidth="1"/>
    <col min="3095" max="3095" width="4.36328125" style="94" customWidth="1"/>
    <col min="3096" max="3096" width="5.90625" style="94" customWidth="1"/>
    <col min="3097" max="3097" width="4.36328125" style="94" customWidth="1"/>
    <col min="3098" max="3098" width="5.90625" style="94" customWidth="1"/>
    <col min="3099" max="3099" width="4.36328125" style="94" customWidth="1"/>
    <col min="3100" max="3100" width="5.90625" style="94" customWidth="1"/>
    <col min="3101" max="3101" width="4.36328125" style="94" customWidth="1"/>
    <col min="3102" max="3102" width="5.90625" style="94" customWidth="1"/>
    <col min="3103" max="3103" width="4.36328125" style="94" customWidth="1"/>
    <col min="3104" max="3104" width="5.90625" style="94" customWidth="1"/>
    <col min="3105" max="3105" width="4.453125" style="94" customWidth="1"/>
    <col min="3106" max="3106" width="9.08984375" style="94" customWidth="1"/>
    <col min="3107" max="3331" width="9" style="94"/>
    <col min="3332" max="3332" width="22.6328125" style="94" customWidth="1"/>
    <col min="3333" max="3336" width="4.36328125" style="94" customWidth="1"/>
    <col min="3337" max="3337" width="4.08984375" style="94" customWidth="1"/>
    <col min="3338" max="3338" width="5.90625" style="94" customWidth="1"/>
    <col min="3339" max="3339" width="4.36328125" style="94" customWidth="1"/>
    <col min="3340" max="3340" width="5.90625" style="94" customWidth="1"/>
    <col min="3341" max="3341" width="4.36328125" style="94" customWidth="1"/>
    <col min="3342" max="3342" width="5.90625" style="94" customWidth="1"/>
    <col min="3343" max="3343" width="4.36328125" style="94" customWidth="1"/>
    <col min="3344" max="3344" width="5.90625" style="94" customWidth="1"/>
    <col min="3345" max="3345" width="4.36328125" style="94" customWidth="1"/>
    <col min="3346" max="3346" width="5.90625" style="94" customWidth="1"/>
    <col min="3347" max="3347" width="4.36328125" style="94" customWidth="1"/>
    <col min="3348" max="3348" width="5.90625" style="94" customWidth="1"/>
    <col min="3349" max="3349" width="4.36328125" style="94" customWidth="1"/>
    <col min="3350" max="3350" width="5.90625" style="94" customWidth="1"/>
    <col min="3351" max="3351" width="4.36328125" style="94" customWidth="1"/>
    <col min="3352" max="3352" width="5.90625" style="94" customWidth="1"/>
    <col min="3353" max="3353" width="4.36328125" style="94" customWidth="1"/>
    <col min="3354" max="3354" width="5.90625" style="94" customWidth="1"/>
    <col min="3355" max="3355" width="4.36328125" style="94" customWidth="1"/>
    <col min="3356" max="3356" width="5.90625" style="94" customWidth="1"/>
    <col min="3357" max="3357" width="4.36328125" style="94" customWidth="1"/>
    <col min="3358" max="3358" width="5.90625" style="94" customWidth="1"/>
    <col min="3359" max="3359" width="4.36328125" style="94" customWidth="1"/>
    <col min="3360" max="3360" width="5.90625" style="94" customWidth="1"/>
    <col min="3361" max="3361" width="4.453125" style="94" customWidth="1"/>
    <col min="3362" max="3362" width="9.08984375" style="94" customWidth="1"/>
    <col min="3363" max="3587" width="9" style="94"/>
    <col min="3588" max="3588" width="22.6328125" style="94" customWidth="1"/>
    <col min="3589" max="3592" width="4.36328125" style="94" customWidth="1"/>
    <col min="3593" max="3593" width="4.08984375" style="94" customWidth="1"/>
    <col min="3594" max="3594" width="5.90625" style="94" customWidth="1"/>
    <col min="3595" max="3595" width="4.36328125" style="94" customWidth="1"/>
    <col min="3596" max="3596" width="5.90625" style="94" customWidth="1"/>
    <col min="3597" max="3597" width="4.36328125" style="94" customWidth="1"/>
    <col min="3598" max="3598" width="5.90625" style="94" customWidth="1"/>
    <col min="3599" max="3599" width="4.36328125" style="94" customWidth="1"/>
    <col min="3600" max="3600" width="5.90625" style="94" customWidth="1"/>
    <col min="3601" max="3601" width="4.36328125" style="94" customWidth="1"/>
    <col min="3602" max="3602" width="5.90625" style="94" customWidth="1"/>
    <col min="3603" max="3603" width="4.36328125" style="94" customWidth="1"/>
    <col min="3604" max="3604" width="5.90625" style="94" customWidth="1"/>
    <col min="3605" max="3605" width="4.36328125" style="94" customWidth="1"/>
    <col min="3606" max="3606" width="5.90625" style="94" customWidth="1"/>
    <col min="3607" max="3607" width="4.36328125" style="94" customWidth="1"/>
    <col min="3608" max="3608" width="5.90625" style="94" customWidth="1"/>
    <col min="3609" max="3609" width="4.36328125" style="94" customWidth="1"/>
    <col min="3610" max="3610" width="5.90625" style="94" customWidth="1"/>
    <col min="3611" max="3611" width="4.36328125" style="94" customWidth="1"/>
    <col min="3612" max="3612" width="5.90625" style="94" customWidth="1"/>
    <col min="3613" max="3613" width="4.36328125" style="94" customWidth="1"/>
    <col min="3614" max="3614" width="5.90625" style="94" customWidth="1"/>
    <col min="3615" max="3615" width="4.36328125" style="94" customWidth="1"/>
    <col min="3616" max="3616" width="5.90625" style="94" customWidth="1"/>
    <col min="3617" max="3617" width="4.453125" style="94" customWidth="1"/>
    <col min="3618" max="3618" width="9.08984375" style="94" customWidth="1"/>
    <col min="3619" max="3843" width="9" style="94"/>
    <col min="3844" max="3844" width="22.6328125" style="94" customWidth="1"/>
    <col min="3845" max="3848" width="4.36328125" style="94" customWidth="1"/>
    <col min="3849" max="3849" width="4.08984375" style="94" customWidth="1"/>
    <col min="3850" max="3850" width="5.90625" style="94" customWidth="1"/>
    <col min="3851" max="3851" width="4.36328125" style="94" customWidth="1"/>
    <col min="3852" max="3852" width="5.90625" style="94" customWidth="1"/>
    <col min="3853" max="3853" width="4.36328125" style="94" customWidth="1"/>
    <col min="3854" max="3854" width="5.90625" style="94" customWidth="1"/>
    <col min="3855" max="3855" width="4.36328125" style="94" customWidth="1"/>
    <col min="3856" max="3856" width="5.90625" style="94" customWidth="1"/>
    <col min="3857" max="3857" width="4.36328125" style="94" customWidth="1"/>
    <col min="3858" max="3858" width="5.90625" style="94" customWidth="1"/>
    <col min="3859" max="3859" width="4.36328125" style="94" customWidth="1"/>
    <col min="3860" max="3860" width="5.90625" style="94" customWidth="1"/>
    <col min="3861" max="3861" width="4.36328125" style="94" customWidth="1"/>
    <col min="3862" max="3862" width="5.90625" style="94" customWidth="1"/>
    <col min="3863" max="3863" width="4.36328125" style="94" customWidth="1"/>
    <col min="3864" max="3864" width="5.90625" style="94" customWidth="1"/>
    <col min="3865" max="3865" width="4.36328125" style="94" customWidth="1"/>
    <col min="3866" max="3866" width="5.90625" style="94" customWidth="1"/>
    <col min="3867" max="3867" width="4.36328125" style="94" customWidth="1"/>
    <col min="3868" max="3868" width="5.90625" style="94" customWidth="1"/>
    <col min="3869" max="3869" width="4.36328125" style="94" customWidth="1"/>
    <col min="3870" max="3870" width="5.90625" style="94" customWidth="1"/>
    <col min="3871" max="3871" width="4.36328125" style="94" customWidth="1"/>
    <col min="3872" max="3872" width="5.90625" style="94" customWidth="1"/>
    <col min="3873" max="3873" width="4.453125" style="94" customWidth="1"/>
    <col min="3874" max="3874" width="9.08984375" style="94" customWidth="1"/>
    <col min="3875" max="4099" width="9" style="94"/>
    <col min="4100" max="4100" width="22.6328125" style="94" customWidth="1"/>
    <col min="4101" max="4104" width="4.36328125" style="94" customWidth="1"/>
    <col min="4105" max="4105" width="4.08984375" style="94" customWidth="1"/>
    <col min="4106" max="4106" width="5.90625" style="94" customWidth="1"/>
    <col min="4107" max="4107" width="4.36328125" style="94" customWidth="1"/>
    <col min="4108" max="4108" width="5.90625" style="94" customWidth="1"/>
    <col min="4109" max="4109" width="4.36328125" style="94" customWidth="1"/>
    <col min="4110" max="4110" width="5.90625" style="94" customWidth="1"/>
    <col min="4111" max="4111" width="4.36328125" style="94" customWidth="1"/>
    <col min="4112" max="4112" width="5.90625" style="94" customWidth="1"/>
    <col min="4113" max="4113" width="4.36328125" style="94" customWidth="1"/>
    <col min="4114" max="4114" width="5.90625" style="94" customWidth="1"/>
    <col min="4115" max="4115" width="4.36328125" style="94" customWidth="1"/>
    <col min="4116" max="4116" width="5.90625" style="94" customWidth="1"/>
    <col min="4117" max="4117" width="4.36328125" style="94" customWidth="1"/>
    <col min="4118" max="4118" width="5.90625" style="94" customWidth="1"/>
    <col min="4119" max="4119" width="4.36328125" style="94" customWidth="1"/>
    <col min="4120" max="4120" width="5.90625" style="94" customWidth="1"/>
    <col min="4121" max="4121" width="4.36328125" style="94" customWidth="1"/>
    <col min="4122" max="4122" width="5.90625" style="94" customWidth="1"/>
    <col min="4123" max="4123" width="4.36328125" style="94" customWidth="1"/>
    <col min="4124" max="4124" width="5.90625" style="94" customWidth="1"/>
    <col min="4125" max="4125" width="4.36328125" style="94" customWidth="1"/>
    <col min="4126" max="4126" width="5.90625" style="94" customWidth="1"/>
    <col min="4127" max="4127" width="4.36328125" style="94" customWidth="1"/>
    <col min="4128" max="4128" width="5.90625" style="94" customWidth="1"/>
    <col min="4129" max="4129" width="4.453125" style="94" customWidth="1"/>
    <col min="4130" max="4130" width="9.08984375" style="94" customWidth="1"/>
    <col min="4131" max="4355" width="9" style="94"/>
    <col min="4356" max="4356" width="22.6328125" style="94" customWidth="1"/>
    <col min="4357" max="4360" width="4.36328125" style="94" customWidth="1"/>
    <col min="4361" max="4361" width="4.08984375" style="94" customWidth="1"/>
    <col min="4362" max="4362" width="5.90625" style="94" customWidth="1"/>
    <col min="4363" max="4363" width="4.36328125" style="94" customWidth="1"/>
    <col min="4364" max="4364" width="5.90625" style="94" customWidth="1"/>
    <col min="4365" max="4365" width="4.36328125" style="94" customWidth="1"/>
    <col min="4366" max="4366" width="5.90625" style="94" customWidth="1"/>
    <col min="4367" max="4367" width="4.36328125" style="94" customWidth="1"/>
    <col min="4368" max="4368" width="5.90625" style="94" customWidth="1"/>
    <col min="4369" max="4369" width="4.36328125" style="94" customWidth="1"/>
    <col min="4370" max="4370" width="5.90625" style="94" customWidth="1"/>
    <col min="4371" max="4371" width="4.36328125" style="94" customWidth="1"/>
    <col min="4372" max="4372" width="5.90625" style="94" customWidth="1"/>
    <col min="4373" max="4373" width="4.36328125" style="94" customWidth="1"/>
    <col min="4374" max="4374" width="5.90625" style="94" customWidth="1"/>
    <col min="4375" max="4375" width="4.36328125" style="94" customWidth="1"/>
    <col min="4376" max="4376" width="5.90625" style="94" customWidth="1"/>
    <col min="4377" max="4377" width="4.36328125" style="94" customWidth="1"/>
    <col min="4378" max="4378" width="5.90625" style="94" customWidth="1"/>
    <col min="4379" max="4379" width="4.36328125" style="94" customWidth="1"/>
    <col min="4380" max="4380" width="5.90625" style="94" customWidth="1"/>
    <col min="4381" max="4381" width="4.36328125" style="94" customWidth="1"/>
    <col min="4382" max="4382" width="5.90625" style="94" customWidth="1"/>
    <col min="4383" max="4383" width="4.36328125" style="94" customWidth="1"/>
    <col min="4384" max="4384" width="5.90625" style="94" customWidth="1"/>
    <col min="4385" max="4385" width="4.453125" style="94" customWidth="1"/>
    <col min="4386" max="4386" width="9.08984375" style="94" customWidth="1"/>
    <col min="4387" max="4611" width="9" style="94"/>
    <col min="4612" max="4612" width="22.6328125" style="94" customWidth="1"/>
    <col min="4613" max="4616" width="4.36328125" style="94" customWidth="1"/>
    <col min="4617" max="4617" width="4.08984375" style="94" customWidth="1"/>
    <col min="4618" max="4618" width="5.90625" style="94" customWidth="1"/>
    <col min="4619" max="4619" width="4.36328125" style="94" customWidth="1"/>
    <col min="4620" max="4620" width="5.90625" style="94" customWidth="1"/>
    <col min="4621" max="4621" width="4.36328125" style="94" customWidth="1"/>
    <col min="4622" max="4622" width="5.90625" style="94" customWidth="1"/>
    <col min="4623" max="4623" width="4.36328125" style="94" customWidth="1"/>
    <col min="4624" max="4624" width="5.90625" style="94" customWidth="1"/>
    <col min="4625" max="4625" width="4.36328125" style="94" customWidth="1"/>
    <col min="4626" max="4626" width="5.90625" style="94" customWidth="1"/>
    <col min="4627" max="4627" width="4.36328125" style="94" customWidth="1"/>
    <col min="4628" max="4628" width="5.90625" style="94" customWidth="1"/>
    <col min="4629" max="4629" width="4.36328125" style="94" customWidth="1"/>
    <col min="4630" max="4630" width="5.90625" style="94" customWidth="1"/>
    <col min="4631" max="4631" width="4.36328125" style="94" customWidth="1"/>
    <col min="4632" max="4632" width="5.90625" style="94" customWidth="1"/>
    <col min="4633" max="4633" width="4.36328125" style="94" customWidth="1"/>
    <col min="4634" max="4634" width="5.90625" style="94" customWidth="1"/>
    <col min="4635" max="4635" width="4.36328125" style="94" customWidth="1"/>
    <col min="4636" max="4636" width="5.90625" style="94" customWidth="1"/>
    <col min="4637" max="4637" width="4.36328125" style="94" customWidth="1"/>
    <col min="4638" max="4638" width="5.90625" style="94" customWidth="1"/>
    <col min="4639" max="4639" width="4.36328125" style="94" customWidth="1"/>
    <col min="4640" max="4640" width="5.90625" style="94" customWidth="1"/>
    <col min="4641" max="4641" width="4.453125" style="94" customWidth="1"/>
    <col min="4642" max="4642" width="9.08984375" style="94" customWidth="1"/>
    <col min="4643" max="4867" width="9" style="94"/>
    <col min="4868" max="4868" width="22.6328125" style="94" customWidth="1"/>
    <col min="4869" max="4872" width="4.36328125" style="94" customWidth="1"/>
    <col min="4873" max="4873" width="4.08984375" style="94" customWidth="1"/>
    <col min="4874" max="4874" width="5.90625" style="94" customWidth="1"/>
    <col min="4875" max="4875" width="4.36328125" style="94" customWidth="1"/>
    <col min="4876" max="4876" width="5.90625" style="94" customWidth="1"/>
    <col min="4877" max="4877" width="4.36328125" style="94" customWidth="1"/>
    <col min="4878" max="4878" width="5.90625" style="94" customWidth="1"/>
    <col min="4879" max="4879" width="4.36328125" style="94" customWidth="1"/>
    <col min="4880" max="4880" width="5.90625" style="94" customWidth="1"/>
    <col min="4881" max="4881" width="4.36328125" style="94" customWidth="1"/>
    <col min="4882" max="4882" width="5.90625" style="94" customWidth="1"/>
    <col min="4883" max="4883" width="4.36328125" style="94" customWidth="1"/>
    <col min="4884" max="4884" width="5.90625" style="94" customWidth="1"/>
    <col min="4885" max="4885" width="4.36328125" style="94" customWidth="1"/>
    <col min="4886" max="4886" width="5.90625" style="94" customWidth="1"/>
    <col min="4887" max="4887" width="4.36328125" style="94" customWidth="1"/>
    <col min="4888" max="4888" width="5.90625" style="94" customWidth="1"/>
    <col min="4889" max="4889" width="4.36328125" style="94" customWidth="1"/>
    <col min="4890" max="4890" width="5.90625" style="94" customWidth="1"/>
    <col min="4891" max="4891" width="4.36328125" style="94" customWidth="1"/>
    <col min="4892" max="4892" width="5.90625" style="94" customWidth="1"/>
    <col min="4893" max="4893" width="4.36328125" style="94" customWidth="1"/>
    <col min="4894" max="4894" width="5.90625" style="94" customWidth="1"/>
    <col min="4895" max="4895" width="4.36328125" style="94" customWidth="1"/>
    <col min="4896" max="4896" width="5.90625" style="94" customWidth="1"/>
    <col min="4897" max="4897" width="4.453125" style="94" customWidth="1"/>
    <col min="4898" max="4898" width="9.08984375" style="94" customWidth="1"/>
    <col min="4899" max="5123" width="9" style="94"/>
    <col min="5124" max="5124" width="22.6328125" style="94" customWidth="1"/>
    <col min="5125" max="5128" width="4.36328125" style="94" customWidth="1"/>
    <col min="5129" max="5129" width="4.08984375" style="94" customWidth="1"/>
    <col min="5130" max="5130" width="5.90625" style="94" customWidth="1"/>
    <col min="5131" max="5131" width="4.36328125" style="94" customWidth="1"/>
    <col min="5132" max="5132" width="5.90625" style="94" customWidth="1"/>
    <col min="5133" max="5133" width="4.36328125" style="94" customWidth="1"/>
    <col min="5134" max="5134" width="5.90625" style="94" customWidth="1"/>
    <col min="5135" max="5135" width="4.36328125" style="94" customWidth="1"/>
    <col min="5136" max="5136" width="5.90625" style="94" customWidth="1"/>
    <col min="5137" max="5137" width="4.36328125" style="94" customWidth="1"/>
    <col min="5138" max="5138" width="5.90625" style="94" customWidth="1"/>
    <col min="5139" max="5139" width="4.36328125" style="94" customWidth="1"/>
    <col min="5140" max="5140" width="5.90625" style="94" customWidth="1"/>
    <col min="5141" max="5141" width="4.36328125" style="94" customWidth="1"/>
    <col min="5142" max="5142" width="5.90625" style="94" customWidth="1"/>
    <col min="5143" max="5143" width="4.36328125" style="94" customWidth="1"/>
    <col min="5144" max="5144" width="5.90625" style="94" customWidth="1"/>
    <col min="5145" max="5145" width="4.36328125" style="94" customWidth="1"/>
    <col min="5146" max="5146" width="5.90625" style="94" customWidth="1"/>
    <col min="5147" max="5147" width="4.36328125" style="94" customWidth="1"/>
    <col min="5148" max="5148" width="5.90625" style="94" customWidth="1"/>
    <col min="5149" max="5149" width="4.36328125" style="94" customWidth="1"/>
    <col min="5150" max="5150" width="5.90625" style="94" customWidth="1"/>
    <col min="5151" max="5151" width="4.36328125" style="94" customWidth="1"/>
    <col min="5152" max="5152" width="5.90625" style="94" customWidth="1"/>
    <col min="5153" max="5153" width="4.453125" style="94" customWidth="1"/>
    <col min="5154" max="5154" width="9.08984375" style="94" customWidth="1"/>
    <col min="5155" max="5379" width="9" style="94"/>
    <col min="5380" max="5380" width="22.6328125" style="94" customWidth="1"/>
    <col min="5381" max="5384" width="4.36328125" style="94" customWidth="1"/>
    <col min="5385" max="5385" width="4.08984375" style="94" customWidth="1"/>
    <col min="5386" max="5386" width="5.90625" style="94" customWidth="1"/>
    <col min="5387" max="5387" width="4.36328125" style="94" customWidth="1"/>
    <col min="5388" max="5388" width="5.90625" style="94" customWidth="1"/>
    <col min="5389" max="5389" width="4.36328125" style="94" customWidth="1"/>
    <col min="5390" max="5390" width="5.90625" style="94" customWidth="1"/>
    <col min="5391" max="5391" width="4.36328125" style="94" customWidth="1"/>
    <col min="5392" max="5392" width="5.90625" style="94" customWidth="1"/>
    <col min="5393" max="5393" width="4.36328125" style="94" customWidth="1"/>
    <col min="5394" max="5394" width="5.90625" style="94" customWidth="1"/>
    <col min="5395" max="5395" width="4.36328125" style="94" customWidth="1"/>
    <col min="5396" max="5396" width="5.90625" style="94" customWidth="1"/>
    <col min="5397" max="5397" width="4.36328125" style="94" customWidth="1"/>
    <col min="5398" max="5398" width="5.90625" style="94" customWidth="1"/>
    <col min="5399" max="5399" width="4.36328125" style="94" customWidth="1"/>
    <col min="5400" max="5400" width="5.90625" style="94" customWidth="1"/>
    <col min="5401" max="5401" width="4.36328125" style="94" customWidth="1"/>
    <col min="5402" max="5402" width="5.90625" style="94" customWidth="1"/>
    <col min="5403" max="5403" width="4.36328125" style="94" customWidth="1"/>
    <col min="5404" max="5404" width="5.90625" style="94" customWidth="1"/>
    <col min="5405" max="5405" width="4.36328125" style="94" customWidth="1"/>
    <col min="5406" max="5406" width="5.90625" style="94" customWidth="1"/>
    <col min="5407" max="5407" width="4.36328125" style="94" customWidth="1"/>
    <col min="5408" max="5408" width="5.90625" style="94" customWidth="1"/>
    <col min="5409" max="5409" width="4.453125" style="94" customWidth="1"/>
    <col min="5410" max="5410" width="9.08984375" style="94" customWidth="1"/>
    <col min="5411" max="5635" width="9" style="94"/>
    <col min="5636" max="5636" width="22.6328125" style="94" customWidth="1"/>
    <col min="5637" max="5640" width="4.36328125" style="94" customWidth="1"/>
    <col min="5641" max="5641" width="4.08984375" style="94" customWidth="1"/>
    <col min="5642" max="5642" width="5.90625" style="94" customWidth="1"/>
    <col min="5643" max="5643" width="4.36328125" style="94" customWidth="1"/>
    <col min="5644" max="5644" width="5.90625" style="94" customWidth="1"/>
    <col min="5645" max="5645" width="4.36328125" style="94" customWidth="1"/>
    <col min="5646" max="5646" width="5.90625" style="94" customWidth="1"/>
    <col min="5647" max="5647" width="4.36328125" style="94" customWidth="1"/>
    <col min="5648" max="5648" width="5.90625" style="94" customWidth="1"/>
    <col min="5649" max="5649" width="4.36328125" style="94" customWidth="1"/>
    <col min="5650" max="5650" width="5.90625" style="94" customWidth="1"/>
    <col min="5651" max="5651" width="4.36328125" style="94" customWidth="1"/>
    <col min="5652" max="5652" width="5.90625" style="94" customWidth="1"/>
    <col min="5653" max="5653" width="4.36328125" style="94" customWidth="1"/>
    <col min="5654" max="5654" width="5.90625" style="94" customWidth="1"/>
    <col min="5655" max="5655" width="4.36328125" style="94" customWidth="1"/>
    <col min="5656" max="5656" width="5.90625" style="94" customWidth="1"/>
    <col min="5657" max="5657" width="4.36328125" style="94" customWidth="1"/>
    <col min="5658" max="5658" width="5.90625" style="94" customWidth="1"/>
    <col min="5659" max="5659" width="4.36328125" style="94" customWidth="1"/>
    <col min="5660" max="5660" width="5.90625" style="94" customWidth="1"/>
    <col min="5661" max="5661" width="4.36328125" style="94" customWidth="1"/>
    <col min="5662" max="5662" width="5.90625" style="94" customWidth="1"/>
    <col min="5663" max="5663" width="4.36328125" style="94" customWidth="1"/>
    <col min="5664" max="5664" width="5.90625" style="94" customWidth="1"/>
    <col min="5665" max="5665" width="4.453125" style="94" customWidth="1"/>
    <col min="5666" max="5666" width="9.08984375" style="94" customWidth="1"/>
    <col min="5667" max="5891" width="9" style="94"/>
    <col min="5892" max="5892" width="22.6328125" style="94" customWidth="1"/>
    <col min="5893" max="5896" width="4.36328125" style="94" customWidth="1"/>
    <col min="5897" max="5897" width="4.08984375" style="94" customWidth="1"/>
    <col min="5898" max="5898" width="5.90625" style="94" customWidth="1"/>
    <col min="5899" max="5899" width="4.36328125" style="94" customWidth="1"/>
    <col min="5900" max="5900" width="5.90625" style="94" customWidth="1"/>
    <col min="5901" max="5901" width="4.36328125" style="94" customWidth="1"/>
    <col min="5902" max="5902" width="5.90625" style="94" customWidth="1"/>
    <col min="5903" max="5903" width="4.36328125" style="94" customWidth="1"/>
    <col min="5904" max="5904" width="5.90625" style="94" customWidth="1"/>
    <col min="5905" max="5905" width="4.36328125" style="94" customWidth="1"/>
    <col min="5906" max="5906" width="5.90625" style="94" customWidth="1"/>
    <col min="5907" max="5907" width="4.36328125" style="94" customWidth="1"/>
    <col min="5908" max="5908" width="5.90625" style="94" customWidth="1"/>
    <col min="5909" max="5909" width="4.36328125" style="94" customWidth="1"/>
    <col min="5910" max="5910" width="5.90625" style="94" customWidth="1"/>
    <col min="5911" max="5911" width="4.36328125" style="94" customWidth="1"/>
    <col min="5912" max="5912" width="5.90625" style="94" customWidth="1"/>
    <col min="5913" max="5913" width="4.36328125" style="94" customWidth="1"/>
    <col min="5914" max="5914" width="5.90625" style="94" customWidth="1"/>
    <col min="5915" max="5915" width="4.36328125" style="94" customWidth="1"/>
    <col min="5916" max="5916" width="5.90625" style="94" customWidth="1"/>
    <col min="5917" max="5917" width="4.36328125" style="94" customWidth="1"/>
    <col min="5918" max="5918" width="5.90625" style="94" customWidth="1"/>
    <col min="5919" max="5919" width="4.36328125" style="94" customWidth="1"/>
    <col min="5920" max="5920" width="5.90625" style="94" customWidth="1"/>
    <col min="5921" max="5921" width="4.453125" style="94" customWidth="1"/>
    <col min="5922" max="5922" width="9.08984375" style="94" customWidth="1"/>
    <col min="5923" max="6147" width="9" style="94"/>
    <col min="6148" max="6148" width="22.6328125" style="94" customWidth="1"/>
    <col min="6149" max="6152" width="4.36328125" style="94" customWidth="1"/>
    <col min="6153" max="6153" width="4.08984375" style="94" customWidth="1"/>
    <col min="6154" max="6154" width="5.90625" style="94" customWidth="1"/>
    <col min="6155" max="6155" width="4.36328125" style="94" customWidth="1"/>
    <col min="6156" max="6156" width="5.90625" style="94" customWidth="1"/>
    <col min="6157" max="6157" width="4.36328125" style="94" customWidth="1"/>
    <col min="6158" max="6158" width="5.90625" style="94" customWidth="1"/>
    <col min="6159" max="6159" width="4.36328125" style="94" customWidth="1"/>
    <col min="6160" max="6160" width="5.90625" style="94" customWidth="1"/>
    <col min="6161" max="6161" width="4.36328125" style="94" customWidth="1"/>
    <col min="6162" max="6162" width="5.90625" style="94" customWidth="1"/>
    <col min="6163" max="6163" width="4.36328125" style="94" customWidth="1"/>
    <col min="6164" max="6164" width="5.90625" style="94" customWidth="1"/>
    <col min="6165" max="6165" width="4.36328125" style="94" customWidth="1"/>
    <col min="6166" max="6166" width="5.90625" style="94" customWidth="1"/>
    <col min="6167" max="6167" width="4.36328125" style="94" customWidth="1"/>
    <col min="6168" max="6168" width="5.90625" style="94" customWidth="1"/>
    <col min="6169" max="6169" width="4.36328125" style="94" customWidth="1"/>
    <col min="6170" max="6170" width="5.90625" style="94" customWidth="1"/>
    <col min="6171" max="6171" width="4.36328125" style="94" customWidth="1"/>
    <col min="6172" max="6172" width="5.90625" style="94" customWidth="1"/>
    <col min="6173" max="6173" width="4.36328125" style="94" customWidth="1"/>
    <col min="6174" max="6174" width="5.90625" style="94" customWidth="1"/>
    <col min="6175" max="6175" width="4.36328125" style="94" customWidth="1"/>
    <col min="6176" max="6176" width="5.90625" style="94" customWidth="1"/>
    <col min="6177" max="6177" width="4.453125" style="94" customWidth="1"/>
    <col min="6178" max="6178" width="9.08984375" style="94" customWidth="1"/>
    <col min="6179" max="6403" width="9" style="94"/>
    <col min="6404" max="6404" width="22.6328125" style="94" customWidth="1"/>
    <col min="6405" max="6408" width="4.36328125" style="94" customWidth="1"/>
    <col min="6409" max="6409" width="4.08984375" style="94" customWidth="1"/>
    <col min="6410" max="6410" width="5.90625" style="94" customWidth="1"/>
    <col min="6411" max="6411" width="4.36328125" style="94" customWidth="1"/>
    <col min="6412" max="6412" width="5.90625" style="94" customWidth="1"/>
    <col min="6413" max="6413" width="4.36328125" style="94" customWidth="1"/>
    <col min="6414" max="6414" width="5.90625" style="94" customWidth="1"/>
    <col min="6415" max="6415" width="4.36328125" style="94" customWidth="1"/>
    <col min="6416" max="6416" width="5.90625" style="94" customWidth="1"/>
    <col min="6417" max="6417" width="4.36328125" style="94" customWidth="1"/>
    <col min="6418" max="6418" width="5.90625" style="94" customWidth="1"/>
    <col min="6419" max="6419" width="4.36328125" style="94" customWidth="1"/>
    <col min="6420" max="6420" width="5.90625" style="94" customWidth="1"/>
    <col min="6421" max="6421" width="4.36328125" style="94" customWidth="1"/>
    <col min="6422" max="6422" width="5.90625" style="94" customWidth="1"/>
    <col min="6423" max="6423" width="4.36328125" style="94" customWidth="1"/>
    <col min="6424" max="6424" width="5.90625" style="94" customWidth="1"/>
    <col min="6425" max="6425" width="4.36328125" style="94" customWidth="1"/>
    <col min="6426" max="6426" width="5.90625" style="94" customWidth="1"/>
    <col min="6427" max="6427" width="4.36328125" style="94" customWidth="1"/>
    <col min="6428" max="6428" width="5.90625" style="94" customWidth="1"/>
    <col min="6429" max="6429" width="4.36328125" style="94" customWidth="1"/>
    <col min="6430" max="6430" width="5.90625" style="94" customWidth="1"/>
    <col min="6431" max="6431" width="4.36328125" style="94" customWidth="1"/>
    <col min="6432" max="6432" width="5.90625" style="94" customWidth="1"/>
    <col min="6433" max="6433" width="4.453125" style="94" customWidth="1"/>
    <col min="6434" max="6434" width="9.08984375" style="94" customWidth="1"/>
    <col min="6435" max="6659" width="9" style="94"/>
    <col min="6660" max="6660" width="22.6328125" style="94" customWidth="1"/>
    <col min="6661" max="6664" width="4.36328125" style="94" customWidth="1"/>
    <col min="6665" max="6665" width="4.08984375" style="94" customWidth="1"/>
    <col min="6666" max="6666" width="5.90625" style="94" customWidth="1"/>
    <col min="6667" max="6667" width="4.36328125" style="94" customWidth="1"/>
    <col min="6668" max="6668" width="5.90625" style="94" customWidth="1"/>
    <col min="6669" max="6669" width="4.36328125" style="94" customWidth="1"/>
    <col min="6670" max="6670" width="5.90625" style="94" customWidth="1"/>
    <col min="6671" max="6671" width="4.36328125" style="94" customWidth="1"/>
    <col min="6672" max="6672" width="5.90625" style="94" customWidth="1"/>
    <col min="6673" max="6673" width="4.36328125" style="94" customWidth="1"/>
    <col min="6674" max="6674" width="5.90625" style="94" customWidth="1"/>
    <col min="6675" max="6675" width="4.36328125" style="94" customWidth="1"/>
    <col min="6676" max="6676" width="5.90625" style="94" customWidth="1"/>
    <col min="6677" max="6677" width="4.36328125" style="94" customWidth="1"/>
    <col min="6678" max="6678" width="5.90625" style="94" customWidth="1"/>
    <col min="6679" max="6679" width="4.36328125" style="94" customWidth="1"/>
    <col min="6680" max="6680" width="5.90625" style="94" customWidth="1"/>
    <col min="6681" max="6681" width="4.36328125" style="94" customWidth="1"/>
    <col min="6682" max="6682" width="5.90625" style="94" customWidth="1"/>
    <col min="6683" max="6683" width="4.36328125" style="94" customWidth="1"/>
    <col min="6684" max="6684" width="5.90625" style="94" customWidth="1"/>
    <col min="6685" max="6685" width="4.36328125" style="94" customWidth="1"/>
    <col min="6686" max="6686" width="5.90625" style="94" customWidth="1"/>
    <col min="6687" max="6687" width="4.36328125" style="94" customWidth="1"/>
    <col min="6688" max="6688" width="5.90625" style="94" customWidth="1"/>
    <col min="6689" max="6689" width="4.453125" style="94" customWidth="1"/>
    <col min="6690" max="6690" width="9.08984375" style="94" customWidth="1"/>
    <col min="6691" max="6915" width="9" style="94"/>
    <col min="6916" max="6916" width="22.6328125" style="94" customWidth="1"/>
    <col min="6917" max="6920" width="4.36328125" style="94" customWidth="1"/>
    <col min="6921" max="6921" width="4.08984375" style="94" customWidth="1"/>
    <col min="6922" max="6922" width="5.90625" style="94" customWidth="1"/>
    <col min="6923" max="6923" width="4.36328125" style="94" customWidth="1"/>
    <col min="6924" max="6924" width="5.90625" style="94" customWidth="1"/>
    <col min="6925" max="6925" width="4.36328125" style="94" customWidth="1"/>
    <col min="6926" max="6926" width="5.90625" style="94" customWidth="1"/>
    <col min="6927" max="6927" width="4.36328125" style="94" customWidth="1"/>
    <col min="6928" max="6928" width="5.90625" style="94" customWidth="1"/>
    <col min="6929" max="6929" width="4.36328125" style="94" customWidth="1"/>
    <col min="6930" max="6930" width="5.90625" style="94" customWidth="1"/>
    <col min="6931" max="6931" width="4.36328125" style="94" customWidth="1"/>
    <col min="6932" max="6932" width="5.90625" style="94" customWidth="1"/>
    <col min="6933" max="6933" width="4.36328125" style="94" customWidth="1"/>
    <col min="6934" max="6934" width="5.90625" style="94" customWidth="1"/>
    <col min="6935" max="6935" width="4.36328125" style="94" customWidth="1"/>
    <col min="6936" max="6936" width="5.90625" style="94" customWidth="1"/>
    <col min="6937" max="6937" width="4.36328125" style="94" customWidth="1"/>
    <col min="6938" max="6938" width="5.90625" style="94" customWidth="1"/>
    <col min="6939" max="6939" width="4.36328125" style="94" customWidth="1"/>
    <col min="6940" max="6940" width="5.90625" style="94" customWidth="1"/>
    <col min="6941" max="6941" width="4.36328125" style="94" customWidth="1"/>
    <col min="6942" max="6942" width="5.90625" style="94" customWidth="1"/>
    <col min="6943" max="6943" width="4.36328125" style="94" customWidth="1"/>
    <col min="6944" max="6944" width="5.90625" style="94" customWidth="1"/>
    <col min="6945" max="6945" width="4.453125" style="94" customWidth="1"/>
    <col min="6946" max="6946" width="9.08984375" style="94" customWidth="1"/>
    <col min="6947" max="7171" width="9" style="94"/>
    <col min="7172" max="7172" width="22.6328125" style="94" customWidth="1"/>
    <col min="7173" max="7176" width="4.36328125" style="94" customWidth="1"/>
    <col min="7177" max="7177" width="4.08984375" style="94" customWidth="1"/>
    <col min="7178" max="7178" width="5.90625" style="94" customWidth="1"/>
    <col min="7179" max="7179" width="4.36328125" style="94" customWidth="1"/>
    <col min="7180" max="7180" width="5.90625" style="94" customWidth="1"/>
    <col min="7181" max="7181" width="4.36328125" style="94" customWidth="1"/>
    <col min="7182" max="7182" width="5.90625" style="94" customWidth="1"/>
    <col min="7183" max="7183" width="4.36328125" style="94" customWidth="1"/>
    <col min="7184" max="7184" width="5.90625" style="94" customWidth="1"/>
    <col min="7185" max="7185" width="4.36328125" style="94" customWidth="1"/>
    <col min="7186" max="7186" width="5.90625" style="94" customWidth="1"/>
    <col min="7187" max="7187" width="4.36328125" style="94" customWidth="1"/>
    <col min="7188" max="7188" width="5.90625" style="94" customWidth="1"/>
    <col min="7189" max="7189" width="4.36328125" style="94" customWidth="1"/>
    <col min="7190" max="7190" width="5.90625" style="94" customWidth="1"/>
    <col min="7191" max="7191" width="4.36328125" style="94" customWidth="1"/>
    <col min="7192" max="7192" width="5.90625" style="94" customWidth="1"/>
    <col min="7193" max="7193" width="4.36328125" style="94" customWidth="1"/>
    <col min="7194" max="7194" width="5.90625" style="94" customWidth="1"/>
    <col min="7195" max="7195" width="4.36328125" style="94" customWidth="1"/>
    <col min="7196" max="7196" width="5.90625" style="94" customWidth="1"/>
    <col min="7197" max="7197" width="4.36328125" style="94" customWidth="1"/>
    <col min="7198" max="7198" width="5.90625" style="94" customWidth="1"/>
    <col min="7199" max="7199" width="4.36328125" style="94" customWidth="1"/>
    <col min="7200" max="7200" width="5.90625" style="94" customWidth="1"/>
    <col min="7201" max="7201" width="4.453125" style="94" customWidth="1"/>
    <col min="7202" max="7202" width="9.08984375" style="94" customWidth="1"/>
    <col min="7203" max="7427" width="9" style="94"/>
    <col min="7428" max="7428" width="22.6328125" style="94" customWidth="1"/>
    <col min="7429" max="7432" width="4.36328125" style="94" customWidth="1"/>
    <col min="7433" max="7433" width="4.08984375" style="94" customWidth="1"/>
    <col min="7434" max="7434" width="5.90625" style="94" customWidth="1"/>
    <col min="7435" max="7435" width="4.36328125" style="94" customWidth="1"/>
    <col min="7436" max="7436" width="5.90625" style="94" customWidth="1"/>
    <col min="7437" max="7437" width="4.36328125" style="94" customWidth="1"/>
    <col min="7438" max="7438" width="5.90625" style="94" customWidth="1"/>
    <col min="7439" max="7439" width="4.36328125" style="94" customWidth="1"/>
    <col min="7440" max="7440" width="5.90625" style="94" customWidth="1"/>
    <col min="7441" max="7441" width="4.36328125" style="94" customWidth="1"/>
    <col min="7442" max="7442" width="5.90625" style="94" customWidth="1"/>
    <col min="7443" max="7443" width="4.36328125" style="94" customWidth="1"/>
    <col min="7444" max="7444" width="5.90625" style="94" customWidth="1"/>
    <col min="7445" max="7445" width="4.36328125" style="94" customWidth="1"/>
    <col min="7446" max="7446" width="5.90625" style="94" customWidth="1"/>
    <col min="7447" max="7447" width="4.36328125" style="94" customWidth="1"/>
    <col min="7448" max="7448" width="5.90625" style="94" customWidth="1"/>
    <col min="7449" max="7449" width="4.36328125" style="94" customWidth="1"/>
    <col min="7450" max="7450" width="5.90625" style="94" customWidth="1"/>
    <col min="7451" max="7451" width="4.36328125" style="94" customWidth="1"/>
    <col min="7452" max="7452" width="5.90625" style="94" customWidth="1"/>
    <col min="7453" max="7453" width="4.36328125" style="94" customWidth="1"/>
    <col min="7454" max="7454" width="5.90625" style="94" customWidth="1"/>
    <col min="7455" max="7455" width="4.36328125" style="94" customWidth="1"/>
    <col min="7456" max="7456" width="5.90625" style="94" customWidth="1"/>
    <col min="7457" max="7457" width="4.453125" style="94" customWidth="1"/>
    <col min="7458" max="7458" width="9.08984375" style="94" customWidth="1"/>
    <col min="7459" max="7683" width="9" style="94"/>
    <col min="7684" max="7684" width="22.6328125" style="94" customWidth="1"/>
    <col min="7685" max="7688" width="4.36328125" style="94" customWidth="1"/>
    <col min="7689" max="7689" width="4.08984375" style="94" customWidth="1"/>
    <col min="7690" max="7690" width="5.90625" style="94" customWidth="1"/>
    <col min="7691" max="7691" width="4.36328125" style="94" customWidth="1"/>
    <col min="7692" max="7692" width="5.90625" style="94" customWidth="1"/>
    <col min="7693" max="7693" width="4.36328125" style="94" customWidth="1"/>
    <col min="7694" max="7694" width="5.90625" style="94" customWidth="1"/>
    <col min="7695" max="7695" width="4.36328125" style="94" customWidth="1"/>
    <col min="7696" max="7696" width="5.90625" style="94" customWidth="1"/>
    <col min="7697" max="7697" width="4.36328125" style="94" customWidth="1"/>
    <col min="7698" max="7698" width="5.90625" style="94" customWidth="1"/>
    <col min="7699" max="7699" width="4.36328125" style="94" customWidth="1"/>
    <col min="7700" max="7700" width="5.90625" style="94" customWidth="1"/>
    <col min="7701" max="7701" width="4.36328125" style="94" customWidth="1"/>
    <col min="7702" max="7702" width="5.90625" style="94" customWidth="1"/>
    <col min="7703" max="7703" width="4.36328125" style="94" customWidth="1"/>
    <col min="7704" max="7704" width="5.90625" style="94" customWidth="1"/>
    <col min="7705" max="7705" width="4.36328125" style="94" customWidth="1"/>
    <col min="7706" max="7706" width="5.90625" style="94" customWidth="1"/>
    <col min="7707" max="7707" width="4.36328125" style="94" customWidth="1"/>
    <col min="7708" max="7708" width="5.90625" style="94" customWidth="1"/>
    <col min="7709" max="7709" width="4.36328125" style="94" customWidth="1"/>
    <col min="7710" max="7710" width="5.90625" style="94" customWidth="1"/>
    <col min="7711" max="7711" width="4.36328125" style="94" customWidth="1"/>
    <col min="7712" max="7712" width="5.90625" style="94" customWidth="1"/>
    <col min="7713" max="7713" width="4.453125" style="94" customWidth="1"/>
    <col min="7714" max="7714" width="9.08984375" style="94" customWidth="1"/>
    <col min="7715" max="7939" width="9" style="94"/>
    <col min="7940" max="7940" width="22.6328125" style="94" customWidth="1"/>
    <col min="7941" max="7944" width="4.36328125" style="94" customWidth="1"/>
    <col min="7945" max="7945" width="4.08984375" style="94" customWidth="1"/>
    <col min="7946" max="7946" width="5.90625" style="94" customWidth="1"/>
    <col min="7947" max="7947" width="4.36328125" style="94" customWidth="1"/>
    <col min="7948" max="7948" width="5.90625" style="94" customWidth="1"/>
    <col min="7949" max="7949" width="4.36328125" style="94" customWidth="1"/>
    <col min="7950" max="7950" width="5.90625" style="94" customWidth="1"/>
    <col min="7951" max="7951" width="4.36328125" style="94" customWidth="1"/>
    <col min="7952" max="7952" width="5.90625" style="94" customWidth="1"/>
    <col min="7953" max="7953" width="4.36328125" style="94" customWidth="1"/>
    <col min="7954" max="7954" width="5.90625" style="94" customWidth="1"/>
    <col min="7955" max="7955" width="4.36328125" style="94" customWidth="1"/>
    <col min="7956" max="7956" width="5.90625" style="94" customWidth="1"/>
    <col min="7957" max="7957" width="4.36328125" style="94" customWidth="1"/>
    <col min="7958" max="7958" width="5.90625" style="94" customWidth="1"/>
    <col min="7959" max="7959" width="4.36328125" style="94" customWidth="1"/>
    <col min="7960" max="7960" width="5.90625" style="94" customWidth="1"/>
    <col min="7961" max="7961" width="4.36328125" style="94" customWidth="1"/>
    <col min="7962" max="7962" width="5.90625" style="94" customWidth="1"/>
    <col min="7963" max="7963" width="4.36328125" style="94" customWidth="1"/>
    <col min="7964" max="7964" width="5.90625" style="94" customWidth="1"/>
    <col min="7965" max="7965" width="4.36328125" style="94" customWidth="1"/>
    <col min="7966" max="7966" width="5.90625" style="94" customWidth="1"/>
    <col min="7967" max="7967" width="4.36328125" style="94" customWidth="1"/>
    <col min="7968" max="7968" width="5.90625" style="94" customWidth="1"/>
    <col min="7969" max="7969" width="4.453125" style="94" customWidth="1"/>
    <col min="7970" max="7970" width="9.08984375" style="94" customWidth="1"/>
    <col min="7971" max="8195" width="9" style="94"/>
    <col min="8196" max="8196" width="22.6328125" style="94" customWidth="1"/>
    <col min="8197" max="8200" width="4.36328125" style="94" customWidth="1"/>
    <col min="8201" max="8201" width="4.08984375" style="94" customWidth="1"/>
    <col min="8202" max="8202" width="5.90625" style="94" customWidth="1"/>
    <col min="8203" max="8203" width="4.36328125" style="94" customWidth="1"/>
    <col min="8204" max="8204" width="5.90625" style="94" customWidth="1"/>
    <col min="8205" max="8205" width="4.36328125" style="94" customWidth="1"/>
    <col min="8206" max="8206" width="5.90625" style="94" customWidth="1"/>
    <col min="8207" max="8207" width="4.36328125" style="94" customWidth="1"/>
    <col min="8208" max="8208" width="5.90625" style="94" customWidth="1"/>
    <col min="8209" max="8209" width="4.36328125" style="94" customWidth="1"/>
    <col min="8210" max="8210" width="5.90625" style="94" customWidth="1"/>
    <col min="8211" max="8211" width="4.36328125" style="94" customWidth="1"/>
    <col min="8212" max="8212" width="5.90625" style="94" customWidth="1"/>
    <col min="8213" max="8213" width="4.36328125" style="94" customWidth="1"/>
    <col min="8214" max="8214" width="5.90625" style="94" customWidth="1"/>
    <col min="8215" max="8215" width="4.36328125" style="94" customWidth="1"/>
    <col min="8216" max="8216" width="5.90625" style="94" customWidth="1"/>
    <col min="8217" max="8217" width="4.36328125" style="94" customWidth="1"/>
    <col min="8218" max="8218" width="5.90625" style="94" customWidth="1"/>
    <col min="8219" max="8219" width="4.36328125" style="94" customWidth="1"/>
    <col min="8220" max="8220" width="5.90625" style="94" customWidth="1"/>
    <col min="8221" max="8221" width="4.36328125" style="94" customWidth="1"/>
    <col min="8222" max="8222" width="5.90625" style="94" customWidth="1"/>
    <col min="8223" max="8223" width="4.36328125" style="94" customWidth="1"/>
    <col min="8224" max="8224" width="5.90625" style="94" customWidth="1"/>
    <col min="8225" max="8225" width="4.453125" style="94" customWidth="1"/>
    <col min="8226" max="8226" width="9.08984375" style="94" customWidth="1"/>
    <col min="8227" max="8451" width="9" style="94"/>
    <col min="8452" max="8452" width="22.6328125" style="94" customWidth="1"/>
    <col min="8453" max="8456" width="4.36328125" style="94" customWidth="1"/>
    <col min="8457" max="8457" width="4.08984375" style="94" customWidth="1"/>
    <col min="8458" max="8458" width="5.90625" style="94" customWidth="1"/>
    <col min="8459" max="8459" width="4.36328125" style="94" customWidth="1"/>
    <col min="8460" max="8460" width="5.90625" style="94" customWidth="1"/>
    <col min="8461" max="8461" width="4.36328125" style="94" customWidth="1"/>
    <col min="8462" max="8462" width="5.90625" style="94" customWidth="1"/>
    <col min="8463" max="8463" width="4.36328125" style="94" customWidth="1"/>
    <col min="8464" max="8464" width="5.90625" style="94" customWidth="1"/>
    <col min="8465" max="8465" width="4.36328125" style="94" customWidth="1"/>
    <col min="8466" max="8466" width="5.90625" style="94" customWidth="1"/>
    <col min="8467" max="8467" width="4.36328125" style="94" customWidth="1"/>
    <col min="8468" max="8468" width="5.90625" style="94" customWidth="1"/>
    <col min="8469" max="8469" width="4.36328125" style="94" customWidth="1"/>
    <col min="8470" max="8470" width="5.90625" style="94" customWidth="1"/>
    <col min="8471" max="8471" width="4.36328125" style="94" customWidth="1"/>
    <col min="8472" max="8472" width="5.90625" style="94" customWidth="1"/>
    <col min="8473" max="8473" width="4.36328125" style="94" customWidth="1"/>
    <col min="8474" max="8474" width="5.90625" style="94" customWidth="1"/>
    <col min="8475" max="8475" width="4.36328125" style="94" customWidth="1"/>
    <col min="8476" max="8476" width="5.90625" style="94" customWidth="1"/>
    <col min="8477" max="8477" width="4.36328125" style="94" customWidth="1"/>
    <col min="8478" max="8478" width="5.90625" style="94" customWidth="1"/>
    <col min="8479" max="8479" width="4.36328125" style="94" customWidth="1"/>
    <col min="8480" max="8480" width="5.90625" style="94" customWidth="1"/>
    <col min="8481" max="8481" width="4.453125" style="94" customWidth="1"/>
    <col min="8482" max="8482" width="9.08984375" style="94" customWidth="1"/>
    <col min="8483" max="8707" width="9" style="94"/>
    <col min="8708" max="8708" width="22.6328125" style="94" customWidth="1"/>
    <col min="8709" max="8712" width="4.36328125" style="94" customWidth="1"/>
    <col min="8713" max="8713" width="4.08984375" style="94" customWidth="1"/>
    <col min="8714" max="8714" width="5.90625" style="94" customWidth="1"/>
    <col min="8715" max="8715" width="4.36328125" style="94" customWidth="1"/>
    <col min="8716" max="8716" width="5.90625" style="94" customWidth="1"/>
    <col min="8717" max="8717" width="4.36328125" style="94" customWidth="1"/>
    <col min="8718" max="8718" width="5.90625" style="94" customWidth="1"/>
    <col min="8719" max="8719" width="4.36328125" style="94" customWidth="1"/>
    <col min="8720" max="8720" width="5.90625" style="94" customWidth="1"/>
    <col min="8721" max="8721" width="4.36328125" style="94" customWidth="1"/>
    <col min="8722" max="8722" width="5.90625" style="94" customWidth="1"/>
    <col min="8723" max="8723" width="4.36328125" style="94" customWidth="1"/>
    <col min="8724" max="8724" width="5.90625" style="94" customWidth="1"/>
    <col min="8725" max="8725" width="4.36328125" style="94" customWidth="1"/>
    <col min="8726" max="8726" width="5.90625" style="94" customWidth="1"/>
    <col min="8727" max="8727" width="4.36328125" style="94" customWidth="1"/>
    <col min="8728" max="8728" width="5.90625" style="94" customWidth="1"/>
    <col min="8729" max="8729" width="4.36328125" style="94" customWidth="1"/>
    <col min="8730" max="8730" width="5.90625" style="94" customWidth="1"/>
    <col min="8731" max="8731" width="4.36328125" style="94" customWidth="1"/>
    <col min="8732" max="8732" width="5.90625" style="94" customWidth="1"/>
    <col min="8733" max="8733" width="4.36328125" style="94" customWidth="1"/>
    <col min="8734" max="8734" width="5.90625" style="94" customWidth="1"/>
    <col min="8735" max="8735" width="4.36328125" style="94" customWidth="1"/>
    <col min="8736" max="8736" width="5.90625" style="94" customWidth="1"/>
    <col min="8737" max="8737" width="4.453125" style="94" customWidth="1"/>
    <col min="8738" max="8738" width="9.08984375" style="94" customWidth="1"/>
    <col min="8739" max="8963" width="9" style="94"/>
    <col min="8964" max="8964" width="22.6328125" style="94" customWidth="1"/>
    <col min="8965" max="8968" width="4.36328125" style="94" customWidth="1"/>
    <col min="8969" max="8969" width="4.08984375" style="94" customWidth="1"/>
    <col min="8970" max="8970" width="5.90625" style="94" customWidth="1"/>
    <col min="8971" max="8971" width="4.36328125" style="94" customWidth="1"/>
    <col min="8972" max="8972" width="5.90625" style="94" customWidth="1"/>
    <col min="8973" max="8973" width="4.36328125" style="94" customWidth="1"/>
    <col min="8974" max="8974" width="5.90625" style="94" customWidth="1"/>
    <col min="8975" max="8975" width="4.36328125" style="94" customWidth="1"/>
    <col min="8976" max="8976" width="5.90625" style="94" customWidth="1"/>
    <col min="8977" max="8977" width="4.36328125" style="94" customWidth="1"/>
    <col min="8978" max="8978" width="5.90625" style="94" customWidth="1"/>
    <col min="8979" max="8979" width="4.36328125" style="94" customWidth="1"/>
    <col min="8980" max="8980" width="5.90625" style="94" customWidth="1"/>
    <col min="8981" max="8981" width="4.36328125" style="94" customWidth="1"/>
    <col min="8982" max="8982" width="5.90625" style="94" customWidth="1"/>
    <col min="8983" max="8983" width="4.36328125" style="94" customWidth="1"/>
    <col min="8984" max="8984" width="5.90625" style="94" customWidth="1"/>
    <col min="8985" max="8985" width="4.36328125" style="94" customWidth="1"/>
    <col min="8986" max="8986" width="5.90625" style="94" customWidth="1"/>
    <col min="8987" max="8987" width="4.36328125" style="94" customWidth="1"/>
    <col min="8988" max="8988" width="5.90625" style="94" customWidth="1"/>
    <col min="8989" max="8989" width="4.36328125" style="94" customWidth="1"/>
    <col min="8990" max="8990" width="5.90625" style="94" customWidth="1"/>
    <col min="8991" max="8991" width="4.36328125" style="94" customWidth="1"/>
    <col min="8992" max="8992" width="5.90625" style="94" customWidth="1"/>
    <col min="8993" max="8993" width="4.453125" style="94" customWidth="1"/>
    <col min="8994" max="8994" width="9.08984375" style="94" customWidth="1"/>
    <col min="8995" max="9219" width="9" style="94"/>
    <col min="9220" max="9220" width="22.6328125" style="94" customWidth="1"/>
    <col min="9221" max="9224" width="4.36328125" style="94" customWidth="1"/>
    <col min="9225" max="9225" width="4.08984375" style="94" customWidth="1"/>
    <col min="9226" max="9226" width="5.90625" style="94" customWidth="1"/>
    <col min="9227" max="9227" width="4.36328125" style="94" customWidth="1"/>
    <col min="9228" max="9228" width="5.90625" style="94" customWidth="1"/>
    <col min="9229" max="9229" width="4.36328125" style="94" customWidth="1"/>
    <col min="9230" max="9230" width="5.90625" style="94" customWidth="1"/>
    <col min="9231" max="9231" width="4.36328125" style="94" customWidth="1"/>
    <col min="9232" max="9232" width="5.90625" style="94" customWidth="1"/>
    <col min="9233" max="9233" width="4.36328125" style="94" customWidth="1"/>
    <col min="9234" max="9234" width="5.90625" style="94" customWidth="1"/>
    <col min="9235" max="9235" width="4.36328125" style="94" customWidth="1"/>
    <col min="9236" max="9236" width="5.90625" style="94" customWidth="1"/>
    <col min="9237" max="9237" width="4.36328125" style="94" customWidth="1"/>
    <col min="9238" max="9238" width="5.90625" style="94" customWidth="1"/>
    <col min="9239" max="9239" width="4.36328125" style="94" customWidth="1"/>
    <col min="9240" max="9240" width="5.90625" style="94" customWidth="1"/>
    <col min="9241" max="9241" width="4.36328125" style="94" customWidth="1"/>
    <col min="9242" max="9242" width="5.90625" style="94" customWidth="1"/>
    <col min="9243" max="9243" width="4.36328125" style="94" customWidth="1"/>
    <col min="9244" max="9244" width="5.90625" style="94" customWidth="1"/>
    <col min="9245" max="9245" width="4.36328125" style="94" customWidth="1"/>
    <col min="9246" max="9246" width="5.90625" style="94" customWidth="1"/>
    <col min="9247" max="9247" width="4.36328125" style="94" customWidth="1"/>
    <col min="9248" max="9248" width="5.90625" style="94" customWidth="1"/>
    <col min="9249" max="9249" width="4.453125" style="94" customWidth="1"/>
    <col min="9250" max="9250" width="9.08984375" style="94" customWidth="1"/>
    <col min="9251" max="9475" width="9" style="94"/>
    <col min="9476" max="9476" width="22.6328125" style="94" customWidth="1"/>
    <col min="9477" max="9480" width="4.36328125" style="94" customWidth="1"/>
    <col min="9481" max="9481" width="4.08984375" style="94" customWidth="1"/>
    <col min="9482" max="9482" width="5.90625" style="94" customWidth="1"/>
    <col min="9483" max="9483" width="4.36328125" style="94" customWidth="1"/>
    <col min="9484" max="9484" width="5.90625" style="94" customWidth="1"/>
    <col min="9485" max="9485" width="4.36328125" style="94" customWidth="1"/>
    <col min="9486" max="9486" width="5.90625" style="94" customWidth="1"/>
    <col min="9487" max="9487" width="4.36328125" style="94" customWidth="1"/>
    <col min="9488" max="9488" width="5.90625" style="94" customWidth="1"/>
    <col min="9489" max="9489" width="4.36328125" style="94" customWidth="1"/>
    <col min="9490" max="9490" width="5.90625" style="94" customWidth="1"/>
    <col min="9491" max="9491" width="4.36328125" style="94" customWidth="1"/>
    <col min="9492" max="9492" width="5.90625" style="94" customWidth="1"/>
    <col min="9493" max="9493" width="4.36328125" style="94" customWidth="1"/>
    <col min="9494" max="9494" width="5.90625" style="94" customWidth="1"/>
    <col min="9495" max="9495" width="4.36328125" style="94" customWidth="1"/>
    <col min="9496" max="9496" width="5.90625" style="94" customWidth="1"/>
    <col min="9497" max="9497" width="4.36328125" style="94" customWidth="1"/>
    <col min="9498" max="9498" width="5.90625" style="94" customWidth="1"/>
    <col min="9499" max="9499" width="4.36328125" style="94" customWidth="1"/>
    <col min="9500" max="9500" width="5.90625" style="94" customWidth="1"/>
    <col min="9501" max="9501" width="4.36328125" style="94" customWidth="1"/>
    <col min="9502" max="9502" width="5.90625" style="94" customWidth="1"/>
    <col min="9503" max="9503" width="4.36328125" style="94" customWidth="1"/>
    <col min="9504" max="9504" width="5.90625" style="94" customWidth="1"/>
    <col min="9505" max="9505" width="4.453125" style="94" customWidth="1"/>
    <col min="9506" max="9506" width="9.08984375" style="94" customWidth="1"/>
    <col min="9507" max="9731" width="9" style="94"/>
    <col min="9732" max="9732" width="22.6328125" style="94" customWidth="1"/>
    <col min="9733" max="9736" width="4.36328125" style="94" customWidth="1"/>
    <col min="9737" max="9737" width="4.08984375" style="94" customWidth="1"/>
    <col min="9738" max="9738" width="5.90625" style="94" customWidth="1"/>
    <col min="9739" max="9739" width="4.36328125" style="94" customWidth="1"/>
    <col min="9740" max="9740" width="5.90625" style="94" customWidth="1"/>
    <col min="9741" max="9741" width="4.36328125" style="94" customWidth="1"/>
    <col min="9742" max="9742" width="5.90625" style="94" customWidth="1"/>
    <col min="9743" max="9743" width="4.36328125" style="94" customWidth="1"/>
    <col min="9744" max="9744" width="5.90625" style="94" customWidth="1"/>
    <col min="9745" max="9745" width="4.36328125" style="94" customWidth="1"/>
    <col min="9746" max="9746" width="5.90625" style="94" customWidth="1"/>
    <col min="9747" max="9747" width="4.36328125" style="94" customWidth="1"/>
    <col min="9748" max="9748" width="5.90625" style="94" customWidth="1"/>
    <col min="9749" max="9749" width="4.36328125" style="94" customWidth="1"/>
    <col min="9750" max="9750" width="5.90625" style="94" customWidth="1"/>
    <col min="9751" max="9751" width="4.36328125" style="94" customWidth="1"/>
    <col min="9752" max="9752" width="5.90625" style="94" customWidth="1"/>
    <col min="9753" max="9753" width="4.36328125" style="94" customWidth="1"/>
    <col min="9754" max="9754" width="5.90625" style="94" customWidth="1"/>
    <col min="9755" max="9755" width="4.36328125" style="94" customWidth="1"/>
    <col min="9756" max="9756" width="5.90625" style="94" customWidth="1"/>
    <col min="9757" max="9757" width="4.36328125" style="94" customWidth="1"/>
    <col min="9758" max="9758" width="5.90625" style="94" customWidth="1"/>
    <col min="9759" max="9759" width="4.36328125" style="94" customWidth="1"/>
    <col min="9760" max="9760" width="5.90625" style="94" customWidth="1"/>
    <col min="9761" max="9761" width="4.453125" style="94" customWidth="1"/>
    <col min="9762" max="9762" width="9.08984375" style="94" customWidth="1"/>
    <col min="9763" max="9987" width="9" style="94"/>
    <col min="9988" max="9988" width="22.6328125" style="94" customWidth="1"/>
    <col min="9989" max="9992" width="4.36328125" style="94" customWidth="1"/>
    <col min="9993" max="9993" width="4.08984375" style="94" customWidth="1"/>
    <col min="9994" max="9994" width="5.90625" style="94" customWidth="1"/>
    <col min="9995" max="9995" width="4.36328125" style="94" customWidth="1"/>
    <col min="9996" max="9996" width="5.90625" style="94" customWidth="1"/>
    <col min="9997" max="9997" width="4.36328125" style="94" customWidth="1"/>
    <col min="9998" max="9998" width="5.90625" style="94" customWidth="1"/>
    <col min="9999" max="9999" width="4.36328125" style="94" customWidth="1"/>
    <col min="10000" max="10000" width="5.90625" style="94" customWidth="1"/>
    <col min="10001" max="10001" width="4.36328125" style="94" customWidth="1"/>
    <col min="10002" max="10002" width="5.90625" style="94" customWidth="1"/>
    <col min="10003" max="10003" width="4.36328125" style="94" customWidth="1"/>
    <col min="10004" max="10004" width="5.90625" style="94" customWidth="1"/>
    <col min="10005" max="10005" width="4.36328125" style="94" customWidth="1"/>
    <col min="10006" max="10006" width="5.90625" style="94" customWidth="1"/>
    <col min="10007" max="10007" width="4.36328125" style="94" customWidth="1"/>
    <col min="10008" max="10008" width="5.90625" style="94" customWidth="1"/>
    <col min="10009" max="10009" width="4.36328125" style="94" customWidth="1"/>
    <col min="10010" max="10010" width="5.90625" style="94" customWidth="1"/>
    <col min="10011" max="10011" width="4.36328125" style="94" customWidth="1"/>
    <col min="10012" max="10012" width="5.90625" style="94" customWidth="1"/>
    <col min="10013" max="10013" width="4.36328125" style="94" customWidth="1"/>
    <col min="10014" max="10014" width="5.90625" style="94" customWidth="1"/>
    <col min="10015" max="10015" width="4.36328125" style="94" customWidth="1"/>
    <col min="10016" max="10016" width="5.90625" style="94" customWidth="1"/>
    <col min="10017" max="10017" width="4.453125" style="94" customWidth="1"/>
    <col min="10018" max="10018" width="9.08984375" style="94" customWidth="1"/>
    <col min="10019" max="10243" width="9" style="94"/>
    <col min="10244" max="10244" width="22.6328125" style="94" customWidth="1"/>
    <col min="10245" max="10248" width="4.36328125" style="94" customWidth="1"/>
    <col min="10249" max="10249" width="4.08984375" style="94" customWidth="1"/>
    <col min="10250" max="10250" width="5.90625" style="94" customWidth="1"/>
    <col min="10251" max="10251" width="4.36328125" style="94" customWidth="1"/>
    <col min="10252" max="10252" width="5.90625" style="94" customWidth="1"/>
    <col min="10253" max="10253" width="4.36328125" style="94" customWidth="1"/>
    <col min="10254" max="10254" width="5.90625" style="94" customWidth="1"/>
    <col min="10255" max="10255" width="4.36328125" style="94" customWidth="1"/>
    <col min="10256" max="10256" width="5.90625" style="94" customWidth="1"/>
    <col min="10257" max="10257" width="4.36328125" style="94" customWidth="1"/>
    <col min="10258" max="10258" width="5.90625" style="94" customWidth="1"/>
    <col min="10259" max="10259" width="4.36328125" style="94" customWidth="1"/>
    <col min="10260" max="10260" width="5.90625" style="94" customWidth="1"/>
    <col min="10261" max="10261" width="4.36328125" style="94" customWidth="1"/>
    <col min="10262" max="10262" width="5.90625" style="94" customWidth="1"/>
    <col min="10263" max="10263" width="4.36328125" style="94" customWidth="1"/>
    <col min="10264" max="10264" width="5.90625" style="94" customWidth="1"/>
    <col min="10265" max="10265" width="4.36328125" style="94" customWidth="1"/>
    <col min="10266" max="10266" width="5.90625" style="94" customWidth="1"/>
    <col min="10267" max="10267" width="4.36328125" style="94" customWidth="1"/>
    <col min="10268" max="10268" width="5.90625" style="94" customWidth="1"/>
    <col min="10269" max="10269" width="4.36328125" style="94" customWidth="1"/>
    <col min="10270" max="10270" width="5.90625" style="94" customWidth="1"/>
    <col min="10271" max="10271" width="4.36328125" style="94" customWidth="1"/>
    <col min="10272" max="10272" width="5.90625" style="94" customWidth="1"/>
    <col min="10273" max="10273" width="4.453125" style="94" customWidth="1"/>
    <col min="10274" max="10274" width="9.08984375" style="94" customWidth="1"/>
    <col min="10275" max="10499" width="9" style="94"/>
    <col min="10500" max="10500" width="22.6328125" style="94" customWidth="1"/>
    <col min="10501" max="10504" width="4.36328125" style="94" customWidth="1"/>
    <col min="10505" max="10505" width="4.08984375" style="94" customWidth="1"/>
    <col min="10506" max="10506" width="5.90625" style="94" customWidth="1"/>
    <col min="10507" max="10507" width="4.36328125" style="94" customWidth="1"/>
    <col min="10508" max="10508" width="5.90625" style="94" customWidth="1"/>
    <col min="10509" max="10509" width="4.36328125" style="94" customWidth="1"/>
    <col min="10510" max="10510" width="5.90625" style="94" customWidth="1"/>
    <col min="10511" max="10511" width="4.36328125" style="94" customWidth="1"/>
    <col min="10512" max="10512" width="5.90625" style="94" customWidth="1"/>
    <col min="10513" max="10513" width="4.36328125" style="94" customWidth="1"/>
    <col min="10514" max="10514" width="5.90625" style="94" customWidth="1"/>
    <col min="10515" max="10515" width="4.36328125" style="94" customWidth="1"/>
    <col min="10516" max="10516" width="5.90625" style="94" customWidth="1"/>
    <col min="10517" max="10517" width="4.36328125" style="94" customWidth="1"/>
    <col min="10518" max="10518" width="5.90625" style="94" customWidth="1"/>
    <col min="10519" max="10519" width="4.36328125" style="94" customWidth="1"/>
    <col min="10520" max="10520" width="5.90625" style="94" customWidth="1"/>
    <col min="10521" max="10521" width="4.36328125" style="94" customWidth="1"/>
    <col min="10522" max="10522" width="5.90625" style="94" customWidth="1"/>
    <col min="10523" max="10523" width="4.36328125" style="94" customWidth="1"/>
    <col min="10524" max="10524" width="5.90625" style="94" customWidth="1"/>
    <col min="10525" max="10525" width="4.36328125" style="94" customWidth="1"/>
    <col min="10526" max="10526" width="5.90625" style="94" customWidth="1"/>
    <col min="10527" max="10527" width="4.36328125" style="94" customWidth="1"/>
    <col min="10528" max="10528" width="5.90625" style="94" customWidth="1"/>
    <col min="10529" max="10529" width="4.453125" style="94" customWidth="1"/>
    <col min="10530" max="10530" width="9.08984375" style="94" customWidth="1"/>
    <col min="10531" max="10755" width="9" style="94"/>
    <col min="10756" max="10756" width="22.6328125" style="94" customWidth="1"/>
    <col min="10757" max="10760" width="4.36328125" style="94" customWidth="1"/>
    <col min="10761" max="10761" width="4.08984375" style="94" customWidth="1"/>
    <col min="10762" max="10762" width="5.90625" style="94" customWidth="1"/>
    <col min="10763" max="10763" width="4.36328125" style="94" customWidth="1"/>
    <col min="10764" max="10764" width="5.90625" style="94" customWidth="1"/>
    <col min="10765" max="10765" width="4.36328125" style="94" customWidth="1"/>
    <col min="10766" max="10766" width="5.90625" style="94" customWidth="1"/>
    <col min="10767" max="10767" width="4.36328125" style="94" customWidth="1"/>
    <col min="10768" max="10768" width="5.90625" style="94" customWidth="1"/>
    <col min="10769" max="10769" width="4.36328125" style="94" customWidth="1"/>
    <col min="10770" max="10770" width="5.90625" style="94" customWidth="1"/>
    <col min="10771" max="10771" width="4.36328125" style="94" customWidth="1"/>
    <col min="10772" max="10772" width="5.90625" style="94" customWidth="1"/>
    <col min="10773" max="10773" width="4.36328125" style="94" customWidth="1"/>
    <col min="10774" max="10774" width="5.90625" style="94" customWidth="1"/>
    <col min="10775" max="10775" width="4.36328125" style="94" customWidth="1"/>
    <col min="10776" max="10776" width="5.90625" style="94" customWidth="1"/>
    <col min="10777" max="10777" width="4.36328125" style="94" customWidth="1"/>
    <col min="10778" max="10778" width="5.90625" style="94" customWidth="1"/>
    <col min="10779" max="10779" width="4.36328125" style="94" customWidth="1"/>
    <col min="10780" max="10780" width="5.90625" style="94" customWidth="1"/>
    <col min="10781" max="10781" width="4.36328125" style="94" customWidth="1"/>
    <col min="10782" max="10782" width="5.90625" style="94" customWidth="1"/>
    <col min="10783" max="10783" width="4.36328125" style="94" customWidth="1"/>
    <col min="10784" max="10784" width="5.90625" style="94" customWidth="1"/>
    <col min="10785" max="10785" width="4.453125" style="94" customWidth="1"/>
    <col min="10786" max="10786" width="9.08984375" style="94" customWidth="1"/>
    <col min="10787" max="11011" width="9" style="94"/>
    <col min="11012" max="11012" width="22.6328125" style="94" customWidth="1"/>
    <col min="11013" max="11016" width="4.36328125" style="94" customWidth="1"/>
    <col min="11017" max="11017" width="4.08984375" style="94" customWidth="1"/>
    <col min="11018" max="11018" width="5.90625" style="94" customWidth="1"/>
    <col min="11019" max="11019" width="4.36328125" style="94" customWidth="1"/>
    <col min="11020" max="11020" width="5.90625" style="94" customWidth="1"/>
    <col min="11021" max="11021" width="4.36328125" style="94" customWidth="1"/>
    <col min="11022" max="11022" width="5.90625" style="94" customWidth="1"/>
    <col min="11023" max="11023" width="4.36328125" style="94" customWidth="1"/>
    <col min="11024" max="11024" width="5.90625" style="94" customWidth="1"/>
    <col min="11025" max="11025" width="4.36328125" style="94" customWidth="1"/>
    <col min="11026" max="11026" width="5.90625" style="94" customWidth="1"/>
    <col min="11027" max="11027" width="4.36328125" style="94" customWidth="1"/>
    <col min="11028" max="11028" width="5.90625" style="94" customWidth="1"/>
    <col min="11029" max="11029" width="4.36328125" style="94" customWidth="1"/>
    <col min="11030" max="11030" width="5.90625" style="94" customWidth="1"/>
    <col min="11031" max="11031" width="4.36328125" style="94" customWidth="1"/>
    <col min="11032" max="11032" width="5.90625" style="94" customWidth="1"/>
    <col min="11033" max="11033" width="4.36328125" style="94" customWidth="1"/>
    <col min="11034" max="11034" width="5.90625" style="94" customWidth="1"/>
    <col min="11035" max="11035" width="4.36328125" style="94" customWidth="1"/>
    <col min="11036" max="11036" width="5.90625" style="94" customWidth="1"/>
    <col min="11037" max="11037" width="4.36328125" style="94" customWidth="1"/>
    <col min="11038" max="11038" width="5.90625" style="94" customWidth="1"/>
    <col min="11039" max="11039" width="4.36328125" style="94" customWidth="1"/>
    <col min="11040" max="11040" width="5.90625" style="94" customWidth="1"/>
    <col min="11041" max="11041" width="4.453125" style="94" customWidth="1"/>
    <col min="11042" max="11042" width="9.08984375" style="94" customWidth="1"/>
    <col min="11043" max="11267" width="9" style="94"/>
    <col min="11268" max="11268" width="22.6328125" style="94" customWidth="1"/>
    <col min="11269" max="11272" width="4.36328125" style="94" customWidth="1"/>
    <col min="11273" max="11273" width="4.08984375" style="94" customWidth="1"/>
    <col min="11274" max="11274" width="5.90625" style="94" customWidth="1"/>
    <col min="11275" max="11275" width="4.36328125" style="94" customWidth="1"/>
    <col min="11276" max="11276" width="5.90625" style="94" customWidth="1"/>
    <col min="11277" max="11277" width="4.36328125" style="94" customWidth="1"/>
    <col min="11278" max="11278" width="5.90625" style="94" customWidth="1"/>
    <col min="11279" max="11279" width="4.36328125" style="94" customWidth="1"/>
    <col min="11280" max="11280" width="5.90625" style="94" customWidth="1"/>
    <col min="11281" max="11281" width="4.36328125" style="94" customWidth="1"/>
    <col min="11282" max="11282" width="5.90625" style="94" customWidth="1"/>
    <col min="11283" max="11283" width="4.36328125" style="94" customWidth="1"/>
    <col min="11284" max="11284" width="5.90625" style="94" customWidth="1"/>
    <col min="11285" max="11285" width="4.36328125" style="94" customWidth="1"/>
    <col min="11286" max="11286" width="5.90625" style="94" customWidth="1"/>
    <col min="11287" max="11287" width="4.36328125" style="94" customWidth="1"/>
    <col min="11288" max="11288" width="5.90625" style="94" customWidth="1"/>
    <col min="11289" max="11289" width="4.36328125" style="94" customWidth="1"/>
    <col min="11290" max="11290" width="5.90625" style="94" customWidth="1"/>
    <col min="11291" max="11291" width="4.36328125" style="94" customWidth="1"/>
    <col min="11292" max="11292" width="5.90625" style="94" customWidth="1"/>
    <col min="11293" max="11293" width="4.36328125" style="94" customWidth="1"/>
    <col min="11294" max="11294" width="5.90625" style="94" customWidth="1"/>
    <col min="11295" max="11295" width="4.36328125" style="94" customWidth="1"/>
    <col min="11296" max="11296" width="5.90625" style="94" customWidth="1"/>
    <col min="11297" max="11297" width="4.453125" style="94" customWidth="1"/>
    <col min="11298" max="11298" width="9.08984375" style="94" customWidth="1"/>
    <col min="11299" max="11523" width="9" style="94"/>
    <col min="11524" max="11524" width="22.6328125" style="94" customWidth="1"/>
    <col min="11525" max="11528" width="4.36328125" style="94" customWidth="1"/>
    <col min="11529" max="11529" width="4.08984375" style="94" customWidth="1"/>
    <col min="11530" max="11530" width="5.90625" style="94" customWidth="1"/>
    <col min="11531" max="11531" width="4.36328125" style="94" customWidth="1"/>
    <col min="11532" max="11532" width="5.90625" style="94" customWidth="1"/>
    <col min="11533" max="11533" width="4.36328125" style="94" customWidth="1"/>
    <col min="11534" max="11534" width="5.90625" style="94" customWidth="1"/>
    <col min="11535" max="11535" width="4.36328125" style="94" customWidth="1"/>
    <col min="11536" max="11536" width="5.90625" style="94" customWidth="1"/>
    <col min="11537" max="11537" width="4.36328125" style="94" customWidth="1"/>
    <col min="11538" max="11538" width="5.90625" style="94" customWidth="1"/>
    <col min="11539" max="11539" width="4.36328125" style="94" customWidth="1"/>
    <col min="11540" max="11540" width="5.90625" style="94" customWidth="1"/>
    <col min="11541" max="11541" width="4.36328125" style="94" customWidth="1"/>
    <col min="11542" max="11542" width="5.90625" style="94" customWidth="1"/>
    <col min="11543" max="11543" width="4.36328125" style="94" customWidth="1"/>
    <col min="11544" max="11544" width="5.90625" style="94" customWidth="1"/>
    <col min="11545" max="11545" width="4.36328125" style="94" customWidth="1"/>
    <col min="11546" max="11546" width="5.90625" style="94" customWidth="1"/>
    <col min="11547" max="11547" width="4.36328125" style="94" customWidth="1"/>
    <col min="11548" max="11548" width="5.90625" style="94" customWidth="1"/>
    <col min="11549" max="11549" width="4.36328125" style="94" customWidth="1"/>
    <col min="11550" max="11550" width="5.90625" style="94" customWidth="1"/>
    <col min="11551" max="11551" width="4.36328125" style="94" customWidth="1"/>
    <col min="11552" max="11552" width="5.90625" style="94" customWidth="1"/>
    <col min="11553" max="11553" width="4.453125" style="94" customWidth="1"/>
    <col min="11554" max="11554" width="9.08984375" style="94" customWidth="1"/>
    <col min="11555" max="11779" width="9" style="94"/>
    <col min="11780" max="11780" width="22.6328125" style="94" customWidth="1"/>
    <col min="11781" max="11784" width="4.36328125" style="94" customWidth="1"/>
    <col min="11785" max="11785" width="4.08984375" style="94" customWidth="1"/>
    <col min="11786" max="11786" width="5.90625" style="94" customWidth="1"/>
    <col min="11787" max="11787" width="4.36328125" style="94" customWidth="1"/>
    <col min="11788" max="11788" width="5.90625" style="94" customWidth="1"/>
    <col min="11789" max="11789" width="4.36328125" style="94" customWidth="1"/>
    <col min="11790" max="11790" width="5.90625" style="94" customWidth="1"/>
    <col min="11791" max="11791" width="4.36328125" style="94" customWidth="1"/>
    <col min="11792" max="11792" width="5.90625" style="94" customWidth="1"/>
    <col min="11793" max="11793" width="4.36328125" style="94" customWidth="1"/>
    <col min="11794" max="11794" width="5.90625" style="94" customWidth="1"/>
    <col min="11795" max="11795" width="4.36328125" style="94" customWidth="1"/>
    <col min="11796" max="11796" width="5.90625" style="94" customWidth="1"/>
    <col min="11797" max="11797" width="4.36328125" style="94" customWidth="1"/>
    <col min="11798" max="11798" width="5.90625" style="94" customWidth="1"/>
    <col min="11799" max="11799" width="4.36328125" style="94" customWidth="1"/>
    <col min="11800" max="11800" width="5.90625" style="94" customWidth="1"/>
    <col min="11801" max="11801" width="4.36328125" style="94" customWidth="1"/>
    <col min="11802" max="11802" width="5.90625" style="94" customWidth="1"/>
    <col min="11803" max="11803" width="4.36328125" style="94" customWidth="1"/>
    <col min="11804" max="11804" width="5.90625" style="94" customWidth="1"/>
    <col min="11805" max="11805" width="4.36328125" style="94" customWidth="1"/>
    <col min="11806" max="11806" width="5.90625" style="94" customWidth="1"/>
    <col min="11807" max="11807" width="4.36328125" style="94" customWidth="1"/>
    <col min="11808" max="11808" width="5.90625" style="94" customWidth="1"/>
    <col min="11809" max="11809" width="4.453125" style="94" customWidth="1"/>
    <col min="11810" max="11810" width="9.08984375" style="94" customWidth="1"/>
    <col min="11811" max="12035" width="9" style="94"/>
    <col min="12036" max="12036" width="22.6328125" style="94" customWidth="1"/>
    <col min="12037" max="12040" width="4.36328125" style="94" customWidth="1"/>
    <col min="12041" max="12041" width="4.08984375" style="94" customWidth="1"/>
    <col min="12042" max="12042" width="5.90625" style="94" customWidth="1"/>
    <col min="12043" max="12043" width="4.36328125" style="94" customWidth="1"/>
    <col min="12044" max="12044" width="5.90625" style="94" customWidth="1"/>
    <col min="12045" max="12045" width="4.36328125" style="94" customWidth="1"/>
    <col min="12046" max="12046" width="5.90625" style="94" customWidth="1"/>
    <col min="12047" max="12047" width="4.36328125" style="94" customWidth="1"/>
    <col min="12048" max="12048" width="5.90625" style="94" customWidth="1"/>
    <col min="12049" max="12049" width="4.36328125" style="94" customWidth="1"/>
    <col min="12050" max="12050" width="5.90625" style="94" customWidth="1"/>
    <col min="12051" max="12051" width="4.36328125" style="94" customWidth="1"/>
    <col min="12052" max="12052" width="5.90625" style="94" customWidth="1"/>
    <col min="12053" max="12053" width="4.36328125" style="94" customWidth="1"/>
    <col min="12054" max="12054" width="5.90625" style="94" customWidth="1"/>
    <col min="12055" max="12055" width="4.36328125" style="94" customWidth="1"/>
    <col min="12056" max="12056" width="5.90625" style="94" customWidth="1"/>
    <col min="12057" max="12057" width="4.36328125" style="94" customWidth="1"/>
    <col min="12058" max="12058" width="5.90625" style="94" customWidth="1"/>
    <col min="12059" max="12059" width="4.36328125" style="94" customWidth="1"/>
    <col min="12060" max="12060" width="5.90625" style="94" customWidth="1"/>
    <col min="12061" max="12061" width="4.36328125" style="94" customWidth="1"/>
    <col min="12062" max="12062" width="5.90625" style="94" customWidth="1"/>
    <col min="12063" max="12063" width="4.36328125" style="94" customWidth="1"/>
    <col min="12064" max="12064" width="5.90625" style="94" customWidth="1"/>
    <col min="12065" max="12065" width="4.453125" style="94" customWidth="1"/>
    <col min="12066" max="12066" width="9.08984375" style="94" customWidth="1"/>
    <col min="12067" max="12291" width="9" style="94"/>
    <col min="12292" max="12292" width="22.6328125" style="94" customWidth="1"/>
    <col min="12293" max="12296" width="4.36328125" style="94" customWidth="1"/>
    <col min="12297" max="12297" width="4.08984375" style="94" customWidth="1"/>
    <col min="12298" max="12298" width="5.90625" style="94" customWidth="1"/>
    <col min="12299" max="12299" width="4.36328125" style="94" customWidth="1"/>
    <col min="12300" max="12300" width="5.90625" style="94" customWidth="1"/>
    <col min="12301" max="12301" width="4.36328125" style="94" customWidth="1"/>
    <col min="12302" max="12302" width="5.90625" style="94" customWidth="1"/>
    <col min="12303" max="12303" width="4.36328125" style="94" customWidth="1"/>
    <col min="12304" max="12304" width="5.90625" style="94" customWidth="1"/>
    <col min="12305" max="12305" width="4.36328125" style="94" customWidth="1"/>
    <col min="12306" max="12306" width="5.90625" style="94" customWidth="1"/>
    <col min="12307" max="12307" width="4.36328125" style="94" customWidth="1"/>
    <col min="12308" max="12308" width="5.90625" style="94" customWidth="1"/>
    <col min="12309" max="12309" width="4.36328125" style="94" customWidth="1"/>
    <col min="12310" max="12310" width="5.90625" style="94" customWidth="1"/>
    <col min="12311" max="12311" width="4.36328125" style="94" customWidth="1"/>
    <col min="12312" max="12312" width="5.90625" style="94" customWidth="1"/>
    <col min="12313" max="12313" width="4.36328125" style="94" customWidth="1"/>
    <col min="12314" max="12314" width="5.90625" style="94" customWidth="1"/>
    <col min="12315" max="12315" width="4.36328125" style="94" customWidth="1"/>
    <col min="12316" max="12316" width="5.90625" style="94" customWidth="1"/>
    <col min="12317" max="12317" width="4.36328125" style="94" customWidth="1"/>
    <col min="12318" max="12318" width="5.90625" style="94" customWidth="1"/>
    <col min="12319" max="12319" width="4.36328125" style="94" customWidth="1"/>
    <col min="12320" max="12320" width="5.90625" style="94" customWidth="1"/>
    <col min="12321" max="12321" width="4.453125" style="94" customWidth="1"/>
    <col min="12322" max="12322" width="9.08984375" style="94" customWidth="1"/>
    <col min="12323" max="12547" width="9" style="94"/>
    <col min="12548" max="12548" width="22.6328125" style="94" customWidth="1"/>
    <col min="12549" max="12552" width="4.36328125" style="94" customWidth="1"/>
    <col min="12553" max="12553" width="4.08984375" style="94" customWidth="1"/>
    <col min="12554" max="12554" width="5.90625" style="94" customWidth="1"/>
    <col min="12555" max="12555" width="4.36328125" style="94" customWidth="1"/>
    <col min="12556" max="12556" width="5.90625" style="94" customWidth="1"/>
    <col min="12557" max="12557" width="4.36328125" style="94" customWidth="1"/>
    <col min="12558" max="12558" width="5.90625" style="94" customWidth="1"/>
    <col min="12559" max="12559" width="4.36328125" style="94" customWidth="1"/>
    <col min="12560" max="12560" width="5.90625" style="94" customWidth="1"/>
    <col min="12561" max="12561" width="4.36328125" style="94" customWidth="1"/>
    <col min="12562" max="12562" width="5.90625" style="94" customWidth="1"/>
    <col min="12563" max="12563" width="4.36328125" style="94" customWidth="1"/>
    <col min="12564" max="12564" width="5.90625" style="94" customWidth="1"/>
    <col min="12565" max="12565" width="4.36328125" style="94" customWidth="1"/>
    <col min="12566" max="12566" width="5.90625" style="94" customWidth="1"/>
    <col min="12567" max="12567" width="4.36328125" style="94" customWidth="1"/>
    <col min="12568" max="12568" width="5.90625" style="94" customWidth="1"/>
    <col min="12569" max="12569" width="4.36328125" style="94" customWidth="1"/>
    <col min="12570" max="12570" width="5.90625" style="94" customWidth="1"/>
    <col min="12571" max="12571" width="4.36328125" style="94" customWidth="1"/>
    <col min="12572" max="12572" width="5.90625" style="94" customWidth="1"/>
    <col min="12573" max="12573" width="4.36328125" style="94" customWidth="1"/>
    <col min="12574" max="12574" width="5.90625" style="94" customWidth="1"/>
    <col min="12575" max="12575" width="4.36328125" style="94" customWidth="1"/>
    <col min="12576" max="12576" width="5.90625" style="94" customWidth="1"/>
    <col min="12577" max="12577" width="4.453125" style="94" customWidth="1"/>
    <col min="12578" max="12578" width="9.08984375" style="94" customWidth="1"/>
    <col min="12579" max="12803" width="9" style="94"/>
    <col min="12804" max="12804" width="22.6328125" style="94" customWidth="1"/>
    <col min="12805" max="12808" width="4.36328125" style="94" customWidth="1"/>
    <col min="12809" max="12809" width="4.08984375" style="94" customWidth="1"/>
    <col min="12810" max="12810" width="5.90625" style="94" customWidth="1"/>
    <col min="12811" max="12811" width="4.36328125" style="94" customWidth="1"/>
    <col min="12812" max="12812" width="5.90625" style="94" customWidth="1"/>
    <col min="12813" max="12813" width="4.36328125" style="94" customWidth="1"/>
    <col min="12814" max="12814" width="5.90625" style="94" customWidth="1"/>
    <col min="12815" max="12815" width="4.36328125" style="94" customWidth="1"/>
    <col min="12816" max="12816" width="5.90625" style="94" customWidth="1"/>
    <col min="12817" max="12817" width="4.36328125" style="94" customWidth="1"/>
    <col min="12818" max="12818" width="5.90625" style="94" customWidth="1"/>
    <col min="12819" max="12819" width="4.36328125" style="94" customWidth="1"/>
    <col min="12820" max="12820" width="5.90625" style="94" customWidth="1"/>
    <col min="12821" max="12821" width="4.36328125" style="94" customWidth="1"/>
    <col min="12822" max="12822" width="5.90625" style="94" customWidth="1"/>
    <col min="12823" max="12823" width="4.36328125" style="94" customWidth="1"/>
    <col min="12824" max="12824" width="5.90625" style="94" customWidth="1"/>
    <col min="12825" max="12825" width="4.36328125" style="94" customWidth="1"/>
    <col min="12826" max="12826" width="5.90625" style="94" customWidth="1"/>
    <col min="12827" max="12827" width="4.36328125" style="94" customWidth="1"/>
    <col min="12828" max="12828" width="5.90625" style="94" customWidth="1"/>
    <col min="12829" max="12829" width="4.36328125" style="94" customWidth="1"/>
    <col min="12830" max="12830" width="5.90625" style="94" customWidth="1"/>
    <col min="12831" max="12831" width="4.36328125" style="94" customWidth="1"/>
    <col min="12832" max="12832" width="5.90625" style="94" customWidth="1"/>
    <col min="12833" max="12833" width="4.453125" style="94" customWidth="1"/>
    <col min="12834" max="12834" width="9.08984375" style="94" customWidth="1"/>
    <col min="12835" max="13059" width="9" style="94"/>
    <col min="13060" max="13060" width="22.6328125" style="94" customWidth="1"/>
    <col min="13061" max="13064" width="4.36328125" style="94" customWidth="1"/>
    <col min="13065" max="13065" width="4.08984375" style="94" customWidth="1"/>
    <col min="13066" max="13066" width="5.90625" style="94" customWidth="1"/>
    <col min="13067" max="13067" width="4.36328125" style="94" customWidth="1"/>
    <col min="13068" max="13068" width="5.90625" style="94" customWidth="1"/>
    <col min="13069" max="13069" width="4.36328125" style="94" customWidth="1"/>
    <col min="13070" max="13070" width="5.90625" style="94" customWidth="1"/>
    <col min="13071" max="13071" width="4.36328125" style="94" customWidth="1"/>
    <col min="13072" max="13072" width="5.90625" style="94" customWidth="1"/>
    <col min="13073" max="13073" width="4.36328125" style="94" customWidth="1"/>
    <col min="13074" max="13074" width="5.90625" style="94" customWidth="1"/>
    <col min="13075" max="13075" width="4.36328125" style="94" customWidth="1"/>
    <col min="13076" max="13076" width="5.90625" style="94" customWidth="1"/>
    <col min="13077" max="13077" width="4.36328125" style="94" customWidth="1"/>
    <col min="13078" max="13078" width="5.90625" style="94" customWidth="1"/>
    <col min="13079" max="13079" width="4.36328125" style="94" customWidth="1"/>
    <col min="13080" max="13080" width="5.90625" style="94" customWidth="1"/>
    <col min="13081" max="13081" width="4.36328125" style="94" customWidth="1"/>
    <col min="13082" max="13082" width="5.90625" style="94" customWidth="1"/>
    <col min="13083" max="13083" width="4.36328125" style="94" customWidth="1"/>
    <col min="13084" max="13084" width="5.90625" style="94" customWidth="1"/>
    <col min="13085" max="13085" width="4.36328125" style="94" customWidth="1"/>
    <col min="13086" max="13086" width="5.90625" style="94" customWidth="1"/>
    <col min="13087" max="13087" width="4.36328125" style="94" customWidth="1"/>
    <col min="13088" max="13088" width="5.90625" style="94" customWidth="1"/>
    <col min="13089" max="13089" width="4.453125" style="94" customWidth="1"/>
    <col min="13090" max="13090" width="9.08984375" style="94" customWidth="1"/>
    <col min="13091" max="13315" width="9" style="94"/>
    <col min="13316" max="13316" width="22.6328125" style="94" customWidth="1"/>
    <col min="13317" max="13320" width="4.36328125" style="94" customWidth="1"/>
    <col min="13321" max="13321" width="4.08984375" style="94" customWidth="1"/>
    <col min="13322" max="13322" width="5.90625" style="94" customWidth="1"/>
    <col min="13323" max="13323" width="4.36328125" style="94" customWidth="1"/>
    <col min="13324" max="13324" width="5.90625" style="94" customWidth="1"/>
    <col min="13325" max="13325" width="4.36328125" style="94" customWidth="1"/>
    <col min="13326" max="13326" width="5.90625" style="94" customWidth="1"/>
    <col min="13327" max="13327" width="4.36328125" style="94" customWidth="1"/>
    <col min="13328" max="13328" width="5.90625" style="94" customWidth="1"/>
    <col min="13329" max="13329" width="4.36328125" style="94" customWidth="1"/>
    <col min="13330" max="13330" width="5.90625" style="94" customWidth="1"/>
    <col min="13331" max="13331" width="4.36328125" style="94" customWidth="1"/>
    <col min="13332" max="13332" width="5.90625" style="94" customWidth="1"/>
    <col min="13333" max="13333" width="4.36328125" style="94" customWidth="1"/>
    <col min="13334" max="13334" width="5.90625" style="94" customWidth="1"/>
    <col min="13335" max="13335" width="4.36328125" style="94" customWidth="1"/>
    <col min="13336" max="13336" width="5.90625" style="94" customWidth="1"/>
    <col min="13337" max="13337" width="4.36328125" style="94" customWidth="1"/>
    <col min="13338" max="13338" width="5.90625" style="94" customWidth="1"/>
    <col min="13339" max="13339" width="4.36328125" style="94" customWidth="1"/>
    <col min="13340" max="13340" width="5.90625" style="94" customWidth="1"/>
    <col min="13341" max="13341" width="4.36328125" style="94" customWidth="1"/>
    <col min="13342" max="13342" width="5.90625" style="94" customWidth="1"/>
    <col min="13343" max="13343" width="4.36328125" style="94" customWidth="1"/>
    <col min="13344" max="13344" width="5.90625" style="94" customWidth="1"/>
    <col min="13345" max="13345" width="4.453125" style="94" customWidth="1"/>
    <col min="13346" max="13346" width="9.08984375" style="94" customWidth="1"/>
    <col min="13347" max="13571" width="9" style="94"/>
    <col min="13572" max="13572" width="22.6328125" style="94" customWidth="1"/>
    <col min="13573" max="13576" width="4.36328125" style="94" customWidth="1"/>
    <col min="13577" max="13577" width="4.08984375" style="94" customWidth="1"/>
    <col min="13578" max="13578" width="5.90625" style="94" customWidth="1"/>
    <col min="13579" max="13579" width="4.36328125" style="94" customWidth="1"/>
    <col min="13580" max="13580" width="5.90625" style="94" customWidth="1"/>
    <col min="13581" max="13581" width="4.36328125" style="94" customWidth="1"/>
    <col min="13582" max="13582" width="5.90625" style="94" customWidth="1"/>
    <col min="13583" max="13583" width="4.36328125" style="94" customWidth="1"/>
    <col min="13584" max="13584" width="5.90625" style="94" customWidth="1"/>
    <col min="13585" max="13585" width="4.36328125" style="94" customWidth="1"/>
    <col min="13586" max="13586" width="5.90625" style="94" customWidth="1"/>
    <col min="13587" max="13587" width="4.36328125" style="94" customWidth="1"/>
    <col min="13588" max="13588" width="5.90625" style="94" customWidth="1"/>
    <col min="13589" max="13589" width="4.36328125" style="94" customWidth="1"/>
    <col min="13590" max="13590" width="5.90625" style="94" customWidth="1"/>
    <col min="13591" max="13591" width="4.36328125" style="94" customWidth="1"/>
    <col min="13592" max="13592" width="5.90625" style="94" customWidth="1"/>
    <col min="13593" max="13593" width="4.36328125" style="94" customWidth="1"/>
    <col min="13594" max="13594" width="5.90625" style="94" customWidth="1"/>
    <col min="13595" max="13595" width="4.36328125" style="94" customWidth="1"/>
    <col min="13596" max="13596" width="5.90625" style="94" customWidth="1"/>
    <col min="13597" max="13597" width="4.36328125" style="94" customWidth="1"/>
    <col min="13598" max="13598" width="5.90625" style="94" customWidth="1"/>
    <col min="13599" max="13599" width="4.36328125" style="94" customWidth="1"/>
    <col min="13600" max="13600" width="5.90625" style="94" customWidth="1"/>
    <col min="13601" max="13601" width="4.453125" style="94" customWidth="1"/>
    <col min="13602" max="13602" width="9.08984375" style="94" customWidth="1"/>
    <col min="13603" max="13827" width="9" style="94"/>
    <col min="13828" max="13828" width="22.6328125" style="94" customWidth="1"/>
    <col min="13829" max="13832" width="4.36328125" style="94" customWidth="1"/>
    <col min="13833" max="13833" width="4.08984375" style="94" customWidth="1"/>
    <col min="13834" max="13834" width="5.90625" style="94" customWidth="1"/>
    <col min="13835" max="13835" width="4.36328125" style="94" customWidth="1"/>
    <col min="13836" max="13836" width="5.90625" style="94" customWidth="1"/>
    <col min="13837" max="13837" width="4.36328125" style="94" customWidth="1"/>
    <col min="13838" max="13838" width="5.90625" style="94" customWidth="1"/>
    <col min="13839" max="13839" width="4.36328125" style="94" customWidth="1"/>
    <col min="13840" max="13840" width="5.90625" style="94" customWidth="1"/>
    <col min="13841" max="13841" width="4.36328125" style="94" customWidth="1"/>
    <col min="13842" max="13842" width="5.90625" style="94" customWidth="1"/>
    <col min="13843" max="13843" width="4.36328125" style="94" customWidth="1"/>
    <col min="13844" max="13844" width="5.90625" style="94" customWidth="1"/>
    <col min="13845" max="13845" width="4.36328125" style="94" customWidth="1"/>
    <col min="13846" max="13846" width="5.90625" style="94" customWidth="1"/>
    <col min="13847" max="13847" width="4.36328125" style="94" customWidth="1"/>
    <col min="13848" max="13848" width="5.90625" style="94" customWidth="1"/>
    <col min="13849" max="13849" width="4.36328125" style="94" customWidth="1"/>
    <col min="13850" max="13850" width="5.90625" style="94" customWidth="1"/>
    <col min="13851" max="13851" width="4.36328125" style="94" customWidth="1"/>
    <col min="13852" max="13852" width="5.90625" style="94" customWidth="1"/>
    <col min="13853" max="13853" width="4.36328125" style="94" customWidth="1"/>
    <col min="13854" max="13854" width="5.90625" style="94" customWidth="1"/>
    <col min="13855" max="13855" width="4.36328125" style="94" customWidth="1"/>
    <col min="13856" max="13856" width="5.90625" style="94" customWidth="1"/>
    <col min="13857" max="13857" width="4.453125" style="94" customWidth="1"/>
    <col min="13858" max="13858" width="9.08984375" style="94" customWidth="1"/>
    <col min="13859" max="14083" width="9" style="94"/>
    <col min="14084" max="14084" width="22.6328125" style="94" customWidth="1"/>
    <col min="14085" max="14088" width="4.36328125" style="94" customWidth="1"/>
    <col min="14089" max="14089" width="4.08984375" style="94" customWidth="1"/>
    <col min="14090" max="14090" width="5.90625" style="94" customWidth="1"/>
    <col min="14091" max="14091" width="4.36328125" style="94" customWidth="1"/>
    <col min="14092" max="14092" width="5.90625" style="94" customWidth="1"/>
    <col min="14093" max="14093" width="4.36328125" style="94" customWidth="1"/>
    <col min="14094" max="14094" width="5.90625" style="94" customWidth="1"/>
    <col min="14095" max="14095" width="4.36328125" style="94" customWidth="1"/>
    <col min="14096" max="14096" width="5.90625" style="94" customWidth="1"/>
    <col min="14097" max="14097" width="4.36328125" style="94" customWidth="1"/>
    <col min="14098" max="14098" width="5.90625" style="94" customWidth="1"/>
    <col min="14099" max="14099" width="4.36328125" style="94" customWidth="1"/>
    <col min="14100" max="14100" width="5.90625" style="94" customWidth="1"/>
    <col min="14101" max="14101" width="4.36328125" style="94" customWidth="1"/>
    <col min="14102" max="14102" width="5.90625" style="94" customWidth="1"/>
    <col min="14103" max="14103" width="4.36328125" style="94" customWidth="1"/>
    <col min="14104" max="14104" width="5.90625" style="94" customWidth="1"/>
    <col min="14105" max="14105" width="4.36328125" style="94" customWidth="1"/>
    <col min="14106" max="14106" width="5.90625" style="94" customWidth="1"/>
    <col min="14107" max="14107" width="4.36328125" style="94" customWidth="1"/>
    <col min="14108" max="14108" width="5.90625" style="94" customWidth="1"/>
    <col min="14109" max="14109" width="4.36328125" style="94" customWidth="1"/>
    <col min="14110" max="14110" width="5.90625" style="94" customWidth="1"/>
    <col min="14111" max="14111" width="4.36328125" style="94" customWidth="1"/>
    <col min="14112" max="14112" width="5.90625" style="94" customWidth="1"/>
    <col min="14113" max="14113" width="4.453125" style="94" customWidth="1"/>
    <col min="14114" max="14114" width="9.08984375" style="94" customWidth="1"/>
    <col min="14115" max="14339" width="9" style="94"/>
    <col min="14340" max="14340" width="22.6328125" style="94" customWidth="1"/>
    <col min="14341" max="14344" width="4.36328125" style="94" customWidth="1"/>
    <col min="14345" max="14345" width="4.08984375" style="94" customWidth="1"/>
    <col min="14346" max="14346" width="5.90625" style="94" customWidth="1"/>
    <col min="14347" max="14347" width="4.36328125" style="94" customWidth="1"/>
    <col min="14348" max="14348" width="5.90625" style="94" customWidth="1"/>
    <col min="14349" max="14349" width="4.36328125" style="94" customWidth="1"/>
    <col min="14350" max="14350" width="5.90625" style="94" customWidth="1"/>
    <col min="14351" max="14351" width="4.36328125" style="94" customWidth="1"/>
    <col min="14352" max="14352" width="5.90625" style="94" customWidth="1"/>
    <col min="14353" max="14353" width="4.36328125" style="94" customWidth="1"/>
    <col min="14354" max="14354" width="5.90625" style="94" customWidth="1"/>
    <col min="14355" max="14355" width="4.36328125" style="94" customWidth="1"/>
    <col min="14356" max="14356" width="5.90625" style="94" customWidth="1"/>
    <col min="14357" max="14357" width="4.36328125" style="94" customWidth="1"/>
    <col min="14358" max="14358" width="5.90625" style="94" customWidth="1"/>
    <col min="14359" max="14359" width="4.36328125" style="94" customWidth="1"/>
    <col min="14360" max="14360" width="5.90625" style="94" customWidth="1"/>
    <col min="14361" max="14361" width="4.36328125" style="94" customWidth="1"/>
    <col min="14362" max="14362" width="5.90625" style="94" customWidth="1"/>
    <col min="14363" max="14363" width="4.36328125" style="94" customWidth="1"/>
    <col min="14364" max="14364" width="5.90625" style="94" customWidth="1"/>
    <col min="14365" max="14365" width="4.36328125" style="94" customWidth="1"/>
    <col min="14366" max="14366" width="5.90625" style="94" customWidth="1"/>
    <col min="14367" max="14367" width="4.36328125" style="94" customWidth="1"/>
    <col min="14368" max="14368" width="5.90625" style="94" customWidth="1"/>
    <col min="14369" max="14369" width="4.453125" style="94" customWidth="1"/>
    <col min="14370" max="14370" width="9.08984375" style="94" customWidth="1"/>
    <col min="14371" max="14595" width="9" style="94"/>
    <col min="14596" max="14596" width="22.6328125" style="94" customWidth="1"/>
    <col min="14597" max="14600" width="4.36328125" style="94" customWidth="1"/>
    <col min="14601" max="14601" width="4.08984375" style="94" customWidth="1"/>
    <col min="14602" max="14602" width="5.90625" style="94" customWidth="1"/>
    <col min="14603" max="14603" width="4.36328125" style="94" customWidth="1"/>
    <col min="14604" max="14604" width="5.90625" style="94" customWidth="1"/>
    <col min="14605" max="14605" width="4.36328125" style="94" customWidth="1"/>
    <col min="14606" max="14606" width="5.90625" style="94" customWidth="1"/>
    <col min="14607" max="14607" width="4.36328125" style="94" customWidth="1"/>
    <col min="14608" max="14608" width="5.90625" style="94" customWidth="1"/>
    <col min="14609" max="14609" width="4.36328125" style="94" customWidth="1"/>
    <col min="14610" max="14610" width="5.90625" style="94" customWidth="1"/>
    <col min="14611" max="14611" width="4.36328125" style="94" customWidth="1"/>
    <col min="14612" max="14612" width="5.90625" style="94" customWidth="1"/>
    <col min="14613" max="14613" width="4.36328125" style="94" customWidth="1"/>
    <col min="14614" max="14614" width="5.90625" style="94" customWidth="1"/>
    <col min="14615" max="14615" width="4.36328125" style="94" customWidth="1"/>
    <col min="14616" max="14616" width="5.90625" style="94" customWidth="1"/>
    <col min="14617" max="14617" width="4.36328125" style="94" customWidth="1"/>
    <col min="14618" max="14618" width="5.90625" style="94" customWidth="1"/>
    <col min="14619" max="14619" width="4.36328125" style="94" customWidth="1"/>
    <col min="14620" max="14620" width="5.90625" style="94" customWidth="1"/>
    <col min="14621" max="14621" width="4.36328125" style="94" customWidth="1"/>
    <col min="14622" max="14622" width="5.90625" style="94" customWidth="1"/>
    <col min="14623" max="14623" width="4.36328125" style="94" customWidth="1"/>
    <col min="14624" max="14624" width="5.90625" style="94" customWidth="1"/>
    <col min="14625" max="14625" width="4.453125" style="94" customWidth="1"/>
    <col min="14626" max="14626" width="9.08984375" style="94" customWidth="1"/>
    <col min="14627" max="14851" width="9" style="94"/>
    <col min="14852" max="14852" width="22.6328125" style="94" customWidth="1"/>
    <col min="14853" max="14856" width="4.36328125" style="94" customWidth="1"/>
    <col min="14857" max="14857" width="4.08984375" style="94" customWidth="1"/>
    <col min="14858" max="14858" width="5.90625" style="94" customWidth="1"/>
    <col min="14859" max="14859" width="4.36328125" style="94" customWidth="1"/>
    <col min="14860" max="14860" width="5.90625" style="94" customWidth="1"/>
    <col min="14861" max="14861" width="4.36328125" style="94" customWidth="1"/>
    <col min="14862" max="14862" width="5.90625" style="94" customWidth="1"/>
    <col min="14863" max="14863" width="4.36328125" style="94" customWidth="1"/>
    <col min="14864" max="14864" width="5.90625" style="94" customWidth="1"/>
    <col min="14865" max="14865" width="4.36328125" style="94" customWidth="1"/>
    <col min="14866" max="14866" width="5.90625" style="94" customWidth="1"/>
    <col min="14867" max="14867" width="4.36328125" style="94" customWidth="1"/>
    <col min="14868" max="14868" width="5.90625" style="94" customWidth="1"/>
    <col min="14869" max="14869" width="4.36328125" style="94" customWidth="1"/>
    <col min="14870" max="14870" width="5.90625" style="94" customWidth="1"/>
    <col min="14871" max="14871" width="4.36328125" style="94" customWidth="1"/>
    <col min="14872" max="14872" width="5.90625" style="94" customWidth="1"/>
    <col min="14873" max="14873" width="4.36328125" style="94" customWidth="1"/>
    <col min="14874" max="14874" width="5.90625" style="94" customWidth="1"/>
    <col min="14875" max="14875" width="4.36328125" style="94" customWidth="1"/>
    <col min="14876" max="14876" width="5.90625" style="94" customWidth="1"/>
    <col min="14877" max="14877" width="4.36328125" style="94" customWidth="1"/>
    <col min="14878" max="14878" width="5.90625" style="94" customWidth="1"/>
    <col min="14879" max="14879" width="4.36328125" style="94" customWidth="1"/>
    <col min="14880" max="14880" width="5.90625" style="94" customWidth="1"/>
    <col min="14881" max="14881" width="4.453125" style="94" customWidth="1"/>
    <col min="14882" max="14882" width="9.08984375" style="94" customWidth="1"/>
    <col min="14883" max="15107" width="9" style="94"/>
    <col min="15108" max="15108" width="22.6328125" style="94" customWidth="1"/>
    <col min="15109" max="15112" width="4.36328125" style="94" customWidth="1"/>
    <col min="15113" max="15113" width="4.08984375" style="94" customWidth="1"/>
    <col min="15114" max="15114" width="5.90625" style="94" customWidth="1"/>
    <col min="15115" max="15115" width="4.36328125" style="94" customWidth="1"/>
    <col min="15116" max="15116" width="5.90625" style="94" customWidth="1"/>
    <col min="15117" max="15117" width="4.36328125" style="94" customWidth="1"/>
    <col min="15118" max="15118" width="5.90625" style="94" customWidth="1"/>
    <col min="15119" max="15119" width="4.36328125" style="94" customWidth="1"/>
    <col min="15120" max="15120" width="5.90625" style="94" customWidth="1"/>
    <col min="15121" max="15121" width="4.36328125" style="94" customWidth="1"/>
    <col min="15122" max="15122" width="5.90625" style="94" customWidth="1"/>
    <col min="15123" max="15123" width="4.36328125" style="94" customWidth="1"/>
    <col min="15124" max="15124" width="5.90625" style="94" customWidth="1"/>
    <col min="15125" max="15125" width="4.36328125" style="94" customWidth="1"/>
    <col min="15126" max="15126" width="5.90625" style="94" customWidth="1"/>
    <col min="15127" max="15127" width="4.36328125" style="94" customWidth="1"/>
    <col min="15128" max="15128" width="5.90625" style="94" customWidth="1"/>
    <col min="15129" max="15129" width="4.36328125" style="94" customWidth="1"/>
    <col min="15130" max="15130" width="5.90625" style="94" customWidth="1"/>
    <col min="15131" max="15131" width="4.36328125" style="94" customWidth="1"/>
    <col min="15132" max="15132" width="5.90625" style="94" customWidth="1"/>
    <col min="15133" max="15133" width="4.36328125" style="94" customWidth="1"/>
    <col min="15134" max="15134" width="5.90625" style="94" customWidth="1"/>
    <col min="15135" max="15135" width="4.36328125" style="94" customWidth="1"/>
    <col min="15136" max="15136" width="5.90625" style="94" customWidth="1"/>
    <col min="15137" max="15137" width="4.453125" style="94" customWidth="1"/>
    <col min="15138" max="15138" width="9.08984375" style="94" customWidth="1"/>
    <col min="15139" max="15363" width="9" style="94"/>
    <col min="15364" max="15364" width="22.6328125" style="94" customWidth="1"/>
    <col min="15365" max="15368" width="4.36328125" style="94" customWidth="1"/>
    <col min="15369" max="15369" width="4.08984375" style="94" customWidth="1"/>
    <col min="15370" max="15370" width="5.90625" style="94" customWidth="1"/>
    <col min="15371" max="15371" width="4.36328125" style="94" customWidth="1"/>
    <col min="15372" max="15372" width="5.90625" style="94" customWidth="1"/>
    <col min="15373" max="15373" width="4.36328125" style="94" customWidth="1"/>
    <col min="15374" max="15374" width="5.90625" style="94" customWidth="1"/>
    <col min="15375" max="15375" width="4.36328125" style="94" customWidth="1"/>
    <col min="15376" max="15376" width="5.90625" style="94" customWidth="1"/>
    <col min="15377" max="15377" width="4.36328125" style="94" customWidth="1"/>
    <col min="15378" max="15378" width="5.90625" style="94" customWidth="1"/>
    <col min="15379" max="15379" width="4.36328125" style="94" customWidth="1"/>
    <col min="15380" max="15380" width="5.90625" style="94" customWidth="1"/>
    <col min="15381" max="15381" width="4.36328125" style="94" customWidth="1"/>
    <col min="15382" max="15382" width="5.90625" style="94" customWidth="1"/>
    <col min="15383" max="15383" width="4.36328125" style="94" customWidth="1"/>
    <col min="15384" max="15384" width="5.90625" style="94" customWidth="1"/>
    <col min="15385" max="15385" width="4.36328125" style="94" customWidth="1"/>
    <col min="15386" max="15386" width="5.90625" style="94" customWidth="1"/>
    <col min="15387" max="15387" width="4.36328125" style="94" customWidth="1"/>
    <col min="15388" max="15388" width="5.90625" style="94" customWidth="1"/>
    <col min="15389" max="15389" width="4.36328125" style="94" customWidth="1"/>
    <col min="15390" max="15390" width="5.90625" style="94" customWidth="1"/>
    <col min="15391" max="15391" width="4.36328125" style="94" customWidth="1"/>
    <col min="15392" max="15392" width="5.90625" style="94" customWidth="1"/>
    <col min="15393" max="15393" width="4.453125" style="94" customWidth="1"/>
    <col min="15394" max="15394" width="9.08984375" style="94" customWidth="1"/>
    <col min="15395" max="15619" width="9" style="94"/>
    <col min="15620" max="15620" width="22.6328125" style="94" customWidth="1"/>
    <col min="15621" max="15624" width="4.36328125" style="94" customWidth="1"/>
    <col min="15625" max="15625" width="4.08984375" style="94" customWidth="1"/>
    <col min="15626" max="15626" width="5.90625" style="94" customWidth="1"/>
    <col min="15627" max="15627" width="4.36328125" style="94" customWidth="1"/>
    <col min="15628" max="15628" width="5.90625" style="94" customWidth="1"/>
    <col min="15629" max="15629" width="4.36328125" style="94" customWidth="1"/>
    <col min="15630" max="15630" width="5.90625" style="94" customWidth="1"/>
    <col min="15631" max="15631" width="4.36328125" style="94" customWidth="1"/>
    <col min="15632" max="15632" width="5.90625" style="94" customWidth="1"/>
    <col min="15633" max="15633" width="4.36328125" style="94" customWidth="1"/>
    <col min="15634" max="15634" width="5.90625" style="94" customWidth="1"/>
    <col min="15635" max="15635" width="4.36328125" style="94" customWidth="1"/>
    <col min="15636" max="15636" width="5.90625" style="94" customWidth="1"/>
    <col min="15637" max="15637" width="4.36328125" style="94" customWidth="1"/>
    <col min="15638" max="15638" width="5.90625" style="94" customWidth="1"/>
    <col min="15639" max="15639" width="4.36328125" style="94" customWidth="1"/>
    <col min="15640" max="15640" width="5.90625" style="94" customWidth="1"/>
    <col min="15641" max="15641" width="4.36328125" style="94" customWidth="1"/>
    <col min="15642" max="15642" width="5.90625" style="94" customWidth="1"/>
    <col min="15643" max="15643" width="4.36328125" style="94" customWidth="1"/>
    <col min="15644" max="15644" width="5.90625" style="94" customWidth="1"/>
    <col min="15645" max="15645" width="4.36328125" style="94" customWidth="1"/>
    <col min="15646" max="15646" width="5.90625" style="94" customWidth="1"/>
    <col min="15647" max="15647" width="4.36328125" style="94" customWidth="1"/>
    <col min="15648" max="15648" width="5.90625" style="94" customWidth="1"/>
    <col min="15649" max="15649" width="4.453125" style="94" customWidth="1"/>
    <col min="15650" max="15650" width="9.08984375" style="94" customWidth="1"/>
    <col min="15651" max="15875" width="9" style="94"/>
    <col min="15876" max="15876" width="22.6328125" style="94" customWidth="1"/>
    <col min="15877" max="15880" width="4.36328125" style="94" customWidth="1"/>
    <col min="15881" max="15881" width="4.08984375" style="94" customWidth="1"/>
    <col min="15882" max="15882" width="5.90625" style="94" customWidth="1"/>
    <col min="15883" max="15883" width="4.36328125" style="94" customWidth="1"/>
    <col min="15884" max="15884" width="5.90625" style="94" customWidth="1"/>
    <col min="15885" max="15885" width="4.36328125" style="94" customWidth="1"/>
    <col min="15886" max="15886" width="5.90625" style="94" customWidth="1"/>
    <col min="15887" max="15887" width="4.36328125" style="94" customWidth="1"/>
    <col min="15888" max="15888" width="5.90625" style="94" customWidth="1"/>
    <col min="15889" max="15889" width="4.36328125" style="94" customWidth="1"/>
    <col min="15890" max="15890" width="5.90625" style="94" customWidth="1"/>
    <col min="15891" max="15891" width="4.36328125" style="94" customWidth="1"/>
    <col min="15892" max="15892" width="5.90625" style="94" customWidth="1"/>
    <col min="15893" max="15893" width="4.36328125" style="94" customWidth="1"/>
    <col min="15894" max="15894" width="5.90625" style="94" customWidth="1"/>
    <col min="15895" max="15895" width="4.36328125" style="94" customWidth="1"/>
    <col min="15896" max="15896" width="5.90625" style="94" customWidth="1"/>
    <col min="15897" max="15897" width="4.36328125" style="94" customWidth="1"/>
    <col min="15898" max="15898" width="5.90625" style="94" customWidth="1"/>
    <col min="15899" max="15899" width="4.36328125" style="94" customWidth="1"/>
    <col min="15900" max="15900" width="5.90625" style="94" customWidth="1"/>
    <col min="15901" max="15901" width="4.36328125" style="94" customWidth="1"/>
    <col min="15902" max="15902" width="5.90625" style="94" customWidth="1"/>
    <col min="15903" max="15903" width="4.36328125" style="94" customWidth="1"/>
    <col min="15904" max="15904" width="5.90625" style="94" customWidth="1"/>
    <col min="15905" max="15905" width="4.453125" style="94" customWidth="1"/>
    <col min="15906" max="15906" width="9.08984375" style="94" customWidth="1"/>
    <col min="15907" max="16131" width="9" style="94"/>
    <col min="16132" max="16132" width="22.6328125" style="94" customWidth="1"/>
    <col min="16133" max="16136" width="4.36328125" style="94" customWidth="1"/>
    <col min="16137" max="16137" width="4.08984375" style="94" customWidth="1"/>
    <col min="16138" max="16138" width="5.90625" style="94" customWidth="1"/>
    <col min="16139" max="16139" width="4.36328125" style="94" customWidth="1"/>
    <col min="16140" max="16140" width="5.90625" style="94" customWidth="1"/>
    <col min="16141" max="16141" width="4.36328125" style="94" customWidth="1"/>
    <col min="16142" max="16142" width="5.90625" style="94" customWidth="1"/>
    <col min="16143" max="16143" width="4.36328125" style="94" customWidth="1"/>
    <col min="16144" max="16144" width="5.90625" style="94" customWidth="1"/>
    <col min="16145" max="16145" width="4.36328125" style="94" customWidth="1"/>
    <col min="16146" max="16146" width="5.90625" style="94" customWidth="1"/>
    <col min="16147" max="16147" width="4.36328125" style="94" customWidth="1"/>
    <col min="16148" max="16148" width="5.90625" style="94" customWidth="1"/>
    <col min="16149" max="16149" width="4.36328125" style="94" customWidth="1"/>
    <col min="16150" max="16150" width="5.90625" style="94" customWidth="1"/>
    <col min="16151" max="16151" width="4.36328125" style="94" customWidth="1"/>
    <col min="16152" max="16152" width="5.90625" style="94" customWidth="1"/>
    <col min="16153" max="16153" width="4.36328125" style="94" customWidth="1"/>
    <col min="16154" max="16154" width="5.90625" style="94" customWidth="1"/>
    <col min="16155" max="16155" width="4.36328125" style="94" customWidth="1"/>
    <col min="16156" max="16156" width="5.90625" style="94" customWidth="1"/>
    <col min="16157" max="16157" width="4.36328125" style="94" customWidth="1"/>
    <col min="16158" max="16158" width="5.90625" style="94" customWidth="1"/>
    <col min="16159" max="16159" width="4.36328125" style="94" customWidth="1"/>
    <col min="16160" max="16160" width="5.90625" style="94" customWidth="1"/>
    <col min="16161" max="16161" width="4.453125" style="94" customWidth="1"/>
    <col min="16162" max="16162" width="9.08984375" style="94" customWidth="1"/>
    <col min="16163" max="16384" width="9" style="94"/>
  </cols>
  <sheetData>
    <row r="1" spans="1:42" s="79" customFormat="1" ht="30.75" customHeight="1">
      <c r="A1" s="76" t="s">
        <v>91</v>
      </c>
      <c r="B1" s="76" t="s">
        <v>212</v>
      </c>
      <c r="C1" s="77"/>
      <c r="D1" s="78"/>
      <c r="E1" s="78"/>
      <c r="F1" s="78"/>
      <c r="G1" s="78"/>
      <c r="H1" s="78"/>
      <c r="I1" s="78"/>
      <c r="V1" s="49"/>
      <c r="W1" s="49"/>
      <c r="X1" s="49"/>
      <c r="Y1" s="80"/>
      <c r="Z1" s="49"/>
      <c r="AA1" s="50"/>
      <c r="AB1" s="50"/>
      <c r="AC1" s="50"/>
      <c r="AD1" s="51"/>
      <c r="AE1" s="50"/>
      <c r="AF1" s="50"/>
      <c r="AG1" s="50"/>
      <c r="AH1" s="51"/>
      <c r="AI1" s="50"/>
      <c r="AJ1" s="50"/>
      <c r="AK1" s="50"/>
      <c r="AL1" s="51"/>
      <c r="AM1" s="50"/>
      <c r="AN1" s="50"/>
      <c r="AO1" s="50"/>
      <c r="AP1" s="51"/>
    </row>
    <row r="2" spans="1:42" s="81" customFormat="1" ht="37.5" customHeight="1">
      <c r="B2" s="634" t="s">
        <v>117</v>
      </c>
      <c r="C2" s="634"/>
      <c r="D2" s="634"/>
      <c r="E2" s="634"/>
      <c r="F2" s="634"/>
      <c r="G2" s="634"/>
      <c r="H2" s="634"/>
      <c r="I2" s="634"/>
      <c r="J2" s="634"/>
      <c r="K2" s="634"/>
      <c r="L2" s="634"/>
      <c r="M2" s="634"/>
      <c r="N2" s="634"/>
      <c r="O2" s="634"/>
      <c r="P2" s="634"/>
      <c r="Q2" s="634"/>
      <c r="R2" s="634"/>
      <c r="T2" s="82"/>
      <c r="V2" s="49"/>
      <c r="W2" s="49"/>
      <c r="X2" s="49"/>
      <c r="Y2" s="83"/>
      <c r="Z2" s="49"/>
      <c r="AA2" s="50"/>
      <c r="AB2" s="50"/>
      <c r="AC2" s="50"/>
      <c r="AD2" s="51"/>
      <c r="AE2" s="50"/>
      <c r="AF2" s="50"/>
      <c r="AG2" s="50"/>
      <c r="AH2" s="51"/>
      <c r="AI2" s="50"/>
      <c r="AJ2" s="50"/>
      <c r="AK2" s="50"/>
      <c r="AL2" s="51"/>
      <c r="AM2" s="50"/>
      <c r="AN2" s="50"/>
      <c r="AO2" s="50"/>
      <c r="AP2" s="51"/>
    </row>
    <row r="3" spans="1:42" s="81" customFormat="1" ht="28.5" customHeight="1">
      <c r="B3" s="148"/>
      <c r="C3" s="148"/>
      <c r="D3" s="148"/>
      <c r="E3" s="148"/>
      <c r="F3" s="148"/>
      <c r="G3" s="148"/>
      <c r="H3" s="148"/>
      <c r="I3" s="148"/>
      <c r="J3" s="148"/>
      <c r="K3" s="148"/>
      <c r="L3" s="148"/>
      <c r="M3" s="148"/>
      <c r="N3" s="148"/>
      <c r="O3" s="84" t="s">
        <v>92</v>
      </c>
      <c r="P3" s="635">
        <f>'①【区内園】運営費申請書第1号様式  '!V12</f>
        <v>0</v>
      </c>
      <c r="Q3" s="635"/>
      <c r="R3" s="635"/>
      <c r="V3" s="49"/>
      <c r="W3" s="49"/>
      <c r="X3" s="49"/>
      <c r="Y3" s="83"/>
      <c r="Z3" s="49"/>
      <c r="AA3" s="85"/>
      <c r="AB3" s="50"/>
      <c r="AC3" s="50"/>
      <c r="AD3" s="51"/>
      <c r="AE3" s="50"/>
      <c r="AF3" s="50"/>
      <c r="AG3" s="50"/>
      <c r="AH3" s="51"/>
      <c r="AI3" s="50"/>
      <c r="AJ3" s="50"/>
      <c r="AK3" s="50"/>
      <c r="AL3" s="86"/>
      <c r="AM3" s="50"/>
      <c r="AN3" s="50"/>
      <c r="AO3" s="50"/>
      <c r="AP3" s="86"/>
    </row>
    <row r="4" spans="1:42" s="87" customFormat="1" ht="27.75" customHeight="1">
      <c r="B4" s="87" t="s">
        <v>118</v>
      </c>
      <c r="C4" s="88"/>
      <c r="V4" s="89"/>
      <c r="W4" s="89"/>
      <c r="X4" s="89"/>
      <c r="Y4" s="90"/>
      <c r="AA4" s="91"/>
      <c r="AB4" s="91"/>
      <c r="AC4" s="91"/>
      <c r="AD4" s="92"/>
      <c r="AE4" s="91"/>
      <c r="AF4" s="91"/>
      <c r="AG4" s="91"/>
      <c r="AH4" s="92"/>
      <c r="AI4" s="91"/>
      <c r="AJ4" s="91"/>
      <c r="AK4" s="91"/>
      <c r="AL4" s="93"/>
      <c r="AM4" s="91"/>
      <c r="AN4" s="91"/>
      <c r="AO4" s="91"/>
      <c r="AP4" s="93"/>
    </row>
    <row r="5" spans="1:42" ht="36.75" customHeight="1" thickBot="1">
      <c r="B5" s="95"/>
      <c r="C5" s="612"/>
      <c r="D5" s="636" t="s">
        <v>257</v>
      </c>
      <c r="E5" s="637"/>
      <c r="F5" s="637"/>
      <c r="G5" s="637"/>
      <c r="H5" s="637"/>
      <c r="I5" s="637"/>
      <c r="J5" s="637"/>
      <c r="K5" s="637"/>
      <c r="L5" s="637"/>
      <c r="M5" s="637"/>
      <c r="N5" s="637"/>
      <c r="O5" s="637"/>
      <c r="P5" s="637"/>
      <c r="Q5" s="638"/>
      <c r="R5" s="639" t="s">
        <v>93</v>
      </c>
      <c r="V5" s="52" t="s">
        <v>61</v>
      </c>
      <c r="W5" s="52" t="s">
        <v>62</v>
      </c>
      <c r="X5" s="53" t="s">
        <v>63</v>
      </c>
      <c r="AA5" s="629" t="s">
        <v>36</v>
      </c>
      <c r="AB5" s="629"/>
      <c r="AC5" s="629"/>
      <c r="AD5" s="96" t="s">
        <v>64</v>
      </c>
      <c r="AE5" s="629" t="s">
        <v>36</v>
      </c>
      <c r="AF5" s="629"/>
      <c r="AG5" s="629"/>
      <c r="AH5" s="96" t="s">
        <v>65</v>
      </c>
      <c r="AI5" s="629" t="s">
        <v>36</v>
      </c>
      <c r="AJ5" s="629"/>
      <c r="AK5" s="629"/>
      <c r="AL5" s="96" t="s">
        <v>66</v>
      </c>
      <c r="AM5" s="629" t="s">
        <v>36</v>
      </c>
      <c r="AN5" s="629"/>
      <c r="AO5" s="629"/>
      <c r="AP5" s="96" t="s">
        <v>67</v>
      </c>
    </row>
    <row r="6" spans="1:42" ht="36.75" customHeight="1" thickTop="1">
      <c r="B6" s="97"/>
      <c r="C6" s="630"/>
      <c r="D6" s="98" t="s">
        <v>94</v>
      </c>
      <c r="E6" s="98" t="s">
        <v>95</v>
      </c>
      <c r="F6" s="98" t="s">
        <v>96</v>
      </c>
      <c r="G6" s="98" t="s">
        <v>97</v>
      </c>
      <c r="H6" s="98" t="s">
        <v>98</v>
      </c>
      <c r="I6" s="98" t="s">
        <v>99</v>
      </c>
      <c r="J6" s="98" t="s">
        <v>100</v>
      </c>
      <c r="K6" s="98" t="s">
        <v>101</v>
      </c>
      <c r="L6" s="98" t="s">
        <v>102</v>
      </c>
      <c r="M6" s="98" t="s">
        <v>103</v>
      </c>
      <c r="N6" s="98" t="s">
        <v>104</v>
      </c>
      <c r="O6" s="99" t="s">
        <v>105</v>
      </c>
      <c r="P6" s="99" t="s">
        <v>106</v>
      </c>
      <c r="Q6" s="100" t="s">
        <v>68</v>
      </c>
      <c r="R6" s="640"/>
      <c r="V6" s="609" t="s">
        <v>69</v>
      </c>
      <c r="W6" s="101" t="s">
        <v>70</v>
      </c>
      <c r="X6" s="102">
        <v>4240</v>
      </c>
      <c r="AA6" s="103">
        <v>0</v>
      </c>
      <c r="AB6" s="104" t="s">
        <v>46</v>
      </c>
      <c r="AC6" s="105">
        <v>40</v>
      </c>
      <c r="AD6" s="106">
        <f>X6</f>
        <v>4240</v>
      </c>
      <c r="AE6" s="103">
        <v>0</v>
      </c>
      <c r="AF6" s="104" t="s">
        <v>46</v>
      </c>
      <c r="AG6" s="105">
        <v>40</v>
      </c>
      <c r="AH6" s="106">
        <f>X7</f>
        <v>4670</v>
      </c>
      <c r="AI6" s="103">
        <v>0</v>
      </c>
      <c r="AJ6" s="104" t="s">
        <v>46</v>
      </c>
      <c r="AK6" s="105">
        <v>40</v>
      </c>
      <c r="AL6" s="106">
        <f>X8</f>
        <v>6070</v>
      </c>
      <c r="AM6" s="103">
        <v>0</v>
      </c>
      <c r="AN6" s="104" t="s">
        <v>46</v>
      </c>
      <c r="AO6" s="105">
        <v>40</v>
      </c>
      <c r="AP6" s="107">
        <f>X9</f>
        <v>8350</v>
      </c>
    </row>
    <row r="7" spans="1:42" ht="33" customHeight="1">
      <c r="B7" s="108"/>
      <c r="C7" s="109" t="s">
        <v>71</v>
      </c>
      <c r="D7" s="219"/>
      <c r="E7" s="110">
        <f t="shared" ref="E7:M7" si="0">$D$7</f>
        <v>0</v>
      </c>
      <c r="F7" s="110">
        <f t="shared" si="0"/>
        <v>0</v>
      </c>
      <c r="G7" s="110">
        <f t="shared" si="0"/>
        <v>0</v>
      </c>
      <c r="H7" s="110">
        <f t="shared" si="0"/>
        <v>0</v>
      </c>
      <c r="I7" s="110">
        <f t="shared" si="0"/>
        <v>0</v>
      </c>
      <c r="J7" s="110">
        <f t="shared" si="0"/>
        <v>0</v>
      </c>
      <c r="K7" s="110">
        <f t="shared" si="0"/>
        <v>0</v>
      </c>
      <c r="L7" s="110">
        <f t="shared" si="0"/>
        <v>0</v>
      </c>
      <c r="M7" s="110">
        <f t="shared" si="0"/>
        <v>0</v>
      </c>
      <c r="N7" s="110">
        <f>$D$7</f>
        <v>0</v>
      </c>
      <c r="O7" s="110">
        <f>$D$7</f>
        <v>0</v>
      </c>
      <c r="P7" s="111">
        <f>SUM(D7:O7)/12</f>
        <v>0</v>
      </c>
      <c r="Q7" s="112">
        <f t="shared" ref="Q7:Q12" si="1">SUM(D7:O7)</f>
        <v>0</v>
      </c>
      <c r="R7" s="113"/>
      <c r="V7" s="610"/>
      <c r="W7" s="114" t="s">
        <v>12</v>
      </c>
      <c r="X7" s="115">
        <v>4670</v>
      </c>
      <c r="AA7" s="103">
        <v>41</v>
      </c>
      <c r="AB7" s="104" t="s">
        <v>46</v>
      </c>
      <c r="AC7" s="105">
        <v>50</v>
      </c>
      <c r="AD7" s="106">
        <f>X10</f>
        <v>2200</v>
      </c>
      <c r="AE7" s="103">
        <v>41</v>
      </c>
      <c r="AF7" s="104" t="s">
        <v>46</v>
      </c>
      <c r="AG7" s="105">
        <v>50</v>
      </c>
      <c r="AH7" s="106">
        <f>X11</f>
        <v>2630</v>
      </c>
      <c r="AI7" s="103">
        <v>41</v>
      </c>
      <c r="AJ7" s="104" t="s">
        <v>46</v>
      </c>
      <c r="AK7" s="105">
        <v>50</v>
      </c>
      <c r="AL7" s="106">
        <f>X12</f>
        <v>4020</v>
      </c>
      <c r="AM7" s="103">
        <v>41</v>
      </c>
      <c r="AN7" s="104" t="s">
        <v>46</v>
      </c>
      <c r="AO7" s="105">
        <v>50</v>
      </c>
      <c r="AP7" s="107">
        <f>X13</f>
        <v>6300</v>
      </c>
    </row>
    <row r="8" spans="1:42" ht="33" customHeight="1">
      <c r="B8" s="612" t="s">
        <v>107</v>
      </c>
      <c r="C8" s="116" t="s">
        <v>108</v>
      </c>
      <c r="D8" s="220"/>
      <c r="E8" s="220"/>
      <c r="F8" s="220"/>
      <c r="G8" s="220"/>
      <c r="H8" s="220"/>
      <c r="I8" s="220"/>
      <c r="J8" s="220"/>
      <c r="K8" s="220"/>
      <c r="L8" s="220"/>
      <c r="M8" s="220"/>
      <c r="N8" s="220"/>
      <c r="O8" s="220"/>
      <c r="P8" s="117">
        <f>ROUND(SUM(D8:O8)/12,0)</f>
        <v>0</v>
      </c>
      <c r="Q8" s="118">
        <f t="shared" si="1"/>
        <v>0</v>
      </c>
      <c r="R8" s="119"/>
      <c r="V8" s="610"/>
      <c r="W8" s="114" t="s">
        <v>72</v>
      </c>
      <c r="X8" s="115">
        <v>6070</v>
      </c>
      <c r="AA8" s="103">
        <v>51</v>
      </c>
      <c r="AB8" s="104" t="s">
        <v>46</v>
      </c>
      <c r="AC8" s="105">
        <f>AC7+10</f>
        <v>60</v>
      </c>
      <c r="AD8" s="106">
        <f>X14</f>
        <v>1910</v>
      </c>
      <c r="AE8" s="103">
        <v>51</v>
      </c>
      <c r="AF8" s="104" t="s">
        <v>46</v>
      </c>
      <c r="AG8" s="105">
        <f>AG7+10</f>
        <v>60</v>
      </c>
      <c r="AH8" s="106">
        <f>X15</f>
        <v>2340</v>
      </c>
      <c r="AI8" s="103">
        <v>51</v>
      </c>
      <c r="AJ8" s="104" t="s">
        <v>46</v>
      </c>
      <c r="AK8" s="105">
        <f>AK7+10</f>
        <v>60</v>
      </c>
      <c r="AL8" s="106">
        <f>X16</f>
        <v>3730</v>
      </c>
      <c r="AM8" s="103">
        <v>51</v>
      </c>
      <c r="AN8" s="104" t="s">
        <v>46</v>
      </c>
      <c r="AO8" s="105">
        <f>AO7+10</f>
        <v>60</v>
      </c>
      <c r="AP8" s="107">
        <f>X17</f>
        <v>6010</v>
      </c>
    </row>
    <row r="9" spans="1:42" ht="33" customHeight="1">
      <c r="B9" s="613"/>
      <c r="C9" s="120" t="s">
        <v>73</v>
      </c>
      <c r="D9" s="220"/>
      <c r="E9" s="220"/>
      <c r="F9" s="220"/>
      <c r="G9" s="220"/>
      <c r="H9" s="220"/>
      <c r="I9" s="220"/>
      <c r="J9" s="220"/>
      <c r="K9" s="220"/>
      <c r="L9" s="220"/>
      <c r="M9" s="220"/>
      <c r="N9" s="220"/>
      <c r="O9" s="220"/>
      <c r="P9" s="117">
        <f>ROUND(SUM(D9:O9)/12,0)</f>
        <v>0</v>
      </c>
      <c r="Q9" s="118">
        <f t="shared" si="1"/>
        <v>0</v>
      </c>
      <c r="R9" s="121"/>
      <c r="V9" s="611"/>
      <c r="W9" s="122" t="s">
        <v>74</v>
      </c>
      <c r="X9" s="123">
        <v>8350</v>
      </c>
      <c r="AA9" s="103">
        <f t="shared" ref="AA9:AA14" si="2">AA8+10</f>
        <v>61</v>
      </c>
      <c r="AB9" s="104" t="s">
        <v>46</v>
      </c>
      <c r="AC9" s="105">
        <f t="shared" ref="AC9:AC14" si="3">AC8+10</f>
        <v>70</v>
      </c>
      <c r="AD9" s="106">
        <f>X18</f>
        <v>1700</v>
      </c>
      <c r="AE9" s="103">
        <f t="shared" ref="AE9:AE14" si="4">AE8+10</f>
        <v>61</v>
      </c>
      <c r="AF9" s="104" t="s">
        <v>46</v>
      </c>
      <c r="AG9" s="105">
        <f t="shared" ref="AG9:AG14" si="5">AG8+10</f>
        <v>70</v>
      </c>
      <c r="AH9" s="106">
        <f>X19</f>
        <v>2130</v>
      </c>
      <c r="AI9" s="103">
        <f t="shared" ref="AI9:AI14" si="6">AI8+10</f>
        <v>61</v>
      </c>
      <c r="AJ9" s="104" t="s">
        <v>46</v>
      </c>
      <c r="AK9" s="105">
        <f t="shared" ref="AK9:AK14" si="7">AK8+10</f>
        <v>70</v>
      </c>
      <c r="AL9" s="106">
        <f>X20</f>
        <v>3520</v>
      </c>
      <c r="AM9" s="103">
        <f t="shared" ref="AM9:AM14" si="8">AM8+10</f>
        <v>61</v>
      </c>
      <c r="AN9" s="104" t="s">
        <v>46</v>
      </c>
      <c r="AO9" s="105">
        <f t="shared" ref="AO9:AO14" si="9">AO8+10</f>
        <v>70</v>
      </c>
      <c r="AP9" s="107">
        <f>X21</f>
        <v>5800</v>
      </c>
    </row>
    <row r="10" spans="1:42" ht="33" customHeight="1">
      <c r="B10" s="613"/>
      <c r="C10" s="124" t="s">
        <v>109</v>
      </c>
      <c r="D10" s="220"/>
      <c r="E10" s="220"/>
      <c r="F10" s="220"/>
      <c r="G10" s="220"/>
      <c r="H10" s="220"/>
      <c r="I10" s="220"/>
      <c r="J10" s="220"/>
      <c r="K10" s="220"/>
      <c r="L10" s="220"/>
      <c r="M10" s="220"/>
      <c r="N10" s="220"/>
      <c r="O10" s="220"/>
      <c r="P10" s="117">
        <f>ROUND(SUM(D10:O10)/12,0)</f>
        <v>0</v>
      </c>
      <c r="Q10" s="112">
        <f t="shared" si="1"/>
        <v>0</v>
      </c>
      <c r="R10" s="121"/>
      <c r="V10" s="609" t="s">
        <v>75</v>
      </c>
      <c r="W10" s="101" t="s">
        <v>70</v>
      </c>
      <c r="X10" s="102">
        <v>2200</v>
      </c>
      <c r="AA10" s="103">
        <f t="shared" si="2"/>
        <v>71</v>
      </c>
      <c r="AB10" s="104" t="s">
        <v>46</v>
      </c>
      <c r="AC10" s="105">
        <f t="shared" si="3"/>
        <v>80</v>
      </c>
      <c r="AD10" s="106">
        <f>X22</f>
        <v>1540</v>
      </c>
      <c r="AE10" s="103">
        <f t="shared" si="4"/>
        <v>71</v>
      </c>
      <c r="AF10" s="104" t="s">
        <v>46</v>
      </c>
      <c r="AG10" s="105">
        <f t="shared" si="5"/>
        <v>80</v>
      </c>
      <c r="AH10" s="106">
        <f>X23</f>
        <v>1970</v>
      </c>
      <c r="AI10" s="103">
        <f t="shared" si="6"/>
        <v>71</v>
      </c>
      <c r="AJ10" s="104" t="s">
        <v>46</v>
      </c>
      <c r="AK10" s="105">
        <f t="shared" si="7"/>
        <v>80</v>
      </c>
      <c r="AL10" s="106">
        <f>X24</f>
        <v>3370</v>
      </c>
      <c r="AM10" s="103">
        <f t="shared" si="8"/>
        <v>71</v>
      </c>
      <c r="AN10" s="104" t="s">
        <v>46</v>
      </c>
      <c r="AO10" s="105">
        <f t="shared" si="9"/>
        <v>80</v>
      </c>
      <c r="AP10" s="107">
        <f>X25</f>
        <v>5650</v>
      </c>
    </row>
    <row r="11" spans="1:42" ht="33" customHeight="1">
      <c r="B11" s="613"/>
      <c r="C11" s="124" t="s">
        <v>51</v>
      </c>
      <c r="D11" s="220"/>
      <c r="E11" s="220"/>
      <c r="F11" s="220"/>
      <c r="G11" s="220"/>
      <c r="H11" s="220"/>
      <c r="I11" s="220"/>
      <c r="J11" s="220"/>
      <c r="K11" s="220"/>
      <c r="L11" s="220"/>
      <c r="M11" s="220"/>
      <c r="N11" s="220"/>
      <c r="O11" s="220"/>
      <c r="P11" s="117">
        <f>ROUND(SUM(D11:O11)/12,0)</f>
        <v>0</v>
      </c>
      <c r="Q11" s="112">
        <f t="shared" si="1"/>
        <v>0</v>
      </c>
      <c r="R11" s="121"/>
      <c r="V11" s="610"/>
      <c r="W11" s="114" t="s">
        <v>12</v>
      </c>
      <c r="X11" s="115">
        <v>2630</v>
      </c>
      <c r="AA11" s="103">
        <f t="shared" si="2"/>
        <v>81</v>
      </c>
      <c r="AB11" s="104" t="s">
        <v>46</v>
      </c>
      <c r="AC11" s="105">
        <f t="shared" si="3"/>
        <v>90</v>
      </c>
      <c r="AD11" s="106">
        <f>X26</f>
        <v>1420</v>
      </c>
      <c r="AE11" s="103">
        <f t="shared" si="4"/>
        <v>81</v>
      </c>
      <c r="AF11" s="104" t="s">
        <v>46</v>
      </c>
      <c r="AG11" s="105">
        <f t="shared" si="5"/>
        <v>90</v>
      </c>
      <c r="AH11" s="106">
        <f>X27</f>
        <v>1850</v>
      </c>
      <c r="AI11" s="103">
        <f t="shared" si="6"/>
        <v>81</v>
      </c>
      <c r="AJ11" s="104" t="s">
        <v>46</v>
      </c>
      <c r="AK11" s="105">
        <f t="shared" si="7"/>
        <v>90</v>
      </c>
      <c r="AL11" s="106">
        <f>X28</f>
        <v>3250</v>
      </c>
      <c r="AM11" s="103">
        <f t="shared" si="8"/>
        <v>81</v>
      </c>
      <c r="AN11" s="104" t="s">
        <v>46</v>
      </c>
      <c r="AO11" s="105">
        <f t="shared" si="9"/>
        <v>90</v>
      </c>
      <c r="AP11" s="107">
        <f>X29</f>
        <v>5530</v>
      </c>
    </row>
    <row r="12" spans="1:42" ht="33" customHeight="1">
      <c r="B12" s="613"/>
      <c r="C12" s="125" t="s">
        <v>110</v>
      </c>
      <c r="D12" s="220"/>
      <c r="E12" s="220"/>
      <c r="F12" s="220"/>
      <c r="G12" s="220"/>
      <c r="H12" s="220"/>
      <c r="I12" s="220"/>
      <c r="J12" s="220"/>
      <c r="K12" s="220"/>
      <c r="L12" s="220"/>
      <c r="M12" s="220"/>
      <c r="N12" s="220"/>
      <c r="O12" s="220"/>
      <c r="P12" s="117">
        <f>ROUND(SUM(D12:O12)/12,0)</f>
        <v>0</v>
      </c>
      <c r="Q12" s="112">
        <f t="shared" si="1"/>
        <v>0</v>
      </c>
      <c r="R12" s="126"/>
      <c r="V12" s="610"/>
      <c r="W12" s="114" t="s">
        <v>72</v>
      </c>
      <c r="X12" s="115">
        <v>4020</v>
      </c>
      <c r="AA12" s="103">
        <f t="shared" si="2"/>
        <v>91</v>
      </c>
      <c r="AB12" s="104" t="s">
        <v>46</v>
      </c>
      <c r="AC12" s="105">
        <f t="shared" si="3"/>
        <v>100</v>
      </c>
      <c r="AD12" s="106">
        <f>X30</f>
        <v>1290</v>
      </c>
      <c r="AE12" s="103">
        <f t="shared" si="4"/>
        <v>91</v>
      </c>
      <c r="AF12" s="104" t="s">
        <v>46</v>
      </c>
      <c r="AG12" s="105">
        <f t="shared" si="5"/>
        <v>100</v>
      </c>
      <c r="AH12" s="106">
        <f>X31</f>
        <v>1720</v>
      </c>
      <c r="AI12" s="103">
        <f t="shared" si="6"/>
        <v>91</v>
      </c>
      <c r="AJ12" s="104" t="s">
        <v>46</v>
      </c>
      <c r="AK12" s="105">
        <f t="shared" si="7"/>
        <v>100</v>
      </c>
      <c r="AL12" s="106">
        <f>X32</f>
        <v>3110</v>
      </c>
      <c r="AM12" s="103">
        <f t="shared" si="8"/>
        <v>91</v>
      </c>
      <c r="AN12" s="104" t="s">
        <v>46</v>
      </c>
      <c r="AO12" s="105">
        <f t="shared" si="9"/>
        <v>100</v>
      </c>
      <c r="AP12" s="107">
        <f>X33</f>
        <v>5390</v>
      </c>
    </row>
    <row r="13" spans="1:42" ht="38.25" customHeight="1">
      <c r="B13" s="630"/>
      <c r="C13" s="221" t="s">
        <v>68</v>
      </c>
      <c r="D13" s="631"/>
      <c r="E13" s="632"/>
      <c r="F13" s="632"/>
      <c r="G13" s="632"/>
      <c r="H13" s="632"/>
      <c r="I13" s="632"/>
      <c r="J13" s="632"/>
      <c r="K13" s="632"/>
      <c r="L13" s="632"/>
      <c r="M13" s="632"/>
      <c r="N13" s="632"/>
      <c r="O13" s="633"/>
      <c r="P13" s="222">
        <f>SUM(P8:P12)</f>
        <v>0</v>
      </c>
      <c r="Q13" s="223">
        <f>++SUM(Q8:Q12)</f>
        <v>0</v>
      </c>
      <c r="R13" s="224"/>
      <c r="V13" s="611"/>
      <c r="W13" s="122" t="s">
        <v>74</v>
      </c>
      <c r="X13" s="123">
        <v>6300</v>
      </c>
      <c r="AA13" s="103">
        <f t="shared" si="2"/>
        <v>101</v>
      </c>
      <c r="AB13" s="104" t="s">
        <v>46</v>
      </c>
      <c r="AC13" s="105">
        <f t="shared" si="3"/>
        <v>110</v>
      </c>
      <c r="AD13" s="106">
        <f>X34</f>
        <v>1210</v>
      </c>
      <c r="AE13" s="103">
        <f t="shared" si="4"/>
        <v>101</v>
      </c>
      <c r="AF13" s="104" t="s">
        <v>46</v>
      </c>
      <c r="AG13" s="105">
        <f t="shared" si="5"/>
        <v>110</v>
      </c>
      <c r="AH13" s="106">
        <f>X35</f>
        <v>1640</v>
      </c>
      <c r="AI13" s="103">
        <f t="shared" si="6"/>
        <v>101</v>
      </c>
      <c r="AJ13" s="104" t="s">
        <v>46</v>
      </c>
      <c r="AK13" s="105">
        <f t="shared" si="7"/>
        <v>110</v>
      </c>
      <c r="AL13" s="106">
        <f>X36</f>
        <v>3040</v>
      </c>
      <c r="AM13" s="103">
        <f t="shared" si="8"/>
        <v>101</v>
      </c>
      <c r="AN13" s="104" t="s">
        <v>46</v>
      </c>
      <c r="AO13" s="105">
        <f t="shared" si="9"/>
        <v>110</v>
      </c>
      <c r="AP13" s="107">
        <f>X37</f>
        <v>5320</v>
      </c>
    </row>
    <row r="14" spans="1:42" ht="33" customHeight="1">
      <c r="B14" s="612" t="s">
        <v>111</v>
      </c>
      <c r="C14" s="116" t="s">
        <v>108</v>
      </c>
      <c r="D14" s="615"/>
      <c r="E14" s="616"/>
      <c r="F14" s="616"/>
      <c r="G14" s="616"/>
      <c r="H14" s="616"/>
      <c r="I14" s="616"/>
      <c r="J14" s="616"/>
      <c r="K14" s="616"/>
      <c r="L14" s="616"/>
      <c r="M14" s="616"/>
      <c r="N14" s="616"/>
      <c r="O14" s="617"/>
      <c r="P14" s="127">
        <f>IFERROR((VLOOKUP(P7,$AA$6:$AD$14,4,1)), "0")</f>
        <v>4240</v>
      </c>
      <c r="Q14" s="128"/>
      <c r="R14" s="129"/>
      <c r="V14" s="609" t="s">
        <v>76</v>
      </c>
      <c r="W14" s="101" t="s">
        <v>70</v>
      </c>
      <c r="X14" s="102">
        <v>1910</v>
      </c>
      <c r="AA14" s="103">
        <f t="shared" si="2"/>
        <v>111</v>
      </c>
      <c r="AB14" s="104" t="s">
        <v>46</v>
      </c>
      <c r="AC14" s="105">
        <f t="shared" si="3"/>
        <v>120</v>
      </c>
      <c r="AD14" s="106">
        <f>X38</f>
        <v>1150</v>
      </c>
      <c r="AE14" s="103">
        <f t="shared" si="4"/>
        <v>111</v>
      </c>
      <c r="AF14" s="104" t="s">
        <v>46</v>
      </c>
      <c r="AG14" s="105">
        <f t="shared" si="5"/>
        <v>120</v>
      </c>
      <c r="AH14" s="106">
        <f>X39</f>
        <v>1580</v>
      </c>
      <c r="AI14" s="103">
        <f t="shared" si="6"/>
        <v>111</v>
      </c>
      <c r="AJ14" s="104" t="s">
        <v>46</v>
      </c>
      <c r="AK14" s="105">
        <f t="shared" si="7"/>
        <v>120</v>
      </c>
      <c r="AL14" s="106">
        <f>X40</f>
        <v>2970</v>
      </c>
      <c r="AM14" s="103">
        <f t="shared" si="8"/>
        <v>111</v>
      </c>
      <c r="AN14" s="104" t="s">
        <v>46</v>
      </c>
      <c r="AO14" s="105">
        <f t="shared" si="9"/>
        <v>120</v>
      </c>
      <c r="AP14" s="107">
        <f>X41</f>
        <v>5250</v>
      </c>
    </row>
    <row r="15" spans="1:42" ht="33" customHeight="1">
      <c r="B15" s="613"/>
      <c r="C15" s="120" t="s">
        <v>112</v>
      </c>
      <c r="D15" s="618"/>
      <c r="E15" s="619"/>
      <c r="F15" s="619"/>
      <c r="G15" s="619"/>
      <c r="H15" s="619"/>
      <c r="I15" s="619"/>
      <c r="J15" s="619"/>
      <c r="K15" s="619"/>
      <c r="L15" s="619"/>
      <c r="M15" s="619"/>
      <c r="N15" s="619"/>
      <c r="O15" s="620"/>
      <c r="P15" s="127">
        <f>IFERROR((VLOOKUP(P7,$AE$6:$AH$14,4,1)), "0")</f>
        <v>4670</v>
      </c>
      <c r="Q15" s="128"/>
      <c r="R15" s="130"/>
      <c r="V15" s="610"/>
      <c r="W15" s="114" t="s">
        <v>12</v>
      </c>
      <c r="X15" s="115">
        <v>2340</v>
      </c>
    </row>
    <row r="16" spans="1:42" ht="33" customHeight="1">
      <c r="B16" s="613"/>
      <c r="C16" s="120" t="s">
        <v>113</v>
      </c>
      <c r="D16" s="618"/>
      <c r="E16" s="619"/>
      <c r="F16" s="619"/>
      <c r="G16" s="619"/>
      <c r="H16" s="619"/>
      <c r="I16" s="619"/>
      <c r="J16" s="619"/>
      <c r="K16" s="619"/>
      <c r="L16" s="619"/>
      <c r="M16" s="619"/>
      <c r="N16" s="619"/>
      <c r="O16" s="620"/>
      <c r="P16" s="127">
        <f>IFERROR((VLOOKUP(P7,$AI$6:$AL$14,4,1)), "0")</f>
        <v>6070</v>
      </c>
      <c r="Q16" s="128"/>
      <c r="R16" s="130"/>
      <c r="V16" s="610"/>
      <c r="W16" s="114" t="s">
        <v>72</v>
      </c>
      <c r="X16" s="115">
        <v>3730</v>
      </c>
    </row>
    <row r="17" spans="2:42" ht="33" customHeight="1">
      <c r="B17" s="613"/>
      <c r="C17" s="124" t="s">
        <v>51</v>
      </c>
      <c r="D17" s="618"/>
      <c r="E17" s="619"/>
      <c r="F17" s="619"/>
      <c r="G17" s="619"/>
      <c r="H17" s="619"/>
      <c r="I17" s="619"/>
      <c r="J17" s="619"/>
      <c r="K17" s="619"/>
      <c r="L17" s="619"/>
      <c r="M17" s="619"/>
      <c r="N17" s="619"/>
      <c r="O17" s="620"/>
      <c r="P17" s="127">
        <f>IFERROR((VLOOKUP(P7,$AI$6:$AL$14,4,1)), "0")</f>
        <v>6070</v>
      </c>
      <c r="Q17" s="131"/>
      <c r="R17" s="130"/>
      <c r="V17" s="611"/>
      <c r="W17" s="122" t="s">
        <v>74</v>
      </c>
      <c r="X17" s="123">
        <v>6010</v>
      </c>
    </row>
    <row r="18" spans="2:42" ht="33" customHeight="1" thickBot="1">
      <c r="B18" s="614"/>
      <c r="C18" s="132" t="s">
        <v>114</v>
      </c>
      <c r="D18" s="621"/>
      <c r="E18" s="622"/>
      <c r="F18" s="622"/>
      <c r="G18" s="622"/>
      <c r="H18" s="622"/>
      <c r="I18" s="622"/>
      <c r="J18" s="622"/>
      <c r="K18" s="622"/>
      <c r="L18" s="622"/>
      <c r="M18" s="622"/>
      <c r="N18" s="622"/>
      <c r="O18" s="623"/>
      <c r="P18" s="133">
        <f>IFERROR((VLOOKUP(P7,$AM$6:$AP$14,4,1)), "0")</f>
        <v>8350</v>
      </c>
      <c r="Q18" s="131"/>
      <c r="R18" s="134"/>
      <c r="V18" s="609" t="s">
        <v>77</v>
      </c>
      <c r="W18" s="101" t="s">
        <v>70</v>
      </c>
      <c r="X18" s="102">
        <v>1700</v>
      </c>
    </row>
    <row r="19" spans="2:42" ht="33" customHeight="1" thickTop="1">
      <c r="B19" s="613" t="s">
        <v>115</v>
      </c>
      <c r="C19" s="135" t="s">
        <v>108</v>
      </c>
      <c r="D19" s="615"/>
      <c r="E19" s="616"/>
      <c r="F19" s="616"/>
      <c r="G19" s="616"/>
      <c r="H19" s="616"/>
      <c r="I19" s="616"/>
      <c r="J19" s="616"/>
      <c r="K19" s="616"/>
      <c r="L19" s="616"/>
      <c r="M19" s="616"/>
      <c r="N19" s="616"/>
      <c r="O19" s="617"/>
      <c r="P19" s="127">
        <f>P8*P14*12</f>
        <v>0</v>
      </c>
      <c r="Q19" s="128"/>
      <c r="R19" s="136">
        <f>P19</f>
        <v>0</v>
      </c>
      <c r="V19" s="610"/>
      <c r="W19" s="114" t="s">
        <v>12</v>
      </c>
      <c r="X19" s="115">
        <v>2130</v>
      </c>
    </row>
    <row r="20" spans="2:42" ht="33" customHeight="1">
      <c r="B20" s="613"/>
      <c r="C20" s="137" t="s">
        <v>112</v>
      </c>
      <c r="D20" s="618"/>
      <c r="E20" s="619"/>
      <c r="F20" s="619"/>
      <c r="G20" s="619"/>
      <c r="H20" s="619"/>
      <c r="I20" s="619"/>
      <c r="J20" s="619"/>
      <c r="K20" s="619"/>
      <c r="L20" s="619"/>
      <c r="M20" s="619"/>
      <c r="N20" s="619"/>
      <c r="O20" s="620"/>
      <c r="P20" s="127">
        <f>P9*P15*12</f>
        <v>0</v>
      </c>
      <c r="Q20" s="128"/>
      <c r="R20" s="138">
        <f>P20</f>
        <v>0</v>
      </c>
      <c r="V20" s="610"/>
      <c r="W20" s="114" t="s">
        <v>72</v>
      </c>
      <c r="X20" s="115">
        <v>3520</v>
      </c>
    </row>
    <row r="21" spans="2:42" ht="33" customHeight="1">
      <c r="B21" s="613"/>
      <c r="C21" s="137" t="s">
        <v>113</v>
      </c>
      <c r="D21" s="618"/>
      <c r="E21" s="619"/>
      <c r="F21" s="619"/>
      <c r="G21" s="619"/>
      <c r="H21" s="619"/>
      <c r="I21" s="619"/>
      <c r="J21" s="619"/>
      <c r="K21" s="619"/>
      <c r="L21" s="619"/>
      <c r="M21" s="619"/>
      <c r="N21" s="619"/>
      <c r="O21" s="620"/>
      <c r="P21" s="127">
        <f>P10*P16*12</f>
        <v>0</v>
      </c>
      <c r="Q21" s="128"/>
      <c r="R21" s="138">
        <f>P21</f>
        <v>0</v>
      </c>
      <c r="V21" s="139"/>
      <c r="W21" s="122" t="s">
        <v>74</v>
      </c>
      <c r="X21" s="123">
        <v>5800</v>
      </c>
    </row>
    <row r="22" spans="2:42" ht="33" customHeight="1">
      <c r="B22" s="613"/>
      <c r="C22" s="140" t="s">
        <v>51</v>
      </c>
      <c r="D22" s="618"/>
      <c r="E22" s="619"/>
      <c r="F22" s="619"/>
      <c r="G22" s="619"/>
      <c r="H22" s="619"/>
      <c r="I22" s="619"/>
      <c r="J22" s="619"/>
      <c r="K22" s="619"/>
      <c r="L22" s="619"/>
      <c r="M22" s="619"/>
      <c r="N22" s="619"/>
      <c r="O22" s="620"/>
      <c r="P22" s="127">
        <f>P11*P17*12</f>
        <v>0</v>
      </c>
      <c r="Q22" s="131"/>
      <c r="R22" s="138">
        <f>P22</f>
        <v>0</v>
      </c>
      <c r="V22" s="609" t="s">
        <v>78</v>
      </c>
      <c r="W22" s="101" t="s">
        <v>70</v>
      </c>
      <c r="X22" s="102">
        <v>1540</v>
      </c>
    </row>
    <row r="23" spans="2:42" ht="33" customHeight="1" thickBot="1">
      <c r="B23" s="613"/>
      <c r="C23" s="141" t="s">
        <v>114</v>
      </c>
      <c r="D23" s="621"/>
      <c r="E23" s="622"/>
      <c r="F23" s="622"/>
      <c r="G23" s="622"/>
      <c r="H23" s="622"/>
      <c r="I23" s="622"/>
      <c r="J23" s="622"/>
      <c r="K23" s="622"/>
      <c r="L23" s="622"/>
      <c r="M23" s="622"/>
      <c r="N23" s="622"/>
      <c r="O23" s="623"/>
      <c r="P23" s="127">
        <f>P12*P18*12</f>
        <v>0</v>
      </c>
      <c r="Q23" s="131"/>
      <c r="R23" s="142">
        <f>P23</f>
        <v>0</v>
      </c>
      <c r="V23" s="610"/>
      <c r="W23" s="114" t="s">
        <v>12</v>
      </c>
      <c r="X23" s="115">
        <v>1970</v>
      </c>
    </row>
    <row r="24" spans="2:42" s="86" customFormat="1" ht="38.25" customHeight="1" thickBot="1">
      <c r="B24" s="624" t="s">
        <v>116</v>
      </c>
      <c r="C24" s="625"/>
      <c r="D24" s="626"/>
      <c r="E24" s="627"/>
      <c r="F24" s="627"/>
      <c r="G24" s="627"/>
      <c r="H24" s="627"/>
      <c r="I24" s="627"/>
      <c r="J24" s="627"/>
      <c r="K24" s="627"/>
      <c r="L24" s="627"/>
      <c r="M24" s="627"/>
      <c r="N24" s="627"/>
      <c r="O24" s="628"/>
      <c r="P24" s="225">
        <f>SUM(P19:P23)</f>
        <v>0</v>
      </c>
      <c r="Q24" s="226"/>
      <c r="R24" s="227">
        <f>SUM(R19:R23)</f>
        <v>0</v>
      </c>
      <c r="V24" s="610"/>
      <c r="W24" s="114" t="s">
        <v>72</v>
      </c>
      <c r="X24" s="115">
        <v>3370</v>
      </c>
      <c r="Y24" s="51"/>
      <c r="Z24" s="49"/>
      <c r="AA24" s="50"/>
      <c r="AB24" s="50"/>
      <c r="AC24" s="50"/>
      <c r="AD24" s="51"/>
      <c r="AE24" s="50"/>
      <c r="AF24" s="50"/>
      <c r="AG24" s="50"/>
      <c r="AH24" s="51"/>
      <c r="AI24" s="50"/>
      <c r="AJ24" s="50"/>
      <c r="AK24" s="50"/>
      <c r="AL24" s="51"/>
      <c r="AM24" s="50"/>
      <c r="AN24" s="50"/>
      <c r="AO24" s="50"/>
      <c r="AP24" s="51"/>
    </row>
    <row r="25" spans="2:42" ht="24.75" customHeight="1" thickTop="1">
      <c r="R25" s="144"/>
      <c r="V25" s="611"/>
      <c r="W25" s="122" t="s">
        <v>74</v>
      </c>
      <c r="X25" s="123">
        <v>5650</v>
      </c>
    </row>
    <row r="26" spans="2:42" ht="24.75" customHeight="1">
      <c r="V26" s="609" t="s">
        <v>79</v>
      </c>
      <c r="W26" s="101" t="s">
        <v>70</v>
      </c>
      <c r="X26" s="102">
        <v>1420</v>
      </c>
    </row>
    <row r="27" spans="2:42" ht="24.75" customHeight="1">
      <c r="V27" s="610"/>
      <c r="W27" s="114" t="s">
        <v>12</v>
      </c>
      <c r="X27" s="115">
        <v>1850</v>
      </c>
    </row>
    <row r="28" spans="2:42" ht="24.75" customHeight="1">
      <c r="V28" s="610"/>
      <c r="W28" s="114" t="s">
        <v>72</v>
      </c>
      <c r="X28" s="145">
        <v>3250</v>
      </c>
    </row>
    <row r="29" spans="2:42" ht="24.75" customHeight="1">
      <c r="V29" s="611"/>
      <c r="W29" s="122" t="s">
        <v>74</v>
      </c>
      <c r="X29" s="146">
        <v>5530</v>
      </c>
    </row>
    <row r="30" spans="2:42" ht="24.75" customHeight="1">
      <c r="V30" s="609" t="s">
        <v>80</v>
      </c>
      <c r="W30" s="101" t="s">
        <v>70</v>
      </c>
      <c r="X30" s="147">
        <v>1290</v>
      </c>
    </row>
    <row r="31" spans="2:42" ht="24.75" customHeight="1">
      <c r="V31" s="610"/>
      <c r="W31" s="114" t="s">
        <v>12</v>
      </c>
      <c r="X31" s="145">
        <v>1720</v>
      </c>
    </row>
    <row r="32" spans="2:42" ht="24.75" customHeight="1">
      <c r="V32" s="610"/>
      <c r="W32" s="114" t="s">
        <v>72</v>
      </c>
      <c r="X32" s="145">
        <v>3110</v>
      </c>
    </row>
    <row r="33" spans="22:24" ht="24.75" customHeight="1">
      <c r="V33" s="611"/>
      <c r="W33" s="122" t="s">
        <v>74</v>
      </c>
      <c r="X33" s="146">
        <v>5390</v>
      </c>
    </row>
    <row r="34" spans="22:24" ht="24.75" customHeight="1">
      <c r="V34" s="609" t="s">
        <v>81</v>
      </c>
      <c r="W34" s="101" t="s">
        <v>70</v>
      </c>
      <c r="X34" s="147">
        <v>1210</v>
      </c>
    </row>
    <row r="35" spans="22:24" ht="24.75" customHeight="1">
      <c r="V35" s="610"/>
      <c r="W35" s="114" t="s">
        <v>12</v>
      </c>
      <c r="X35" s="145">
        <v>1640</v>
      </c>
    </row>
    <row r="36" spans="22:24" ht="24.75" customHeight="1">
      <c r="V36" s="610"/>
      <c r="W36" s="114" t="s">
        <v>72</v>
      </c>
      <c r="X36" s="145">
        <v>3040</v>
      </c>
    </row>
    <row r="37" spans="22:24" ht="24.75" customHeight="1">
      <c r="V37" s="611"/>
      <c r="W37" s="122" t="s">
        <v>74</v>
      </c>
      <c r="X37" s="146">
        <v>5320</v>
      </c>
    </row>
    <row r="38" spans="22:24" ht="37.5" customHeight="1">
      <c r="V38" s="609" t="s">
        <v>82</v>
      </c>
      <c r="W38" s="101" t="s">
        <v>70</v>
      </c>
      <c r="X38" s="102">
        <v>1150</v>
      </c>
    </row>
    <row r="39" spans="22:24" ht="37.5" customHeight="1">
      <c r="V39" s="610"/>
      <c r="W39" s="114" t="s">
        <v>12</v>
      </c>
      <c r="X39" s="115">
        <v>1580</v>
      </c>
    </row>
    <row r="40" spans="22:24" ht="37.5" customHeight="1">
      <c r="V40" s="610"/>
      <c r="W40" s="114" t="s">
        <v>72</v>
      </c>
      <c r="X40" s="115">
        <v>2970</v>
      </c>
    </row>
    <row r="41" spans="22:24" ht="37.5" customHeight="1">
      <c r="V41" s="611"/>
      <c r="W41" s="122" t="s">
        <v>74</v>
      </c>
      <c r="X41" s="123">
        <v>5250</v>
      </c>
    </row>
  </sheetData>
  <mergeCells count="26">
    <mergeCell ref="B2:R2"/>
    <mergeCell ref="P3:R3"/>
    <mergeCell ref="C5:C6"/>
    <mergeCell ref="D5:Q5"/>
    <mergeCell ref="R5:R6"/>
    <mergeCell ref="AE5:AG5"/>
    <mergeCell ref="AI5:AK5"/>
    <mergeCell ref="AM5:AO5"/>
    <mergeCell ref="V6:V9"/>
    <mergeCell ref="B8:B13"/>
    <mergeCell ref="V10:V13"/>
    <mergeCell ref="D13:O13"/>
    <mergeCell ref="AA5:AC5"/>
    <mergeCell ref="V26:V29"/>
    <mergeCell ref="V30:V33"/>
    <mergeCell ref="V34:V37"/>
    <mergeCell ref="V38:V41"/>
    <mergeCell ref="B14:B18"/>
    <mergeCell ref="D14:O18"/>
    <mergeCell ref="V14:V17"/>
    <mergeCell ref="V18:V20"/>
    <mergeCell ref="B19:B23"/>
    <mergeCell ref="D19:O23"/>
    <mergeCell ref="V22:V25"/>
    <mergeCell ref="B24:C24"/>
    <mergeCell ref="D24:O24"/>
  </mergeCells>
  <phoneticPr fontId="3"/>
  <dataValidations count="1">
    <dataValidation type="list" allowBlank="1" showInputMessage="1" showErrorMessage="1" sqref="WVM983012:WVP983031 JA65508:JD65527 SW65508:SZ65527 ACS65508:ACV65527 AMO65508:AMR65527 AWK65508:AWN65527 BGG65508:BGJ65527 BQC65508:BQF65527 BZY65508:CAB65527 CJU65508:CJX65527 CTQ65508:CTT65527 DDM65508:DDP65527 DNI65508:DNL65527 DXE65508:DXH65527 EHA65508:EHD65527 EQW65508:EQZ65527 FAS65508:FAV65527 FKO65508:FKR65527 FUK65508:FUN65527 GEG65508:GEJ65527 GOC65508:GOF65527 GXY65508:GYB65527 HHU65508:HHX65527 HRQ65508:HRT65527 IBM65508:IBP65527 ILI65508:ILL65527 IVE65508:IVH65527 JFA65508:JFD65527 JOW65508:JOZ65527 JYS65508:JYV65527 KIO65508:KIR65527 KSK65508:KSN65527 LCG65508:LCJ65527 LMC65508:LMF65527 LVY65508:LWB65527 MFU65508:MFX65527 MPQ65508:MPT65527 MZM65508:MZP65527 NJI65508:NJL65527 NTE65508:NTH65527 ODA65508:ODD65527 OMW65508:OMZ65527 OWS65508:OWV65527 PGO65508:PGR65527 PQK65508:PQN65527 QAG65508:QAJ65527 QKC65508:QKF65527 QTY65508:QUB65527 RDU65508:RDX65527 RNQ65508:RNT65527 RXM65508:RXP65527 SHI65508:SHL65527 SRE65508:SRH65527 TBA65508:TBD65527 TKW65508:TKZ65527 TUS65508:TUV65527 UEO65508:UER65527 UOK65508:UON65527 UYG65508:UYJ65527 VIC65508:VIF65527 VRY65508:VSB65527 WBU65508:WBX65527 WLQ65508:WLT65527 WVM65508:WVP65527 JA131044:JD131063 SW131044:SZ131063 ACS131044:ACV131063 AMO131044:AMR131063 AWK131044:AWN131063 BGG131044:BGJ131063 BQC131044:BQF131063 BZY131044:CAB131063 CJU131044:CJX131063 CTQ131044:CTT131063 DDM131044:DDP131063 DNI131044:DNL131063 DXE131044:DXH131063 EHA131044:EHD131063 EQW131044:EQZ131063 FAS131044:FAV131063 FKO131044:FKR131063 FUK131044:FUN131063 GEG131044:GEJ131063 GOC131044:GOF131063 GXY131044:GYB131063 HHU131044:HHX131063 HRQ131044:HRT131063 IBM131044:IBP131063 ILI131044:ILL131063 IVE131044:IVH131063 JFA131044:JFD131063 JOW131044:JOZ131063 JYS131044:JYV131063 KIO131044:KIR131063 KSK131044:KSN131063 LCG131044:LCJ131063 LMC131044:LMF131063 LVY131044:LWB131063 MFU131044:MFX131063 MPQ131044:MPT131063 MZM131044:MZP131063 NJI131044:NJL131063 NTE131044:NTH131063 ODA131044:ODD131063 OMW131044:OMZ131063 OWS131044:OWV131063 PGO131044:PGR131063 PQK131044:PQN131063 QAG131044:QAJ131063 QKC131044:QKF131063 QTY131044:QUB131063 RDU131044:RDX131063 RNQ131044:RNT131063 RXM131044:RXP131063 SHI131044:SHL131063 SRE131044:SRH131063 TBA131044:TBD131063 TKW131044:TKZ131063 TUS131044:TUV131063 UEO131044:UER131063 UOK131044:UON131063 UYG131044:UYJ131063 VIC131044:VIF131063 VRY131044:VSB131063 WBU131044:WBX131063 WLQ131044:WLT131063 WVM131044:WVP131063 JA196580:JD196599 SW196580:SZ196599 ACS196580:ACV196599 AMO196580:AMR196599 AWK196580:AWN196599 BGG196580:BGJ196599 BQC196580:BQF196599 BZY196580:CAB196599 CJU196580:CJX196599 CTQ196580:CTT196599 DDM196580:DDP196599 DNI196580:DNL196599 DXE196580:DXH196599 EHA196580:EHD196599 EQW196580:EQZ196599 FAS196580:FAV196599 FKO196580:FKR196599 FUK196580:FUN196599 GEG196580:GEJ196599 GOC196580:GOF196599 GXY196580:GYB196599 HHU196580:HHX196599 HRQ196580:HRT196599 IBM196580:IBP196599 ILI196580:ILL196599 IVE196580:IVH196599 JFA196580:JFD196599 JOW196580:JOZ196599 JYS196580:JYV196599 KIO196580:KIR196599 KSK196580:KSN196599 LCG196580:LCJ196599 LMC196580:LMF196599 LVY196580:LWB196599 MFU196580:MFX196599 MPQ196580:MPT196599 MZM196580:MZP196599 NJI196580:NJL196599 NTE196580:NTH196599 ODA196580:ODD196599 OMW196580:OMZ196599 OWS196580:OWV196599 PGO196580:PGR196599 PQK196580:PQN196599 QAG196580:QAJ196599 QKC196580:QKF196599 QTY196580:QUB196599 RDU196580:RDX196599 RNQ196580:RNT196599 RXM196580:RXP196599 SHI196580:SHL196599 SRE196580:SRH196599 TBA196580:TBD196599 TKW196580:TKZ196599 TUS196580:TUV196599 UEO196580:UER196599 UOK196580:UON196599 UYG196580:UYJ196599 VIC196580:VIF196599 VRY196580:VSB196599 WBU196580:WBX196599 WLQ196580:WLT196599 WVM196580:WVP196599 JA262116:JD262135 SW262116:SZ262135 ACS262116:ACV262135 AMO262116:AMR262135 AWK262116:AWN262135 BGG262116:BGJ262135 BQC262116:BQF262135 BZY262116:CAB262135 CJU262116:CJX262135 CTQ262116:CTT262135 DDM262116:DDP262135 DNI262116:DNL262135 DXE262116:DXH262135 EHA262116:EHD262135 EQW262116:EQZ262135 FAS262116:FAV262135 FKO262116:FKR262135 FUK262116:FUN262135 GEG262116:GEJ262135 GOC262116:GOF262135 GXY262116:GYB262135 HHU262116:HHX262135 HRQ262116:HRT262135 IBM262116:IBP262135 ILI262116:ILL262135 IVE262116:IVH262135 JFA262116:JFD262135 JOW262116:JOZ262135 JYS262116:JYV262135 KIO262116:KIR262135 KSK262116:KSN262135 LCG262116:LCJ262135 LMC262116:LMF262135 LVY262116:LWB262135 MFU262116:MFX262135 MPQ262116:MPT262135 MZM262116:MZP262135 NJI262116:NJL262135 NTE262116:NTH262135 ODA262116:ODD262135 OMW262116:OMZ262135 OWS262116:OWV262135 PGO262116:PGR262135 PQK262116:PQN262135 QAG262116:QAJ262135 QKC262116:QKF262135 QTY262116:QUB262135 RDU262116:RDX262135 RNQ262116:RNT262135 RXM262116:RXP262135 SHI262116:SHL262135 SRE262116:SRH262135 TBA262116:TBD262135 TKW262116:TKZ262135 TUS262116:TUV262135 UEO262116:UER262135 UOK262116:UON262135 UYG262116:UYJ262135 VIC262116:VIF262135 VRY262116:VSB262135 WBU262116:WBX262135 WLQ262116:WLT262135 WVM262116:WVP262135 JA327652:JD327671 SW327652:SZ327671 ACS327652:ACV327671 AMO327652:AMR327671 AWK327652:AWN327671 BGG327652:BGJ327671 BQC327652:BQF327671 BZY327652:CAB327671 CJU327652:CJX327671 CTQ327652:CTT327671 DDM327652:DDP327671 DNI327652:DNL327671 DXE327652:DXH327671 EHA327652:EHD327671 EQW327652:EQZ327671 FAS327652:FAV327671 FKO327652:FKR327671 FUK327652:FUN327671 GEG327652:GEJ327671 GOC327652:GOF327671 GXY327652:GYB327671 HHU327652:HHX327671 HRQ327652:HRT327671 IBM327652:IBP327671 ILI327652:ILL327671 IVE327652:IVH327671 JFA327652:JFD327671 JOW327652:JOZ327671 JYS327652:JYV327671 KIO327652:KIR327671 KSK327652:KSN327671 LCG327652:LCJ327671 LMC327652:LMF327671 LVY327652:LWB327671 MFU327652:MFX327671 MPQ327652:MPT327671 MZM327652:MZP327671 NJI327652:NJL327671 NTE327652:NTH327671 ODA327652:ODD327671 OMW327652:OMZ327671 OWS327652:OWV327671 PGO327652:PGR327671 PQK327652:PQN327671 QAG327652:QAJ327671 QKC327652:QKF327671 QTY327652:QUB327671 RDU327652:RDX327671 RNQ327652:RNT327671 RXM327652:RXP327671 SHI327652:SHL327671 SRE327652:SRH327671 TBA327652:TBD327671 TKW327652:TKZ327671 TUS327652:TUV327671 UEO327652:UER327671 UOK327652:UON327671 UYG327652:UYJ327671 VIC327652:VIF327671 VRY327652:VSB327671 WBU327652:WBX327671 WLQ327652:WLT327671 WVM327652:WVP327671 JA393188:JD393207 SW393188:SZ393207 ACS393188:ACV393207 AMO393188:AMR393207 AWK393188:AWN393207 BGG393188:BGJ393207 BQC393188:BQF393207 BZY393188:CAB393207 CJU393188:CJX393207 CTQ393188:CTT393207 DDM393188:DDP393207 DNI393188:DNL393207 DXE393188:DXH393207 EHA393188:EHD393207 EQW393188:EQZ393207 FAS393188:FAV393207 FKO393188:FKR393207 FUK393188:FUN393207 GEG393188:GEJ393207 GOC393188:GOF393207 GXY393188:GYB393207 HHU393188:HHX393207 HRQ393188:HRT393207 IBM393188:IBP393207 ILI393188:ILL393207 IVE393188:IVH393207 JFA393188:JFD393207 JOW393188:JOZ393207 JYS393188:JYV393207 KIO393188:KIR393207 KSK393188:KSN393207 LCG393188:LCJ393207 LMC393188:LMF393207 LVY393188:LWB393207 MFU393188:MFX393207 MPQ393188:MPT393207 MZM393188:MZP393207 NJI393188:NJL393207 NTE393188:NTH393207 ODA393188:ODD393207 OMW393188:OMZ393207 OWS393188:OWV393207 PGO393188:PGR393207 PQK393188:PQN393207 QAG393188:QAJ393207 QKC393188:QKF393207 QTY393188:QUB393207 RDU393188:RDX393207 RNQ393188:RNT393207 RXM393188:RXP393207 SHI393188:SHL393207 SRE393188:SRH393207 TBA393188:TBD393207 TKW393188:TKZ393207 TUS393188:TUV393207 UEO393188:UER393207 UOK393188:UON393207 UYG393188:UYJ393207 VIC393188:VIF393207 VRY393188:VSB393207 WBU393188:WBX393207 WLQ393188:WLT393207 WVM393188:WVP393207 JA458724:JD458743 SW458724:SZ458743 ACS458724:ACV458743 AMO458724:AMR458743 AWK458724:AWN458743 BGG458724:BGJ458743 BQC458724:BQF458743 BZY458724:CAB458743 CJU458724:CJX458743 CTQ458724:CTT458743 DDM458724:DDP458743 DNI458724:DNL458743 DXE458724:DXH458743 EHA458724:EHD458743 EQW458724:EQZ458743 FAS458724:FAV458743 FKO458724:FKR458743 FUK458724:FUN458743 GEG458724:GEJ458743 GOC458724:GOF458743 GXY458724:GYB458743 HHU458724:HHX458743 HRQ458724:HRT458743 IBM458724:IBP458743 ILI458724:ILL458743 IVE458724:IVH458743 JFA458724:JFD458743 JOW458724:JOZ458743 JYS458724:JYV458743 KIO458724:KIR458743 KSK458724:KSN458743 LCG458724:LCJ458743 LMC458724:LMF458743 LVY458724:LWB458743 MFU458724:MFX458743 MPQ458724:MPT458743 MZM458724:MZP458743 NJI458724:NJL458743 NTE458724:NTH458743 ODA458724:ODD458743 OMW458724:OMZ458743 OWS458724:OWV458743 PGO458724:PGR458743 PQK458724:PQN458743 QAG458724:QAJ458743 QKC458724:QKF458743 QTY458724:QUB458743 RDU458724:RDX458743 RNQ458724:RNT458743 RXM458724:RXP458743 SHI458724:SHL458743 SRE458724:SRH458743 TBA458724:TBD458743 TKW458724:TKZ458743 TUS458724:TUV458743 UEO458724:UER458743 UOK458724:UON458743 UYG458724:UYJ458743 VIC458724:VIF458743 VRY458724:VSB458743 WBU458724:WBX458743 WLQ458724:WLT458743 WVM458724:WVP458743 JA524260:JD524279 SW524260:SZ524279 ACS524260:ACV524279 AMO524260:AMR524279 AWK524260:AWN524279 BGG524260:BGJ524279 BQC524260:BQF524279 BZY524260:CAB524279 CJU524260:CJX524279 CTQ524260:CTT524279 DDM524260:DDP524279 DNI524260:DNL524279 DXE524260:DXH524279 EHA524260:EHD524279 EQW524260:EQZ524279 FAS524260:FAV524279 FKO524260:FKR524279 FUK524260:FUN524279 GEG524260:GEJ524279 GOC524260:GOF524279 GXY524260:GYB524279 HHU524260:HHX524279 HRQ524260:HRT524279 IBM524260:IBP524279 ILI524260:ILL524279 IVE524260:IVH524279 JFA524260:JFD524279 JOW524260:JOZ524279 JYS524260:JYV524279 KIO524260:KIR524279 KSK524260:KSN524279 LCG524260:LCJ524279 LMC524260:LMF524279 LVY524260:LWB524279 MFU524260:MFX524279 MPQ524260:MPT524279 MZM524260:MZP524279 NJI524260:NJL524279 NTE524260:NTH524279 ODA524260:ODD524279 OMW524260:OMZ524279 OWS524260:OWV524279 PGO524260:PGR524279 PQK524260:PQN524279 QAG524260:QAJ524279 QKC524260:QKF524279 QTY524260:QUB524279 RDU524260:RDX524279 RNQ524260:RNT524279 RXM524260:RXP524279 SHI524260:SHL524279 SRE524260:SRH524279 TBA524260:TBD524279 TKW524260:TKZ524279 TUS524260:TUV524279 UEO524260:UER524279 UOK524260:UON524279 UYG524260:UYJ524279 VIC524260:VIF524279 VRY524260:VSB524279 WBU524260:WBX524279 WLQ524260:WLT524279 WVM524260:WVP524279 JA589796:JD589815 SW589796:SZ589815 ACS589796:ACV589815 AMO589796:AMR589815 AWK589796:AWN589815 BGG589796:BGJ589815 BQC589796:BQF589815 BZY589796:CAB589815 CJU589796:CJX589815 CTQ589796:CTT589815 DDM589796:DDP589815 DNI589796:DNL589815 DXE589796:DXH589815 EHA589796:EHD589815 EQW589796:EQZ589815 FAS589796:FAV589815 FKO589796:FKR589815 FUK589796:FUN589815 GEG589796:GEJ589815 GOC589796:GOF589815 GXY589796:GYB589815 HHU589796:HHX589815 HRQ589796:HRT589815 IBM589796:IBP589815 ILI589796:ILL589815 IVE589796:IVH589815 JFA589796:JFD589815 JOW589796:JOZ589815 JYS589796:JYV589815 KIO589796:KIR589815 KSK589796:KSN589815 LCG589796:LCJ589815 LMC589796:LMF589815 LVY589796:LWB589815 MFU589796:MFX589815 MPQ589796:MPT589815 MZM589796:MZP589815 NJI589796:NJL589815 NTE589796:NTH589815 ODA589796:ODD589815 OMW589796:OMZ589815 OWS589796:OWV589815 PGO589796:PGR589815 PQK589796:PQN589815 QAG589796:QAJ589815 QKC589796:QKF589815 QTY589796:QUB589815 RDU589796:RDX589815 RNQ589796:RNT589815 RXM589796:RXP589815 SHI589796:SHL589815 SRE589796:SRH589815 TBA589796:TBD589815 TKW589796:TKZ589815 TUS589796:TUV589815 UEO589796:UER589815 UOK589796:UON589815 UYG589796:UYJ589815 VIC589796:VIF589815 VRY589796:VSB589815 WBU589796:WBX589815 WLQ589796:WLT589815 WVM589796:WVP589815 JA655332:JD655351 SW655332:SZ655351 ACS655332:ACV655351 AMO655332:AMR655351 AWK655332:AWN655351 BGG655332:BGJ655351 BQC655332:BQF655351 BZY655332:CAB655351 CJU655332:CJX655351 CTQ655332:CTT655351 DDM655332:DDP655351 DNI655332:DNL655351 DXE655332:DXH655351 EHA655332:EHD655351 EQW655332:EQZ655351 FAS655332:FAV655351 FKO655332:FKR655351 FUK655332:FUN655351 GEG655332:GEJ655351 GOC655332:GOF655351 GXY655332:GYB655351 HHU655332:HHX655351 HRQ655332:HRT655351 IBM655332:IBP655351 ILI655332:ILL655351 IVE655332:IVH655351 JFA655332:JFD655351 JOW655332:JOZ655351 JYS655332:JYV655351 KIO655332:KIR655351 KSK655332:KSN655351 LCG655332:LCJ655351 LMC655332:LMF655351 LVY655332:LWB655351 MFU655332:MFX655351 MPQ655332:MPT655351 MZM655332:MZP655351 NJI655332:NJL655351 NTE655332:NTH655351 ODA655332:ODD655351 OMW655332:OMZ655351 OWS655332:OWV655351 PGO655332:PGR655351 PQK655332:PQN655351 QAG655332:QAJ655351 QKC655332:QKF655351 QTY655332:QUB655351 RDU655332:RDX655351 RNQ655332:RNT655351 RXM655332:RXP655351 SHI655332:SHL655351 SRE655332:SRH655351 TBA655332:TBD655351 TKW655332:TKZ655351 TUS655332:TUV655351 UEO655332:UER655351 UOK655332:UON655351 UYG655332:UYJ655351 VIC655332:VIF655351 VRY655332:VSB655351 WBU655332:WBX655351 WLQ655332:WLT655351 WVM655332:WVP655351 JA720868:JD720887 SW720868:SZ720887 ACS720868:ACV720887 AMO720868:AMR720887 AWK720868:AWN720887 BGG720868:BGJ720887 BQC720868:BQF720887 BZY720868:CAB720887 CJU720868:CJX720887 CTQ720868:CTT720887 DDM720868:DDP720887 DNI720868:DNL720887 DXE720868:DXH720887 EHA720868:EHD720887 EQW720868:EQZ720887 FAS720868:FAV720887 FKO720868:FKR720887 FUK720868:FUN720887 GEG720868:GEJ720887 GOC720868:GOF720887 GXY720868:GYB720887 HHU720868:HHX720887 HRQ720868:HRT720887 IBM720868:IBP720887 ILI720868:ILL720887 IVE720868:IVH720887 JFA720868:JFD720887 JOW720868:JOZ720887 JYS720868:JYV720887 KIO720868:KIR720887 KSK720868:KSN720887 LCG720868:LCJ720887 LMC720868:LMF720887 LVY720868:LWB720887 MFU720868:MFX720887 MPQ720868:MPT720887 MZM720868:MZP720887 NJI720868:NJL720887 NTE720868:NTH720887 ODA720868:ODD720887 OMW720868:OMZ720887 OWS720868:OWV720887 PGO720868:PGR720887 PQK720868:PQN720887 QAG720868:QAJ720887 QKC720868:QKF720887 QTY720868:QUB720887 RDU720868:RDX720887 RNQ720868:RNT720887 RXM720868:RXP720887 SHI720868:SHL720887 SRE720868:SRH720887 TBA720868:TBD720887 TKW720868:TKZ720887 TUS720868:TUV720887 UEO720868:UER720887 UOK720868:UON720887 UYG720868:UYJ720887 VIC720868:VIF720887 VRY720868:VSB720887 WBU720868:WBX720887 WLQ720868:WLT720887 WVM720868:WVP720887 JA786404:JD786423 SW786404:SZ786423 ACS786404:ACV786423 AMO786404:AMR786423 AWK786404:AWN786423 BGG786404:BGJ786423 BQC786404:BQF786423 BZY786404:CAB786423 CJU786404:CJX786423 CTQ786404:CTT786423 DDM786404:DDP786423 DNI786404:DNL786423 DXE786404:DXH786423 EHA786404:EHD786423 EQW786404:EQZ786423 FAS786404:FAV786423 FKO786404:FKR786423 FUK786404:FUN786423 GEG786404:GEJ786423 GOC786404:GOF786423 GXY786404:GYB786423 HHU786404:HHX786423 HRQ786404:HRT786423 IBM786404:IBP786423 ILI786404:ILL786423 IVE786404:IVH786423 JFA786404:JFD786423 JOW786404:JOZ786423 JYS786404:JYV786423 KIO786404:KIR786423 KSK786404:KSN786423 LCG786404:LCJ786423 LMC786404:LMF786423 LVY786404:LWB786423 MFU786404:MFX786423 MPQ786404:MPT786423 MZM786404:MZP786423 NJI786404:NJL786423 NTE786404:NTH786423 ODA786404:ODD786423 OMW786404:OMZ786423 OWS786404:OWV786423 PGO786404:PGR786423 PQK786404:PQN786423 QAG786404:QAJ786423 QKC786404:QKF786423 QTY786404:QUB786423 RDU786404:RDX786423 RNQ786404:RNT786423 RXM786404:RXP786423 SHI786404:SHL786423 SRE786404:SRH786423 TBA786404:TBD786423 TKW786404:TKZ786423 TUS786404:TUV786423 UEO786404:UER786423 UOK786404:UON786423 UYG786404:UYJ786423 VIC786404:VIF786423 VRY786404:VSB786423 WBU786404:WBX786423 WLQ786404:WLT786423 WVM786404:WVP786423 JA851940:JD851959 SW851940:SZ851959 ACS851940:ACV851959 AMO851940:AMR851959 AWK851940:AWN851959 BGG851940:BGJ851959 BQC851940:BQF851959 BZY851940:CAB851959 CJU851940:CJX851959 CTQ851940:CTT851959 DDM851940:DDP851959 DNI851940:DNL851959 DXE851940:DXH851959 EHA851940:EHD851959 EQW851940:EQZ851959 FAS851940:FAV851959 FKO851940:FKR851959 FUK851940:FUN851959 GEG851940:GEJ851959 GOC851940:GOF851959 GXY851940:GYB851959 HHU851940:HHX851959 HRQ851940:HRT851959 IBM851940:IBP851959 ILI851940:ILL851959 IVE851940:IVH851959 JFA851940:JFD851959 JOW851940:JOZ851959 JYS851940:JYV851959 KIO851940:KIR851959 KSK851940:KSN851959 LCG851940:LCJ851959 LMC851940:LMF851959 LVY851940:LWB851959 MFU851940:MFX851959 MPQ851940:MPT851959 MZM851940:MZP851959 NJI851940:NJL851959 NTE851940:NTH851959 ODA851940:ODD851959 OMW851940:OMZ851959 OWS851940:OWV851959 PGO851940:PGR851959 PQK851940:PQN851959 QAG851940:QAJ851959 QKC851940:QKF851959 QTY851940:QUB851959 RDU851940:RDX851959 RNQ851940:RNT851959 RXM851940:RXP851959 SHI851940:SHL851959 SRE851940:SRH851959 TBA851940:TBD851959 TKW851940:TKZ851959 TUS851940:TUV851959 UEO851940:UER851959 UOK851940:UON851959 UYG851940:UYJ851959 VIC851940:VIF851959 VRY851940:VSB851959 WBU851940:WBX851959 WLQ851940:WLT851959 WVM851940:WVP851959 JA917476:JD917495 SW917476:SZ917495 ACS917476:ACV917495 AMO917476:AMR917495 AWK917476:AWN917495 BGG917476:BGJ917495 BQC917476:BQF917495 BZY917476:CAB917495 CJU917476:CJX917495 CTQ917476:CTT917495 DDM917476:DDP917495 DNI917476:DNL917495 DXE917476:DXH917495 EHA917476:EHD917495 EQW917476:EQZ917495 FAS917476:FAV917495 FKO917476:FKR917495 FUK917476:FUN917495 GEG917476:GEJ917495 GOC917476:GOF917495 GXY917476:GYB917495 HHU917476:HHX917495 HRQ917476:HRT917495 IBM917476:IBP917495 ILI917476:ILL917495 IVE917476:IVH917495 JFA917476:JFD917495 JOW917476:JOZ917495 JYS917476:JYV917495 KIO917476:KIR917495 KSK917476:KSN917495 LCG917476:LCJ917495 LMC917476:LMF917495 LVY917476:LWB917495 MFU917476:MFX917495 MPQ917476:MPT917495 MZM917476:MZP917495 NJI917476:NJL917495 NTE917476:NTH917495 ODA917476:ODD917495 OMW917476:OMZ917495 OWS917476:OWV917495 PGO917476:PGR917495 PQK917476:PQN917495 QAG917476:QAJ917495 QKC917476:QKF917495 QTY917476:QUB917495 RDU917476:RDX917495 RNQ917476:RNT917495 RXM917476:RXP917495 SHI917476:SHL917495 SRE917476:SRH917495 TBA917476:TBD917495 TKW917476:TKZ917495 TUS917476:TUV917495 UEO917476:UER917495 UOK917476:UON917495 UYG917476:UYJ917495 VIC917476:VIF917495 VRY917476:VSB917495 WBU917476:WBX917495 WLQ917476:WLT917495 WVM917476:WVP917495 JA983012:JD983031 SW983012:SZ983031 ACS983012:ACV983031 AMO983012:AMR983031 AWK983012:AWN983031 BGG983012:BGJ983031 BQC983012:BQF983031 BZY983012:CAB983031 CJU983012:CJX983031 CTQ983012:CTT983031 DDM983012:DDP983031 DNI983012:DNL983031 DXE983012:DXH983031 EHA983012:EHD983031 EQW983012:EQZ983031 FAS983012:FAV983031 FKO983012:FKR983031 FUK983012:FUN983031 GEG983012:GEJ983031 GOC983012:GOF983031 GXY983012:GYB983031 HHU983012:HHX983031 HRQ983012:HRT983031 IBM983012:IBP983031 ILI983012:ILL983031 IVE983012:IVH983031 JFA983012:JFD983031 JOW983012:JOZ983031 JYS983012:JYV983031 KIO983012:KIR983031 KSK983012:KSN983031 LCG983012:LCJ983031 LMC983012:LMF983031 LVY983012:LWB983031 MFU983012:MFX983031 MPQ983012:MPT983031 MZM983012:MZP983031 NJI983012:NJL983031 NTE983012:NTH983031 ODA983012:ODD983031 OMW983012:OMZ983031 OWS983012:OWV983031 PGO983012:PGR983031 PQK983012:PQN983031 QAG983012:QAJ983031 QKC983012:QKF983031 QTY983012:QUB983031 RDU983012:RDX983031 RNQ983012:RNT983031 RXM983012:RXP983031 SHI983012:SHL983031 SRE983012:SRH983031 TBA983012:TBD983031 TKW983012:TKZ983031 TUS983012:TUV983031 UEO983012:UER983031 UOK983012:UON983031 UYG983012:UYJ983031 VIC983012:VIF983031 VRY983012:VSB983031 WBU983012:WBX983031 WLQ983012:WLT983031 ACP8:ACS13 AML8:AMO13 AWH8:AWK13 BGD8:BGG13 BPZ8:BQC13 BZV8:BZY13 CJR8:CJU13 CTN8:CTQ13 DDJ8:DDM13 DNF8:DNI13 DXB8:DXE13 EGX8:EHA13 EQT8:EQW13 FAP8:FAS13 FKL8:FKO13 FUH8:FUK13 GED8:GEG13 GNZ8:GOC13 GXV8:GXY13 HHR8:HHU13 HRN8:HRQ13 IBJ8:IBM13 ILF8:ILI13 IVB8:IVE13 JEX8:JFA13 JOT8:JOW13 JYP8:JYS13 KIL8:KIO13 KSH8:KSK13 LCD8:LCG13 LLZ8:LMC13 LVV8:LVY13 MFR8:MFU13 MPN8:MPQ13 MZJ8:MZM13 NJF8:NJI13 NTB8:NTE13 OCX8:ODA13 OMT8:OMW13 OWP8:OWS13 PGL8:PGO13 PQH8:PQK13 QAD8:QAG13 QJZ8:QKC13 QTV8:QTY13 RDR8:RDU13 RNN8:RNQ13 RXJ8:RXM13 SHF8:SHI13 SRB8:SRE13 TAX8:TBA13 TKT8:TKW13 TUP8:TUS13 UEL8:UEO13 UOH8:UOK13 UYD8:UYG13 VHZ8:VIC13 VRV8:VRY13 WBR8:WBU13 WLN8:WLQ13 WVJ8:WVM13 IX8:JA13 F65511:F65530 F983015:F983034 F917479:F917498 F851943:F851962 F786407:F786426 F720871:F720890 F655335:F655354 F589799:F589818 F524263:F524282 F458727:F458746 F393191:F393210 F327655:F327674 F262119:F262138 F196583:F196602 F131047:F131066 ST8:SW13 AML20:AMO24 AWH20:AWK24 BGD20:BGG24 BPZ20:BQC24 BZV20:BZY24 CJR20:CJU24 CTN20:CTQ24 DDJ20:DDM24 DNF20:DNI24 DXB20:DXE24 EGX20:EHA24 EQT20:EQW24 FAP20:FAS24 FKL20:FKO24 FUH20:FUK24 GED20:GEG24 GNZ20:GOC24 GXV20:GXY24 HHR20:HHU24 HRN20:HRQ24 IBJ20:IBM24 ILF20:ILI24 IVB20:IVE24 JEX20:JFA24 JOT20:JOW24 JYP20:JYS24 KIL20:KIO24 KSH20:KSK24 LCD20:LCG24 LLZ20:LMC24 LVV20:LVY24 MFR20:MFU24 MPN20:MPQ24 MZJ20:MZM24 NJF20:NJI24 NTB20:NTE24 OCX20:ODA24 OMT20:OMW24 OWP20:OWS24 PGL20:PGO24 PQH20:PQK24 QAD20:QAG24 QJZ20:QKC24 QTV20:QTY24 RDR20:RDU24 RNN20:RNQ24 RXJ20:RXM24 SHF20:SHI24 SRB20:SRE24 TAX20:TBA24 TKT20:TKW24 TUP20:TUS24 UEL20:UEO24 UOH20:UOK24 UYD20:UYG24 VHZ20:VIC24 VRV20:VRY24 WBR20:WBU24 WLN20:WLQ24 WVJ20:WVM24 IX20:JA24 ST20:SW24 ST15:SW18 IX15:JA18 WVJ15:WVM18 WLN15:WLQ18 WBR15:WBU18 VRV15:VRY18 VHZ15:VIC18 UYD15:UYG18 UOH15:UOK18 UEL15:UEO18 TUP15:TUS18 TKT15:TKW18 TAX15:TBA18 SRB15:SRE18 SHF15:SHI18 RXJ15:RXM18 RNN15:RNQ18 RDR15:RDU18 QTV15:QTY18 QJZ15:QKC18 QAD15:QAG18 PQH15:PQK18 PGL15:PGO18 OWP15:OWS18 OMT15:OMW18 OCX15:ODA18 NTB15:NTE18 NJF15:NJI18 MZJ15:MZM18 MPN15:MPQ18 MFR15:MFU18 LVV15:LVY18 LLZ15:LMC18 LCD15:LCG18 KSH15:KSK18 KIL15:KIO18 JYP15:JYS18 JOT15:JOW18 JEX15:JFA18 IVB15:IVE18 ILF15:ILI18 IBJ15:IBM18 HRN15:HRQ18 HHR15:HHU18 GXV15:GXY18 GNZ15:GOC18 GED15:GEG18 FUH15:FUK18 FKL15:FKO18 FAP15:FAS18 EQT15:EQW18 EGX15:EHA18 DXB15:DXE18 DNF15:DNI18 DDJ15:DDM18 CTN15:CTQ18 CJR15:CJU18 BZV15:BZY18 BPZ15:BQC18 BGD15:BGG18 AWH15:AWK18 AML15:AMO18 ACP15:ACS18 ACP20:ACS24" xr:uid="{00000000-0002-0000-0100-000000000000}">
      <formula1>"公,私"</formula1>
    </dataValidation>
  </dataValidations>
  <pageMargins left="0.70866141732283472" right="0.70866141732283472" top="0.74803149606299213" bottom="0.74803149606299213" header="0.31496062992125984" footer="0.31496062992125984"/>
  <pageSetup paperSize="9" scale="52"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D107"/>
  <sheetViews>
    <sheetView view="pageBreakPreview" zoomScale="85" zoomScaleNormal="85" zoomScaleSheetLayoutView="85" workbookViewId="0">
      <selection activeCell="L13" sqref="L13"/>
    </sheetView>
  </sheetViews>
  <sheetFormatPr defaultColWidth="9" defaultRowHeight="13"/>
  <cols>
    <col min="1" max="1" width="2.1796875" style="149" customWidth="1"/>
    <col min="2" max="2" width="9.36328125" style="149" customWidth="1"/>
    <col min="3" max="3" width="6.81640625" style="149" customWidth="1"/>
    <col min="4" max="5" width="9.36328125" style="149" customWidth="1"/>
    <col min="6" max="6" width="8.81640625" style="149" customWidth="1"/>
    <col min="7" max="14" width="8.90625" style="149" bestFit="1" customWidth="1"/>
    <col min="15" max="15" width="8.90625" style="149" customWidth="1"/>
    <col min="16" max="17" width="8.90625" style="149" bestFit="1" customWidth="1"/>
    <col min="18" max="18" width="10.36328125" style="149" bestFit="1" customWidth="1"/>
    <col min="19" max="20" width="10.36328125" style="149" customWidth="1"/>
    <col min="21" max="23" width="9" style="149"/>
    <col min="24" max="24" width="10.6328125" style="149" customWidth="1"/>
    <col min="25" max="16384" width="9" style="149"/>
  </cols>
  <sheetData>
    <row r="1" spans="1:20">
      <c r="A1" s="149" t="s">
        <v>212</v>
      </c>
    </row>
    <row r="2" spans="1:20" ht="40.5" customHeight="1">
      <c r="A2" s="650" t="s">
        <v>416</v>
      </c>
      <c r="B2" s="650"/>
      <c r="C2" s="650"/>
      <c r="D2" s="650"/>
      <c r="E2" s="650"/>
      <c r="F2" s="650"/>
      <c r="G2" s="650"/>
      <c r="H2" s="650"/>
      <c r="I2" s="650"/>
      <c r="J2" s="650"/>
      <c r="K2" s="650"/>
      <c r="L2" s="650"/>
      <c r="M2" s="650"/>
      <c r="N2" s="650"/>
      <c r="O2" s="650"/>
      <c r="P2" s="650"/>
      <c r="Q2" s="650"/>
      <c r="R2" s="650"/>
      <c r="S2" s="204"/>
      <c r="T2" s="204"/>
    </row>
    <row r="3" spans="1:20" ht="18" customHeight="1" thickBot="1">
      <c r="B3" s="150"/>
      <c r="C3" s="150"/>
    </row>
    <row r="4" spans="1:20" ht="18" customHeight="1" thickBot="1">
      <c r="B4" s="150"/>
      <c r="C4" s="150"/>
      <c r="G4" s="651" t="s">
        <v>119</v>
      </c>
      <c r="H4" s="652"/>
      <c r="I4" s="652"/>
      <c r="J4" s="652"/>
      <c r="K4" s="653"/>
      <c r="L4" s="654">
        <f>'①【区内園】運営費申請書第1号様式  '!V12</f>
        <v>0</v>
      </c>
      <c r="M4" s="655"/>
      <c r="N4" s="655"/>
      <c r="O4" s="655"/>
      <c r="P4" s="656"/>
      <c r="Q4" s="201"/>
      <c r="R4" s="201"/>
    </row>
    <row r="5" spans="1:20" ht="18" customHeight="1">
      <c r="B5" s="199" t="s">
        <v>120</v>
      </c>
      <c r="C5" s="199"/>
      <c r="D5" s="199"/>
      <c r="E5" s="199"/>
      <c r="F5" s="199"/>
      <c r="G5" s="199"/>
      <c r="H5" s="152"/>
      <c r="I5" s="197"/>
      <c r="J5" s="197"/>
      <c r="K5" s="197"/>
      <c r="L5" s="197"/>
      <c r="M5" s="197"/>
      <c r="N5" s="197"/>
      <c r="O5" s="197"/>
      <c r="P5" s="151"/>
      <c r="Q5" s="151"/>
      <c r="R5" s="151"/>
      <c r="S5" s="151"/>
      <c r="T5" s="151"/>
    </row>
    <row r="6" spans="1:20" ht="18" customHeight="1">
      <c r="B6" s="199" t="s">
        <v>255</v>
      </c>
      <c r="C6" s="152"/>
      <c r="D6" s="152"/>
      <c r="E6" s="152"/>
      <c r="F6" s="152"/>
      <c r="G6" s="152"/>
      <c r="H6" s="152"/>
      <c r="I6" s="197"/>
      <c r="J6" s="197"/>
      <c r="K6" s="197"/>
      <c r="L6" s="197"/>
      <c r="M6" s="197"/>
      <c r="N6" s="197"/>
      <c r="O6" s="197"/>
      <c r="P6" s="151"/>
      <c r="Q6" s="151"/>
      <c r="R6" s="151"/>
      <c r="S6" s="151"/>
      <c r="T6" s="151"/>
    </row>
    <row r="7" spans="1:20" ht="18" customHeight="1">
      <c r="B7" s="152"/>
      <c r="C7" s="152"/>
      <c r="I7" s="197"/>
      <c r="J7" s="197"/>
      <c r="K7" s="197"/>
      <c r="L7" s="197"/>
      <c r="M7" s="197"/>
      <c r="N7" s="197"/>
      <c r="O7" s="197"/>
      <c r="P7" s="151"/>
      <c r="Q7" s="151"/>
      <c r="R7" s="151"/>
      <c r="S7" s="151"/>
      <c r="T7" s="151"/>
    </row>
    <row r="8" spans="1:20" ht="18" customHeight="1" thickBot="1">
      <c r="B8" s="433" t="s">
        <v>230</v>
      </c>
      <c r="C8" s="256">
        <v>5</v>
      </c>
      <c r="D8" s="434" t="s">
        <v>456</v>
      </c>
      <c r="E8" s="434"/>
      <c r="F8" s="435"/>
      <c r="G8" s="435"/>
      <c r="H8" s="435"/>
      <c r="I8" s="436"/>
      <c r="J8" s="197"/>
      <c r="K8" s="197"/>
      <c r="L8" s="200" t="s">
        <v>234</v>
      </c>
      <c r="Q8" s="151"/>
      <c r="R8" s="151"/>
      <c r="S8" s="151"/>
      <c r="T8" s="151"/>
    </row>
    <row r="9" spans="1:20" ht="18" customHeight="1">
      <c r="B9" s="648" t="s">
        <v>1</v>
      </c>
      <c r="C9" s="657" t="s">
        <v>235</v>
      </c>
      <c r="D9" s="647" t="s">
        <v>236</v>
      </c>
      <c r="E9" s="647"/>
      <c r="F9" s="647"/>
      <c r="G9" s="647"/>
      <c r="H9" s="647"/>
      <c r="I9" s="647"/>
      <c r="J9" s="647"/>
      <c r="K9" s="151"/>
      <c r="L9" s="191"/>
      <c r="M9" s="192" t="s">
        <v>218</v>
      </c>
      <c r="N9" s="192"/>
      <c r="O9" s="192"/>
      <c r="P9" s="193"/>
      <c r="Q9" s="151"/>
      <c r="R9" s="151"/>
      <c r="S9" s="151"/>
      <c r="T9" s="151"/>
    </row>
    <row r="10" spans="1:20" ht="18" customHeight="1">
      <c r="B10" s="649"/>
      <c r="C10" s="649"/>
      <c r="D10" s="207" t="s">
        <v>237</v>
      </c>
      <c r="E10" s="207" t="s">
        <v>238</v>
      </c>
      <c r="F10" s="207" t="s">
        <v>239</v>
      </c>
      <c r="G10" s="207" t="s">
        <v>240</v>
      </c>
      <c r="H10" s="207" t="s">
        <v>241</v>
      </c>
      <c r="I10" s="207" t="s">
        <v>242</v>
      </c>
      <c r="J10" s="207" t="s">
        <v>243</v>
      </c>
      <c r="K10" s="151"/>
      <c r="L10" s="194"/>
      <c r="M10" s="188" t="s">
        <v>453</v>
      </c>
      <c r="N10" s="188" t="s">
        <v>454</v>
      </c>
      <c r="O10" s="431" t="s">
        <v>216</v>
      </c>
      <c r="P10" s="195" t="s">
        <v>217</v>
      </c>
      <c r="Q10" s="151"/>
      <c r="R10" s="151"/>
      <c r="S10" s="151"/>
      <c r="T10" s="151"/>
    </row>
    <row r="11" spans="1:20" ht="18" customHeight="1">
      <c r="B11" s="647" t="s">
        <v>244</v>
      </c>
      <c r="C11" s="208" t="s">
        <v>232</v>
      </c>
      <c r="D11" s="209"/>
      <c r="E11" s="210"/>
      <c r="F11" s="211"/>
      <c r="G11" s="211"/>
      <c r="H11" s="211"/>
      <c r="I11" s="211"/>
      <c r="J11" s="212">
        <f>SUM(D11:I11)</f>
        <v>0</v>
      </c>
      <c r="K11" s="151"/>
      <c r="L11" s="194" t="s">
        <v>219</v>
      </c>
      <c r="M11" s="205">
        <f>D11+D12</f>
        <v>0</v>
      </c>
      <c r="N11" s="205">
        <f>E11+E12</f>
        <v>0</v>
      </c>
      <c r="O11" s="198">
        <f>N11-ROUNDDOWN((M11+N11)/2,0)</f>
        <v>0</v>
      </c>
      <c r="P11" s="196">
        <f>IF(O11&gt;0,O11,0)</f>
        <v>0</v>
      </c>
      <c r="Q11" s="151"/>
      <c r="R11" s="151"/>
      <c r="S11" s="151"/>
      <c r="T11" s="151"/>
    </row>
    <row r="12" spans="1:20" ht="18" customHeight="1">
      <c r="B12" s="647"/>
      <c r="C12" s="213" t="s">
        <v>233</v>
      </c>
      <c r="D12" s="214"/>
      <c r="E12" s="215"/>
      <c r="F12" s="215"/>
      <c r="G12" s="215"/>
      <c r="H12" s="215"/>
      <c r="I12" s="215"/>
      <c r="J12" s="216">
        <f>SUM(D12:I12)</f>
        <v>0</v>
      </c>
      <c r="K12" s="151"/>
      <c r="L12" s="194" t="s">
        <v>220</v>
      </c>
      <c r="M12" s="205">
        <f>D13+D14</f>
        <v>0</v>
      </c>
      <c r="N12" s="205">
        <f>E13+E14</f>
        <v>0</v>
      </c>
      <c r="O12" s="198">
        <f t="shared" ref="O12:O21" si="0">N12-ROUNDDOWN((M12+N12)/2,0)</f>
        <v>0</v>
      </c>
      <c r="P12" s="196">
        <f t="shared" ref="P12:P21" si="1">IF(O12&gt;0,O12,0)</f>
        <v>0</v>
      </c>
      <c r="Q12" s="151"/>
      <c r="R12" s="151"/>
      <c r="S12" s="151"/>
      <c r="T12" s="151"/>
    </row>
    <row r="13" spans="1:20" ht="18" customHeight="1">
      <c r="B13" s="647" t="s">
        <v>245</v>
      </c>
      <c r="C13" s="208" t="s">
        <v>232</v>
      </c>
      <c r="D13" s="209"/>
      <c r="E13" s="210"/>
      <c r="F13" s="211"/>
      <c r="G13" s="211"/>
      <c r="H13" s="211"/>
      <c r="I13" s="211"/>
      <c r="J13" s="212">
        <f>SUM(D13:I13)</f>
        <v>0</v>
      </c>
      <c r="K13" s="151"/>
      <c r="L13" s="194" t="s">
        <v>221</v>
      </c>
      <c r="M13" s="205">
        <f>D15+D16</f>
        <v>0</v>
      </c>
      <c r="N13" s="205">
        <f>E15+E16</f>
        <v>0</v>
      </c>
      <c r="O13" s="198">
        <f t="shared" si="0"/>
        <v>0</v>
      </c>
      <c r="P13" s="196">
        <f t="shared" si="1"/>
        <v>0</v>
      </c>
      <c r="Q13" s="151"/>
      <c r="R13" s="151"/>
      <c r="S13" s="151"/>
      <c r="T13" s="151"/>
    </row>
    <row r="14" spans="1:20" ht="18" customHeight="1">
      <c r="B14" s="647"/>
      <c r="C14" s="213" t="s">
        <v>233</v>
      </c>
      <c r="D14" s="214"/>
      <c r="E14" s="215"/>
      <c r="F14" s="215"/>
      <c r="G14" s="215"/>
      <c r="H14" s="215"/>
      <c r="I14" s="215"/>
      <c r="J14" s="216">
        <f t="shared" ref="J14:J34" si="2">SUM(D14:I14)</f>
        <v>0</v>
      </c>
      <c r="K14" s="151"/>
      <c r="L14" s="194" t="s">
        <v>222</v>
      </c>
      <c r="M14" s="205">
        <f>D17+D18</f>
        <v>0</v>
      </c>
      <c r="N14" s="205">
        <f>E17+E18</f>
        <v>0</v>
      </c>
      <c r="O14" s="198">
        <f t="shared" si="0"/>
        <v>0</v>
      </c>
      <c r="P14" s="196">
        <f t="shared" si="1"/>
        <v>0</v>
      </c>
      <c r="Q14" s="151"/>
      <c r="R14" s="151"/>
      <c r="S14" s="151"/>
      <c r="T14" s="151"/>
    </row>
    <row r="15" spans="1:20" ht="18" customHeight="1">
      <c r="B15" s="647" t="s">
        <v>246</v>
      </c>
      <c r="C15" s="208" t="s">
        <v>232</v>
      </c>
      <c r="D15" s="209"/>
      <c r="E15" s="210"/>
      <c r="F15" s="211"/>
      <c r="G15" s="211"/>
      <c r="H15" s="211"/>
      <c r="I15" s="211"/>
      <c r="J15" s="212">
        <f t="shared" si="2"/>
        <v>0</v>
      </c>
      <c r="K15" s="151"/>
      <c r="L15" s="194" t="s">
        <v>223</v>
      </c>
      <c r="M15" s="205">
        <f>D19+D20</f>
        <v>0</v>
      </c>
      <c r="N15" s="205">
        <f>E19+E20</f>
        <v>0</v>
      </c>
      <c r="O15" s="198">
        <f t="shared" si="0"/>
        <v>0</v>
      </c>
      <c r="P15" s="196">
        <f t="shared" si="1"/>
        <v>0</v>
      </c>
      <c r="Q15" s="151"/>
      <c r="R15" s="151"/>
      <c r="S15" s="151"/>
      <c r="T15" s="151"/>
    </row>
    <row r="16" spans="1:20" ht="18" customHeight="1">
      <c r="B16" s="647"/>
      <c r="C16" s="213" t="s">
        <v>233</v>
      </c>
      <c r="D16" s="214"/>
      <c r="E16" s="215"/>
      <c r="F16" s="215"/>
      <c r="G16" s="215"/>
      <c r="H16" s="215"/>
      <c r="I16" s="215"/>
      <c r="J16" s="216">
        <f t="shared" si="2"/>
        <v>0</v>
      </c>
      <c r="K16" s="151"/>
      <c r="L16" s="194" t="s">
        <v>99</v>
      </c>
      <c r="M16" s="205">
        <f>D21+D22</f>
        <v>0</v>
      </c>
      <c r="N16" s="205">
        <f>E21+E22</f>
        <v>0</v>
      </c>
      <c r="O16" s="198">
        <f t="shared" si="0"/>
        <v>0</v>
      </c>
      <c r="P16" s="196">
        <f t="shared" si="1"/>
        <v>0</v>
      </c>
      <c r="Q16" s="151"/>
      <c r="R16" s="151"/>
      <c r="S16" s="151"/>
      <c r="T16" s="151"/>
    </row>
    <row r="17" spans="2:20" ht="18" customHeight="1">
      <c r="B17" s="647" t="s">
        <v>247</v>
      </c>
      <c r="C17" s="208" t="s">
        <v>232</v>
      </c>
      <c r="D17" s="209"/>
      <c r="E17" s="210"/>
      <c r="F17" s="211"/>
      <c r="G17" s="211"/>
      <c r="H17" s="211"/>
      <c r="I17" s="211"/>
      <c r="J17" s="212">
        <f t="shared" si="2"/>
        <v>0</v>
      </c>
      <c r="K17" s="151"/>
      <c r="L17" s="194" t="s">
        <v>100</v>
      </c>
      <c r="M17" s="205">
        <f>D23+D24</f>
        <v>0</v>
      </c>
      <c r="N17" s="205">
        <f>E23+E24</f>
        <v>0</v>
      </c>
      <c r="O17" s="198">
        <f t="shared" si="0"/>
        <v>0</v>
      </c>
      <c r="P17" s="196">
        <f t="shared" si="1"/>
        <v>0</v>
      </c>
      <c r="Q17" s="151"/>
      <c r="R17" s="151"/>
      <c r="S17" s="151"/>
      <c r="T17" s="151"/>
    </row>
    <row r="18" spans="2:20" ht="18" customHeight="1">
      <c r="B18" s="647"/>
      <c r="C18" s="213" t="s">
        <v>233</v>
      </c>
      <c r="D18" s="214"/>
      <c r="E18" s="215"/>
      <c r="F18" s="215"/>
      <c r="G18" s="215"/>
      <c r="H18" s="215"/>
      <c r="I18" s="215"/>
      <c r="J18" s="216">
        <f t="shared" si="2"/>
        <v>0</v>
      </c>
      <c r="K18" s="151"/>
      <c r="L18" s="194" t="s">
        <v>101</v>
      </c>
      <c r="M18" s="205">
        <f>D25+D26</f>
        <v>0</v>
      </c>
      <c r="N18" s="205">
        <f>E25+E26</f>
        <v>0</v>
      </c>
      <c r="O18" s="198">
        <f t="shared" si="0"/>
        <v>0</v>
      </c>
      <c r="P18" s="196">
        <f t="shared" si="1"/>
        <v>0</v>
      </c>
      <c r="Q18" s="151"/>
      <c r="R18" s="151"/>
      <c r="S18" s="151"/>
      <c r="T18" s="151"/>
    </row>
    <row r="19" spans="2:20" ht="18" customHeight="1">
      <c r="B19" s="647" t="s">
        <v>248</v>
      </c>
      <c r="C19" s="208" t="s">
        <v>232</v>
      </c>
      <c r="D19" s="209"/>
      <c r="E19" s="210"/>
      <c r="F19" s="211"/>
      <c r="G19" s="211"/>
      <c r="H19" s="211"/>
      <c r="I19" s="211"/>
      <c r="J19" s="212">
        <f t="shared" si="2"/>
        <v>0</v>
      </c>
      <c r="K19" s="151"/>
      <c r="L19" s="194" t="s">
        <v>102</v>
      </c>
      <c r="M19" s="205">
        <f>D27+D28</f>
        <v>0</v>
      </c>
      <c r="N19" s="205">
        <f>E27+E28</f>
        <v>0</v>
      </c>
      <c r="O19" s="198">
        <f t="shared" si="0"/>
        <v>0</v>
      </c>
      <c r="P19" s="196">
        <f t="shared" si="1"/>
        <v>0</v>
      </c>
      <c r="Q19" s="151"/>
      <c r="R19" s="151"/>
      <c r="S19" s="151"/>
      <c r="T19" s="151"/>
    </row>
    <row r="20" spans="2:20" ht="18" customHeight="1">
      <c r="B20" s="647"/>
      <c r="C20" s="213" t="s">
        <v>233</v>
      </c>
      <c r="D20" s="214"/>
      <c r="E20" s="215"/>
      <c r="F20" s="215"/>
      <c r="G20" s="215"/>
      <c r="H20" s="215"/>
      <c r="I20" s="215"/>
      <c r="J20" s="216">
        <f t="shared" si="2"/>
        <v>0</v>
      </c>
      <c r="K20" s="151"/>
      <c r="L20" s="194" t="s">
        <v>103</v>
      </c>
      <c r="M20" s="205">
        <f>D29+D30</f>
        <v>0</v>
      </c>
      <c r="N20" s="205">
        <f>E29+E30</f>
        <v>0</v>
      </c>
      <c r="O20" s="198">
        <f t="shared" si="0"/>
        <v>0</v>
      </c>
      <c r="P20" s="196">
        <f t="shared" si="1"/>
        <v>0</v>
      </c>
      <c r="Q20" s="151"/>
      <c r="R20" s="151"/>
      <c r="S20" s="151"/>
      <c r="T20" s="151"/>
    </row>
    <row r="21" spans="2:20" ht="18" customHeight="1">
      <c r="B21" s="647" t="s">
        <v>249</v>
      </c>
      <c r="C21" s="208" t="s">
        <v>232</v>
      </c>
      <c r="D21" s="209"/>
      <c r="E21" s="210"/>
      <c r="F21" s="211"/>
      <c r="G21" s="211"/>
      <c r="H21" s="211"/>
      <c r="I21" s="211"/>
      <c r="J21" s="212">
        <f t="shared" si="2"/>
        <v>0</v>
      </c>
      <c r="K21" s="151"/>
      <c r="L21" s="194" t="s">
        <v>104</v>
      </c>
      <c r="M21" s="205">
        <f>D31+D32</f>
        <v>0</v>
      </c>
      <c r="N21" s="205">
        <f>E31+E32</f>
        <v>0</v>
      </c>
      <c r="O21" s="198">
        <f t="shared" si="0"/>
        <v>0</v>
      </c>
      <c r="P21" s="196">
        <f t="shared" si="1"/>
        <v>0</v>
      </c>
      <c r="Q21" s="151"/>
      <c r="R21" s="151"/>
      <c r="S21" s="151"/>
      <c r="T21" s="151"/>
    </row>
    <row r="22" spans="2:20" ht="18" customHeight="1">
      <c r="B22" s="647"/>
      <c r="C22" s="213" t="s">
        <v>233</v>
      </c>
      <c r="D22" s="214"/>
      <c r="E22" s="215"/>
      <c r="F22" s="215"/>
      <c r="G22" s="215"/>
      <c r="H22" s="215"/>
      <c r="I22" s="215"/>
      <c r="J22" s="216">
        <f t="shared" si="2"/>
        <v>0</v>
      </c>
      <c r="K22" s="151"/>
      <c r="L22" s="194" t="s">
        <v>105</v>
      </c>
      <c r="M22" s="205">
        <f>D33+D34</f>
        <v>0</v>
      </c>
      <c r="N22" s="205">
        <f>E33+E34</f>
        <v>0</v>
      </c>
      <c r="O22" s="198">
        <f>N22-ROUNDDOWN((M22+N22)/2,0)</f>
        <v>0</v>
      </c>
      <c r="P22" s="196">
        <f>IF(O22&gt;0,O22,0)</f>
        <v>0</v>
      </c>
      <c r="Q22" s="151"/>
      <c r="R22" s="151"/>
      <c r="S22" s="151"/>
      <c r="T22" s="151"/>
    </row>
    <row r="23" spans="2:20" ht="18" customHeight="1">
      <c r="B23" s="647" t="s">
        <v>100</v>
      </c>
      <c r="C23" s="208" t="s">
        <v>232</v>
      </c>
      <c r="D23" s="209"/>
      <c r="E23" s="210"/>
      <c r="F23" s="211"/>
      <c r="G23" s="211"/>
      <c r="H23" s="211"/>
      <c r="I23" s="211"/>
      <c r="J23" s="212">
        <f>SUM(D23:I23)</f>
        <v>0</v>
      </c>
      <c r="K23" s="151"/>
      <c r="L23" s="194" t="s">
        <v>224</v>
      </c>
      <c r="M23" s="206">
        <f>SUM(M11:M22)</f>
        <v>0</v>
      </c>
      <c r="N23" s="206">
        <f>SUM(N11:N22)</f>
        <v>0</v>
      </c>
      <c r="O23" s="198">
        <f>SUM(O11:O22)</f>
        <v>0</v>
      </c>
      <c r="P23" s="196">
        <f>SUM(P11:P22)</f>
        <v>0</v>
      </c>
      <c r="Q23" s="151"/>
      <c r="R23" s="151"/>
      <c r="S23" s="151"/>
      <c r="T23" s="151"/>
    </row>
    <row r="24" spans="2:20" ht="18" customHeight="1" thickBot="1">
      <c r="B24" s="647"/>
      <c r="C24" s="213" t="s">
        <v>233</v>
      </c>
      <c r="D24" s="214"/>
      <c r="E24" s="215"/>
      <c r="F24" s="215"/>
      <c r="G24" s="215"/>
      <c r="H24" s="215"/>
      <c r="I24" s="215"/>
      <c r="J24" s="216">
        <f t="shared" si="2"/>
        <v>0</v>
      </c>
      <c r="K24" s="151"/>
      <c r="L24" s="644" t="s">
        <v>404</v>
      </c>
      <c r="M24" s="645"/>
      <c r="N24" s="645"/>
      <c r="O24" s="645"/>
      <c r="P24" s="646"/>
      <c r="Q24" s="151"/>
      <c r="R24" s="151"/>
      <c r="S24" s="151"/>
      <c r="T24" s="151"/>
    </row>
    <row r="25" spans="2:20" ht="18" customHeight="1">
      <c r="B25" s="647" t="s">
        <v>101</v>
      </c>
      <c r="C25" s="208" t="s">
        <v>232</v>
      </c>
      <c r="D25" s="210"/>
      <c r="E25" s="210"/>
      <c r="F25" s="211"/>
      <c r="G25" s="211"/>
      <c r="H25" s="211"/>
      <c r="I25" s="211"/>
      <c r="J25" s="212">
        <f t="shared" si="2"/>
        <v>0</v>
      </c>
      <c r="K25" s="151"/>
      <c r="Q25" s="151"/>
      <c r="R25" s="151"/>
      <c r="S25" s="151"/>
      <c r="T25" s="151"/>
    </row>
    <row r="26" spans="2:20" ht="18" customHeight="1">
      <c r="B26" s="647"/>
      <c r="C26" s="213" t="s">
        <v>233</v>
      </c>
      <c r="D26" s="214"/>
      <c r="E26" s="215"/>
      <c r="F26" s="215"/>
      <c r="G26" s="215"/>
      <c r="H26" s="215"/>
      <c r="I26" s="215"/>
      <c r="J26" s="216">
        <f t="shared" si="2"/>
        <v>0</v>
      </c>
      <c r="K26" s="151"/>
      <c r="L26" s="197"/>
      <c r="M26" s="197"/>
      <c r="N26" s="197"/>
      <c r="O26" s="197"/>
      <c r="P26" s="151"/>
      <c r="Q26" s="151"/>
      <c r="R26" s="151"/>
      <c r="S26" s="151"/>
      <c r="T26" s="151"/>
    </row>
    <row r="27" spans="2:20" ht="18" customHeight="1">
      <c r="B27" s="647" t="s">
        <v>102</v>
      </c>
      <c r="C27" s="208" t="s">
        <v>232</v>
      </c>
      <c r="D27" s="210"/>
      <c r="E27" s="210"/>
      <c r="F27" s="211"/>
      <c r="G27" s="211"/>
      <c r="H27" s="211"/>
      <c r="I27" s="211"/>
      <c r="J27" s="212">
        <f>SUM(D27:I27)</f>
        <v>0</v>
      </c>
      <c r="K27" s="151"/>
      <c r="L27" s="151"/>
      <c r="M27" s="151"/>
      <c r="N27" s="151"/>
      <c r="O27" s="151"/>
      <c r="P27" s="151"/>
      <c r="Q27" s="151"/>
      <c r="R27" s="151"/>
      <c r="S27" s="151"/>
      <c r="T27" s="151"/>
    </row>
    <row r="28" spans="2:20" ht="18" customHeight="1">
      <c r="B28" s="647"/>
      <c r="C28" s="213" t="s">
        <v>233</v>
      </c>
      <c r="D28" s="214"/>
      <c r="E28" s="215"/>
      <c r="F28" s="215"/>
      <c r="G28" s="215"/>
      <c r="H28" s="215"/>
      <c r="I28" s="215"/>
      <c r="J28" s="216">
        <f t="shared" si="2"/>
        <v>0</v>
      </c>
      <c r="K28" s="151"/>
      <c r="L28" s="151"/>
      <c r="M28" s="151"/>
      <c r="N28" s="151"/>
      <c r="O28" s="151"/>
      <c r="P28" s="151"/>
      <c r="Q28" s="151"/>
      <c r="R28" s="151"/>
      <c r="S28" s="151"/>
      <c r="T28" s="151"/>
    </row>
    <row r="29" spans="2:20" ht="18" customHeight="1">
      <c r="B29" s="647" t="s">
        <v>250</v>
      </c>
      <c r="C29" s="208" t="s">
        <v>232</v>
      </c>
      <c r="D29" s="210"/>
      <c r="E29" s="210"/>
      <c r="F29" s="211"/>
      <c r="G29" s="211"/>
      <c r="H29" s="211"/>
      <c r="I29" s="211"/>
      <c r="J29" s="212">
        <f t="shared" si="2"/>
        <v>0</v>
      </c>
      <c r="K29" s="151"/>
      <c r="L29" s="151"/>
      <c r="M29" s="151"/>
      <c r="N29" s="151"/>
      <c r="O29" s="151"/>
      <c r="P29" s="151"/>
      <c r="Q29" s="151"/>
      <c r="R29" s="151"/>
      <c r="S29" s="151"/>
      <c r="T29" s="151"/>
    </row>
    <row r="30" spans="2:20" ht="18" customHeight="1">
      <c r="B30" s="647"/>
      <c r="C30" s="213" t="s">
        <v>233</v>
      </c>
      <c r="D30" s="214"/>
      <c r="E30" s="215"/>
      <c r="F30" s="215"/>
      <c r="G30" s="215"/>
      <c r="H30" s="215"/>
      <c r="I30" s="215"/>
      <c r="J30" s="216">
        <f t="shared" si="2"/>
        <v>0</v>
      </c>
      <c r="K30" s="151"/>
      <c r="L30" s="151"/>
      <c r="M30" s="151"/>
      <c r="N30" s="151"/>
      <c r="O30" s="151"/>
      <c r="P30" s="151"/>
      <c r="Q30" s="151"/>
      <c r="R30" s="151"/>
      <c r="S30" s="151"/>
      <c r="T30" s="151"/>
    </row>
    <row r="31" spans="2:20" ht="18" customHeight="1">
      <c r="B31" s="647" t="s">
        <v>251</v>
      </c>
      <c r="C31" s="208" t="s">
        <v>232</v>
      </c>
      <c r="D31" s="210"/>
      <c r="E31" s="210"/>
      <c r="F31" s="211"/>
      <c r="G31" s="211"/>
      <c r="H31" s="211"/>
      <c r="I31" s="211"/>
      <c r="J31" s="212">
        <f t="shared" si="2"/>
        <v>0</v>
      </c>
      <c r="K31" s="151"/>
      <c r="L31" s="151"/>
      <c r="M31" s="151"/>
      <c r="N31" s="151"/>
      <c r="O31" s="151"/>
      <c r="P31" s="151"/>
      <c r="Q31" s="151"/>
      <c r="R31" s="151"/>
      <c r="S31" s="151"/>
      <c r="T31" s="151"/>
    </row>
    <row r="32" spans="2:20" ht="18" customHeight="1">
      <c r="B32" s="647"/>
      <c r="C32" s="213" t="s">
        <v>233</v>
      </c>
      <c r="D32" s="214"/>
      <c r="E32" s="215"/>
      <c r="F32" s="215"/>
      <c r="G32" s="215"/>
      <c r="H32" s="215"/>
      <c r="I32" s="215"/>
      <c r="J32" s="216">
        <f t="shared" si="2"/>
        <v>0</v>
      </c>
      <c r="K32" s="151"/>
      <c r="L32" s="151"/>
      <c r="M32" s="151"/>
      <c r="N32" s="151"/>
      <c r="O32" s="151"/>
      <c r="P32" s="151"/>
      <c r="Q32" s="151"/>
      <c r="R32" s="151"/>
      <c r="S32" s="151"/>
      <c r="T32" s="151"/>
    </row>
    <row r="33" spans="2:20" ht="18" customHeight="1">
      <c r="B33" s="648" t="s">
        <v>252</v>
      </c>
      <c r="C33" s="208" t="s">
        <v>232</v>
      </c>
      <c r="D33" s="210"/>
      <c r="E33" s="210"/>
      <c r="F33" s="211"/>
      <c r="G33" s="211"/>
      <c r="H33" s="211"/>
      <c r="I33" s="211"/>
      <c r="J33" s="212">
        <f t="shared" si="2"/>
        <v>0</v>
      </c>
      <c r="K33" s="151"/>
      <c r="L33" s="151"/>
      <c r="M33" s="151"/>
      <c r="N33" s="151"/>
      <c r="O33" s="151"/>
      <c r="P33" s="151"/>
      <c r="Q33" s="151"/>
      <c r="R33" s="151"/>
      <c r="S33" s="151"/>
      <c r="T33" s="151"/>
    </row>
    <row r="34" spans="2:20" ht="18" customHeight="1">
      <c r="B34" s="649"/>
      <c r="C34" s="213" t="s">
        <v>233</v>
      </c>
      <c r="D34" s="214"/>
      <c r="E34" s="215"/>
      <c r="F34" s="215"/>
      <c r="G34" s="215"/>
      <c r="H34" s="215"/>
      <c r="I34" s="215"/>
      <c r="J34" s="216">
        <f t="shared" si="2"/>
        <v>0</v>
      </c>
      <c r="K34" s="151"/>
      <c r="L34" s="151"/>
      <c r="M34" s="151"/>
      <c r="N34" s="151"/>
      <c r="O34" s="151"/>
      <c r="P34" s="151"/>
      <c r="Q34" s="151"/>
      <c r="R34" s="151"/>
      <c r="S34" s="151"/>
      <c r="T34" s="151"/>
    </row>
    <row r="35" spans="2:20" ht="18" customHeight="1">
      <c r="B35" s="643" t="s">
        <v>243</v>
      </c>
      <c r="C35" s="208" t="s">
        <v>232</v>
      </c>
      <c r="D35" s="217">
        <f t="shared" ref="D35:F36" si="3">D11+D13+D15+D17+D19+D21+D23+D25+D27+D29+D31+D33</f>
        <v>0</v>
      </c>
      <c r="E35" s="217">
        <f t="shared" si="3"/>
        <v>0</v>
      </c>
      <c r="F35" s="217">
        <f t="shared" si="3"/>
        <v>0</v>
      </c>
      <c r="G35" s="217">
        <f t="shared" ref="G35:I36" si="4">G11+G13+G15+G17+G19+G21+G23+G25+G27+G29+G31+G33</f>
        <v>0</v>
      </c>
      <c r="H35" s="217">
        <f t="shared" si="4"/>
        <v>0</v>
      </c>
      <c r="I35" s="217">
        <f t="shared" si="4"/>
        <v>0</v>
      </c>
      <c r="J35" s="212">
        <f>SUM(D35:I35)</f>
        <v>0</v>
      </c>
      <c r="K35" s="151"/>
      <c r="L35" s="151" t="s">
        <v>455</v>
      </c>
      <c r="M35" s="151"/>
      <c r="N35" s="151"/>
      <c r="O35" s="151"/>
      <c r="P35" s="151"/>
      <c r="Q35" s="151"/>
      <c r="R35" s="151"/>
      <c r="S35" s="151"/>
      <c r="T35" s="151"/>
    </row>
    <row r="36" spans="2:20" ht="18" customHeight="1">
      <c r="B36" s="643"/>
      <c r="C36" s="213" t="s">
        <v>233</v>
      </c>
      <c r="D36" s="218">
        <f t="shared" si="3"/>
        <v>0</v>
      </c>
      <c r="E36" s="218">
        <f t="shared" si="3"/>
        <v>0</v>
      </c>
      <c r="F36" s="218">
        <f t="shared" si="3"/>
        <v>0</v>
      </c>
      <c r="G36" s="218">
        <f t="shared" si="4"/>
        <v>0</v>
      </c>
      <c r="H36" s="218">
        <f t="shared" si="4"/>
        <v>0</v>
      </c>
      <c r="I36" s="218">
        <f t="shared" si="4"/>
        <v>0</v>
      </c>
      <c r="J36" s="216">
        <f>SUM(D36:I36)</f>
        <v>0</v>
      </c>
      <c r="K36" s="151"/>
      <c r="L36" s="432">
        <f>J35+J36</f>
        <v>0</v>
      </c>
      <c r="M36" s="151"/>
      <c r="N36" s="151"/>
      <c r="O36" s="151"/>
      <c r="P36" s="151"/>
      <c r="Q36" s="151"/>
      <c r="R36" s="151"/>
      <c r="S36" s="151"/>
      <c r="T36" s="151"/>
    </row>
    <row r="37" spans="2:20" ht="18" customHeight="1">
      <c r="B37" s="641" t="s">
        <v>254</v>
      </c>
      <c r="C37" s="208" t="s">
        <v>232</v>
      </c>
      <c r="D37" s="217">
        <f t="shared" ref="D37:J37" si="5">ROUNDUP(D35/12,0)</f>
        <v>0</v>
      </c>
      <c r="E37" s="217">
        <f t="shared" si="5"/>
        <v>0</v>
      </c>
      <c r="F37" s="217">
        <f t="shared" si="5"/>
        <v>0</v>
      </c>
      <c r="G37" s="217">
        <f t="shared" si="5"/>
        <v>0</v>
      </c>
      <c r="H37" s="217">
        <f t="shared" si="5"/>
        <v>0</v>
      </c>
      <c r="I37" s="217">
        <f t="shared" si="5"/>
        <v>0</v>
      </c>
      <c r="J37" s="217">
        <f t="shared" si="5"/>
        <v>0</v>
      </c>
      <c r="K37" s="151"/>
      <c r="L37" s="151"/>
      <c r="M37" s="151"/>
      <c r="N37" s="151"/>
      <c r="O37" s="151"/>
      <c r="P37" s="151"/>
      <c r="Q37" s="151"/>
      <c r="R37" s="151"/>
      <c r="S37" s="151"/>
      <c r="T37" s="151"/>
    </row>
    <row r="38" spans="2:20" ht="18" customHeight="1">
      <c r="B38" s="642"/>
      <c r="C38" s="213" t="s">
        <v>233</v>
      </c>
      <c r="D38" s="231">
        <f>ROUNDUP(D36/12,0)</f>
        <v>0</v>
      </c>
      <c r="E38" s="231">
        <f t="shared" ref="E38:J38" si="6">ROUNDUP(E36/12,0)</f>
        <v>0</v>
      </c>
      <c r="F38" s="231">
        <f t="shared" si="6"/>
        <v>0</v>
      </c>
      <c r="G38" s="231">
        <f t="shared" si="6"/>
        <v>0</v>
      </c>
      <c r="H38" s="231">
        <f t="shared" si="6"/>
        <v>0</v>
      </c>
      <c r="I38" s="231">
        <f t="shared" si="6"/>
        <v>0</v>
      </c>
      <c r="J38" s="231">
        <f t="shared" si="6"/>
        <v>0</v>
      </c>
      <c r="K38" s="151"/>
      <c r="L38" s="151"/>
      <c r="M38" s="151"/>
      <c r="N38" s="151"/>
      <c r="O38" s="151"/>
      <c r="P38" s="151"/>
      <c r="Q38" s="151"/>
      <c r="R38" s="151"/>
      <c r="S38" s="151"/>
      <c r="T38" s="151"/>
    </row>
    <row r="39" spans="2:20" ht="18" customHeight="1">
      <c r="I39" s="151"/>
      <c r="J39" s="151"/>
      <c r="K39" s="151"/>
      <c r="L39" s="151"/>
      <c r="M39" s="151"/>
      <c r="N39" s="151"/>
      <c r="O39" s="151"/>
      <c r="P39" s="151"/>
      <c r="Q39" s="151"/>
      <c r="R39" s="151"/>
      <c r="S39" s="151"/>
      <c r="T39" s="151"/>
    </row>
    <row r="40" spans="2:20" ht="18" customHeight="1">
      <c r="I40" s="151"/>
      <c r="J40" s="151"/>
      <c r="K40" s="151"/>
      <c r="L40" s="151"/>
      <c r="M40" s="151"/>
      <c r="N40" s="151"/>
      <c r="O40" s="151"/>
      <c r="P40" s="151"/>
      <c r="Q40" s="151"/>
      <c r="R40" s="151"/>
      <c r="S40" s="151"/>
      <c r="T40" s="151"/>
    </row>
    <row r="41" spans="2:20" ht="18" customHeight="1">
      <c r="I41" s="151"/>
      <c r="J41" s="151"/>
      <c r="K41" s="151"/>
      <c r="L41" s="154"/>
      <c r="M41" s="154"/>
      <c r="N41" s="154"/>
      <c r="O41" s="154"/>
      <c r="P41" s="154"/>
      <c r="Q41" s="151"/>
      <c r="R41" s="151"/>
      <c r="S41" s="151"/>
      <c r="T41" s="151"/>
    </row>
    <row r="42" spans="2:20" ht="18" customHeight="1">
      <c r="B42" s="152"/>
      <c r="C42" s="152"/>
      <c r="I42" s="151"/>
      <c r="J42" s="151"/>
      <c r="K42" s="151"/>
      <c r="L42" s="154"/>
      <c r="M42" s="154"/>
      <c r="N42" s="154"/>
      <c r="O42" s="154"/>
      <c r="P42" s="154"/>
      <c r="Q42" s="151"/>
      <c r="R42" s="151"/>
      <c r="S42" s="151"/>
      <c r="T42" s="151"/>
    </row>
    <row r="43" spans="2:20" ht="18" customHeight="1">
      <c r="K43" s="151"/>
      <c r="Q43" s="151"/>
      <c r="R43" s="151"/>
      <c r="S43" s="151"/>
      <c r="T43" s="151"/>
    </row>
    <row r="44" spans="2:20" ht="18" customHeight="1">
      <c r="Q44" s="154"/>
    </row>
    <row r="45" spans="2:20" ht="18" customHeight="1">
      <c r="Q45" s="154"/>
    </row>
    <row r="46" spans="2:20" ht="18" customHeight="1"/>
    <row r="47" spans="2:20" ht="20.149999999999999" customHeight="1"/>
    <row r="48" spans="2:20" ht="20.149999999999999" customHeight="1"/>
    <row r="49" spans="1:30" ht="20.149999999999999" customHeight="1"/>
    <row r="50" spans="1:30" ht="20.149999999999999" customHeight="1"/>
    <row r="51" spans="1:30" ht="20.149999999999999" customHeight="1"/>
    <row r="52" spans="1:30" ht="20.149999999999999" customHeight="1"/>
    <row r="53" spans="1:30" ht="20.149999999999999" customHeight="1">
      <c r="A53" s="153"/>
    </row>
    <row r="54" spans="1:30" ht="20.149999999999999" customHeight="1">
      <c r="A54" s="153"/>
    </row>
    <row r="55" spans="1:30" ht="20.149999999999999" customHeight="1">
      <c r="A55" s="153"/>
    </row>
    <row r="56" spans="1:30" ht="20.149999999999999" customHeight="1">
      <c r="A56" s="153"/>
    </row>
    <row r="57" spans="1:30" ht="20.149999999999999" customHeight="1">
      <c r="A57" s="153"/>
    </row>
    <row r="58" spans="1:30" ht="20.149999999999999" customHeight="1">
      <c r="A58" s="153"/>
    </row>
    <row r="59" spans="1:30" ht="27.75" customHeight="1">
      <c r="A59" s="153"/>
    </row>
    <row r="60" spans="1:30" ht="17.25" customHeight="1">
      <c r="A60" s="153"/>
    </row>
    <row r="61" spans="1:30" s="202" customFormat="1" ht="17.25" customHeight="1">
      <c r="B61" s="149"/>
      <c r="C61" s="149"/>
      <c r="D61" s="149"/>
      <c r="E61" s="149"/>
      <c r="F61" s="149"/>
      <c r="G61" s="149"/>
      <c r="H61" s="149"/>
      <c r="I61" s="149"/>
      <c r="J61" s="149"/>
      <c r="K61" s="149"/>
      <c r="L61" s="149"/>
      <c r="M61" s="149"/>
      <c r="N61" s="149"/>
      <c r="O61" s="149"/>
      <c r="P61" s="149"/>
      <c r="Q61" s="149"/>
      <c r="R61" s="149"/>
      <c r="S61" s="149"/>
      <c r="T61" s="149"/>
      <c r="U61" s="149"/>
      <c r="V61" s="149"/>
      <c r="W61" s="149"/>
      <c r="X61" s="149"/>
      <c r="Y61" s="149"/>
      <c r="Z61" s="149"/>
      <c r="AA61" s="149"/>
      <c r="AB61" s="149"/>
      <c r="AC61" s="149"/>
      <c r="AD61" s="149"/>
    </row>
    <row r="62" spans="1:30" s="202" customFormat="1" ht="17.25" customHeight="1">
      <c r="B62" s="149"/>
      <c r="C62" s="149"/>
      <c r="D62" s="149"/>
      <c r="E62" s="149"/>
      <c r="F62" s="149"/>
      <c r="G62" s="149"/>
      <c r="H62" s="149"/>
      <c r="I62" s="149"/>
      <c r="J62" s="149"/>
      <c r="K62" s="149"/>
      <c r="L62" s="149"/>
      <c r="M62" s="149"/>
      <c r="N62" s="149"/>
      <c r="O62" s="149"/>
      <c r="P62" s="149"/>
      <c r="Q62" s="149"/>
      <c r="R62" s="149"/>
      <c r="S62" s="149"/>
      <c r="T62" s="149"/>
      <c r="U62" s="149"/>
      <c r="V62" s="149"/>
      <c r="W62" s="149"/>
      <c r="X62" s="149"/>
      <c r="Y62" s="149"/>
      <c r="Z62" s="149"/>
      <c r="AA62" s="149"/>
      <c r="AB62" s="149"/>
      <c r="AC62" s="149"/>
      <c r="AD62" s="149"/>
    </row>
    <row r="63" spans="1:30" s="202" customFormat="1" ht="17.25" customHeight="1">
      <c r="B63" s="149"/>
      <c r="C63" s="149"/>
      <c r="D63" s="149"/>
      <c r="E63" s="149"/>
      <c r="F63" s="149"/>
      <c r="G63" s="149"/>
      <c r="H63" s="149"/>
      <c r="I63" s="149"/>
      <c r="J63" s="149"/>
      <c r="K63" s="149"/>
      <c r="L63" s="149"/>
      <c r="M63" s="149"/>
      <c r="N63" s="149"/>
      <c r="O63" s="149"/>
      <c r="P63" s="149"/>
      <c r="Q63" s="149"/>
      <c r="R63" s="149"/>
      <c r="S63" s="149"/>
      <c r="T63" s="149"/>
      <c r="U63" s="149"/>
      <c r="V63" s="149"/>
      <c r="W63" s="149"/>
      <c r="X63" s="149"/>
      <c r="Y63" s="149"/>
      <c r="Z63" s="149"/>
      <c r="AA63" s="149"/>
      <c r="AB63" s="149"/>
      <c r="AC63" s="149"/>
      <c r="AD63" s="149"/>
    </row>
    <row r="64" spans="1:30" s="202" customFormat="1" ht="17.25" customHeight="1">
      <c r="B64" s="149"/>
      <c r="C64" s="149"/>
      <c r="D64" s="149"/>
      <c r="E64" s="149"/>
      <c r="F64" s="149"/>
      <c r="G64" s="149"/>
      <c r="H64" s="149"/>
      <c r="I64" s="149"/>
      <c r="J64" s="149"/>
      <c r="K64" s="149"/>
      <c r="L64" s="149"/>
      <c r="M64" s="149"/>
      <c r="N64" s="149"/>
      <c r="O64" s="149"/>
      <c r="P64" s="149"/>
      <c r="Q64" s="149"/>
      <c r="R64" s="149"/>
      <c r="S64" s="149"/>
      <c r="T64" s="149"/>
      <c r="U64" s="149"/>
      <c r="V64" s="149"/>
      <c r="W64" s="149"/>
      <c r="X64" s="149"/>
      <c r="Y64" s="149"/>
      <c r="Z64" s="149"/>
      <c r="AA64" s="149"/>
      <c r="AB64" s="149"/>
      <c r="AC64" s="149"/>
      <c r="AD64" s="149"/>
    </row>
    <row r="65" spans="1:30" s="202" customFormat="1" ht="17.25" customHeight="1">
      <c r="A65" s="203"/>
      <c r="B65" s="149"/>
      <c r="C65" s="149"/>
      <c r="D65" s="149"/>
      <c r="E65" s="149"/>
      <c r="F65" s="149"/>
      <c r="G65" s="149"/>
      <c r="H65" s="149"/>
      <c r="I65" s="149"/>
      <c r="J65" s="149"/>
      <c r="K65" s="149"/>
      <c r="L65" s="149"/>
      <c r="M65" s="149"/>
      <c r="N65" s="149"/>
      <c r="O65" s="149"/>
      <c r="P65" s="149"/>
      <c r="Q65" s="149"/>
      <c r="R65" s="149"/>
      <c r="S65" s="149"/>
      <c r="T65" s="149"/>
      <c r="U65" s="149"/>
      <c r="V65" s="149"/>
      <c r="W65" s="149"/>
      <c r="X65" s="149"/>
      <c r="Y65" s="149"/>
      <c r="Z65" s="149"/>
      <c r="AA65" s="149"/>
      <c r="AB65" s="149"/>
      <c r="AC65" s="149"/>
      <c r="AD65" s="149"/>
    </row>
    <row r="66" spans="1:30" s="202" customFormat="1" ht="17.25" customHeight="1">
      <c r="B66" s="149"/>
      <c r="C66" s="149"/>
      <c r="D66" s="149"/>
      <c r="E66" s="149"/>
      <c r="F66" s="149"/>
      <c r="G66" s="149"/>
      <c r="H66" s="149"/>
      <c r="I66" s="149"/>
      <c r="J66" s="149"/>
      <c r="K66" s="149"/>
      <c r="L66" s="149"/>
      <c r="M66" s="149"/>
      <c r="N66" s="149"/>
      <c r="O66" s="149"/>
      <c r="P66" s="149"/>
      <c r="Q66" s="149"/>
      <c r="R66" s="149"/>
      <c r="S66" s="149"/>
      <c r="T66" s="149"/>
      <c r="U66" s="149"/>
      <c r="V66" s="149"/>
      <c r="W66" s="149"/>
      <c r="X66" s="149"/>
      <c r="Y66" s="149"/>
      <c r="Z66" s="149"/>
      <c r="AA66" s="149"/>
      <c r="AB66" s="149"/>
      <c r="AC66" s="149"/>
      <c r="AD66" s="149"/>
    </row>
    <row r="67" spans="1:30" s="202" customFormat="1" ht="17.25" customHeight="1">
      <c r="B67" s="149"/>
      <c r="C67" s="149"/>
      <c r="D67" s="149"/>
      <c r="E67" s="149"/>
      <c r="F67" s="149"/>
      <c r="G67" s="149"/>
      <c r="H67" s="149"/>
      <c r="I67" s="149"/>
      <c r="J67" s="149"/>
      <c r="K67" s="149"/>
      <c r="L67" s="149"/>
      <c r="M67" s="149"/>
      <c r="N67" s="149"/>
      <c r="O67" s="149"/>
      <c r="P67" s="149"/>
      <c r="Q67" s="149"/>
      <c r="R67" s="149"/>
      <c r="S67" s="149"/>
      <c r="T67" s="149"/>
      <c r="U67" s="149"/>
      <c r="V67" s="149"/>
      <c r="W67" s="149"/>
      <c r="X67" s="149"/>
      <c r="Y67" s="149"/>
      <c r="Z67" s="149"/>
      <c r="AA67" s="149"/>
      <c r="AB67" s="149"/>
      <c r="AC67" s="149"/>
      <c r="AD67" s="149"/>
    </row>
    <row r="68" spans="1:30" s="202" customFormat="1" ht="19.5" customHeight="1">
      <c r="B68" s="149"/>
      <c r="C68" s="149"/>
      <c r="D68" s="149"/>
      <c r="E68" s="149"/>
      <c r="F68" s="149"/>
      <c r="G68" s="149"/>
      <c r="H68" s="149"/>
      <c r="I68" s="149"/>
      <c r="J68" s="149"/>
      <c r="K68" s="149"/>
      <c r="L68" s="149"/>
      <c r="M68" s="149"/>
      <c r="N68" s="149"/>
      <c r="O68" s="149"/>
      <c r="P68" s="149"/>
      <c r="Q68" s="149"/>
      <c r="R68" s="149"/>
      <c r="S68" s="149"/>
      <c r="T68" s="149"/>
      <c r="U68" s="149"/>
      <c r="V68" s="149"/>
      <c r="W68" s="149"/>
      <c r="X68" s="149"/>
      <c r="Y68" s="149"/>
      <c r="Z68" s="149"/>
      <c r="AA68" s="149"/>
      <c r="AB68" s="149"/>
      <c r="AC68" s="149"/>
      <c r="AD68" s="149"/>
    </row>
    <row r="69" spans="1:30" s="202" customFormat="1" ht="18.75" customHeight="1">
      <c r="B69" s="149"/>
      <c r="C69" s="149"/>
      <c r="D69" s="149"/>
      <c r="E69" s="149"/>
      <c r="F69" s="149"/>
      <c r="G69" s="149"/>
      <c r="H69" s="149"/>
      <c r="I69" s="149"/>
      <c r="J69" s="149"/>
      <c r="K69" s="149"/>
      <c r="L69" s="149"/>
      <c r="M69" s="149"/>
      <c r="N69" s="149"/>
      <c r="O69" s="149"/>
      <c r="P69" s="149"/>
      <c r="Q69" s="149"/>
      <c r="R69" s="149"/>
      <c r="S69" s="149"/>
      <c r="T69" s="149"/>
      <c r="U69" s="149"/>
      <c r="V69" s="149"/>
      <c r="W69" s="149"/>
      <c r="X69" s="149"/>
      <c r="Y69" s="149"/>
      <c r="Z69" s="149"/>
      <c r="AA69" s="149"/>
      <c r="AB69" s="149"/>
      <c r="AC69" s="149"/>
      <c r="AD69" s="149"/>
    </row>
    <row r="70" spans="1:30" s="202" customFormat="1" ht="17.25" customHeight="1">
      <c r="B70" s="149"/>
      <c r="C70" s="149"/>
      <c r="D70" s="149"/>
      <c r="E70" s="149"/>
      <c r="F70" s="149"/>
      <c r="G70" s="149"/>
      <c r="H70" s="149"/>
      <c r="I70" s="149"/>
      <c r="J70" s="149"/>
      <c r="K70" s="149"/>
      <c r="L70" s="149"/>
      <c r="M70" s="149"/>
      <c r="N70" s="149"/>
      <c r="O70" s="149"/>
      <c r="P70" s="149"/>
      <c r="Q70" s="149"/>
      <c r="R70" s="149"/>
      <c r="S70" s="149"/>
      <c r="T70" s="149"/>
      <c r="U70" s="149"/>
      <c r="V70" s="149"/>
      <c r="W70" s="149"/>
      <c r="X70" s="149"/>
      <c r="Y70" s="149"/>
      <c r="Z70" s="149"/>
      <c r="AA70" s="149"/>
      <c r="AB70" s="149"/>
      <c r="AC70" s="149"/>
      <c r="AD70" s="149"/>
    </row>
    <row r="71" spans="1:30" s="202" customFormat="1" ht="17.25" customHeight="1">
      <c r="B71" s="149"/>
      <c r="C71" s="149"/>
      <c r="D71" s="149"/>
      <c r="E71" s="149"/>
      <c r="F71" s="149"/>
      <c r="G71" s="149"/>
      <c r="H71" s="149"/>
      <c r="I71" s="149"/>
      <c r="J71" s="149"/>
      <c r="K71" s="149"/>
      <c r="L71" s="149"/>
      <c r="M71" s="149"/>
      <c r="N71" s="149"/>
      <c r="O71" s="149"/>
      <c r="P71" s="149"/>
      <c r="Q71" s="149"/>
      <c r="R71" s="149"/>
      <c r="S71" s="149"/>
      <c r="T71" s="149"/>
      <c r="U71" s="149"/>
      <c r="V71" s="149"/>
      <c r="W71" s="149"/>
      <c r="X71" s="149"/>
      <c r="Y71" s="149"/>
      <c r="Z71" s="149"/>
      <c r="AA71" s="149"/>
      <c r="AB71" s="149"/>
      <c r="AC71" s="149"/>
      <c r="AD71" s="149"/>
    </row>
    <row r="72" spans="1:30" s="202" customFormat="1" ht="17.25" customHeight="1">
      <c r="B72" s="149"/>
      <c r="C72" s="149"/>
      <c r="D72" s="149"/>
      <c r="E72" s="149"/>
      <c r="F72" s="149"/>
      <c r="G72" s="149"/>
      <c r="H72" s="149"/>
      <c r="I72" s="149"/>
      <c r="J72" s="149"/>
      <c r="K72" s="149"/>
      <c r="L72" s="149"/>
      <c r="M72" s="149"/>
      <c r="N72" s="149"/>
      <c r="O72" s="149"/>
      <c r="P72" s="149"/>
      <c r="Q72" s="149"/>
      <c r="R72" s="149"/>
      <c r="S72" s="149"/>
      <c r="T72" s="149"/>
      <c r="U72" s="149"/>
      <c r="V72" s="149"/>
      <c r="W72" s="149"/>
      <c r="X72" s="149"/>
      <c r="Y72" s="149"/>
      <c r="Z72" s="149"/>
      <c r="AA72" s="149"/>
      <c r="AB72" s="149"/>
      <c r="AC72" s="149"/>
      <c r="AD72" s="149"/>
    </row>
    <row r="73" spans="1:30" s="202" customFormat="1" ht="17.25" customHeight="1">
      <c r="B73" s="149"/>
      <c r="C73" s="149"/>
      <c r="D73" s="149"/>
      <c r="E73" s="149"/>
      <c r="F73" s="149"/>
      <c r="G73" s="149"/>
      <c r="H73" s="149"/>
      <c r="I73" s="149"/>
      <c r="J73" s="149"/>
      <c r="K73" s="149"/>
      <c r="L73" s="149"/>
      <c r="M73" s="149"/>
      <c r="N73" s="149"/>
      <c r="O73" s="149"/>
      <c r="P73" s="149"/>
      <c r="Q73" s="149"/>
      <c r="R73" s="149"/>
      <c r="S73" s="149"/>
      <c r="T73" s="149"/>
      <c r="U73" s="149"/>
      <c r="V73" s="149"/>
      <c r="W73" s="149"/>
      <c r="X73" s="149"/>
      <c r="Y73" s="149"/>
      <c r="Z73" s="149"/>
      <c r="AA73" s="149"/>
      <c r="AB73" s="149"/>
      <c r="AC73" s="149"/>
      <c r="AD73" s="149"/>
    </row>
    <row r="74" spans="1:30" s="202" customFormat="1" ht="17.25" customHeight="1">
      <c r="B74" s="149"/>
      <c r="C74" s="149"/>
      <c r="D74" s="149"/>
      <c r="E74" s="149"/>
      <c r="F74" s="149"/>
      <c r="G74" s="149"/>
      <c r="H74" s="149"/>
      <c r="I74" s="149"/>
      <c r="J74" s="149"/>
      <c r="K74" s="149"/>
      <c r="L74" s="149"/>
      <c r="M74" s="149"/>
      <c r="N74" s="149"/>
      <c r="O74" s="149"/>
      <c r="P74" s="149"/>
      <c r="Q74" s="149"/>
      <c r="R74" s="149"/>
      <c r="S74" s="149"/>
      <c r="T74" s="149"/>
      <c r="U74" s="149"/>
      <c r="V74" s="149"/>
      <c r="W74" s="149"/>
      <c r="X74" s="149"/>
      <c r="Y74" s="149"/>
      <c r="Z74" s="149"/>
      <c r="AA74" s="149"/>
      <c r="AB74" s="149"/>
      <c r="AC74" s="149"/>
      <c r="AD74" s="149"/>
    </row>
    <row r="75" spans="1:30" s="202" customFormat="1" ht="17.25" customHeight="1">
      <c r="B75" s="149"/>
      <c r="C75" s="149"/>
      <c r="D75" s="149"/>
      <c r="E75" s="149"/>
      <c r="F75" s="149"/>
      <c r="G75" s="149"/>
      <c r="H75" s="149"/>
      <c r="I75" s="149"/>
      <c r="J75" s="149"/>
      <c r="K75" s="149"/>
      <c r="L75" s="149"/>
      <c r="M75" s="149"/>
      <c r="N75" s="149"/>
      <c r="O75" s="149"/>
      <c r="P75" s="149"/>
      <c r="Q75" s="149"/>
      <c r="R75" s="149"/>
      <c r="S75" s="149"/>
      <c r="T75" s="149"/>
      <c r="U75" s="149"/>
      <c r="V75" s="149"/>
      <c r="W75" s="149"/>
      <c r="X75" s="149"/>
      <c r="Y75" s="149"/>
      <c r="Z75" s="149"/>
      <c r="AA75" s="149"/>
      <c r="AB75" s="149"/>
      <c r="AC75" s="149"/>
      <c r="AD75" s="149"/>
    </row>
    <row r="76" spans="1:30" s="202" customFormat="1" ht="17.25" customHeight="1">
      <c r="B76" s="149"/>
      <c r="C76" s="149"/>
      <c r="D76" s="149"/>
      <c r="E76" s="149"/>
      <c r="F76" s="149"/>
      <c r="G76" s="149"/>
      <c r="H76" s="149"/>
      <c r="I76" s="149"/>
      <c r="J76" s="149"/>
      <c r="K76" s="149"/>
      <c r="L76" s="149"/>
      <c r="M76" s="149"/>
      <c r="N76" s="149"/>
      <c r="O76" s="149"/>
      <c r="P76" s="149"/>
      <c r="Q76" s="149"/>
      <c r="R76" s="149"/>
      <c r="S76" s="149"/>
      <c r="T76" s="149"/>
      <c r="U76" s="149"/>
      <c r="V76" s="149"/>
      <c r="W76" s="149"/>
      <c r="X76" s="149"/>
      <c r="Y76" s="149"/>
      <c r="Z76" s="149"/>
      <c r="AA76" s="149"/>
      <c r="AB76" s="149"/>
      <c r="AC76" s="149"/>
      <c r="AD76" s="149"/>
    </row>
    <row r="77" spans="1:30" s="202" customFormat="1" ht="17.25" customHeight="1">
      <c r="B77" s="149"/>
      <c r="C77" s="149"/>
      <c r="D77" s="149"/>
      <c r="E77" s="149"/>
      <c r="F77" s="149"/>
      <c r="G77" s="149"/>
      <c r="H77" s="149"/>
      <c r="I77" s="149"/>
      <c r="J77" s="149"/>
      <c r="K77" s="149"/>
      <c r="L77" s="149"/>
      <c r="M77" s="149"/>
      <c r="N77" s="149"/>
      <c r="O77" s="149"/>
      <c r="P77" s="149"/>
      <c r="Q77" s="149"/>
      <c r="R77" s="149"/>
      <c r="S77" s="149"/>
      <c r="T77" s="149"/>
      <c r="U77" s="149"/>
      <c r="V77" s="149"/>
      <c r="W77" s="149"/>
      <c r="X77" s="149"/>
      <c r="Y77" s="149"/>
      <c r="Z77" s="149"/>
      <c r="AA77" s="149"/>
      <c r="AB77" s="149"/>
      <c r="AC77" s="149"/>
      <c r="AD77" s="149"/>
    </row>
    <row r="78" spans="1:30" s="202" customFormat="1" ht="17.25" customHeight="1">
      <c r="B78" s="149"/>
      <c r="C78" s="149"/>
      <c r="D78" s="149"/>
      <c r="E78" s="149"/>
      <c r="F78" s="149"/>
      <c r="G78" s="149"/>
      <c r="H78" s="149"/>
      <c r="I78" s="149"/>
      <c r="J78" s="149"/>
      <c r="K78" s="149"/>
      <c r="L78" s="149"/>
      <c r="M78" s="149"/>
      <c r="N78" s="149"/>
      <c r="O78" s="149"/>
      <c r="P78" s="149"/>
      <c r="Q78" s="149"/>
      <c r="R78" s="149"/>
      <c r="S78" s="149"/>
      <c r="T78" s="149"/>
      <c r="U78" s="149"/>
      <c r="V78" s="149"/>
      <c r="W78" s="149"/>
      <c r="X78" s="149"/>
      <c r="Y78" s="149"/>
      <c r="Z78" s="149"/>
      <c r="AA78" s="149"/>
      <c r="AB78" s="149"/>
      <c r="AC78" s="149"/>
      <c r="AD78" s="149"/>
    </row>
    <row r="79" spans="1:30" s="202" customFormat="1" ht="17.25" customHeight="1">
      <c r="B79" s="149"/>
      <c r="C79" s="149"/>
      <c r="D79" s="149"/>
      <c r="E79" s="149"/>
      <c r="F79" s="149"/>
      <c r="G79" s="149"/>
      <c r="H79" s="149"/>
      <c r="I79" s="149"/>
      <c r="J79" s="149"/>
      <c r="K79" s="149"/>
      <c r="L79" s="149"/>
      <c r="M79" s="149"/>
      <c r="N79" s="149"/>
      <c r="O79" s="149"/>
      <c r="P79" s="149"/>
      <c r="Q79" s="149"/>
      <c r="R79" s="149"/>
      <c r="S79" s="149"/>
      <c r="T79" s="149"/>
      <c r="U79" s="149"/>
      <c r="V79" s="149"/>
      <c r="W79" s="149"/>
      <c r="X79" s="149"/>
      <c r="Y79" s="149"/>
      <c r="Z79" s="149"/>
      <c r="AA79" s="149"/>
      <c r="AB79" s="149"/>
      <c r="AC79" s="149"/>
      <c r="AD79" s="149"/>
    </row>
    <row r="80" spans="1:30" s="202" customFormat="1" ht="17.25" customHeight="1">
      <c r="B80" s="149"/>
      <c r="C80" s="149"/>
      <c r="D80" s="149"/>
      <c r="E80" s="149"/>
      <c r="F80" s="149"/>
      <c r="G80" s="149"/>
      <c r="H80" s="149"/>
      <c r="I80" s="149"/>
      <c r="J80" s="149"/>
      <c r="K80" s="149"/>
      <c r="L80" s="149"/>
      <c r="M80" s="149"/>
      <c r="N80" s="149"/>
      <c r="O80" s="149"/>
      <c r="P80" s="149"/>
      <c r="Q80" s="149"/>
      <c r="R80" s="149"/>
      <c r="S80" s="149"/>
      <c r="T80" s="149"/>
      <c r="U80" s="149"/>
      <c r="V80" s="149"/>
      <c r="W80" s="149"/>
      <c r="X80" s="149"/>
      <c r="Y80" s="149"/>
      <c r="Z80" s="149"/>
      <c r="AA80" s="149"/>
      <c r="AB80" s="149"/>
      <c r="AC80" s="149"/>
      <c r="AD80" s="149"/>
    </row>
    <row r="81" spans="2:30" s="202" customFormat="1" ht="136.5" customHeight="1">
      <c r="B81" s="149"/>
      <c r="C81" s="149"/>
      <c r="D81" s="149"/>
      <c r="E81" s="149"/>
      <c r="F81" s="149"/>
      <c r="G81" s="149"/>
      <c r="H81" s="149"/>
      <c r="I81" s="149"/>
      <c r="J81" s="149"/>
      <c r="K81" s="149"/>
      <c r="L81" s="149"/>
      <c r="M81" s="149"/>
      <c r="N81" s="149"/>
      <c r="O81" s="149"/>
      <c r="P81" s="149"/>
      <c r="Q81" s="149"/>
      <c r="R81" s="149"/>
      <c r="S81" s="149"/>
      <c r="T81" s="149"/>
      <c r="U81" s="149"/>
      <c r="V81" s="149"/>
      <c r="W81" s="149"/>
      <c r="X81" s="149"/>
      <c r="Y81" s="149"/>
      <c r="Z81" s="149"/>
      <c r="AA81" s="149"/>
      <c r="AB81" s="149"/>
      <c r="AC81" s="149"/>
      <c r="AD81" s="149"/>
    </row>
    <row r="82" spans="2:30" s="202" customFormat="1" ht="17.25" customHeight="1">
      <c r="B82" s="149"/>
      <c r="C82" s="149"/>
      <c r="D82" s="149"/>
      <c r="E82" s="149"/>
      <c r="F82" s="149"/>
      <c r="G82" s="149"/>
      <c r="H82" s="149"/>
      <c r="I82" s="149"/>
      <c r="J82" s="149"/>
      <c r="K82" s="149"/>
      <c r="L82" s="149"/>
      <c r="M82" s="149"/>
      <c r="N82" s="149"/>
      <c r="O82" s="149"/>
      <c r="P82" s="149"/>
      <c r="Q82" s="149"/>
      <c r="R82" s="149"/>
      <c r="S82" s="149"/>
      <c r="T82" s="149"/>
      <c r="U82" s="149"/>
      <c r="V82" s="149"/>
      <c r="W82" s="149"/>
      <c r="X82" s="149"/>
      <c r="Y82" s="149"/>
      <c r="Z82" s="149"/>
      <c r="AA82" s="149"/>
      <c r="AB82" s="149"/>
      <c r="AC82" s="149"/>
      <c r="AD82" s="149"/>
    </row>
    <row r="83" spans="2:30" s="202" customFormat="1" ht="17.25" customHeight="1">
      <c r="B83" s="149"/>
      <c r="C83" s="149"/>
      <c r="D83" s="149"/>
      <c r="E83" s="149"/>
      <c r="F83" s="149"/>
      <c r="G83" s="149"/>
      <c r="H83" s="149"/>
      <c r="I83" s="149"/>
      <c r="J83" s="149"/>
      <c r="K83" s="149"/>
      <c r="L83" s="149"/>
      <c r="M83" s="149"/>
      <c r="N83" s="149"/>
      <c r="O83" s="149"/>
      <c r="P83" s="149"/>
      <c r="Q83" s="149"/>
      <c r="R83" s="149"/>
      <c r="S83" s="149"/>
      <c r="T83" s="149"/>
      <c r="U83" s="149"/>
      <c r="V83" s="149"/>
      <c r="W83" s="149"/>
      <c r="X83" s="149"/>
      <c r="Y83" s="149"/>
      <c r="Z83" s="149"/>
      <c r="AA83" s="149"/>
      <c r="AB83" s="149"/>
      <c r="AC83" s="149"/>
      <c r="AD83" s="149"/>
    </row>
    <row r="84" spans="2:30" s="202" customFormat="1" ht="17.25" customHeight="1">
      <c r="B84" s="149"/>
      <c r="C84" s="149"/>
      <c r="D84" s="149"/>
      <c r="E84" s="149"/>
      <c r="F84" s="149"/>
      <c r="G84" s="149"/>
      <c r="H84" s="149"/>
      <c r="I84" s="149"/>
      <c r="J84" s="149"/>
      <c r="K84" s="149"/>
      <c r="L84" s="149"/>
      <c r="M84" s="149"/>
      <c r="N84" s="149"/>
      <c r="O84" s="149"/>
      <c r="P84" s="149"/>
      <c r="Q84" s="149"/>
      <c r="R84" s="149"/>
      <c r="S84" s="149"/>
      <c r="T84" s="149"/>
      <c r="U84" s="149"/>
      <c r="V84" s="149"/>
      <c r="W84" s="149"/>
      <c r="X84" s="149"/>
      <c r="Y84" s="149"/>
      <c r="Z84" s="149"/>
      <c r="AA84" s="149"/>
      <c r="AB84" s="149"/>
      <c r="AC84" s="149"/>
      <c r="AD84" s="149"/>
    </row>
    <row r="85" spans="2:30" s="202" customFormat="1" ht="17.25" customHeight="1">
      <c r="B85" s="149"/>
      <c r="C85" s="149"/>
      <c r="D85" s="149"/>
      <c r="E85" s="149"/>
      <c r="F85" s="149"/>
      <c r="G85" s="149"/>
      <c r="H85" s="149"/>
      <c r="I85" s="149"/>
      <c r="J85" s="149"/>
      <c r="K85" s="149"/>
      <c r="L85" s="149"/>
      <c r="M85" s="149"/>
      <c r="N85" s="149"/>
      <c r="O85" s="149"/>
      <c r="P85" s="149"/>
      <c r="Q85" s="149"/>
      <c r="R85" s="149"/>
      <c r="S85" s="149"/>
      <c r="T85" s="149"/>
      <c r="U85" s="149"/>
      <c r="V85" s="149"/>
      <c r="W85" s="149"/>
      <c r="X85" s="149"/>
      <c r="Y85" s="149"/>
      <c r="Z85" s="149"/>
      <c r="AA85" s="149"/>
      <c r="AB85" s="149"/>
      <c r="AC85" s="149"/>
      <c r="AD85" s="149"/>
    </row>
    <row r="86" spans="2:30" s="202" customFormat="1" ht="17.25" customHeight="1">
      <c r="B86" s="149"/>
      <c r="C86" s="149"/>
      <c r="D86" s="149"/>
      <c r="E86" s="149"/>
      <c r="F86" s="149"/>
      <c r="G86" s="149"/>
      <c r="H86" s="149"/>
      <c r="I86" s="149"/>
      <c r="J86" s="149"/>
      <c r="K86" s="149"/>
      <c r="L86" s="149"/>
      <c r="M86" s="149"/>
      <c r="N86" s="149"/>
      <c r="O86" s="149"/>
      <c r="P86" s="149"/>
      <c r="Q86" s="149"/>
      <c r="R86" s="149"/>
      <c r="S86" s="149"/>
      <c r="T86" s="149"/>
      <c r="U86" s="149"/>
      <c r="V86" s="149"/>
      <c r="W86" s="149"/>
      <c r="X86" s="149"/>
      <c r="Y86" s="149"/>
      <c r="Z86" s="149"/>
      <c r="AA86" s="149"/>
      <c r="AB86" s="149"/>
      <c r="AC86" s="149"/>
      <c r="AD86" s="149"/>
    </row>
    <row r="87" spans="2:30" s="202" customFormat="1" ht="17.25" customHeight="1">
      <c r="B87" s="149"/>
      <c r="C87" s="149"/>
      <c r="D87" s="149"/>
      <c r="E87" s="149"/>
      <c r="F87" s="149"/>
      <c r="G87" s="149"/>
      <c r="H87" s="149"/>
      <c r="I87" s="149"/>
      <c r="J87" s="149"/>
      <c r="K87" s="149"/>
      <c r="L87" s="149"/>
      <c r="M87" s="149"/>
      <c r="N87" s="149"/>
      <c r="O87" s="149"/>
      <c r="P87" s="149"/>
      <c r="Q87" s="149"/>
      <c r="R87" s="149"/>
      <c r="S87" s="149"/>
      <c r="T87" s="149"/>
      <c r="U87" s="149"/>
      <c r="V87" s="149"/>
      <c r="W87" s="149"/>
      <c r="X87" s="149"/>
      <c r="Y87" s="149"/>
      <c r="Z87" s="149"/>
      <c r="AA87" s="149"/>
      <c r="AB87" s="149"/>
      <c r="AC87" s="149"/>
      <c r="AD87" s="149"/>
    </row>
    <row r="88" spans="2:30" s="202" customFormat="1" ht="17.25" customHeight="1">
      <c r="B88" s="149"/>
      <c r="C88" s="149"/>
      <c r="D88" s="149"/>
      <c r="E88" s="149"/>
      <c r="F88" s="149"/>
      <c r="G88" s="149"/>
      <c r="H88" s="149"/>
      <c r="I88" s="149"/>
      <c r="J88" s="149"/>
      <c r="K88" s="149"/>
      <c r="L88" s="149"/>
      <c r="M88" s="149"/>
      <c r="N88" s="149"/>
      <c r="O88" s="149"/>
      <c r="P88" s="149"/>
      <c r="Q88" s="149"/>
      <c r="R88" s="149"/>
      <c r="S88" s="149"/>
      <c r="T88" s="149"/>
      <c r="U88" s="149"/>
      <c r="V88" s="149"/>
      <c r="W88" s="149"/>
      <c r="X88" s="149"/>
      <c r="Y88" s="149"/>
      <c r="Z88" s="149"/>
      <c r="AA88" s="149"/>
      <c r="AB88" s="149"/>
      <c r="AC88" s="149"/>
      <c r="AD88" s="149"/>
    </row>
    <row r="89" spans="2:30" s="202" customFormat="1" ht="17.25" customHeight="1">
      <c r="B89" s="149"/>
      <c r="C89" s="149"/>
      <c r="D89" s="149"/>
      <c r="E89" s="149"/>
      <c r="F89" s="149"/>
      <c r="G89" s="149"/>
      <c r="H89" s="149"/>
      <c r="I89" s="149"/>
      <c r="J89" s="149"/>
      <c r="K89" s="149"/>
      <c r="L89" s="149"/>
      <c r="M89" s="149"/>
      <c r="N89" s="149"/>
      <c r="O89" s="149"/>
      <c r="P89" s="149"/>
      <c r="Q89" s="149"/>
      <c r="R89" s="149"/>
      <c r="S89" s="149"/>
      <c r="T89" s="149"/>
      <c r="U89" s="149"/>
      <c r="V89" s="149"/>
      <c r="W89" s="149"/>
      <c r="X89" s="149"/>
      <c r="Y89" s="149"/>
      <c r="Z89" s="149"/>
      <c r="AA89" s="149"/>
      <c r="AB89" s="149"/>
      <c r="AC89" s="149"/>
      <c r="AD89" s="149"/>
    </row>
    <row r="90" spans="2:30" s="202" customFormat="1" ht="17.25" customHeight="1">
      <c r="B90" s="149"/>
      <c r="C90" s="149"/>
      <c r="D90" s="149"/>
      <c r="E90" s="149"/>
      <c r="F90" s="149"/>
      <c r="G90" s="149"/>
      <c r="H90" s="149"/>
      <c r="I90" s="149"/>
      <c r="J90" s="149"/>
      <c r="K90" s="149"/>
      <c r="L90" s="149"/>
      <c r="M90" s="149"/>
      <c r="N90" s="149"/>
      <c r="O90" s="149"/>
      <c r="P90" s="149"/>
      <c r="Q90" s="149"/>
      <c r="R90" s="149"/>
      <c r="S90" s="149"/>
      <c r="T90" s="149"/>
      <c r="U90" s="149"/>
      <c r="V90" s="149"/>
      <c r="W90" s="149"/>
      <c r="X90" s="149"/>
      <c r="Y90" s="149"/>
      <c r="Z90" s="149"/>
      <c r="AA90" s="149"/>
      <c r="AB90" s="149"/>
      <c r="AC90" s="149"/>
      <c r="AD90" s="149"/>
    </row>
    <row r="91" spans="2:30" s="202" customFormat="1" ht="17.25" customHeight="1">
      <c r="B91" s="149"/>
      <c r="C91" s="149"/>
      <c r="D91" s="149"/>
      <c r="E91" s="149"/>
      <c r="F91" s="149"/>
      <c r="G91" s="149"/>
      <c r="H91" s="149"/>
      <c r="I91" s="149"/>
      <c r="J91" s="149"/>
      <c r="K91" s="149"/>
      <c r="L91" s="149"/>
      <c r="M91" s="149"/>
      <c r="N91" s="149"/>
      <c r="O91" s="149"/>
      <c r="P91" s="149"/>
      <c r="Q91" s="149"/>
      <c r="R91" s="149"/>
      <c r="S91" s="149"/>
      <c r="T91" s="149"/>
      <c r="U91" s="149"/>
      <c r="V91" s="149"/>
      <c r="W91" s="149"/>
      <c r="X91" s="149"/>
      <c r="Y91" s="149"/>
      <c r="Z91" s="149"/>
      <c r="AA91" s="149"/>
      <c r="AB91" s="149"/>
      <c r="AC91" s="149"/>
      <c r="AD91" s="149"/>
    </row>
    <row r="92" spans="2:30" s="202" customFormat="1" ht="17.25" customHeight="1">
      <c r="B92" s="149"/>
      <c r="C92" s="149"/>
      <c r="D92" s="149"/>
      <c r="E92" s="149"/>
      <c r="F92" s="149"/>
      <c r="G92" s="149"/>
      <c r="H92" s="149"/>
      <c r="I92" s="149"/>
      <c r="J92" s="149"/>
      <c r="K92" s="149"/>
      <c r="L92" s="149"/>
      <c r="M92" s="149"/>
      <c r="N92" s="149"/>
      <c r="O92" s="149"/>
      <c r="P92" s="149"/>
      <c r="Q92" s="149"/>
      <c r="R92" s="149"/>
      <c r="S92" s="149"/>
      <c r="T92" s="149"/>
      <c r="U92" s="149"/>
      <c r="V92" s="149"/>
      <c r="W92" s="149"/>
      <c r="X92" s="149"/>
      <c r="Y92" s="149"/>
      <c r="Z92" s="149"/>
      <c r="AA92" s="149"/>
      <c r="AB92" s="149"/>
      <c r="AC92" s="149"/>
      <c r="AD92" s="149"/>
    </row>
    <row r="93" spans="2:30" s="202" customFormat="1" ht="17.25" customHeight="1">
      <c r="B93" s="149"/>
      <c r="C93" s="149"/>
      <c r="D93" s="149"/>
      <c r="E93" s="149"/>
      <c r="F93" s="149"/>
      <c r="G93" s="149"/>
      <c r="H93" s="149"/>
      <c r="I93" s="149"/>
      <c r="J93" s="149"/>
      <c r="K93" s="149"/>
      <c r="L93" s="149"/>
      <c r="M93" s="149"/>
      <c r="N93" s="149"/>
      <c r="O93" s="149"/>
      <c r="P93" s="149"/>
      <c r="Q93" s="149"/>
      <c r="R93" s="149"/>
      <c r="S93" s="149"/>
      <c r="T93" s="149"/>
      <c r="U93" s="149"/>
      <c r="V93" s="149"/>
      <c r="W93" s="149"/>
      <c r="X93" s="149"/>
      <c r="Y93" s="149"/>
      <c r="Z93" s="149"/>
      <c r="AA93" s="149"/>
      <c r="AB93" s="149"/>
      <c r="AC93" s="149"/>
      <c r="AD93" s="149"/>
    </row>
    <row r="94" spans="2:30" s="202" customFormat="1" ht="17.25" customHeight="1">
      <c r="B94" s="149"/>
      <c r="C94" s="149"/>
      <c r="D94" s="149"/>
      <c r="E94" s="149"/>
      <c r="F94" s="149"/>
      <c r="G94" s="149"/>
      <c r="H94" s="149"/>
      <c r="I94" s="149"/>
      <c r="J94" s="149"/>
      <c r="K94" s="149"/>
      <c r="L94" s="149"/>
      <c r="M94" s="149"/>
      <c r="N94" s="149"/>
      <c r="O94" s="149"/>
      <c r="P94" s="149"/>
      <c r="Q94" s="149"/>
      <c r="R94" s="149"/>
      <c r="S94" s="149"/>
      <c r="T94" s="149"/>
      <c r="U94" s="149"/>
      <c r="V94" s="149"/>
      <c r="W94" s="149"/>
      <c r="X94" s="149"/>
      <c r="Y94" s="149"/>
      <c r="Z94" s="149"/>
      <c r="AA94" s="149"/>
      <c r="AB94" s="149"/>
      <c r="AC94" s="149"/>
      <c r="AD94" s="149"/>
    </row>
    <row r="95" spans="2:30" s="202" customFormat="1" ht="17.25" customHeight="1">
      <c r="B95" s="149"/>
      <c r="C95" s="149"/>
      <c r="D95" s="149"/>
      <c r="E95" s="149"/>
      <c r="F95" s="149"/>
      <c r="G95" s="149"/>
      <c r="H95" s="149"/>
      <c r="I95" s="149"/>
      <c r="J95" s="149"/>
      <c r="K95" s="149"/>
      <c r="L95" s="149"/>
      <c r="M95" s="149"/>
      <c r="N95" s="149"/>
      <c r="O95" s="149"/>
      <c r="P95" s="149"/>
      <c r="Q95" s="149"/>
      <c r="R95" s="149"/>
      <c r="S95" s="149"/>
      <c r="T95" s="149"/>
      <c r="U95" s="149"/>
      <c r="V95" s="149"/>
      <c r="W95" s="149"/>
      <c r="X95" s="149"/>
      <c r="Y95" s="149"/>
      <c r="Z95" s="149"/>
      <c r="AA95" s="149"/>
      <c r="AB95" s="149"/>
      <c r="AC95" s="149"/>
      <c r="AD95" s="149"/>
    </row>
    <row r="96" spans="2:30" s="202" customFormat="1" ht="17.25" customHeight="1">
      <c r="B96" s="149"/>
      <c r="C96" s="149"/>
      <c r="D96" s="149"/>
      <c r="E96" s="149"/>
      <c r="F96" s="149"/>
      <c r="G96" s="149"/>
      <c r="H96" s="149"/>
      <c r="I96" s="149"/>
      <c r="J96" s="149"/>
      <c r="K96" s="149"/>
      <c r="L96" s="149"/>
      <c r="M96" s="149"/>
      <c r="N96" s="149"/>
      <c r="O96" s="149"/>
      <c r="P96" s="149"/>
      <c r="Q96" s="149"/>
      <c r="R96" s="149"/>
      <c r="S96" s="149"/>
      <c r="T96" s="149"/>
      <c r="U96" s="149"/>
      <c r="V96" s="149"/>
      <c r="W96" s="149"/>
      <c r="X96" s="149"/>
      <c r="Y96" s="149"/>
      <c r="Z96" s="149"/>
      <c r="AA96" s="149"/>
      <c r="AB96" s="149"/>
      <c r="AC96" s="149"/>
      <c r="AD96" s="149"/>
    </row>
    <row r="97" spans="2:30" s="202" customFormat="1" ht="17.25" customHeight="1">
      <c r="B97" s="149"/>
      <c r="C97" s="149"/>
      <c r="D97" s="149"/>
      <c r="E97" s="149"/>
      <c r="F97" s="149"/>
      <c r="G97" s="149"/>
      <c r="H97" s="149"/>
      <c r="I97" s="149"/>
      <c r="J97" s="149"/>
      <c r="K97" s="149"/>
      <c r="L97" s="149"/>
      <c r="M97" s="149"/>
      <c r="N97" s="149"/>
      <c r="O97" s="149"/>
      <c r="P97" s="149"/>
      <c r="Q97" s="149"/>
      <c r="R97" s="149"/>
      <c r="S97" s="149"/>
      <c r="T97" s="149"/>
      <c r="U97" s="149"/>
      <c r="V97" s="149"/>
      <c r="W97" s="149"/>
      <c r="X97" s="149"/>
      <c r="Y97" s="149"/>
      <c r="Z97" s="149"/>
      <c r="AA97" s="149"/>
      <c r="AB97" s="149"/>
      <c r="AC97" s="149"/>
      <c r="AD97" s="149"/>
    </row>
    <row r="98" spans="2:30" s="202" customFormat="1" ht="17.25" customHeight="1">
      <c r="B98" s="149"/>
      <c r="C98" s="149"/>
      <c r="D98" s="149"/>
      <c r="E98" s="149"/>
      <c r="F98" s="149"/>
      <c r="G98" s="149"/>
      <c r="H98" s="149"/>
      <c r="I98" s="149"/>
      <c r="J98" s="149"/>
      <c r="K98" s="149"/>
      <c r="L98" s="149"/>
      <c r="M98" s="149"/>
      <c r="N98" s="149"/>
      <c r="O98" s="149"/>
      <c r="P98" s="149"/>
      <c r="Q98" s="149"/>
      <c r="R98" s="149"/>
      <c r="S98" s="149"/>
      <c r="T98" s="149"/>
      <c r="U98" s="149"/>
      <c r="V98" s="149"/>
      <c r="W98" s="149"/>
      <c r="X98" s="149"/>
      <c r="Y98" s="149"/>
      <c r="Z98" s="149"/>
      <c r="AA98" s="149"/>
      <c r="AB98" s="149"/>
      <c r="AC98" s="149"/>
      <c r="AD98" s="149"/>
    </row>
    <row r="99" spans="2:30" s="202" customFormat="1" ht="17.25" customHeight="1">
      <c r="B99" s="149"/>
      <c r="C99" s="149"/>
      <c r="D99" s="149"/>
      <c r="E99" s="149"/>
      <c r="F99" s="149"/>
      <c r="G99" s="149"/>
      <c r="H99" s="149"/>
      <c r="I99" s="149"/>
      <c r="J99" s="149"/>
      <c r="K99" s="149"/>
      <c r="L99" s="149"/>
      <c r="M99" s="149"/>
      <c r="N99" s="149"/>
      <c r="O99" s="149"/>
      <c r="P99" s="149"/>
      <c r="Q99" s="149"/>
      <c r="R99" s="149"/>
      <c r="S99" s="149"/>
      <c r="T99" s="149"/>
      <c r="U99" s="149"/>
      <c r="V99" s="149"/>
      <c r="W99" s="149"/>
      <c r="X99" s="149"/>
      <c r="Y99" s="149"/>
      <c r="Z99" s="149"/>
      <c r="AA99" s="149"/>
      <c r="AB99" s="149"/>
      <c r="AC99" s="149"/>
      <c r="AD99" s="149"/>
    </row>
    <row r="100" spans="2:30" s="202" customFormat="1" ht="17.25" customHeight="1">
      <c r="B100" s="149"/>
      <c r="C100" s="149"/>
      <c r="D100" s="149"/>
      <c r="E100" s="149"/>
      <c r="F100" s="149"/>
      <c r="G100" s="149"/>
      <c r="H100" s="149"/>
      <c r="I100" s="149"/>
      <c r="J100" s="149"/>
      <c r="K100" s="149"/>
      <c r="L100" s="149"/>
      <c r="M100" s="149"/>
      <c r="N100" s="149"/>
      <c r="O100" s="149"/>
      <c r="P100" s="149"/>
      <c r="Q100" s="149"/>
      <c r="R100" s="149"/>
      <c r="S100" s="149"/>
      <c r="T100" s="149"/>
      <c r="U100" s="149"/>
      <c r="V100" s="149"/>
      <c r="W100" s="149"/>
      <c r="X100" s="149"/>
      <c r="Y100" s="149"/>
      <c r="Z100" s="149"/>
      <c r="AA100" s="149"/>
      <c r="AB100" s="149"/>
      <c r="AC100" s="149"/>
      <c r="AD100" s="149"/>
    </row>
    <row r="101" spans="2:30" s="202" customFormat="1" ht="17.25" customHeight="1">
      <c r="B101" s="149"/>
      <c r="C101" s="149"/>
      <c r="D101" s="149"/>
      <c r="E101" s="149"/>
      <c r="F101" s="149"/>
      <c r="G101" s="149"/>
      <c r="H101" s="149"/>
      <c r="I101" s="149"/>
      <c r="J101" s="149"/>
      <c r="K101" s="149"/>
      <c r="L101" s="149"/>
      <c r="M101" s="149"/>
      <c r="N101" s="149"/>
      <c r="O101" s="149"/>
      <c r="P101" s="149"/>
      <c r="Q101" s="149"/>
      <c r="R101" s="149"/>
      <c r="S101" s="149"/>
      <c r="T101" s="149"/>
      <c r="U101" s="149"/>
      <c r="V101" s="149"/>
      <c r="W101" s="149"/>
      <c r="X101" s="149"/>
      <c r="Y101" s="149"/>
      <c r="Z101" s="149"/>
      <c r="AA101" s="149"/>
      <c r="AB101" s="149"/>
      <c r="AC101" s="149"/>
      <c r="AD101" s="149"/>
    </row>
    <row r="102" spans="2:30" ht="17.25" customHeight="1"/>
    <row r="103" spans="2:30" ht="17.25" customHeight="1"/>
    <row r="104" spans="2:30" ht="17.25" customHeight="1"/>
    <row r="105" spans="2:30" ht="17.25" customHeight="1"/>
    <row r="106" spans="2:30" ht="17.25" customHeight="1"/>
    <row r="107" spans="2:30" ht="17.25" customHeight="1"/>
  </sheetData>
  <mergeCells count="21">
    <mergeCell ref="B21:B22"/>
    <mergeCell ref="A2:R2"/>
    <mergeCell ref="G4:K4"/>
    <mergeCell ref="L4:P4"/>
    <mergeCell ref="B9:B10"/>
    <mergeCell ref="C9:C10"/>
    <mergeCell ref="D9:J9"/>
    <mergeCell ref="B11:B12"/>
    <mergeCell ref="B13:B14"/>
    <mergeCell ref="B15:B16"/>
    <mergeCell ref="B17:B18"/>
    <mergeCell ref="B19:B20"/>
    <mergeCell ref="B37:B38"/>
    <mergeCell ref="B35:B36"/>
    <mergeCell ref="L24:P24"/>
    <mergeCell ref="B23:B24"/>
    <mergeCell ref="B25:B26"/>
    <mergeCell ref="B27:B28"/>
    <mergeCell ref="B29:B30"/>
    <mergeCell ref="B31:B32"/>
    <mergeCell ref="B33:B34"/>
  </mergeCells>
  <phoneticPr fontId="3"/>
  <pageMargins left="1.1023622047244095" right="0.70866141732283472" top="0.74803149606299213" bottom="0.74803149606299213" header="0.31496062992125984" footer="0.31496062992125984"/>
  <pageSetup paperSize="9" scale="71" orientation="landscape" r:id="rId1"/>
  <rowBreaks count="1" manualBreakCount="1">
    <brk id="60" max="2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5"/>
  <sheetViews>
    <sheetView showGridLines="0" view="pageBreakPreview" zoomScale="85" zoomScaleNormal="100" zoomScaleSheetLayoutView="85" workbookViewId="0">
      <selection activeCell="AH11" sqref="AH11"/>
    </sheetView>
  </sheetViews>
  <sheetFormatPr defaultColWidth="3" defaultRowHeight="13"/>
  <cols>
    <col min="1" max="1" width="3" style="170" customWidth="1"/>
    <col min="2" max="24" width="3" style="156"/>
    <col min="25" max="25" width="4.08984375" style="156" bestFit="1" customWidth="1"/>
    <col min="26" max="256" width="3" style="156"/>
    <col min="257" max="257" width="3" style="156" customWidth="1"/>
    <col min="258" max="512" width="3" style="156"/>
    <col min="513" max="513" width="3" style="156" customWidth="1"/>
    <col min="514" max="768" width="3" style="156"/>
    <col min="769" max="769" width="3" style="156" customWidth="1"/>
    <col min="770" max="1024" width="3" style="156"/>
    <col min="1025" max="1025" width="3" style="156" customWidth="1"/>
    <col min="1026" max="1280" width="3" style="156"/>
    <col min="1281" max="1281" width="3" style="156" customWidth="1"/>
    <col min="1282" max="1536" width="3" style="156"/>
    <col min="1537" max="1537" width="3" style="156" customWidth="1"/>
    <col min="1538" max="1792" width="3" style="156"/>
    <col min="1793" max="1793" width="3" style="156" customWidth="1"/>
    <col min="1794" max="2048" width="3" style="156"/>
    <col min="2049" max="2049" width="3" style="156" customWidth="1"/>
    <col min="2050" max="2304" width="3" style="156"/>
    <col min="2305" max="2305" width="3" style="156" customWidth="1"/>
    <col min="2306" max="2560" width="3" style="156"/>
    <col min="2561" max="2561" width="3" style="156" customWidth="1"/>
    <col min="2562" max="2816" width="3" style="156"/>
    <col min="2817" max="2817" width="3" style="156" customWidth="1"/>
    <col min="2818" max="3072" width="3" style="156"/>
    <col min="3073" max="3073" width="3" style="156" customWidth="1"/>
    <col min="3074" max="3328" width="3" style="156"/>
    <col min="3329" max="3329" width="3" style="156" customWidth="1"/>
    <col min="3330" max="3584" width="3" style="156"/>
    <col min="3585" max="3585" width="3" style="156" customWidth="1"/>
    <col min="3586" max="3840" width="3" style="156"/>
    <col min="3841" max="3841" width="3" style="156" customWidth="1"/>
    <col min="3842" max="4096" width="3" style="156"/>
    <col min="4097" max="4097" width="3" style="156" customWidth="1"/>
    <col min="4098" max="4352" width="3" style="156"/>
    <col min="4353" max="4353" width="3" style="156" customWidth="1"/>
    <col min="4354" max="4608" width="3" style="156"/>
    <col min="4609" max="4609" width="3" style="156" customWidth="1"/>
    <col min="4610" max="4864" width="3" style="156"/>
    <col min="4865" max="4865" width="3" style="156" customWidth="1"/>
    <col min="4866" max="5120" width="3" style="156"/>
    <col min="5121" max="5121" width="3" style="156" customWidth="1"/>
    <col min="5122" max="5376" width="3" style="156"/>
    <col min="5377" max="5377" width="3" style="156" customWidth="1"/>
    <col min="5378" max="5632" width="3" style="156"/>
    <col min="5633" max="5633" width="3" style="156" customWidth="1"/>
    <col min="5634" max="5888" width="3" style="156"/>
    <col min="5889" max="5889" width="3" style="156" customWidth="1"/>
    <col min="5890" max="6144" width="3" style="156"/>
    <col min="6145" max="6145" width="3" style="156" customWidth="1"/>
    <col min="6146" max="6400" width="3" style="156"/>
    <col min="6401" max="6401" width="3" style="156" customWidth="1"/>
    <col min="6402" max="6656" width="3" style="156"/>
    <col min="6657" max="6657" width="3" style="156" customWidth="1"/>
    <col min="6658" max="6912" width="3" style="156"/>
    <col min="6913" max="6913" width="3" style="156" customWidth="1"/>
    <col min="6914" max="7168" width="3" style="156"/>
    <col min="7169" max="7169" width="3" style="156" customWidth="1"/>
    <col min="7170" max="7424" width="3" style="156"/>
    <col min="7425" max="7425" width="3" style="156" customWidth="1"/>
    <col min="7426" max="7680" width="3" style="156"/>
    <col min="7681" max="7681" width="3" style="156" customWidth="1"/>
    <col min="7682" max="7936" width="3" style="156"/>
    <col min="7937" max="7937" width="3" style="156" customWidth="1"/>
    <col min="7938" max="8192" width="3" style="156"/>
    <col min="8193" max="8193" width="3" style="156" customWidth="1"/>
    <col min="8194" max="8448" width="3" style="156"/>
    <col min="8449" max="8449" width="3" style="156" customWidth="1"/>
    <col min="8450" max="8704" width="3" style="156"/>
    <col min="8705" max="8705" width="3" style="156" customWidth="1"/>
    <col min="8706" max="8960" width="3" style="156"/>
    <col min="8961" max="8961" width="3" style="156" customWidth="1"/>
    <col min="8962" max="9216" width="3" style="156"/>
    <col min="9217" max="9217" width="3" style="156" customWidth="1"/>
    <col min="9218" max="9472" width="3" style="156"/>
    <col min="9473" max="9473" width="3" style="156" customWidth="1"/>
    <col min="9474" max="9728" width="3" style="156"/>
    <col min="9729" max="9729" width="3" style="156" customWidth="1"/>
    <col min="9730" max="9984" width="3" style="156"/>
    <col min="9985" max="9985" width="3" style="156" customWidth="1"/>
    <col min="9986" max="10240" width="3" style="156"/>
    <col min="10241" max="10241" width="3" style="156" customWidth="1"/>
    <col min="10242" max="10496" width="3" style="156"/>
    <col min="10497" max="10497" width="3" style="156" customWidth="1"/>
    <col min="10498" max="10752" width="3" style="156"/>
    <col min="10753" max="10753" width="3" style="156" customWidth="1"/>
    <col min="10754" max="11008" width="3" style="156"/>
    <col min="11009" max="11009" width="3" style="156" customWidth="1"/>
    <col min="11010" max="11264" width="3" style="156"/>
    <col min="11265" max="11265" width="3" style="156" customWidth="1"/>
    <col min="11266" max="11520" width="3" style="156"/>
    <col min="11521" max="11521" width="3" style="156" customWidth="1"/>
    <col min="11522" max="11776" width="3" style="156"/>
    <col min="11777" max="11777" width="3" style="156" customWidth="1"/>
    <col min="11778" max="12032" width="3" style="156"/>
    <col min="12033" max="12033" width="3" style="156" customWidth="1"/>
    <col min="12034" max="12288" width="3" style="156"/>
    <col min="12289" max="12289" width="3" style="156" customWidth="1"/>
    <col min="12290" max="12544" width="3" style="156"/>
    <col min="12545" max="12545" width="3" style="156" customWidth="1"/>
    <col min="12546" max="12800" width="3" style="156"/>
    <col min="12801" max="12801" width="3" style="156" customWidth="1"/>
    <col min="12802" max="13056" width="3" style="156"/>
    <col min="13057" max="13057" width="3" style="156" customWidth="1"/>
    <col min="13058" max="13312" width="3" style="156"/>
    <col min="13313" max="13313" width="3" style="156" customWidth="1"/>
    <col min="13314" max="13568" width="3" style="156"/>
    <col min="13569" max="13569" width="3" style="156" customWidth="1"/>
    <col min="13570" max="13824" width="3" style="156"/>
    <col min="13825" max="13825" width="3" style="156" customWidth="1"/>
    <col min="13826" max="14080" width="3" style="156"/>
    <col min="14081" max="14081" width="3" style="156" customWidth="1"/>
    <col min="14082" max="14336" width="3" style="156"/>
    <col min="14337" max="14337" width="3" style="156" customWidth="1"/>
    <col min="14338" max="14592" width="3" style="156"/>
    <col min="14593" max="14593" width="3" style="156" customWidth="1"/>
    <col min="14594" max="14848" width="3" style="156"/>
    <col min="14849" max="14849" width="3" style="156" customWidth="1"/>
    <col min="14850" max="15104" width="3" style="156"/>
    <col min="15105" max="15105" width="3" style="156" customWidth="1"/>
    <col min="15106" max="15360" width="3" style="156"/>
    <col min="15361" max="15361" width="3" style="156" customWidth="1"/>
    <col min="15362" max="15616" width="3" style="156"/>
    <col min="15617" max="15617" width="3" style="156" customWidth="1"/>
    <col min="15618" max="15872" width="3" style="156"/>
    <col min="15873" max="15873" width="3" style="156" customWidth="1"/>
    <col min="15874" max="16128" width="3" style="156"/>
    <col min="16129" max="16129" width="3" style="156" customWidth="1"/>
    <col min="16130" max="16384" width="3" style="156"/>
  </cols>
  <sheetData>
    <row r="1" spans="1:41" ht="14">
      <c r="A1" s="155" t="s">
        <v>213</v>
      </c>
    </row>
    <row r="2" spans="1:41" s="158" customFormat="1" ht="16.5">
      <c r="A2" s="157"/>
      <c r="P2" s="157" t="s">
        <v>121</v>
      </c>
      <c r="R2" s="695">
        <v>6</v>
      </c>
      <c r="S2" s="695"/>
      <c r="T2" s="158" t="s">
        <v>122</v>
      </c>
    </row>
    <row r="4" spans="1:41" s="2" customFormat="1" ht="14">
      <c r="A4" s="155"/>
      <c r="X4" s="155" t="s">
        <v>123</v>
      </c>
      <c r="AB4" s="696">
        <f>'①【区内園】運営費申請書第1号様式  '!V12</f>
        <v>0</v>
      </c>
      <c r="AC4" s="696"/>
      <c r="AD4" s="696"/>
      <c r="AE4" s="696"/>
      <c r="AF4" s="696"/>
      <c r="AG4" s="696"/>
      <c r="AH4" s="696"/>
      <c r="AI4" s="696"/>
      <c r="AJ4" s="696"/>
      <c r="AK4" s="696"/>
      <c r="AL4" s="696"/>
      <c r="AM4" s="696"/>
      <c r="AN4" s="696"/>
      <c r="AO4" s="696"/>
    </row>
    <row r="5" spans="1:41" s="2" customFormat="1" ht="14">
      <c r="A5" s="155"/>
    </row>
    <row r="6" spans="1:41" s="2" customFormat="1" ht="14">
      <c r="A6" s="155" t="s">
        <v>124</v>
      </c>
    </row>
    <row r="7" spans="1:41" s="2" customFormat="1" ht="14">
      <c r="A7" s="155"/>
    </row>
    <row r="8" spans="1:41" s="2" customFormat="1" ht="14">
      <c r="A8" s="155" t="s">
        <v>125</v>
      </c>
      <c r="J8" s="2" t="s">
        <v>126</v>
      </c>
    </row>
    <row r="9" spans="1:41" s="2" customFormat="1" ht="14">
      <c r="A9" s="155"/>
    </row>
    <row r="10" spans="1:41" s="2" customFormat="1" ht="14">
      <c r="A10" s="155" t="s">
        <v>127</v>
      </c>
      <c r="J10" s="697">
        <f>'①【区内園】運営費申請書第1号様式  '!V14</f>
        <v>0</v>
      </c>
      <c r="K10" s="697"/>
      <c r="L10" s="697"/>
      <c r="M10" s="697"/>
      <c r="N10" s="697"/>
      <c r="O10" s="697"/>
      <c r="P10" s="697"/>
      <c r="Q10" s="697"/>
      <c r="R10" s="697"/>
      <c r="S10" s="697"/>
      <c r="T10" s="697"/>
      <c r="U10" s="697"/>
      <c r="V10" s="697"/>
      <c r="W10" s="697"/>
      <c r="X10" s="697"/>
      <c r="Y10" s="697"/>
      <c r="Z10" s="697"/>
      <c r="AA10" s="697"/>
      <c r="AB10" s="697"/>
      <c r="AC10" s="697"/>
      <c r="AD10" s="697"/>
    </row>
    <row r="11" spans="1:41" s="2" customFormat="1" ht="14">
      <c r="A11" s="155"/>
    </row>
    <row r="12" spans="1:41" s="2" customFormat="1" ht="14">
      <c r="A12" s="155" t="s">
        <v>128</v>
      </c>
      <c r="J12" s="160" t="s">
        <v>121</v>
      </c>
      <c r="K12" s="160"/>
      <c r="L12" s="418">
        <v>6</v>
      </c>
      <c r="M12" s="160" t="s">
        <v>129</v>
      </c>
      <c r="N12" s="418">
        <v>4</v>
      </c>
      <c r="O12" s="160" t="s">
        <v>130</v>
      </c>
      <c r="P12" s="418">
        <v>1</v>
      </c>
      <c r="Q12" s="160" t="s">
        <v>2</v>
      </c>
      <c r="R12" s="160" t="s">
        <v>46</v>
      </c>
      <c r="S12" s="160" t="s">
        <v>121</v>
      </c>
      <c r="T12" s="159"/>
      <c r="U12" s="418">
        <v>7</v>
      </c>
      <c r="V12" s="160" t="s">
        <v>0</v>
      </c>
      <c r="W12" s="418">
        <v>3</v>
      </c>
      <c r="X12" s="160" t="s">
        <v>130</v>
      </c>
      <c r="Y12" s="418">
        <v>31</v>
      </c>
      <c r="Z12" s="160" t="s">
        <v>2</v>
      </c>
    </row>
    <row r="13" spans="1:41" s="2" customFormat="1" ht="14">
      <c r="A13" s="155"/>
      <c r="I13" s="160"/>
      <c r="J13" s="159"/>
      <c r="K13" s="159"/>
      <c r="L13" s="159"/>
      <c r="M13" s="160"/>
      <c r="N13" s="159"/>
      <c r="O13" s="159"/>
      <c r="P13" s="160"/>
      <c r="Q13" s="159"/>
      <c r="R13" s="159"/>
      <c r="S13" s="160"/>
      <c r="T13" s="160"/>
      <c r="U13" s="159"/>
      <c r="V13" s="159"/>
      <c r="W13" s="159"/>
      <c r="X13" s="160"/>
      <c r="Y13" s="159"/>
      <c r="Z13" s="159"/>
      <c r="AA13" s="160"/>
      <c r="AB13" s="159"/>
      <c r="AC13" s="159"/>
      <c r="AD13" s="160"/>
      <c r="AE13" s="160"/>
    </row>
    <row r="14" spans="1:41" s="2" customFormat="1" ht="14">
      <c r="A14" s="155" t="s">
        <v>131</v>
      </c>
    </row>
    <row r="15" spans="1:41" s="2" customFormat="1" ht="14">
      <c r="A15" s="155"/>
      <c r="C15" s="698"/>
      <c r="D15" s="698"/>
      <c r="E15" s="698"/>
      <c r="F15" s="698"/>
      <c r="G15" s="698"/>
      <c r="H15" s="698"/>
      <c r="I15" s="698"/>
      <c r="J15" s="698"/>
      <c r="K15" s="698"/>
      <c r="L15" s="698"/>
      <c r="M15" s="698"/>
      <c r="N15" s="698"/>
      <c r="O15" s="698"/>
      <c r="P15" s="698"/>
      <c r="Q15" s="698"/>
      <c r="R15" s="698"/>
      <c r="S15" s="698"/>
      <c r="T15" s="698"/>
      <c r="U15" s="698"/>
      <c r="V15" s="698"/>
      <c r="W15" s="698"/>
      <c r="X15" s="698"/>
      <c r="Y15" s="698"/>
      <c r="Z15" s="698"/>
      <c r="AA15" s="698"/>
      <c r="AB15" s="698"/>
      <c r="AC15" s="698"/>
      <c r="AD15" s="698"/>
      <c r="AE15" s="698"/>
      <c r="AF15" s="698"/>
      <c r="AG15" s="698"/>
      <c r="AH15" s="698"/>
      <c r="AI15" s="698"/>
      <c r="AJ15" s="698"/>
      <c r="AK15" s="698"/>
      <c r="AL15" s="698"/>
      <c r="AM15" s="698"/>
      <c r="AN15" s="698"/>
      <c r="AO15" s="698"/>
    </row>
    <row r="16" spans="1:41" s="2" customFormat="1" ht="14">
      <c r="A16" s="155" t="s">
        <v>132</v>
      </c>
      <c r="C16" s="698"/>
      <c r="D16" s="698"/>
      <c r="E16" s="698"/>
      <c r="F16" s="698"/>
      <c r="G16" s="698"/>
      <c r="H16" s="698"/>
      <c r="I16" s="698"/>
      <c r="J16" s="698"/>
      <c r="K16" s="698"/>
      <c r="L16" s="698"/>
      <c r="M16" s="698"/>
      <c r="N16" s="698"/>
      <c r="O16" s="698"/>
      <c r="P16" s="698"/>
      <c r="Q16" s="698"/>
      <c r="R16" s="698"/>
      <c r="S16" s="698"/>
      <c r="T16" s="698"/>
      <c r="U16" s="698"/>
      <c r="V16" s="698"/>
      <c r="W16" s="698"/>
      <c r="X16" s="698"/>
      <c r="Y16" s="698"/>
      <c r="Z16" s="698"/>
      <c r="AA16" s="698"/>
      <c r="AB16" s="698"/>
      <c r="AC16" s="698"/>
      <c r="AD16" s="698"/>
      <c r="AE16" s="698"/>
      <c r="AF16" s="698"/>
      <c r="AG16" s="698"/>
      <c r="AH16" s="698"/>
      <c r="AI16" s="698"/>
      <c r="AJ16" s="698"/>
      <c r="AK16" s="698"/>
      <c r="AL16" s="698"/>
      <c r="AM16" s="698"/>
      <c r="AN16" s="698"/>
      <c r="AO16" s="698"/>
    </row>
    <row r="17" spans="1:41" s="2" customFormat="1" ht="14">
      <c r="A17" s="155"/>
      <c r="C17" s="698"/>
      <c r="D17" s="698"/>
      <c r="E17" s="698"/>
      <c r="F17" s="698"/>
      <c r="G17" s="698"/>
      <c r="H17" s="698"/>
      <c r="I17" s="698"/>
      <c r="J17" s="698"/>
      <c r="K17" s="698"/>
      <c r="L17" s="698"/>
      <c r="M17" s="698"/>
      <c r="N17" s="698"/>
      <c r="O17" s="698"/>
      <c r="P17" s="698"/>
      <c r="Q17" s="698"/>
      <c r="R17" s="698"/>
      <c r="S17" s="698"/>
      <c r="T17" s="698"/>
      <c r="U17" s="698"/>
      <c r="V17" s="698"/>
      <c r="W17" s="698"/>
      <c r="X17" s="698"/>
      <c r="Y17" s="698"/>
      <c r="Z17" s="698"/>
      <c r="AA17" s="698"/>
      <c r="AB17" s="698"/>
      <c r="AC17" s="698"/>
      <c r="AD17" s="698"/>
      <c r="AE17" s="698"/>
      <c r="AF17" s="698"/>
      <c r="AG17" s="698"/>
      <c r="AH17" s="698"/>
      <c r="AI17" s="698"/>
      <c r="AJ17" s="698"/>
      <c r="AK17" s="698"/>
      <c r="AL17" s="698"/>
      <c r="AM17" s="698"/>
      <c r="AN17" s="698"/>
      <c r="AO17" s="698"/>
    </row>
    <row r="18" spans="1:41" s="2" customFormat="1" ht="14">
      <c r="A18" s="155"/>
      <c r="C18" s="698"/>
      <c r="D18" s="698"/>
      <c r="E18" s="698"/>
      <c r="F18" s="698"/>
      <c r="G18" s="698"/>
      <c r="H18" s="698"/>
      <c r="I18" s="698"/>
      <c r="J18" s="698"/>
      <c r="K18" s="698"/>
      <c r="L18" s="698"/>
      <c r="M18" s="698"/>
      <c r="N18" s="698"/>
      <c r="O18" s="698"/>
      <c r="P18" s="698"/>
      <c r="Q18" s="698"/>
      <c r="R18" s="698"/>
      <c r="S18" s="698"/>
      <c r="T18" s="698"/>
      <c r="U18" s="698"/>
      <c r="V18" s="698"/>
      <c r="W18" s="698"/>
      <c r="X18" s="698"/>
      <c r="Y18" s="698"/>
      <c r="Z18" s="698"/>
      <c r="AA18" s="698"/>
      <c r="AB18" s="698"/>
      <c r="AC18" s="698"/>
      <c r="AD18" s="698"/>
      <c r="AE18" s="698"/>
      <c r="AF18" s="698"/>
      <c r="AG18" s="698"/>
      <c r="AH18" s="698"/>
      <c r="AI18" s="698"/>
      <c r="AJ18" s="698"/>
      <c r="AK18" s="698"/>
      <c r="AL18" s="698"/>
      <c r="AM18" s="698"/>
      <c r="AN18" s="698"/>
      <c r="AO18" s="698"/>
    </row>
    <row r="19" spans="1:41" s="2" customFormat="1" ht="14">
      <c r="A19" s="155"/>
    </row>
    <row r="20" spans="1:41" s="2" customFormat="1" ht="14">
      <c r="A20" s="155" t="s">
        <v>133</v>
      </c>
    </row>
    <row r="21" spans="1:41" s="2" customFormat="1" ht="14.5" thickBot="1">
      <c r="A21" s="155"/>
    </row>
    <row r="22" spans="1:41" s="162" customFormat="1" ht="14">
      <c r="A22" s="699"/>
      <c r="B22" s="161"/>
      <c r="C22" s="700" t="s">
        <v>134</v>
      </c>
      <c r="D22" s="701"/>
      <c r="E22" s="701"/>
      <c r="F22" s="701"/>
      <c r="G22" s="701"/>
      <c r="H22" s="701"/>
      <c r="I22" s="701"/>
      <c r="J22" s="701"/>
      <c r="K22" s="702"/>
      <c r="L22" s="703" t="s">
        <v>135</v>
      </c>
      <c r="M22" s="704"/>
      <c r="N22" s="704"/>
      <c r="O22" s="704"/>
      <c r="P22" s="704"/>
      <c r="Q22" s="705"/>
      <c r="R22" s="703" t="s">
        <v>136</v>
      </c>
      <c r="S22" s="704"/>
      <c r="T22" s="704"/>
      <c r="U22" s="704"/>
      <c r="V22" s="704"/>
      <c r="W22" s="705"/>
      <c r="X22" s="703" t="s">
        <v>137</v>
      </c>
      <c r="Y22" s="704"/>
      <c r="Z22" s="704"/>
      <c r="AA22" s="704"/>
      <c r="AB22" s="704"/>
      <c r="AC22" s="706"/>
      <c r="AD22" s="700" t="s">
        <v>138</v>
      </c>
      <c r="AE22" s="704"/>
      <c r="AF22" s="704"/>
      <c r="AG22" s="704"/>
      <c r="AH22" s="704"/>
      <c r="AI22" s="705"/>
      <c r="AJ22" s="703" t="s">
        <v>139</v>
      </c>
      <c r="AK22" s="704"/>
      <c r="AL22" s="704"/>
      <c r="AM22" s="704"/>
      <c r="AN22" s="704"/>
      <c r="AO22" s="706"/>
    </row>
    <row r="23" spans="1:41" s="155" customFormat="1" ht="14">
      <c r="A23" s="699"/>
      <c r="B23" s="163"/>
      <c r="C23" s="687" t="s">
        <v>140</v>
      </c>
      <c r="D23" s="688"/>
      <c r="E23" s="688"/>
      <c r="F23" s="688"/>
      <c r="G23" s="688"/>
      <c r="H23" s="688"/>
      <c r="I23" s="688"/>
      <c r="J23" s="688"/>
      <c r="K23" s="689"/>
      <c r="L23" s="682">
        <f>⑤収支予算書!G31</f>
        <v>0</v>
      </c>
      <c r="M23" s="683"/>
      <c r="N23" s="683"/>
      <c r="O23" s="683"/>
      <c r="P23" s="683"/>
      <c r="Q23" s="684"/>
      <c r="R23" s="693"/>
      <c r="S23" s="691"/>
      <c r="T23" s="691"/>
      <c r="U23" s="691"/>
      <c r="V23" s="691"/>
      <c r="W23" s="692"/>
      <c r="X23" s="693"/>
      <c r="Y23" s="691"/>
      <c r="Z23" s="691"/>
      <c r="AA23" s="691"/>
      <c r="AB23" s="691"/>
      <c r="AC23" s="694"/>
      <c r="AD23" s="690"/>
      <c r="AE23" s="691"/>
      <c r="AF23" s="691"/>
      <c r="AG23" s="691"/>
      <c r="AH23" s="691"/>
      <c r="AI23" s="692"/>
      <c r="AJ23" s="693"/>
      <c r="AK23" s="691"/>
      <c r="AL23" s="691"/>
      <c r="AM23" s="691"/>
      <c r="AN23" s="691"/>
      <c r="AO23" s="694"/>
    </row>
    <row r="24" spans="1:41" s="155" customFormat="1" ht="14">
      <c r="A24" s="699"/>
      <c r="B24" s="163"/>
      <c r="C24" s="687" t="s">
        <v>141</v>
      </c>
      <c r="D24" s="688"/>
      <c r="E24" s="688"/>
      <c r="F24" s="688"/>
      <c r="G24" s="688"/>
      <c r="H24" s="688"/>
      <c r="I24" s="688"/>
      <c r="J24" s="688"/>
      <c r="K24" s="689"/>
      <c r="L24" s="682">
        <f>⑤収支予算書!G43</f>
        <v>0</v>
      </c>
      <c r="M24" s="683"/>
      <c r="N24" s="683"/>
      <c r="O24" s="683"/>
      <c r="P24" s="683"/>
      <c r="Q24" s="684"/>
      <c r="R24" s="679"/>
      <c r="S24" s="680"/>
      <c r="T24" s="680"/>
      <c r="U24" s="680"/>
      <c r="V24" s="680"/>
      <c r="W24" s="685"/>
      <c r="X24" s="679"/>
      <c r="Y24" s="680"/>
      <c r="Z24" s="680"/>
      <c r="AA24" s="680"/>
      <c r="AB24" s="680"/>
      <c r="AC24" s="681"/>
      <c r="AD24" s="686"/>
      <c r="AE24" s="680"/>
      <c r="AF24" s="680"/>
      <c r="AG24" s="680"/>
      <c r="AH24" s="680"/>
      <c r="AI24" s="685"/>
      <c r="AJ24" s="679"/>
      <c r="AK24" s="680"/>
      <c r="AL24" s="680"/>
      <c r="AM24" s="680"/>
      <c r="AN24" s="680"/>
      <c r="AO24" s="681"/>
    </row>
    <row r="25" spans="1:41" s="155" customFormat="1" ht="14">
      <c r="A25" s="699"/>
      <c r="B25" s="163"/>
      <c r="C25" s="687" t="s">
        <v>142</v>
      </c>
      <c r="D25" s="688"/>
      <c r="E25" s="688"/>
      <c r="F25" s="688"/>
      <c r="G25" s="688"/>
      <c r="H25" s="688"/>
      <c r="I25" s="688"/>
      <c r="J25" s="688"/>
      <c r="K25" s="689"/>
      <c r="L25" s="682">
        <f>⑤収支予算書!G58</f>
        <v>0</v>
      </c>
      <c r="M25" s="683"/>
      <c r="N25" s="683"/>
      <c r="O25" s="683"/>
      <c r="P25" s="683"/>
      <c r="Q25" s="684"/>
      <c r="R25" s="679"/>
      <c r="S25" s="680"/>
      <c r="T25" s="680"/>
      <c r="U25" s="680"/>
      <c r="V25" s="680"/>
      <c r="W25" s="685"/>
      <c r="X25" s="679"/>
      <c r="Y25" s="680"/>
      <c r="Z25" s="680"/>
      <c r="AA25" s="680"/>
      <c r="AB25" s="680"/>
      <c r="AC25" s="681"/>
      <c r="AD25" s="686"/>
      <c r="AE25" s="680"/>
      <c r="AF25" s="680"/>
      <c r="AG25" s="680"/>
      <c r="AH25" s="680"/>
      <c r="AI25" s="685"/>
      <c r="AJ25" s="679"/>
      <c r="AK25" s="680"/>
      <c r="AL25" s="680"/>
      <c r="AM25" s="680"/>
      <c r="AN25" s="680"/>
      <c r="AO25" s="681"/>
    </row>
    <row r="26" spans="1:41" s="155" customFormat="1" ht="14">
      <c r="A26" s="699"/>
      <c r="B26" s="163"/>
      <c r="C26" s="660" t="s">
        <v>143</v>
      </c>
      <c r="D26" s="661"/>
      <c r="E26" s="661"/>
      <c r="F26" s="661"/>
      <c r="G26" s="661"/>
      <c r="H26" s="661"/>
      <c r="I26" s="661"/>
      <c r="J26" s="661"/>
      <c r="K26" s="662"/>
      <c r="L26" s="682">
        <f>⑤収支予算書!G63</f>
        <v>0</v>
      </c>
      <c r="M26" s="683"/>
      <c r="N26" s="683"/>
      <c r="O26" s="683"/>
      <c r="P26" s="683"/>
      <c r="Q26" s="684"/>
      <c r="R26" s="679"/>
      <c r="S26" s="680"/>
      <c r="T26" s="680"/>
      <c r="U26" s="680"/>
      <c r="V26" s="680"/>
      <c r="W26" s="685"/>
      <c r="X26" s="679"/>
      <c r="Y26" s="680"/>
      <c r="Z26" s="680"/>
      <c r="AA26" s="680"/>
      <c r="AB26" s="680"/>
      <c r="AC26" s="681"/>
      <c r="AD26" s="686"/>
      <c r="AE26" s="680"/>
      <c r="AF26" s="680"/>
      <c r="AG26" s="680"/>
      <c r="AH26" s="680"/>
      <c r="AI26" s="685"/>
      <c r="AJ26" s="679"/>
      <c r="AK26" s="680"/>
      <c r="AL26" s="680"/>
      <c r="AM26" s="680"/>
      <c r="AN26" s="680"/>
      <c r="AO26" s="681"/>
    </row>
    <row r="27" spans="1:41" s="155" customFormat="1" ht="14">
      <c r="A27" s="699"/>
      <c r="B27" s="163"/>
      <c r="C27" s="660"/>
      <c r="D27" s="661"/>
      <c r="E27" s="661"/>
      <c r="F27" s="661"/>
      <c r="G27" s="661"/>
      <c r="H27" s="661"/>
      <c r="I27" s="661"/>
      <c r="J27" s="661"/>
      <c r="K27" s="662"/>
      <c r="L27" s="682"/>
      <c r="M27" s="683"/>
      <c r="N27" s="683"/>
      <c r="O27" s="683"/>
      <c r="P27" s="683"/>
      <c r="Q27" s="684"/>
      <c r="R27" s="164"/>
      <c r="S27" s="161"/>
      <c r="T27" s="161"/>
      <c r="U27" s="161"/>
      <c r="V27" s="161"/>
      <c r="W27" s="165"/>
      <c r="X27" s="164"/>
      <c r="Y27" s="161"/>
      <c r="Z27" s="161"/>
      <c r="AA27" s="161"/>
      <c r="AB27" s="161"/>
      <c r="AC27" s="166"/>
      <c r="AD27" s="167"/>
      <c r="AE27" s="161"/>
      <c r="AF27" s="161"/>
      <c r="AG27" s="161"/>
      <c r="AH27" s="161"/>
      <c r="AI27" s="165"/>
      <c r="AJ27" s="164"/>
      <c r="AK27" s="161"/>
      <c r="AL27" s="161"/>
      <c r="AM27" s="161"/>
      <c r="AN27" s="161"/>
      <c r="AO27" s="166"/>
    </row>
    <row r="28" spans="1:41" s="155" customFormat="1" ht="14">
      <c r="A28" s="699"/>
      <c r="B28" s="163"/>
      <c r="C28" s="660"/>
      <c r="D28" s="661"/>
      <c r="E28" s="661"/>
      <c r="F28" s="661"/>
      <c r="G28" s="661"/>
      <c r="H28" s="661"/>
      <c r="I28" s="661"/>
      <c r="J28" s="661"/>
      <c r="K28" s="662"/>
      <c r="L28" s="682"/>
      <c r="M28" s="683"/>
      <c r="N28" s="683"/>
      <c r="O28" s="683"/>
      <c r="P28" s="683"/>
      <c r="Q28" s="684"/>
      <c r="R28" s="164"/>
      <c r="S28" s="161"/>
      <c r="T28" s="161"/>
      <c r="U28" s="161"/>
      <c r="V28" s="161"/>
      <c r="W28" s="165"/>
      <c r="X28" s="164"/>
      <c r="Y28" s="161"/>
      <c r="Z28" s="161"/>
      <c r="AA28" s="161"/>
      <c r="AB28" s="161"/>
      <c r="AC28" s="166"/>
      <c r="AD28" s="167"/>
      <c r="AE28" s="161"/>
      <c r="AF28" s="161"/>
      <c r="AG28" s="161"/>
      <c r="AH28" s="161"/>
      <c r="AI28" s="165"/>
      <c r="AJ28" s="164"/>
      <c r="AK28" s="161"/>
      <c r="AL28" s="161"/>
      <c r="AM28" s="161"/>
      <c r="AN28" s="161"/>
      <c r="AO28" s="166"/>
    </row>
    <row r="29" spans="1:41" s="155" customFormat="1" ht="14">
      <c r="A29" s="699"/>
      <c r="B29" s="163"/>
      <c r="C29" s="660"/>
      <c r="D29" s="661"/>
      <c r="E29" s="661"/>
      <c r="F29" s="661"/>
      <c r="G29" s="661"/>
      <c r="H29" s="661"/>
      <c r="I29" s="661"/>
      <c r="J29" s="661"/>
      <c r="K29" s="662"/>
      <c r="L29" s="682"/>
      <c r="M29" s="683"/>
      <c r="N29" s="683"/>
      <c r="O29" s="683"/>
      <c r="P29" s="683"/>
      <c r="Q29" s="684"/>
      <c r="R29" s="164"/>
      <c r="S29" s="161"/>
      <c r="T29" s="161"/>
      <c r="U29" s="161"/>
      <c r="V29" s="161"/>
      <c r="W29" s="165"/>
      <c r="X29" s="164"/>
      <c r="Y29" s="161"/>
      <c r="Z29" s="161"/>
      <c r="AA29" s="161"/>
      <c r="AB29" s="161"/>
      <c r="AC29" s="166"/>
      <c r="AD29" s="167"/>
      <c r="AE29" s="161"/>
      <c r="AF29" s="161"/>
      <c r="AG29" s="161"/>
      <c r="AH29" s="161"/>
      <c r="AI29" s="165"/>
      <c r="AJ29" s="164"/>
      <c r="AK29" s="161"/>
      <c r="AL29" s="161"/>
      <c r="AM29" s="161"/>
      <c r="AN29" s="161"/>
      <c r="AO29" s="166"/>
    </row>
    <row r="30" spans="1:41" s="155" customFormat="1" ht="14">
      <c r="A30" s="699"/>
      <c r="B30" s="163"/>
      <c r="C30" s="660"/>
      <c r="D30" s="661"/>
      <c r="E30" s="661"/>
      <c r="F30" s="661"/>
      <c r="G30" s="661"/>
      <c r="H30" s="661"/>
      <c r="I30" s="661"/>
      <c r="J30" s="661"/>
      <c r="K30" s="662"/>
      <c r="L30" s="682"/>
      <c r="M30" s="683"/>
      <c r="N30" s="683"/>
      <c r="O30" s="683"/>
      <c r="P30" s="683"/>
      <c r="Q30" s="684"/>
      <c r="R30" s="679"/>
      <c r="S30" s="680"/>
      <c r="T30" s="680"/>
      <c r="U30" s="680"/>
      <c r="V30" s="680"/>
      <c r="W30" s="685"/>
      <c r="X30" s="679"/>
      <c r="Y30" s="680"/>
      <c r="Z30" s="680"/>
      <c r="AA30" s="680"/>
      <c r="AB30" s="680"/>
      <c r="AC30" s="681"/>
      <c r="AD30" s="686"/>
      <c r="AE30" s="680"/>
      <c r="AF30" s="680"/>
      <c r="AG30" s="680"/>
      <c r="AH30" s="680"/>
      <c r="AI30" s="685"/>
      <c r="AJ30" s="679"/>
      <c r="AK30" s="680"/>
      <c r="AL30" s="680"/>
      <c r="AM30" s="680"/>
      <c r="AN30" s="680"/>
      <c r="AO30" s="681"/>
    </row>
    <row r="31" spans="1:41" s="155" customFormat="1" ht="14">
      <c r="A31" s="699"/>
      <c r="B31" s="163"/>
      <c r="C31" s="660"/>
      <c r="D31" s="661"/>
      <c r="E31" s="661"/>
      <c r="F31" s="661"/>
      <c r="G31" s="661"/>
      <c r="H31" s="661"/>
      <c r="I31" s="661"/>
      <c r="J31" s="661"/>
      <c r="K31" s="662"/>
      <c r="L31" s="682"/>
      <c r="M31" s="683"/>
      <c r="N31" s="683"/>
      <c r="O31" s="683"/>
      <c r="P31" s="683"/>
      <c r="Q31" s="684"/>
      <c r="R31" s="679"/>
      <c r="S31" s="680"/>
      <c r="T31" s="680"/>
      <c r="U31" s="680"/>
      <c r="V31" s="680"/>
      <c r="W31" s="685"/>
      <c r="X31" s="679"/>
      <c r="Y31" s="680"/>
      <c r="Z31" s="680"/>
      <c r="AA31" s="680"/>
      <c r="AB31" s="680"/>
      <c r="AC31" s="681"/>
      <c r="AD31" s="686"/>
      <c r="AE31" s="680"/>
      <c r="AF31" s="680"/>
      <c r="AG31" s="680"/>
      <c r="AH31" s="680"/>
      <c r="AI31" s="685"/>
      <c r="AJ31" s="679"/>
      <c r="AK31" s="680"/>
      <c r="AL31" s="680"/>
      <c r="AM31" s="680"/>
      <c r="AN31" s="680"/>
      <c r="AO31" s="681"/>
    </row>
    <row r="32" spans="1:41" s="155" customFormat="1" ht="14.5" thickBot="1">
      <c r="A32" s="699"/>
      <c r="B32" s="163"/>
      <c r="C32" s="660"/>
      <c r="D32" s="661"/>
      <c r="E32" s="661"/>
      <c r="F32" s="661"/>
      <c r="G32" s="661"/>
      <c r="H32" s="661"/>
      <c r="I32" s="661"/>
      <c r="J32" s="661"/>
      <c r="K32" s="662"/>
      <c r="L32" s="663"/>
      <c r="M32" s="664"/>
      <c r="N32" s="664"/>
      <c r="O32" s="664"/>
      <c r="P32" s="664"/>
      <c r="Q32" s="665"/>
      <c r="R32" s="666"/>
      <c r="S32" s="667"/>
      <c r="T32" s="667"/>
      <c r="U32" s="667"/>
      <c r="V32" s="667"/>
      <c r="W32" s="668"/>
      <c r="X32" s="666"/>
      <c r="Y32" s="667"/>
      <c r="Z32" s="667"/>
      <c r="AA32" s="667"/>
      <c r="AB32" s="667"/>
      <c r="AC32" s="669"/>
      <c r="AD32" s="670"/>
      <c r="AE32" s="667"/>
      <c r="AF32" s="667"/>
      <c r="AG32" s="667"/>
      <c r="AH32" s="667"/>
      <c r="AI32" s="668"/>
      <c r="AJ32" s="666"/>
      <c r="AK32" s="667"/>
      <c r="AL32" s="667"/>
      <c r="AM32" s="667"/>
      <c r="AN32" s="667"/>
      <c r="AO32" s="669"/>
    </row>
    <row r="33" spans="1:41" s="155" customFormat="1" ht="14.5" thickBot="1">
      <c r="A33" s="699"/>
      <c r="B33" s="163"/>
      <c r="C33" s="671"/>
      <c r="D33" s="672"/>
      <c r="E33" s="672"/>
      <c r="F33" s="672"/>
      <c r="G33" s="672"/>
      <c r="H33" s="672"/>
      <c r="I33" s="672"/>
      <c r="J33" s="672"/>
      <c r="K33" s="673"/>
      <c r="L33" s="674">
        <f>SUM(L23:Q32)</f>
        <v>0</v>
      </c>
      <c r="M33" s="675"/>
      <c r="N33" s="675"/>
      <c r="O33" s="675"/>
      <c r="P33" s="675"/>
      <c r="Q33" s="168" t="s">
        <v>5</v>
      </c>
      <c r="R33" s="676">
        <f>⑤収支予算書!D42</f>
        <v>0</v>
      </c>
      <c r="S33" s="677"/>
      <c r="T33" s="677"/>
      <c r="U33" s="677"/>
      <c r="V33" s="677"/>
      <c r="W33" s="168" t="s">
        <v>5</v>
      </c>
      <c r="X33" s="658">
        <f>L33-R33</f>
        <v>0</v>
      </c>
      <c r="Y33" s="659"/>
      <c r="Z33" s="659"/>
      <c r="AA33" s="659"/>
      <c r="AB33" s="659"/>
      <c r="AC33" s="169" t="s">
        <v>5</v>
      </c>
      <c r="AD33" s="678">
        <f>⑤収支予算書!D8</f>
        <v>0</v>
      </c>
      <c r="AE33" s="677"/>
      <c r="AF33" s="677"/>
      <c r="AG33" s="677"/>
      <c r="AH33" s="677"/>
      <c r="AI33" s="168" t="s">
        <v>5</v>
      </c>
      <c r="AJ33" s="658">
        <f>AD33</f>
        <v>0</v>
      </c>
      <c r="AK33" s="659"/>
      <c r="AL33" s="659"/>
      <c r="AM33" s="659"/>
      <c r="AN33" s="659"/>
      <c r="AO33" s="169" t="s">
        <v>5</v>
      </c>
    </row>
    <row r="34" spans="1:41" s="2" customFormat="1" ht="14">
      <c r="A34" s="155"/>
    </row>
    <row r="35" spans="1:41" s="2" customFormat="1" ht="14">
      <c r="A35" s="155"/>
    </row>
  </sheetData>
  <mergeCells count="65">
    <mergeCell ref="R2:S2"/>
    <mergeCell ref="AB4:AO4"/>
    <mergeCell ref="J10:AD10"/>
    <mergeCell ref="C15:AO18"/>
    <mergeCell ref="A22:A33"/>
    <mergeCell ref="C22:K22"/>
    <mergeCell ref="L22:Q22"/>
    <mergeCell ref="R22:W22"/>
    <mergeCell ref="X22:AC22"/>
    <mergeCell ref="AD22:AI22"/>
    <mergeCell ref="AJ24:AO24"/>
    <mergeCell ref="AJ22:AO22"/>
    <mergeCell ref="C23:K23"/>
    <mergeCell ref="L23:Q23"/>
    <mergeCell ref="R23:W23"/>
    <mergeCell ref="X23:AC23"/>
    <mergeCell ref="AD23:AI23"/>
    <mergeCell ref="AJ23:AO23"/>
    <mergeCell ref="C24:K24"/>
    <mergeCell ref="L24:Q24"/>
    <mergeCell ref="R24:W24"/>
    <mergeCell ref="X24:AC24"/>
    <mergeCell ref="AD24:AI24"/>
    <mergeCell ref="AJ26:AO26"/>
    <mergeCell ref="C25:K25"/>
    <mergeCell ref="L25:Q25"/>
    <mergeCell ref="R25:W25"/>
    <mergeCell ref="X25:AC25"/>
    <mergeCell ref="AD25:AI25"/>
    <mergeCell ref="AJ25:AO25"/>
    <mergeCell ref="C26:K26"/>
    <mergeCell ref="L26:Q26"/>
    <mergeCell ref="R26:W26"/>
    <mergeCell ref="X26:AC26"/>
    <mergeCell ref="AD26:AI26"/>
    <mergeCell ref="C27:K27"/>
    <mergeCell ref="L27:Q27"/>
    <mergeCell ref="C28:K28"/>
    <mergeCell ref="L28:Q28"/>
    <mergeCell ref="C29:K29"/>
    <mergeCell ref="L29:Q29"/>
    <mergeCell ref="AJ31:AO31"/>
    <mergeCell ref="C30:K30"/>
    <mergeCell ref="L30:Q30"/>
    <mergeCell ref="R30:W30"/>
    <mergeCell ref="X30:AC30"/>
    <mergeCell ref="AD30:AI30"/>
    <mergeCell ref="AJ30:AO30"/>
    <mergeCell ref="C31:K31"/>
    <mergeCell ref="L31:Q31"/>
    <mergeCell ref="R31:W31"/>
    <mergeCell ref="X31:AC31"/>
    <mergeCell ref="AD31:AI31"/>
    <mergeCell ref="AJ33:AN33"/>
    <mergeCell ref="C32:K32"/>
    <mergeCell ref="L32:Q32"/>
    <mergeCell ref="R32:W32"/>
    <mergeCell ref="X32:AC32"/>
    <mergeCell ref="AD32:AI32"/>
    <mergeCell ref="AJ32:AO32"/>
    <mergeCell ref="C33:K33"/>
    <mergeCell ref="L33:P33"/>
    <mergeCell ref="R33:V33"/>
    <mergeCell ref="X33:AB33"/>
    <mergeCell ref="AD33:AH33"/>
  </mergeCells>
  <phoneticPr fontId="3"/>
  <pageMargins left="0.7" right="0.7" top="0.75" bottom="0.75" header="0.3" footer="0.3"/>
  <pageSetup paperSize="9" scale="72"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72"/>
  <sheetViews>
    <sheetView showGridLines="0" view="pageBreakPreview" zoomScale="85" zoomScaleNormal="85" zoomScaleSheetLayoutView="85" workbookViewId="0">
      <selection activeCell="H44" sqref="H44:H58"/>
    </sheetView>
  </sheetViews>
  <sheetFormatPr defaultRowHeight="14"/>
  <cols>
    <col min="1" max="1" width="6" style="242" customWidth="1"/>
    <col min="2" max="2" width="21.81640625" style="242" customWidth="1"/>
    <col min="3" max="3" width="27.6328125" style="242" customWidth="1"/>
    <col min="4" max="4" width="15" style="243" customWidth="1"/>
    <col min="5" max="5" width="4.453125" style="242" customWidth="1"/>
    <col min="6" max="6" width="24.81640625" style="242" customWidth="1"/>
    <col min="7" max="7" width="15" style="243" customWidth="1"/>
    <col min="8" max="8" width="16.1796875" style="242" customWidth="1"/>
    <col min="9" max="256" width="9" style="242"/>
    <col min="257" max="257" width="6" style="242" customWidth="1"/>
    <col min="258" max="258" width="21.81640625" style="242" customWidth="1"/>
    <col min="259" max="259" width="27.6328125" style="242" customWidth="1"/>
    <col min="260" max="260" width="15" style="242" customWidth="1"/>
    <col min="261" max="261" width="4.453125" style="242" customWidth="1"/>
    <col min="262" max="262" width="24.81640625" style="242" customWidth="1"/>
    <col min="263" max="263" width="15" style="242" customWidth="1"/>
    <col min="264" max="264" width="16.1796875" style="242" customWidth="1"/>
    <col min="265" max="512" width="9" style="242"/>
    <col min="513" max="513" width="6" style="242" customWidth="1"/>
    <col min="514" max="514" width="21.81640625" style="242" customWidth="1"/>
    <col min="515" max="515" width="27.6328125" style="242" customWidth="1"/>
    <col min="516" max="516" width="15" style="242" customWidth="1"/>
    <col min="517" max="517" width="4.453125" style="242" customWidth="1"/>
    <col min="518" max="518" width="24.81640625" style="242" customWidth="1"/>
    <col min="519" max="519" width="15" style="242" customWidth="1"/>
    <col min="520" max="520" width="16.1796875" style="242" customWidth="1"/>
    <col min="521" max="768" width="9" style="242"/>
    <col min="769" max="769" width="6" style="242" customWidth="1"/>
    <col min="770" max="770" width="21.81640625" style="242" customWidth="1"/>
    <col min="771" max="771" width="27.6328125" style="242" customWidth="1"/>
    <col min="772" max="772" width="15" style="242" customWidth="1"/>
    <col min="773" max="773" width="4.453125" style="242" customWidth="1"/>
    <col min="774" max="774" width="24.81640625" style="242" customWidth="1"/>
    <col min="775" max="775" width="15" style="242" customWidth="1"/>
    <col min="776" max="776" width="16.1796875" style="242" customWidth="1"/>
    <col min="777" max="1024" width="9" style="242"/>
    <col min="1025" max="1025" width="6" style="242" customWidth="1"/>
    <col min="1026" max="1026" width="21.81640625" style="242" customWidth="1"/>
    <col min="1027" max="1027" width="27.6328125" style="242" customWidth="1"/>
    <col min="1028" max="1028" width="15" style="242" customWidth="1"/>
    <col min="1029" max="1029" width="4.453125" style="242" customWidth="1"/>
    <col min="1030" max="1030" width="24.81640625" style="242" customWidth="1"/>
    <col min="1031" max="1031" width="15" style="242" customWidth="1"/>
    <col min="1032" max="1032" width="16.1796875" style="242" customWidth="1"/>
    <col min="1033" max="1280" width="9" style="242"/>
    <col min="1281" max="1281" width="6" style="242" customWidth="1"/>
    <col min="1282" max="1282" width="21.81640625" style="242" customWidth="1"/>
    <col min="1283" max="1283" width="27.6328125" style="242" customWidth="1"/>
    <col min="1284" max="1284" width="15" style="242" customWidth="1"/>
    <col min="1285" max="1285" width="4.453125" style="242" customWidth="1"/>
    <col min="1286" max="1286" width="24.81640625" style="242" customWidth="1"/>
    <col min="1287" max="1287" width="15" style="242" customWidth="1"/>
    <col min="1288" max="1288" width="16.1796875" style="242" customWidth="1"/>
    <col min="1289" max="1536" width="9" style="242"/>
    <col min="1537" max="1537" width="6" style="242" customWidth="1"/>
    <col min="1538" max="1538" width="21.81640625" style="242" customWidth="1"/>
    <col min="1539" max="1539" width="27.6328125" style="242" customWidth="1"/>
    <col min="1540" max="1540" width="15" style="242" customWidth="1"/>
    <col min="1541" max="1541" width="4.453125" style="242" customWidth="1"/>
    <col min="1542" max="1542" width="24.81640625" style="242" customWidth="1"/>
    <col min="1543" max="1543" width="15" style="242" customWidth="1"/>
    <col min="1544" max="1544" width="16.1796875" style="242" customWidth="1"/>
    <col min="1545" max="1792" width="9" style="242"/>
    <col min="1793" max="1793" width="6" style="242" customWidth="1"/>
    <col min="1794" max="1794" width="21.81640625" style="242" customWidth="1"/>
    <col min="1795" max="1795" width="27.6328125" style="242" customWidth="1"/>
    <col min="1796" max="1796" width="15" style="242" customWidth="1"/>
    <col min="1797" max="1797" width="4.453125" style="242" customWidth="1"/>
    <col min="1798" max="1798" width="24.81640625" style="242" customWidth="1"/>
    <col min="1799" max="1799" width="15" style="242" customWidth="1"/>
    <col min="1800" max="1800" width="16.1796875" style="242" customWidth="1"/>
    <col min="1801" max="2048" width="9" style="242"/>
    <col min="2049" max="2049" width="6" style="242" customWidth="1"/>
    <col min="2050" max="2050" width="21.81640625" style="242" customWidth="1"/>
    <col min="2051" max="2051" width="27.6328125" style="242" customWidth="1"/>
    <col min="2052" max="2052" width="15" style="242" customWidth="1"/>
    <col min="2053" max="2053" width="4.453125" style="242" customWidth="1"/>
    <col min="2054" max="2054" width="24.81640625" style="242" customWidth="1"/>
    <col min="2055" max="2055" width="15" style="242" customWidth="1"/>
    <col min="2056" max="2056" width="16.1796875" style="242" customWidth="1"/>
    <col min="2057" max="2304" width="9" style="242"/>
    <col min="2305" max="2305" width="6" style="242" customWidth="1"/>
    <col min="2306" max="2306" width="21.81640625" style="242" customWidth="1"/>
    <col min="2307" max="2307" width="27.6328125" style="242" customWidth="1"/>
    <col min="2308" max="2308" width="15" style="242" customWidth="1"/>
    <col min="2309" max="2309" width="4.453125" style="242" customWidth="1"/>
    <col min="2310" max="2310" width="24.81640625" style="242" customWidth="1"/>
    <col min="2311" max="2311" width="15" style="242" customWidth="1"/>
    <col min="2312" max="2312" width="16.1796875" style="242" customWidth="1"/>
    <col min="2313" max="2560" width="9" style="242"/>
    <col min="2561" max="2561" width="6" style="242" customWidth="1"/>
    <col min="2562" max="2562" width="21.81640625" style="242" customWidth="1"/>
    <col min="2563" max="2563" width="27.6328125" style="242" customWidth="1"/>
    <col min="2564" max="2564" width="15" style="242" customWidth="1"/>
    <col min="2565" max="2565" width="4.453125" style="242" customWidth="1"/>
    <col min="2566" max="2566" width="24.81640625" style="242" customWidth="1"/>
    <col min="2567" max="2567" width="15" style="242" customWidth="1"/>
    <col min="2568" max="2568" width="16.1796875" style="242" customWidth="1"/>
    <col min="2569" max="2816" width="9" style="242"/>
    <col min="2817" max="2817" width="6" style="242" customWidth="1"/>
    <col min="2818" max="2818" width="21.81640625" style="242" customWidth="1"/>
    <col min="2819" max="2819" width="27.6328125" style="242" customWidth="1"/>
    <col min="2820" max="2820" width="15" style="242" customWidth="1"/>
    <col min="2821" max="2821" width="4.453125" style="242" customWidth="1"/>
    <col min="2822" max="2822" width="24.81640625" style="242" customWidth="1"/>
    <col min="2823" max="2823" width="15" style="242" customWidth="1"/>
    <col min="2824" max="2824" width="16.1796875" style="242" customWidth="1"/>
    <col min="2825" max="3072" width="9" style="242"/>
    <col min="3073" max="3073" width="6" style="242" customWidth="1"/>
    <col min="3074" max="3074" width="21.81640625" style="242" customWidth="1"/>
    <col min="3075" max="3075" width="27.6328125" style="242" customWidth="1"/>
    <col min="3076" max="3076" width="15" style="242" customWidth="1"/>
    <col min="3077" max="3077" width="4.453125" style="242" customWidth="1"/>
    <col min="3078" max="3078" width="24.81640625" style="242" customWidth="1"/>
    <col min="3079" max="3079" width="15" style="242" customWidth="1"/>
    <col min="3080" max="3080" width="16.1796875" style="242" customWidth="1"/>
    <col min="3081" max="3328" width="9" style="242"/>
    <col min="3329" max="3329" width="6" style="242" customWidth="1"/>
    <col min="3330" max="3330" width="21.81640625" style="242" customWidth="1"/>
    <col min="3331" max="3331" width="27.6328125" style="242" customWidth="1"/>
    <col min="3332" max="3332" width="15" style="242" customWidth="1"/>
    <col min="3333" max="3333" width="4.453125" style="242" customWidth="1"/>
    <col min="3334" max="3334" width="24.81640625" style="242" customWidth="1"/>
    <col min="3335" max="3335" width="15" style="242" customWidth="1"/>
    <col min="3336" max="3336" width="16.1796875" style="242" customWidth="1"/>
    <col min="3337" max="3584" width="9" style="242"/>
    <col min="3585" max="3585" width="6" style="242" customWidth="1"/>
    <col min="3586" max="3586" width="21.81640625" style="242" customWidth="1"/>
    <col min="3587" max="3587" width="27.6328125" style="242" customWidth="1"/>
    <col min="3588" max="3588" width="15" style="242" customWidth="1"/>
    <col min="3589" max="3589" width="4.453125" style="242" customWidth="1"/>
    <col min="3590" max="3590" width="24.81640625" style="242" customWidth="1"/>
    <col min="3591" max="3591" width="15" style="242" customWidth="1"/>
    <col min="3592" max="3592" width="16.1796875" style="242" customWidth="1"/>
    <col min="3593" max="3840" width="9" style="242"/>
    <col min="3841" max="3841" width="6" style="242" customWidth="1"/>
    <col min="3842" max="3842" width="21.81640625" style="242" customWidth="1"/>
    <col min="3843" max="3843" width="27.6328125" style="242" customWidth="1"/>
    <col min="3844" max="3844" width="15" style="242" customWidth="1"/>
    <col min="3845" max="3845" width="4.453125" style="242" customWidth="1"/>
    <col min="3846" max="3846" width="24.81640625" style="242" customWidth="1"/>
    <col min="3847" max="3847" width="15" style="242" customWidth="1"/>
    <col min="3848" max="3848" width="16.1796875" style="242" customWidth="1"/>
    <col min="3849" max="4096" width="9" style="242"/>
    <col min="4097" max="4097" width="6" style="242" customWidth="1"/>
    <col min="4098" max="4098" width="21.81640625" style="242" customWidth="1"/>
    <col min="4099" max="4099" width="27.6328125" style="242" customWidth="1"/>
    <col min="4100" max="4100" width="15" style="242" customWidth="1"/>
    <col min="4101" max="4101" width="4.453125" style="242" customWidth="1"/>
    <col min="4102" max="4102" width="24.81640625" style="242" customWidth="1"/>
    <col min="4103" max="4103" width="15" style="242" customWidth="1"/>
    <col min="4104" max="4104" width="16.1796875" style="242" customWidth="1"/>
    <col min="4105" max="4352" width="9" style="242"/>
    <col min="4353" max="4353" width="6" style="242" customWidth="1"/>
    <col min="4354" max="4354" width="21.81640625" style="242" customWidth="1"/>
    <col min="4355" max="4355" width="27.6328125" style="242" customWidth="1"/>
    <col min="4356" max="4356" width="15" style="242" customWidth="1"/>
    <col min="4357" max="4357" width="4.453125" style="242" customWidth="1"/>
    <col min="4358" max="4358" width="24.81640625" style="242" customWidth="1"/>
    <col min="4359" max="4359" width="15" style="242" customWidth="1"/>
    <col min="4360" max="4360" width="16.1796875" style="242" customWidth="1"/>
    <col min="4361" max="4608" width="9" style="242"/>
    <col min="4609" max="4609" width="6" style="242" customWidth="1"/>
    <col min="4610" max="4610" width="21.81640625" style="242" customWidth="1"/>
    <col min="4611" max="4611" width="27.6328125" style="242" customWidth="1"/>
    <col min="4612" max="4612" width="15" style="242" customWidth="1"/>
    <col min="4613" max="4613" width="4.453125" style="242" customWidth="1"/>
    <col min="4614" max="4614" width="24.81640625" style="242" customWidth="1"/>
    <col min="4615" max="4615" width="15" style="242" customWidth="1"/>
    <col min="4616" max="4616" width="16.1796875" style="242" customWidth="1"/>
    <col min="4617" max="4864" width="9" style="242"/>
    <col min="4865" max="4865" width="6" style="242" customWidth="1"/>
    <col min="4866" max="4866" width="21.81640625" style="242" customWidth="1"/>
    <col min="4867" max="4867" width="27.6328125" style="242" customWidth="1"/>
    <col min="4868" max="4868" width="15" style="242" customWidth="1"/>
    <col min="4869" max="4869" width="4.453125" style="242" customWidth="1"/>
    <col min="4870" max="4870" width="24.81640625" style="242" customWidth="1"/>
    <col min="4871" max="4871" width="15" style="242" customWidth="1"/>
    <col min="4872" max="4872" width="16.1796875" style="242" customWidth="1"/>
    <col min="4873" max="5120" width="9" style="242"/>
    <col min="5121" max="5121" width="6" style="242" customWidth="1"/>
    <col min="5122" max="5122" width="21.81640625" style="242" customWidth="1"/>
    <col min="5123" max="5123" width="27.6328125" style="242" customWidth="1"/>
    <col min="5124" max="5124" width="15" style="242" customWidth="1"/>
    <col min="5125" max="5125" width="4.453125" style="242" customWidth="1"/>
    <col min="5126" max="5126" width="24.81640625" style="242" customWidth="1"/>
    <col min="5127" max="5127" width="15" style="242" customWidth="1"/>
    <col min="5128" max="5128" width="16.1796875" style="242" customWidth="1"/>
    <col min="5129" max="5376" width="9" style="242"/>
    <col min="5377" max="5377" width="6" style="242" customWidth="1"/>
    <col min="5378" max="5378" width="21.81640625" style="242" customWidth="1"/>
    <col min="5379" max="5379" width="27.6328125" style="242" customWidth="1"/>
    <col min="5380" max="5380" width="15" style="242" customWidth="1"/>
    <col min="5381" max="5381" width="4.453125" style="242" customWidth="1"/>
    <col min="5382" max="5382" width="24.81640625" style="242" customWidth="1"/>
    <col min="5383" max="5383" width="15" style="242" customWidth="1"/>
    <col min="5384" max="5384" width="16.1796875" style="242" customWidth="1"/>
    <col min="5385" max="5632" width="9" style="242"/>
    <col min="5633" max="5633" width="6" style="242" customWidth="1"/>
    <col min="5634" max="5634" width="21.81640625" style="242" customWidth="1"/>
    <col min="5635" max="5635" width="27.6328125" style="242" customWidth="1"/>
    <col min="5636" max="5636" width="15" style="242" customWidth="1"/>
    <col min="5637" max="5637" width="4.453125" style="242" customWidth="1"/>
    <col min="5638" max="5638" width="24.81640625" style="242" customWidth="1"/>
    <col min="5639" max="5639" width="15" style="242" customWidth="1"/>
    <col min="5640" max="5640" width="16.1796875" style="242" customWidth="1"/>
    <col min="5641" max="5888" width="9" style="242"/>
    <col min="5889" max="5889" width="6" style="242" customWidth="1"/>
    <col min="5890" max="5890" width="21.81640625" style="242" customWidth="1"/>
    <col min="5891" max="5891" width="27.6328125" style="242" customWidth="1"/>
    <col min="5892" max="5892" width="15" style="242" customWidth="1"/>
    <col min="5893" max="5893" width="4.453125" style="242" customWidth="1"/>
    <col min="5894" max="5894" width="24.81640625" style="242" customWidth="1"/>
    <col min="5895" max="5895" width="15" style="242" customWidth="1"/>
    <col min="5896" max="5896" width="16.1796875" style="242" customWidth="1"/>
    <col min="5897" max="6144" width="9" style="242"/>
    <col min="6145" max="6145" width="6" style="242" customWidth="1"/>
    <col min="6146" max="6146" width="21.81640625" style="242" customWidth="1"/>
    <col min="6147" max="6147" width="27.6328125" style="242" customWidth="1"/>
    <col min="6148" max="6148" width="15" style="242" customWidth="1"/>
    <col min="6149" max="6149" width="4.453125" style="242" customWidth="1"/>
    <col min="6150" max="6150" width="24.81640625" style="242" customWidth="1"/>
    <col min="6151" max="6151" width="15" style="242" customWidth="1"/>
    <col min="6152" max="6152" width="16.1796875" style="242" customWidth="1"/>
    <col min="6153" max="6400" width="9" style="242"/>
    <col min="6401" max="6401" width="6" style="242" customWidth="1"/>
    <col min="6402" max="6402" width="21.81640625" style="242" customWidth="1"/>
    <col min="6403" max="6403" width="27.6328125" style="242" customWidth="1"/>
    <col min="6404" max="6404" width="15" style="242" customWidth="1"/>
    <col min="6405" max="6405" width="4.453125" style="242" customWidth="1"/>
    <col min="6406" max="6406" width="24.81640625" style="242" customWidth="1"/>
    <col min="6407" max="6407" width="15" style="242" customWidth="1"/>
    <col min="6408" max="6408" width="16.1796875" style="242" customWidth="1"/>
    <col min="6409" max="6656" width="9" style="242"/>
    <col min="6657" max="6657" width="6" style="242" customWidth="1"/>
    <col min="6658" max="6658" width="21.81640625" style="242" customWidth="1"/>
    <col min="6659" max="6659" width="27.6328125" style="242" customWidth="1"/>
    <col min="6660" max="6660" width="15" style="242" customWidth="1"/>
    <col min="6661" max="6661" width="4.453125" style="242" customWidth="1"/>
    <col min="6662" max="6662" width="24.81640625" style="242" customWidth="1"/>
    <col min="6663" max="6663" width="15" style="242" customWidth="1"/>
    <col min="6664" max="6664" width="16.1796875" style="242" customWidth="1"/>
    <col min="6665" max="6912" width="9" style="242"/>
    <col min="6913" max="6913" width="6" style="242" customWidth="1"/>
    <col min="6914" max="6914" width="21.81640625" style="242" customWidth="1"/>
    <col min="6915" max="6915" width="27.6328125" style="242" customWidth="1"/>
    <col min="6916" max="6916" width="15" style="242" customWidth="1"/>
    <col min="6917" max="6917" width="4.453125" style="242" customWidth="1"/>
    <col min="6918" max="6918" width="24.81640625" style="242" customWidth="1"/>
    <col min="6919" max="6919" width="15" style="242" customWidth="1"/>
    <col min="6920" max="6920" width="16.1796875" style="242" customWidth="1"/>
    <col min="6921" max="7168" width="9" style="242"/>
    <col min="7169" max="7169" width="6" style="242" customWidth="1"/>
    <col min="7170" max="7170" width="21.81640625" style="242" customWidth="1"/>
    <col min="7171" max="7171" width="27.6328125" style="242" customWidth="1"/>
    <col min="7172" max="7172" width="15" style="242" customWidth="1"/>
    <col min="7173" max="7173" width="4.453125" style="242" customWidth="1"/>
    <col min="7174" max="7174" width="24.81640625" style="242" customWidth="1"/>
    <col min="7175" max="7175" width="15" style="242" customWidth="1"/>
    <col min="7176" max="7176" width="16.1796875" style="242" customWidth="1"/>
    <col min="7177" max="7424" width="9" style="242"/>
    <col min="7425" max="7425" width="6" style="242" customWidth="1"/>
    <col min="7426" max="7426" width="21.81640625" style="242" customWidth="1"/>
    <col min="7427" max="7427" width="27.6328125" style="242" customWidth="1"/>
    <col min="7428" max="7428" width="15" style="242" customWidth="1"/>
    <col min="7429" max="7429" width="4.453125" style="242" customWidth="1"/>
    <col min="7430" max="7430" width="24.81640625" style="242" customWidth="1"/>
    <col min="7431" max="7431" width="15" style="242" customWidth="1"/>
    <col min="7432" max="7432" width="16.1796875" style="242" customWidth="1"/>
    <col min="7433" max="7680" width="9" style="242"/>
    <col min="7681" max="7681" width="6" style="242" customWidth="1"/>
    <col min="7682" max="7682" width="21.81640625" style="242" customWidth="1"/>
    <col min="7683" max="7683" width="27.6328125" style="242" customWidth="1"/>
    <col min="7684" max="7684" width="15" style="242" customWidth="1"/>
    <col min="7685" max="7685" width="4.453125" style="242" customWidth="1"/>
    <col min="7686" max="7686" width="24.81640625" style="242" customWidth="1"/>
    <col min="7687" max="7687" width="15" style="242" customWidth="1"/>
    <col min="7688" max="7688" width="16.1796875" style="242" customWidth="1"/>
    <col min="7689" max="7936" width="9" style="242"/>
    <col min="7937" max="7937" width="6" style="242" customWidth="1"/>
    <col min="7938" max="7938" width="21.81640625" style="242" customWidth="1"/>
    <col min="7939" max="7939" width="27.6328125" style="242" customWidth="1"/>
    <col min="7940" max="7940" width="15" style="242" customWidth="1"/>
    <col min="7941" max="7941" width="4.453125" style="242" customWidth="1"/>
    <col min="7942" max="7942" width="24.81640625" style="242" customWidth="1"/>
    <col min="7943" max="7943" width="15" style="242" customWidth="1"/>
    <col min="7944" max="7944" width="16.1796875" style="242" customWidth="1"/>
    <col min="7945" max="8192" width="9" style="242"/>
    <col min="8193" max="8193" width="6" style="242" customWidth="1"/>
    <col min="8194" max="8194" width="21.81640625" style="242" customWidth="1"/>
    <col min="8195" max="8195" width="27.6328125" style="242" customWidth="1"/>
    <col min="8196" max="8196" width="15" style="242" customWidth="1"/>
    <col min="8197" max="8197" width="4.453125" style="242" customWidth="1"/>
    <col min="8198" max="8198" width="24.81640625" style="242" customWidth="1"/>
    <col min="8199" max="8199" width="15" style="242" customWidth="1"/>
    <col min="8200" max="8200" width="16.1796875" style="242" customWidth="1"/>
    <col min="8201" max="8448" width="9" style="242"/>
    <col min="8449" max="8449" width="6" style="242" customWidth="1"/>
    <col min="8450" max="8450" width="21.81640625" style="242" customWidth="1"/>
    <col min="8451" max="8451" width="27.6328125" style="242" customWidth="1"/>
    <col min="8452" max="8452" width="15" style="242" customWidth="1"/>
    <col min="8453" max="8453" width="4.453125" style="242" customWidth="1"/>
    <col min="8454" max="8454" width="24.81640625" style="242" customWidth="1"/>
    <col min="8455" max="8455" width="15" style="242" customWidth="1"/>
    <col min="8456" max="8456" width="16.1796875" style="242" customWidth="1"/>
    <col min="8457" max="8704" width="9" style="242"/>
    <col min="8705" max="8705" width="6" style="242" customWidth="1"/>
    <col min="8706" max="8706" width="21.81640625" style="242" customWidth="1"/>
    <col min="8707" max="8707" width="27.6328125" style="242" customWidth="1"/>
    <col min="8708" max="8708" width="15" style="242" customWidth="1"/>
    <col min="8709" max="8709" width="4.453125" style="242" customWidth="1"/>
    <col min="8710" max="8710" width="24.81640625" style="242" customWidth="1"/>
    <col min="8711" max="8711" width="15" style="242" customWidth="1"/>
    <col min="8712" max="8712" width="16.1796875" style="242" customWidth="1"/>
    <col min="8713" max="8960" width="9" style="242"/>
    <col min="8961" max="8961" width="6" style="242" customWidth="1"/>
    <col min="8962" max="8962" width="21.81640625" style="242" customWidth="1"/>
    <col min="8963" max="8963" width="27.6328125" style="242" customWidth="1"/>
    <col min="8964" max="8964" width="15" style="242" customWidth="1"/>
    <col min="8965" max="8965" width="4.453125" style="242" customWidth="1"/>
    <col min="8966" max="8966" width="24.81640625" style="242" customWidth="1"/>
    <col min="8967" max="8967" width="15" style="242" customWidth="1"/>
    <col min="8968" max="8968" width="16.1796875" style="242" customWidth="1"/>
    <col min="8969" max="9216" width="9" style="242"/>
    <col min="9217" max="9217" width="6" style="242" customWidth="1"/>
    <col min="9218" max="9218" width="21.81640625" style="242" customWidth="1"/>
    <col min="9219" max="9219" width="27.6328125" style="242" customWidth="1"/>
    <col min="9220" max="9220" width="15" style="242" customWidth="1"/>
    <col min="9221" max="9221" width="4.453125" style="242" customWidth="1"/>
    <col min="9222" max="9222" width="24.81640625" style="242" customWidth="1"/>
    <col min="9223" max="9223" width="15" style="242" customWidth="1"/>
    <col min="9224" max="9224" width="16.1796875" style="242" customWidth="1"/>
    <col min="9225" max="9472" width="9" style="242"/>
    <col min="9473" max="9473" width="6" style="242" customWidth="1"/>
    <col min="9474" max="9474" width="21.81640625" style="242" customWidth="1"/>
    <col min="9475" max="9475" width="27.6328125" style="242" customWidth="1"/>
    <col min="9476" max="9476" width="15" style="242" customWidth="1"/>
    <col min="9477" max="9477" width="4.453125" style="242" customWidth="1"/>
    <col min="9478" max="9478" width="24.81640625" style="242" customWidth="1"/>
    <col min="9479" max="9479" width="15" style="242" customWidth="1"/>
    <col min="9480" max="9480" width="16.1796875" style="242" customWidth="1"/>
    <col min="9481" max="9728" width="9" style="242"/>
    <col min="9729" max="9729" width="6" style="242" customWidth="1"/>
    <col min="9730" max="9730" width="21.81640625" style="242" customWidth="1"/>
    <col min="9731" max="9731" width="27.6328125" style="242" customWidth="1"/>
    <col min="9732" max="9732" width="15" style="242" customWidth="1"/>
    <col min="9733" max="9733" width="4.453125" style="242" customWidth="1"/>
    <col min="9734" max="9734" width="24.81640625" style="242" customWidth="1"/>
    <col min="9735" max="9735" width="15" style="242" customWidth="1"/>
    <col min="9736" max="9736" width="16.1796875" style="242" customWidth="1"/>
    <col min="9737" max="9984" width="9" style="242"/>
    <col min="9985" max="9985" width="6" style="242" customWidth="1"/>
    <col min="9986" max="9986" width="21.81640625" style="242" customWidth="1"/>
    <col min="9987" max="9987" width="27.6328125" style="242" customWidth="1"/>
    <col min="9988" max="9988" width="15" style="242" customWidth="1"/>
    <col min="9989" max="9989" width="4.453125" style="242" customWidth="1"/>
    <col min="9990" max="9990" width="24.81640625" style="242" customWidth="1"/>
    <col min="9991" max="9991" width="15" style="242" customWidth="1"/>
    <col min="9992" max="9992" width="16.1796875" style="242" customWidth="1"/>
    <col min="9993" max="10240" width="9" style="242"/>
    <col min="10241" max="10241" width="6" style="242" customWidth="1"/>
    <col min="10242" max="10242" width="21.81640625" style="242" customWidth="1"/>
    <col min="10243" max="10243" width="27.6328125" style="242" customWidth="1"/>
    <col min="10244" max="10244" width="15" style="242" customWidth="1"/>
    <col min="10245" max="10245" width="4.453125" style="242" customWidth="1"/>
    <col min="10246" max="10246" width="24.81640625" style="242" customWidth="1"/>
    <col min="10247" max="10247" width="15" style="242" customWidth="1"/>
    <col min="10248" max="10248" width="16.1796875" style="242" customWidth="1"/>
    <col min="10249" max="10496" width="9" style="242"/>
    <col min="10497" max="10497" width="6" style="242" customWidth="1"/>
    <col min="10498" max="10498" width="21.81640625" style="242" customWidth="1"/>
    <col min="10499" max="10499" width="27.6328125" style="242" customWidth="1"/>
    <col min="10500" max="10500" width="15" style="242" customWidth="1"/>
    <col min="10501" max="10501" width="4.453125" style="242" customWidth="1"/>
    <col min="10502" max="10502" width="24.81640625" style="242" customWidth="1"/>
    <col min="10503" max="10503" width="15" style="242" customWidth="1"/>
    <col min="10504" max="10504" width="16.1796875" style="242" customWidth="1"/>
    <col min="10505" max="10752" width="9" style="242"/>
    <col min="10753" max="10753" width="6" style="242" customWidth="1"/>
    <col min="10754" max="10754" width="21.81640625" style="242" customWidth="1"/>
    <col min="10755" max="10755" width="27.6328125" style="242" customWidth="1"/>
    <col min="10756" max="10756" width="15" style="242" customWidth="1"/>
    <col min="10757" max="10757" width="4.453125" style="242" customWidth="1"/>
    <col min="10758" max="10758" width="24.81640625" style="242" customWidth="1"/>
    <col min="10759" max="10759" width="15" style="242" customWidth="1"/>
    <col min="10760" max="10760" width="16.1796875" style="242" customWidth="1"/>
    <col min="10761" max="11008" width="9" style="242"/>
    <col min="11009" max="11009" width="6" style="242" customWidth="1"/>
    <col min="11010" max="11010" width="21.81640625" style="242" customWidth="1"/>
    <col min="11011" max="11011" width="27.6328125" style="242" customWidth="1"/>
    <col min="11012" max="11012" width="15" style="242" customWidth="1"/>
    <col min="11013" max="11013" width="4.453125" style="242" customWidth="1"/>
    <col min="11014" max="11014" width="24.81640625" style="242" customWidth="1"/>
    <col min="11015" max="11015" width="15" style="242" customWidth="1"/>
    <col min="11016" max="11016" width="16.1796875" style="242" customWidth="1"/>
    <col min="11017" max="11264" width="9" style="242"/>
    <col min="11265" max="11265" width="6" style="242" customWidth="1"/>
    <col min="11266" max="11266" width="21.81640625" style="242" customWidth="1"/>
    <col min="11267" max="11267" width="27.6328125" style="242" customWidth="1"/>
    <col min="11268" max="11268" width="15" style="242" customWidth="1"/>
    <col min="11269" max="11269" width="4.453125" style="242" customWidth="1"/>
    <col min="11270" max="11270" width="24.81640625" style="242" customWidth="1"/>
    <col min="11271" max="11271" width="15" style="242" customWidth="1"/>
    <col min="11272" max="11272" width="16.1796875" style="242" customWidth="1"/>
    <col min="11273" max="11520" width="9" style="242"/>
    <col min="11521" max="11521" width="6" style="242" customWidth="1"/>
    <col min="11522" max="11522" width="21.81640625" style="242" customWidth="1"/>
    <col min="11523" max="11523" width="27.6328125" style="242" customWidth="1"/>
    <col min="11524" max="11524" width="15" style="242" customWidth="1"/>
    <col min="11525" max="11525" width="4.453125" style="242" customWidth="1"/>
    <col min="11526" max="11526" width="24.81640625" style="242" customWidth="1"/>
    <col min="11527" max="11527" width="15" style="242" customWidth="1"/>
    <col min="11528" max="11528" width="16.1796875" style="242" customWidth="1"/>
    <col min="11529" max="11776" width="9" style="242"/>
    <col min="11777" max="11777" width="6" style="242" customWidth="1"/>
    <col min="11778" max="11778" width="21.81640625" style="242" customWidth="1"/>
    <col min="11779" max="11779" width="27.6328125" style="242" customWidth="1"/>
    <col min="11780" max="11780" width="15" style="242" customWidth="1"/>
    <col min="11781" max="11781" width="4.453125" style="242" customWidth="1"/>
    <col min="11782" max="11782" width="24.81640625" style="242" customWidth="1"/>
    <col min="11783" max="11783" width="15" style="242" customWidth="1"/>
    <col min="11784" max="11784" width="16.1796875" style="242" customWidth="1"/>
    <col min="11785" max="12032" width="9" style="242"/>
    <col min="12033" max="12033" width="6" style="242" customWidth="1"/>
    <col min="12034" max="12034" width="21.81640625" style="242" customWidth="1"/>
    <col min="12035" max="12035" width="27.6328125" style="242" customWidth="1"/>
    <col min="12036" max="12036" width="15" style="242" customWidth="1"/>
    <col min="12037" max="12037" width="4.453125" style="242" customWidth="1"/>
    <col min="12038" max="12038" width="24.81640625" style="242" customWidth="1"/>
    <col min="12039" max="12039" width="15" style="242" customWidth="1"/>
    <col min="12040" max="12040" width="16.1796875" style="242" customWidth="1"/>
    <col min="12041" max="12288" width="9" style="242"/>
    <col min="12289" max="12289" width="6" style="242" customWidth="1"/>
    <col min="12290" max="12290" width="21.81640625" style="242" customWidth="1"/>
    <col min="12291" max="12291" width="27.6328125" style="242" customWidth="1"/>
    <col min="12292" max="12292" width="15" style="242" customWidth="1"/>
    <col min="12293" max="12293" width="4.453125" style="242" customWidth="1"/>
    <col min="12294" max="12294" width="24.81640625" style="242" customWidth="1"/>
    <col min="12295" max="12295" width="15" style="242" customWidth="1"/>
    <col min="12296" max="12296" width="16.1796875" style="242" customWidth="1"/>
    <col min="12297" max="12544" width="9" style="242"/>
    <col min="12545" max="12545" width="6" style="242" customWidth="1"/>
    <col min="12546" max="12546" width="21.81640625" style="242" customWidth="1"/>
    <col min="12547" max="12547" width="27.6328125" style="242" customWidth="1"/>
    <col min="12548" max="12548" width="15" style="242" customWidth="1"/>
    <col min="12549" max="12549" width="4.453125" style="242" customWidth="1"/>
    <col min="12550" max="12550" width="24.81640625" style="242" customWidth="1"/>
    <col min="12551" max="12551" width="15" style="242" customWidth="1"/>
    <col min="12552" max="12552" width="16.1796875" style="242" customWidth="1"/>
    <col min="12553" max="12800" width="9" style="242"/>
    <col min="12801" max="12801" width="6" style="242" customWidth="1"/>
    <col min="12802" max="12802" width="21.81640625" style="242" customWidth="1"/>
    <col min="12803" max="12803" width="27.6328125" style="242" customWidth="1"/>
    <col min="12804" max="12804" width="15" style="242" customWidth="1"/>
    <col min="12805" max="12805" width="4.453125" style="242" customWidth="1"/>
    <col min="12806" max="12806" width="24.81640625" style="242" customWidth="1"/>
    <col min="12807" max="12807" width="15" style="242" customWidth="1"/>
    <col min="12808" max="12808" width="16.1796875" style="242" customWidth="1"/>
    <col min="12809" max="13056" width="9" style="242"/>
    <col min="13057" max="13057" width="6" style="242" customWidth="1"/>
    <col min="13058" max="13058" width="21.81640625" style="242" customWidth="1"/>
    <col min="13059" max="13059" width="27.6328125" style="242" customWidth="1"/>
    <col min="13060" max="13060" width="15" style="242" customWidth="1"/>
    <col min="13061" max="13061" width="4.453125" style="242" customWidth="1"/>
    <col min="13062" max="13062" width="24.81640625" style="242" customWidth="1"/>
    <col min="13063" max="13063" width="15" style="242" customWidth="1"/>
    <col min="13064" max="13064" width="16.1796875" style="242" customWidth="1"/>
    <col min="13065" max="13312" width="9" style="242"/>
    <col min="13313" max="13313" width="6" style="242" customWidth="1"/>
    <col min="13314" max="13314" width="21.81640625" style="242" customWidth="1"/>
    <col min="13315" max="13315" width="27.6328125" style="242" customWidth="1"/>
    <col min="13316" max="13316" width="15" style="242" customWidth="1"/>
    <col min="13317" max="13317" width="4.453125" style="242" customWidth="1"/>
    <col min="13318" max="13318" width="24.81640625" style="242" customWidth="1"/>
    <col min="13319" max="13319" width="15" style="242" customWidth="1"/>
    <col min="13320" max="13320" width="16.1796875" style="242" customWidth="1"/>
    <col min="13321" max="13568" width="9" style="242"/>
    <col min="13569" max="13569" width="6" style="242" customWidth="1"/>
    <col min="13570" max="13570" width="21.81640625" style="242" customWidth="1"/>
    <col min="13571" max="13571" width="27.6328125" style="242" customWidth="1"/>
    <col min="13572" max="13572" width="15" style="242" customWidth="1"/>
    <col min="13573" max="13573" width="4.453125" style="242" customWidth="1"/>
    <col min="13574" max="13574" width="24.81640625" style="242" customWidth="1"/>
    <col min="13575" max="13575" width="15" style="242" customWidth="1"/>
    <col min="13576" max="13576" width="16.1796875" style="242" customWidth="1"/>
    <col min="13577" max="13824" width="9" style="242"/>
    <col min="13825" max="13825" width="6" style="242" customWidth="1"/>
    <col min="13826" max="13826" width="21.81640625" style="242" customWidth="1"/>
    <col min="13827" max="13827" width="27.6328125" style="242" customWidth="1"/>
    <col min="13828" max="13828" width="15" style="242" customWidth="1"/>
    <col min="13829" max="13829" width="4.453125" style="242" customWidth="1"/>
    <col min="13830" max="13830" width="24.81640625" style="242" customWidth="1"/>
    <col min="13831" max="13831" width="15" style="242" customWidth="1"/>
    <col min="13832" max="13832" width="16.1796875" style="242" customWidth="1"/>
    <col min="13833" max="14080" width="9" style="242"/>
    <col min="14081" max="14081" width="6" style="242" customWidth="1"/>
    <col min="14082" max="14082" width="21.81640625" style="242" customWidth="1"/>
    <col min="14083" max="14083" width="27.6328125" style="242" customWidth="1"/>
    <col min="14084" max="14084" width="15" style="242" customWidth="1"/>
    <col min="14085" max="14085" width="4.453125" style="242" customWidth="1"/>
    <col min="14086" max="14086" width="24.81640625" style="242" customWidth="1"/>
    <col min="14087" max="14087" width="15" style="242" customWidth="1"/>
    <col min="14088" max="14088" width="16.1796875" style="242" customWidth="1"/>
    <col min="14089" max="14336" width="9" style="242"/>
    <col min="14337" max="14337" width="6" style="242" customWidth="1"/>
    <col min="14338" max="14338" width="21.81640625" style="242" customWidth="1"/>
    <col min="14339" max="14339" width="27.6328125" style="242" customWidth="1"/>
    <col min="14340" max="14340" width="15" style="242" customWidth="1"/>
    <col min="14341" max="14341" width="4.453125" style="242" customWidth="1"/>
    <col min="14342" max="14342" width="24.81640625" style="242" customWidth="1"/>
    <col min="14343" max="14343" width="15" style="242" customWidth="1"/>
    <col min="14344" max="14344" width="16.1796875" style="242" customWidth="1"/>
    <col min="14345" max="14592" width="9" style="242"/>
    <col min="14593" max="14593" width="6" style="242" customWidth="1"/>
    <col min="14594" max="14594" width="21.81640625" style="242" customWidth="1"/>
    <col min="14595" max="14595" width="27.6328125" style="242" customWidth="1"/>
    <col min="14596" max="14596" width="15" style="242" customWidth="1"/>
    <col min="14597" max="14597" width="4.453125" style="242" customWidth="1"/>
    <col min="14598" max="14598" width="24.81640625" style="242" customWidth="1"/>
    <col min="14599" max="14599" width="15" style="242" customWidth="1"/>
    <col min="14600" max="14600" width="16.1796875" style="242" customWidth="1"/>
    <col min="14601" max="14848" width="9" style="242"/>
    <col min="14849" max="14849" width="6" style="242" customWidth="1"/>
    <col min="14850" max="14850" width="21.81640625" style="242" customWidth="1"/>
    <col min="14851" max="14851" width="27.6328125" style="242" customWidth="1"/>
    <col min="14852" max="14852" width="15" style="242" customWidth="1"/>
    <col min="14853" max="14853" width="4.453125" style="242" customWidth="1"/>
    <col min="14854" max="14854" width="24.81640625" style="242" customWidth="1"/>
    <col min="14855" max="14855" width="15" style="242" customWidth="1"/>
    <col min="14856" max="14856" width="16.1796875" style="242" customWidth="1"/>
    <col min="14857" max="15104" width="9" style="242"/>
    <col min="15105" max="15105" width="6" style="242" customWidth="1"/>
    <col min="15106" max="15106" width="21.81640625" style="242" customWidth="1"/>
    <col min="15107" max="15107" width="27.6328125" style="242" customWidth="1"/>
    <col min="15108" max="15108" width="15" style="242" customWidth="1"/>
    <col min="15109" max="15109" width="4.453125" style="242" customWidth="1"/>
    <col min="15110" max="15110" width="24.81640625" style="242" customWidth="1"/>
    <col min="15111" max="15111" width="15" style="242" customWidth="1"/>
    <col min="15112" max="15112" width="16.1796875" style="242" customWidth="1"/>
    <col min="15113" max="15360" width="9" style="242"/>
    <col min="15361" max="15361" width="6" style="242" customWidth="1"/>
    <col min="15362" max="15362" width="21.81640625" style="242" customWidth="1"/>
    <col min="15363" max="15363" width="27.6328125" style="242" customWidth="1"/>
    <col min="15364" max="15364" width="15" style="242" customWidth="1"/>
    <col min="15365" max="15365" width="4.453125" style="242" customWidth="1"/>
    <col min="15366" max="15366" width="24.81640625" style="242" customWidth="1"/>
    <col min="15367" max="15367" width="15" style="242" customWidth="1"/>
    <col min="15368" max="15368" width="16.1796875" style="242" customWidth="1"/>
    <col min="15369" max="15616" width="9" style="242"/>
    <col min="15617" max="15617" width="6" style="242" customWidth="1"/>
    <col min="15618" max="15618" width="21.81640625" style="242" customWidth="1"/>
    <col min="15619" max="15619" width="27.6328125" style="242" customWidth="1"/>
    <col min="15620" max="15620" width="15" style="242" customWidth="1"/>
    <col min="15621" max="15621" width="4.453125" style="242" customWidth="1"/>
    <col min="15622" max="15622" width="24.81640625" style="242" customWidth="1"/>
    <col min="15623" max="15623" width="15" style="242" customWidth="1"/>
    <col min="15624" max="15624" width="16.1796875" style="242" customWidth="1"/>
    <col min="15625" max="15872" width="9" style="242"/>
    <col min="15873" max="15873" width="6" style="242" customWidth="1"/>
    <col min="15874" max="15874" width="21.81640625" style="242" customWidth="1"/>
    <col min="15875" max="15875" width="27.6328125" style="242" customWidth="1"/>
    <col min="15876" max="15876" width="15" style="242" customWidth="1"/>
    <col min="15877" max="15877" width="4.453125" style="242" customWidth="1"/>
    <col min="15878" max="15878" width="24.81640625" style="242" customWidth="1"/>
    <col min="15879" max="15879" width="15" style="242" customWidth="1"/>
    <col min="15880" max="15880" width="16.1796875" style="242" customWidth="1"/>
    <col min="15881" max="16128" width="9" style="242"/>
    <col min="16129" max="16129" width="6" style="242" customWidth="1"/>
    <col min="16130" max="16130" width="21.81640625" style="242" customWidth="1"/>
    <col min="16131" max="16131" width="27.6328125" style="242" customWidth="1"/>
    <col min="16132" max="16132" width="15" style="242" customWidth="1"/>
    <col min="16133" max="16133" width="4.453125" style="242" customWidth="1"/>
    <col min="16134" max="16134" width="24.81640625" style="242" customWidth="1"/>
    <col min="16135" max="16135" width="15" style="242" customWidth="1"/>
    <col min="16136" max="16136" width="16.1796875" style="242" customWidth="1"/>
    <col min="16137" max="16384" width="9" style="242"/>
  </cols>
  <sheetData>
    <row r="1" spans="1:8">
      <c r="A1" s="2" t="s">
        <v>214</v>
      </c>
      <c r="B1" s="2"/>
    </row>
    <row r="2" spans="1:8">
      <c r="A2" s="429"/>
      <c r="B2" s="429"/>
      <c r="C2" s="430"/>
    </row>
    <row r="3" spans="1:8">
      <c r="A3" s="742" t="s">
        <v>448</v>
      </c>
      <c r="B3" s="743"/>
      <c r="C3" s="743"/>
      <c r="D3" s="743"/>
      <c r="E3" s="743"/>
      <c r="F3" s="743"/>
      <c r="G3" s="743"/>
      <c r="H3" s="743"/>
    </row>
    <row r="4" spans="1:8" ht="24.75" customHeight="1">
      <c r="A4" s="744"/>
      <c r="B4" s="744"/>
      <c r="C4" s="744"/>
      <c r="D4" s="744"/>
      <c r="E4" s="244"/>
      <c r="F4" s="171" t="s">
        <v>144</v>
      </c>
      <c r="G4" s="745">
        <f>'①【区内園】運営費申請書第1号様式  '!V12</f>
        <v>0</v>
      </c>
      <c r="H4" s="745"/>
    </row>
    <row r="5" spans="1:8" ht="21.75" customHeight="1">
      <c r="A5" s="716" t="s">
        <v>145</v>
      </c>
      <c r="B5" s="716"/>
      <c r="C5" s="716"/>
      <c r="D5" s="716"/>
      <c r="E5" s="716"/>
      <c r="F5" s="716"/>
      <c r="G5" s="716"/>
    </row>
    <row r="6" spans="1:8" ht="15.75" customHeight="1">
      <c r="A6" s="724" t="s">
        <v>146</v>
      </c>
      <c r="B6" s="724"/>
      <c r="C6" s="724"/>
      <c r="D6" s="724"/>
      <c r="E6" s="724" t="s">
        <v>231</v>
      </c>
      <c r="F6" s="724"/>
      <c r="G6" s="724"/>
      <c r="H6" s="724"/>
    </row>
    <row r="7" spans="1:8" ht="60.75" customHeight="1" thickBot="1">
      <c r="A7" s="724" t="s">
        <v>147</v>
      </c>
      <c r="B7" s="725"/>
      <c r="C7" s="725"/>
      <c r="D7" s="239" t="s">
        <v>148</v>
      </c>
      <c r="E7" s="724"/>
      <c r="F7" s="724"/>
      <c r="G7" s="238" t="s">
        <v>148</v>
      </c>
      <c r="H7" s="422" t="s">
        <v>149</v>
      </c>
    </row>
    <row r="8" spans="1:8" ht="15.75" customHeight="1" thickBot="1">
      <c r="A8" s="726" t="s">
        <v>150</v>
      </c>
      <c r="B8" s="257" t="s">
        <v>151</v>
      </c>
      <c r="C8" s="258"/>
      <c r="D8" s="259">
        <f>SUM(D9:D24)</f>
        <v>0</v>
      </c>
      <c r="E8" s="730" t="s">
        <v>152</v>
      </c>
      <c r="F8" s="172" t="s">
        <v>153</v>
      </c>
      <c r="G8" s="240"/>
      <c r="H8" s="732"/>
    </row>
    <row r="9" spans="1:8" ht="15.75" customHeight="1">
      <c r="A9" s="727"/>
      <c r="B9" s="260" t="s">
        <v>154</v>
      </c>
      <c r="C9" s="261" t="s">
        <v>154</v>
      </c>
      <c r="D9" s="419">
        <f>'①【区内園】運営費申請書第1号様式  '!Z40</f>
        <v>0</v>
      </c>
      <c r="E9" s="731"/>
      <c r="F9" s="173" t="s">
        <v>155</v>
      </c>
      <c r="G9" s="240"/>
      <c r="H9" s="732"/>
    </row>
    <row r="10" spans="1:8" ht="15.75" customHeight="1">
      <c r="A10" s="727"/>
      <c r="B10" s="739" t="s">
        <v>156</v>
      </c>
      <c r="C10" s="262" t="s">
        <v>157</v>
      </c>
      <c r="D10" s="420">
        <f>'①【区内園】運営費申請書第1号様式  '!T47</f>
        <v>0</v>
      </c>
      <c r="E10" s="731"/>
      <c r="F10" s="173" t="s">
        <v>158</v>
      </c>
      <c r="G10" s="240"/>
      <c r="H10" s="732"/>
    </row>
    <row r="11" spans="1:8" ht="15.75" customHeight="1">
      <c r="A11" s="727"/>
      <c r="B11" s="740"/>
      <c r="C11" s="262" t="s">
        <v>159</v>
      </c>
      <c r="D11" s="420">
        <f>'①【区内園】運営費申請書第1号様式  '!T48</f>
        <v>0</v>
      </c>
      <c r="E11" s="731"/>
      <c r="F11" s="173" t="s">
        <v>160</v>
      </c>
      <c r="G11" s="240"/>
      <c r="H11" s="732"/>
    </row>
    <row r="12" spans="1:8" ht="15.75" customHeight="1">
      <c r="A12" s="727"/>
      <c r="B12" s="740"/>
      <c r="C12" s="262" t="s">
        <v>447</v>
      </c>
      <c r="D12" s="420">
        <f>'①【区内園】運営費申請書第1号様式  '!T49</f>
        <v>0</v>
      </c>
      <c r="E12" s="731"/>
      <c r="F12" s="173" t="s">
        <v>161</v>
      </c>
      <c r="G12" s="240"/>
      <c r="H12" s="732"/>
    </row>
    <row r="13" spans="1:8" ht="15.75" customHeight="1">
      <c r="A13" s="727"/>
      <c r="B13" s="740"/>
      <c r="C13" s="262" t="s">
        <v>163</v>
      </c>
      <c r="D13" s="420">
        <f>'①【区内園】運営費申請書第1号様式  '!T52</f>
        <v>0</v>
      </c>
      <c r="E13" s="731"/>
      <c r="F13" s="173" t="s">
        <v>162</v>
      </c>
      <c r="G13" s="240"/>
      <c r="H13" s="732"/>
    </row>
    <row r="14" spans="1:8" ht="15.75" customHeight="1">
      <c r="A14" s="727"/>
      <c r="B14" s="740"/>
      <c r="C14" s="262" t="s">
        <v>215</v>
      </c>
      <c r="D14" s="420">
        <f>'①【区内園】運営費申請書第1号様式  '!Z56</f>
        <v>0</v>
      </c>
      <c r="E14" s="731"/>
      <c r="F14" s="173" t="s">
        <v>164</v>
      </c>
      <c r="G14" s="240"/>
      <c r="H14" s="732"/>
    </row>
    <row r="15" spans="1:8" ht="15.75" customHeight="1">
      <c r="A15" s="727"/>
      <c r="B15" s="740"/>
      <c r="C15" s="262" t="s">
        <v>165</v>
      </c>
      <c r="D15" s="420">
        <f>'①【区内園】運営費申請書第1号様式  '!Z62</f>
        <v>0</v>
      </c>
      <c r="E15" s="731"/>
      <c r="F15" s="172"/>
      <c r="G15" s="240"/>
      <c r="H15" s="732"/>
    </row>
    <row r="16" spans="1:8" ht="15" customHeight="1">
      <c r="A16" s="727"/>
      <c r="B16" s="740"/>
      <c r="C16" s="262" t="s">
        <v>166</v>
      </c>
      <c r="D16" s="420">
        <v>0</v>
      </c>
      <c r="E16" s="731"/>
      <c r="F16" s="173"/>
      <c r="G16" s="240"/>
      <c r="H16" s="732"/>
    </row>
    <row r="17" spans="1:8" ht="15.65" customHeight="1">
      <c r="A17" s="727"/>
      <c r="B17" s="740"/>
      <c r="C17" s="262" t="s">
        <v>260</v>
      </c>
      <c r="D17" s="420">
        <f>'①【区内園】運営費申請書第1号様式  '!T64</f>
        <v>0</v>
      </c>
      <c r="E17" s="731"/>
      <c r="F17" s="173"/>
      <c r="G17" s="240"/>
      <c r="H17" s="732"/>
    </row>
    <row r="18" spans="1:8" ht="15.65" customHeight="1">
      <c r="A18" s="727"/>
      <c r="B18" s="740"/>
      <c r="C18" s="262" t="s">
        <v>261</v>
      </c>
      <c r="D18" s="420" t="str">
        <f>'①【区内園】運営費申請書第1号様式  '!T65</f>
        <v/>
      </c>
      <c r="E18" s="731"/>
      <c r="F18" s="173"/>
      <c r="G18" s="240"/>
      <c r="H18" s="732"/>
    </row>
    <row r="19" spans="1:8" ht="15.65" customHeight="1">
      <c r="A19" s="727"/>
      <c r="B19" s="740"/>
      <c r="C19" s="262" t="s">
        <v>262</v>
      </c>
      <c r="D19" s="420" t="str">
        <f>'①【区内園】運営費申請書第1号様式  '!T66</f>
        <v/>
      </c>
      <c r="E19" s="731"/>
      <c r="F19" s="173"/>
      <c r="G19" s="240"/>
      <c r="H19" s="732"/>
    </row>
    <row r="20" spans="1:8" ht="15.65" customHeight="1">
      <c r="A20" s="727"/>
      <c r="B20" s="740"/>
      <c r="C20" s="262" t="s">
        <v>263</v>
      </c>
      <c r="D20" s="420">
        <f>'①【区内園】運営費申請書第1号様式  '!T67</f>
        <v>0</v>
      </c>
      <c r="E20" s="731"/>
      <c r="F20" s="173"/>
      <c r="G20" s="240"/>
      <c r="H20" s="732"/>
    </row>
    <row r="21" spans="1:8" ht="15.65" customHeight="1">
      <c r="A21" s="727"/>
      <c r="B21" s="740"/>
      <c r="C21" s="263"/>
      <c r="D21" s="420"/>
      <c r="E21" s="731"/>
      <c r="F21" s="173"/>
      <c r="G21" s="240"/>
      <c r="H21" s="732"/>
    </row>
    <row r="22" spans="1:8" ht="15.75" customHeight="1">
      <c r="A22" s="727"/>
      <c r="B22" s="740"/>
      <c r="C22" s="263"/>
      <c r="D22" s="420"/>
      <c r="E22" s="731"/>
      <c r="F22" s="173"/>
      <c r="G22" s="240"/>
      <c r="H22" s="732"/>
    </row>
    <row r="23" spans="1:8" ht="15.65" customHeight="1">
      <c r="A23" s="727"/>
      <c r="B23" s="740"/>
      <c r="C23" s="263"/>
      <c r="D23" s="420"/>
      <c r="E23" s="731"/>
      <c r="F23" s="173"/>
      <c r="G23" s="240"/>
      <c r="H23" s="732"/>
    </row>
    <row r="24" spans="1:8" ht="15.75" customHeight="1" thickBot="1">
      <c r="A24" s="727"/>
      <c r="B24" s="741"/>
      <c r="C24" s="264"/>
      <c r="D24" s="421"/>
      <c r="E24" s="731"/>
      <c r="F24" s="173"/>
      <c r="G24" s="240"/>
      <c r="H24" s="732"/>
    </row>
    <row r="25" spans="1:8" ht="15.75" customHeight="1">
      <c r="A25" s="728"/>
      <c r="B25" s="174" t="s">
        <v>167</v>
      </c>
      <c r="C25" s="174"/>
      <c r="D25" s="228"/>
      <c r="E25" s="708"/>
      <c r="F25" s="173"/>
      <c r="G25" s="240"/>
      <c r="H25" s="732"/>
    </row>
    <row r="26" spans="1:8" ht="15.75" customHeight="1">
      <c r="A26" s="728"/>
      <c r="B26" s="175" t="s">
        <v>168</v>
      </c>
      <c r="C26" s="175"/>
      <c r="D26" s="229"/>
      <c r="E26" s="708"/>
      <c r="F26" s="173"/>
      <c r="G26" s="240"/>
      <c r="H26" s="732"/>
    </row>
    <row r="27" spans="1:8" ht="15.75" customHeight="1">
      <c r="A27" s="728"/>
      <c r="B27" s="175" t="s">
        <v>169</v>
      </c>
      <c r="C27" s="175"/>
      <c r="D27" s="229"/>
      <c r="E27" s="708"/>
      <c r="F27" s="173"/>
      <c r="G27" s="240"/>
      <c r="H27" s="732"/>
    </row>
    <row r="28" spans="1:8" ht="15.75" customHeight="1">
      <c r="A28" s="728"/>
      <c r="B28" s="175" t="s">
        <v>170</v>
      </c>
      <c r="C28" s="175"/>
      <c r="D28" s="229"/>
      <c r="E28" s="708"/>
      <c r="F28" s="173"/>
      <c r="G28" s="240"/>
      <c r="H28" s="732"/>
    </row>
    <row r="29" spans="1:8" ht="15.75" customHeight="1">
      <c r="A29" s="728"/>
      <c r="B29" s="175" t="s">
        <v>253</v>
      </c>
      <c r="C29" s="175"/>
      <c r="D29" s="240"/>
      <c r="E29" s="708"/>
      <c r="F29" s="173"/>
      <c r="G29" s="240"/>
      <c r="H29" s="732"/>
    </row>
    <row r="30" spans="1:8" ht="15.75" customHeight="1">
      <c r="A30" s="728"/>
      <c r="B30" s="175" t="s">
        <v>171</v>
      </c>
      <c r="C30" s="175"/>
      <c r="D30" s="240"/>
      <c r="E30" s="708"/>
      <c r="F30" s="173"/>
      <c r="G30" s="240"/>
      <c r="H30" s="732"/>
    </row>
    <row r="31" spans="1:8" ht="15.75" customHeight="1">
      <c r="A31" s="728"/>
      <c r="B31" s="175" t="s">
        <v>172</v>
      </c>
      <c r="C31" s="175"/>
      <c r="D31" s="240"/>
      <c r="E31" s="709"/>
      <c r="F31" s="176" t="s">
        <v>173</v>
      </c>
      <c r="G31" s="177">
        <f>SUM(G8:G30)</f>
        <v>0</v>
      </c>
      <c r="H31" s="732"/>
    </row>
    <row r="32" spans="1:8" ht="15.75" customHeight="1">
      <c r="A32" s="728"/>
      <c r="B32" s="175" t="s">
        <v>174</v>
      </c>
      <c r="C32" s="175"/>
      <c r="D32" s="240"/>
      <c r="E32" s="707" t="s">
        <v>141</v>
      </c>
      <c r="F32" s="172" t="s">
        <v>86</v>
      </c>
      <c r="G32" s="240"/>
      <c r="H32" s="712"/>
    </row>
    <row r="33" spans="1:8" ht="15.75" customHeight="1">
      <c r="A33" s="728"/>
      <c r="B33" s="175" t="s">
        <v>175</v>
      </c>
      <c r="C33" s="175"/>
      <c r="D33" s="240"/>
      <c r="E33" s="708"/>
      <c r="F33" s="173" t="s">
        <v>176</v>
      </c>
      <c r="G33" s="240"/>
      <c r="H33" s="713"/>
    </row>
    <row r="34" spans="1:8" ht="15.75" customHeight="1">
      <c r="A34" s="728"/>
      <c r="B34" s="255" t="s">
        <v>258</v>
      </c>
      <c r="C34" s="175"/>
      <c r="D34" s="240"/>
      <c r="E34" s="708"/>
      <c r="F34" s="173" t="s">
        <v>178</v>
      </c>
      <c r="G34" s="240"/>
      <c r="H34" s="713"/>
    </row>
    <row r="35" spans="1:8" ht="15.75" customHeight="1">
      <c r="A35" s="728"/>
      <c r="B35" s="255" t="s">
        <v>259</v>
      </c>
      <c r="C35" s="175"/>
      <c r="D35" s="240"/>
      <c r="E35" s="708"/>
      <c r="F35" s="172" t="s">
        <v>179</v>
      </c>
      <c r="G35" s="240"/>
      <c r="H35" s="713"/>
    </row>
    <row r="36" spans="1:8" ht="15.75" customHeight="1">
      <c r="A36" s="728"/>
      <c r="B36" s="255" t="s">
        <v>177</v>
      </c>
      <c r="C36" s="175"/>
      <c r="D36" s="240"/>
      <c r="E36" s="708"/>
      <c r="F36" s="172" t="s">
        <v>180</v>
      </c>
      <c r="G36" s="240"/>
      <c r="H36" s="713"/>
    </row>
    <row r="37" spans="1:8" ht="15.75" customHeight="1">
      <c r="A37" s="728"/>
      <c r="B37" s="175"/>
      <c r="C37" s="175"/>
      <c r="D37" s="177"/>
      <c r="E37" s="708"/>
      <c r="F37" s="172" t="s">
        <v>181</v>
      </c>
      <c r="G37" s="240"/>
      <c r="H37" s="713"/>
    </row>
    <row r="38" spans="1:8" ht="15.75" customHeight="1">
      <c r="A38" s="728"/>
      <c r="B38" s="175"/>
      <c r="C38" s="175"/>
      <c r="D38" s="177"/>
      <c r="E38" s="708"/>
      <c r="F38" s="173"/>
      <c r="G38" s="240"/>
      <c r="H38" s="713"/>
    </row>
    <row r="39" spans="1:8" ht="15.75" customHeight="1">
      <c r="A39" s="729"/>
      <c r="B39" s="733" t="s">
        <v>182</v>
      </c>
      <c r="C39" s="734"/>
      <c r="D39" s="177">
        <f>SUM(D8,D25:D38)</f>
        <v>0</v>
      </c>
      <c r="E39" s="708"/>
      <c r="F39" s="173"/>
      <c r="G39" s="240"/>
      <c r="H39" s="713"/>
    </row>
    <row r="40" spans="1:8" ht="15.75" customHeight="1">
      <c r="A40" s="735" t="s">
        <v>183</v>
      </c>
      <c r="B40" s="178"/>
      <c r="C40" s="173" t="s">
        <v>184</v>
      </c>
      <c r="D40" s="240"/>
      <c r="E40" s="708"/>
      <c r="F40" s="172"/>
      <c r="G40" s="240"/>
      <c r="H40" s="713"/>
    </row>
    <row r="41" spans="1:8" ht="15.75" customHeight="1">
      <c r="A41" s="736"/>
      <c r="B41" s="178"/>
      <c r="C41" s="172" t="s">
        <v>185</v>
      </c>
      <c r="D41" s="240"/>
      <c r="E41" s="708"/>
      <c r="F41" s="172"/>
      <c r="G41" s="240"/>
      <c r="H41" s="713"/>
    </row>
    <row r="42" spans="1:8" ht="15.75" customHeight="1">
      <c r="A42" s="737"/>
      <c r="B42" s="733" t="s">
        <v>186</v>
      </c>
      <c r="C42" s="734"/>
      <c r="D42" s="177">
        <f>SUM(D40:D41)</f>
        <v>0</v>
      </c>
      <c r="E42" s="708"/>
      <c r="F42" s="172"/>
      <c r="G42" s="240"/>
      <c r="H42" s="713"/>
    </row>
    <row r="43" spans="1:8" ht="15.75" customHeight="1">
      <c r="A43" s="738" t="s">
        <v>143</v>
      </c>
      <c r="B43" s="241"/>
      <c r="C43" s="173" t="s">
        <v>187</v>
      </c>
      <c r="D43" s="240"/>
      <c r="E43" s="709"/>
      <c r="F43" s="176" t="s">
        <v>188</v>
      </c>
      <c r="G43" s="177">
        <f>SUM(G32:G42)</f>
        <v>0</v>
      </c>
      <c r="H43" s="714"/>
    </row>
    <row r="44" spans="1:8" ht="15.75" customHeight="1">
      <c r="A44" s="738"/>
      <c r="B44" s="241"/>
      <c r="C44" s="172" t="s">
        <v>189</v>
      </c>
      <c r="D44" s="240"/>
      <c r="E44" s="707" t="s">
        <v>142</v>
      </c>
      <c r="F44" s="172" t="s">
        <v>190</v>
      </c>
      <c r="G44" s="240"/>
      <c r="H44" s="712"/>
    </row>
    <row r="45" spans="1:8" ht="15.75" customHeight="1">
      <c r="A45" s="738"/>
      <c r="B45" s="241"/>
      <c r="C45" s="173" t="s">
        <v>191</v>
      </c>
      <c r="D45" s="240"/>
      <c r="E45" s="708"/>
      <c r="F45" s="172" t="s">
        <v>192</v>
      </c>
      <c r="G45" s="240"/>
      <c r="H45" s="713"/>
    </row>
    <row r="46" spans="1:8" ht="15.75" customHeight="1">
      <c r="A46" s="738"/>
      <c r="B46" s="733" t="s">
        <v>193</v>
      </c>
      <c r="C46" s="734"/>
      <c r="D46" s="177">
        <f>SUM(D43:D45)</f>
        <v>0</v>
      </c>
      <c r="E46" s="708"/>
      <c r="F46" s="172" t="s">
        <v>194</v>
      </c>
      <c r="G46" s="240"/>
      <c r="H46" s="713"/>
    </row>
    <row r="47" spans="1:8" ht="15.75" customHeight="1">
      <c r="A47" s="179"/>
      <c r="B47" s="179"/>
      <c r="C47" s="172"/>
      <c r="D47" s="177"/>
      <c r="E47" s="708"/>
      <c r="F47" s="172" t="s">
        <v>195</v>
      </c>
      <c r="G47" s="240"/>
      <c r="H47" s="713"/>
    </row>
    <row r="48" spans="1:8" ht="15.75" customHeight="1">
      <c r="A48" s="179"/>
      <c r="B48" s="179"/>
      <c r="C48" s="173"/>
      <c r="D48" s="177"/>
      <c r="E48" s="708"/>
      <c r="F48" s="173" t="s">
        <v>196</v>
      </c>
      <c r="G48" s="240"/>
      <c r="H48" s="713"/>
    </row>
    <row r="49" spans="1:8" ht="15.75" customHeight="1">
      <c r="A49" s="179"/>
      <c r="B49" s="179"/>
      <c r="C49" s="173"/>
      <c r="D49" s="177"/>
      <c r="E49" s="708"/>
      <c r="F49" s="172" t="s">
        <v>197</v>
      </c>
      <c r="G49" s="240"/>
      <c r="H49" s="713"/>
    </row>
    <row r="50" spans="1:8" ht="15.75" customHeight="1">
      <c r="A50" s="179"/>
      <c r="B50" s="179"/>
      <c r="C50" s="173"/>
      <c r="D50" s="177"/>
      <c r="E50" s="708"/>
      <c r="F50" s="172" t="s">
        <v>198</v>
      </c>
      <c r="G50" s="240"/>
      <c r="H50" s="713"/>
    </row>
    <row r="51" spans="1:8" ht="15.75" customHeight="1">
      <c r="A51" s="179"/>
      <c r="B51" s="179"/>
      <c r="C51" s="173"/>
      <c r="D51" s="177"/>
      <c r="E51" s="708"/>
      <c r="F51" s="172" t="s">
        <v>199</v>
      </c>
      <c r="G51" s="240"/>
      <c r="H51" s="713"/>
    </row>
    <row r="52" spans="1:8" ht="15.75" customHeight="1">
      <c r="A52" s="179"/>
      <c r="B52" s="179"/>
      <c r="C52" s="173"/>
      <c r="D52" s="177"/>
      <c r="E52" s="708"/>
      <c r="F52" s="172" t="s">
        <v>200</v>
      </c>
      <c r="G52" s="240"/>
      <c r="H52" s="713"/>
    </row>
    <row r="53" spans="1:8" ht="15.75" customHeight="1">
      <c r="A53" s="179"/>
      <c r="B53" s="179"/>
      <c r="C53" s="173"/>
      <c r="D53" s="177"/>
      <c r="E53" s="708"/>
      <c r="F53" s="172" t="s">
        <v>201</v>
      </c>
      <c r="G53" s="240"/>
      <c r="H53" s="713"/>
    </row>
    <row r="54" spans="1:8" ht="15.75" customHeight="1">
      <c r="A54" s="179"/>
      <c r="B54" s="179"/>
      <c r="C54" s="173"/>
      <c r="D54" s="177"/>
      <c r="E54" s="708"/>
      <c r="F54" s="172" t="s">
        <v>202</v>
      </c>
      <c r="G54" s="240"/>
      <c r="H54" s="713"/>
    </row>
    <row r="55" spans="1:8" ht="15.75" customHeight="1">
      <c r="A55" s="179"/>
      <c r="B55" s="179"/>
      <c r="C55" s="173"/>
      <c r="D55" s="177"/>
      <c r="E55" s="708"/>
      <c r="F55" s="172" t="s">
        <v>203</v>
      </c>
      <c r="G55" s="240"/>
      <c r="H55" s="713"/>
    </row>
    <row r="56" spans="1:8" ht="15.75" customHeight="1">
      <c r="A56" s="179"/>
      <c r="B56" s="179"/>
      <c r="C56" s="173"/>
      <c r="D56" s="177"/>
      <c r="E56" s="708"/>
      <c r="F56" s="172"/>
      <c r="G56" s="240"/>
      <c r="H56" s="713"/>
    </row>
    <row r="57" spans="1:8" ht="15.75" customHeight="1">
      <c r="A57" s="179"/>
      <c r="B57" s="179"/>
      <c r="C57" s="173"/>
      <c r="D57" s="177"/>
      <c r="E57" s="708"/>
      <c r="F57" s="172"/>
      <c r="G57" s="240"/>
      <c r="H57" s="713"/>
    </row>
    <row r="58" spans="1:8" ht="15.75" customHeight="1">
      <c r="A58" s="179"/>
      <c r="B58" s="179"/>
      <c r="C58" s="173"/>
      <c r="D58" s="177"/>
      <c r="E58" s="709"/>
      <c r="F58" s="176" t="s">
        <v>204</v>
      </c>
      <c r="G58" s="177">
        <f>SUM(G44:G57)</f>
        <v>0</v>
      </c>
      <c r="H58" s="714"/>
    </row>
    <row r="59" spans="1:8" ht="15.75" customHeight="1">
      <c r="A59" s="179"/>
      <c r="B59" s="179"/>
      <c r="C59" s="173"/>
      <c r="D59" s="177"/>
      <c r="E59" s="707" t="s">
        <v>143</v>
      </c>
      <c r="F59" s="710" t="s">
        <v>205</v>
      </c>
      <c r="G59" s="711"/>
      <c r="H59" s="712"/>
    </row>
    <row r="60" spans="1:8" ht="15.75" customHeight="1">
      <c r="A60" s="179"/>
      <c r="B60" s="179"/>
      <c r="C60" s="173"/>
      <c r="D60" s="177"/>
      <c r="E60" s="708"/>
      <c r="F60" s="172" t="s">
        <v>206</v>
      </c>
      <c r="G60" s="240"/>
      <c r="H60" s="713"/>
    </row>
    <row r="61" spans="1:8" ht="15.75" customHeight="1">
      <c r="A61" s="179"/>
      <c r="B61" s="179"/>
      <c r="C61" s="173"/>
      <c r="D61" s="177"/>
      <c r="E61" s="708"/>
      <c r="F61" s="172"/>
      <c r="G61" s="240"/>
      <c r="H61" s="713"/>
    </row>
    <row r="62" spans="1:8" ht="15.75" customHeight="1">
      <c r="A62" s="179"/>
      <c r="B62" s="179"/>
      <c r="C62" s="173"/>
      <c r="D62" s="177"/>
      <c r="E62" s="708"/>
      <c r="F62" s="172"/>
      <c r="G62" s="240"/>
      <c r="H62" s="713"/>
    </row>
    <row r="63" spans="1:8" ht="15.75" customHeight="1">
      <c r="A63" s="715" t="s">
        <v>207</v>
      </c>
      <c r="B63" s="715"/>
      <c r="C63" s="715"/>
      <c r="D63" s="230"/>
      <c r="E63" s="709"/>
      <c r="F63" s="180" t="s">
        <v>208</v>
      </c>
      <c r="G63" s="177">
        <f>SUM(G60:G62)</f>
        <v>0</v>
      </c>
      <c r="H63" s="714"/>
    </row>
    <row r="64" spans="1:8" ht="26.25" customHeight="1" thickBot="1">
      <c r="A64" s="718" t="s">
        <v>209</v>
      </c>
      <c r="B64" s="718"/>
      <c r="C64" s="718"/>
      <c r="D64" s="181">
        <f>D39+D42+D46+D63</f>
        <v>0</v>
      </c>
      <c r="E64" s="719" t="s">
        <v>210</v>
      </c>
      <c r="F64" s="719"/>
      <c r="G64" s="182">
        <f>G31+G43+G58+G63</f>
        <v>0</v>
      </c>
      <c r="H64" s="183">
        <f>D8</f>
        <v>0</v>
      </c>
    </row>
    <row r="65" spans="1:8" ht="26.25" customHeight="1" thickBot="1">
      <c r="D65" s="184"/>
      <c r="E65" s="720" t="s">
        <v>211</v>
      </c>
      <c r="F65" s="721"/>
      <c r="G65" s="185">
        <f>D64-G64</f>
        <v>0</v>
      </c>
      <c r="H65" s="186"/>
    </row>
    <row r="66" spans="1:8">
      <c r="C66" s="234"/>
      <c r="D66" s="187"/>
      <c r="E66" s="186"/>
      <c r="F66" s="186"/>
      <c r="G66" s="184"/>
      <c r="H66" s="186"/>
    </row>
    <row r="67" spans="1:8">
      <c r="A67" s="234"/>
      <c r="B67" s="234"/>
      <c r="C67" s="237"/>
      <c r="D67" s="237"/>
      <c r="E67" s="234"/>
      <c r="F67" s="234"/>
      <c r="G67" s="237"/>
    </row>
    <row r="68" spans="1:8">
      <c r="A68" s="237"/>
      <c r="B68" s="237"/>
      <c r="C68" s="237"/>
      <c r="D68" s="237"/>
      <c r="E68" s="722"/>
      <c r="F68" s="722"/>
      <c r="G68" s="722"/>
    </row>
    <row r="69" spans="1:8">
      <c r="A69" s="237"/>
      <c r="B69" s="237"/>
      <c r="C69" s="236"/>
      <c r="D69" s="235"/>
      <c r="E69" s="723"/>
      <c r="F69" s="723"/>
      <c r="G69" s="237"/>
    </row>
    <row r="70" spans="1:8" ht="32.25" customHeight="1">
      <c r="A70" s="236"/>
      <c r="B70" s="236"/>
      <c r="C70" s="236"/>
      <c r="D70" s="237"/>
      <c r="E70" s="723"/>
      <c r="F70" s="723"/>
      <c r="G70" s="235"/>
    </row>
    <row r="71" spans="1:8">
      <c r="A71" s="236"/>
      <c r="B71" s="236"/>
      <c r="C71" s="236"/>
      <c r="D71" s="237"/>
      <c r="E71" s="716"/>
      <c r="F71" s="716"/>
      <c r="G71" s="717"/>
    </row>
    <row r="72" spans="1:8">
      <c r="A72" s="236"/>
      <c r="B72" s="236"/>
      <c r="C72" s="236"/>
      <c r="D72" s="237"/>
      <c r="E72" s="716"/>
      <c r="F72" s="716"/>
      <c r="G72" s="717"/>
    </row>
  </sheetData>
  <mergeCells count="34">
    <mergeCell ref="A6:D6"/>
    <mergeCell ref="E6:H6"/>
    <mergeCell ref="A3:H3"/>
    <mergeCell ref="A4:D4"/>
    <mergeCell ref="G4:H4"/>
    <mergeCell ref="A5:G5"/>
    <mergeCell ref="A7:C7"/>
    <mergeCell ref="E7:F7"/>
    <mergeCell ref="A8:A39"/>
    <mergeCell ref="E8:E31"/>
    <mergeCell ref="H8:H31"/>
    <mergeCell ref="E32:E43"/>
    <mergeCell ref="H32:H43"/>
    <mergeCell ref="B39:C39"/>
    <mergeCell ref="A40:A42"/>
    <mergeCell ref="B42:C42"/>
    <mergeCell ref="A43:A46"/>
    <mergeCell ref="E44:E58"/>
    <mergeCell ref="H44:H58"/>
    <mergeCell ref="B46:C46"/>
    <mergeCell ref="B10:B24"/>
    <mergeCell ref="E59:E63"/>
    <mergeCell ref="F59:G59"/>
    <mergeCell ref="H59:H63"/>
    <mergeCell ref="A63:C63"/>
    <mergeCell ref="E71:F71"/>
    <mergeCell ref="G71:G72"/>
    <mergeCell ref="E72:F72"/>
    <mergeCell ref="A64:C64"/>
    <mergeCell ref="E64:F64"/>
    <mergeCell ref="E65:F65"/>
    <mergeCell ref="E68:G68"/>
    <mergeCell ref="E69:F69"/>
    <mergeCell ref="E70:F70"/>
  </mergeCells>
  <phoneticPr fontId="3"/>
  <pageMargins left="0.7" right="0.7" top="0.75" bottom="0.75" header="0.3" footer="0.3"/>
  <pageSetup paperSize="9" scale="67"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4299E9-FE43-47E6-81B7-55EC70C23B95}">
  <dimension ref="B1:M39"/>
  <sheetViews>
    <sheetView view="pageBreakPreview" topLeftCell="A14" zoomScale="70" zoomScaleNormal="100" zoomScaleSheetLayoutView="70" workbookViewId="0">
      <selection activeCell="B1" sqref="B1"/>
    </sheetView>
  </sheetViews>
  <sheetFormatPr defaultColWidth="8.90625" defaultRowHeight="14"/>
  <cols>
    <col min="1" max="1" width="4.54296875" style="348" customWidth="1"/>
    <col min="2" max="2" width="14.54296875" style="348" customWidth="1"/>
    <col min="3" max="3" width="39.08984375" style="348" bestFit="1" customWidth="1"/>
    <col min="4" max="5" width="4.08984375" style="348" bestFit="1" customWidth="1"/>
    <col min="6" max="6" width="21.6328125" style="348" customWidth="1"/>
    <col min="7" max="7" width="8.453125" style="348" customWidth="1"/>
    <col min="8" max="8" width="5.54296875" style="348" customWidth="1"/>
    <col min="9" max="9" width="8.36328125" style="348" customWidth="1"/>
    <col min="10" max="10" width="5.54296875" style="348" customWidth="1"/>
    <col min="11" max="11" width="15.54296875" style="348" customWidth="1"/>
    <col min="12" max="12" width="4.08984375" style="348" bestFit="1" customWidth="1"/>
    <col min="13" max="13" width="5.54296875" style="348" customWidth="1"/>
    <col min="14" max="16384" width="8.90625" style="348"/>
  </cols>
  <sheetData>
    <row r="1" spans="2:13" ht="33.65" customHeight="1">
      <c r="C1" s="747" t="s">
        <v>381</v>
      </c>
      <c r="D1" s="748"/>
      <c r="E1" s="748"/>
      <c r="F1" s="748"/>
      <c r="G1" s="748"/>
      <c r="H1" s="748"/>
      <c r="I1" s="748"/>
      <c r="J1" s="748"/>
      <c r="K1" s="748"/>
      <c r="L1" s="748"/>
      <c r="M1" s="748"/>
    </row>
    <row r="2" spans="2:13">
      <c r="C2" s="749"/>
      <c r="D2" s="750"/>
      <c r="E2" s="750"/>
      <c r="F2" s="750"/>
      <c r="G2" s="750"/>
      <c r="H2" s="750"/>
      <c r="I2" s="750"/>
      <c r="J2" s="750"/>
      <c r="K2" s="750"/>
      <c r="L2" s="750"/>
      <c r="M2" s="750"/>
    </row>
    <row r="3" spans="2:13">
      <c r="B3" s="349" t="s">
        <v>288</v>
      </c>
      <c r="G3" s="350" t="s">
        <v>380</v>
      </c>
      <c r="H3" s="746">
        <f>'①【区内園】運営費申請書第1号様式  '!V12</f>
        <v>0</v>
      </c>
      <c r="I3" s="746"/>
      <c r="J3" s="746"/>
      <c r="K3" s="746"/>
      <c r="L3" s="746"/>
    </row>
    <row r="4" spans="2:13">
      <c r="C4" s="350"/>
      <c r="G4" s="350"/>
    </row>
    <row r="5" spans="2:13">
      <c r="C5" s="350"/>
      <c r="G5" s="350"/>
    </row>
    <row r="6" spans="2:13">
      <c r="C6" s="350"/>
      <c r="G6" s="350"/>
    </row>
    <row r="7" spans="2:13">
      <c r="C7" s="350"/>
    </row>
    <row r="8" spans="2:13">
      <c r="C8" s="349"/>
    </row>
    <row r="9" spans="2:13" ht="16.5">
      <c r="B9" s="394" t="s">
        <v>382</v>
      </c>
      <c r="C9" s="393"/>
      <c r="D9" s="393"/>
      <c r="E9" s="393"/>
      <c r="F9" s="393"/>
      <c r="G9" s="393"/>
      <c r="H9" s="393"/>
      <c r="I9" s="393"/>
      <c r="J9" s="393"/>
      <c r="K9" s="393"/>
      <c r="L9" s="393"/>
    </row>
    <row r="10" spans="2:13">
      <c r="C10" s="349"/>
    </row>
    <row r="11" spans="2:13" ht="23.4" customHeight="1">
      <c r="B11" s="392" t="s">
        <v>383</v>
      </c>
    </row>
    <row r="12" spans="2:13" ht="268.5" customHeight="1">
      <c r="B12" s="351"/>
      <c r="C12" s="757" t="s">
        <v>405</v>
      </c>
      <c r="D12" s="754"/>
      <c r="E12" s="754"/>
      <c r="F12" s="754"/>
      <c r="G12" s="754"/>
      <c r="H12" s="754"/>
      <c r="I12" s="754"/>
      <c r="J12" s="754"/>
      <c r="K12" s="754"/>
      <c r="L12" s="754"/>
      <c r="M12" s="754"/>
    </row>
    <row r="13" spans="2:13" ht="98.4" customHeight="1">
      <c r="B13" s="351"/>
      <c r="C13" s="754" t="s">
        <v>406</v>
      </c>
      <c r="D13" s="754"/>
      <c r="E13" s="754"/>
      <c r="F13" s="754"/>
      <c r="G13" s="754"/>
      <c r="H13" s="754"/>
      <c r="I13" s="754"/>
      <c r="J13" s="754"/>
      <c r="K13" s="754"/>
      <c r="L13" s="754"/>
      <c r="M13" s="754"/>
    </row>
    <row r="14" spans="2:13" ht="120.65" customHeight="1">
      <c r="B14" s="351"/>
      <c r="C14" s="758" t="s">
        <v>407</v>
      </c>
      <c r="D14" s="758"/>
      <c r="E14" s="758"/>
      <c r="F14" s="758"/>
      <c r="G14" s="758"/>
      <c r="H14" s="758"/>
      <c r="I14" s="758"/>
      <c r="J14" s="758"/>
      <c r="K14" s="758"/>
      <c r="L14" s="758"/>
      <c r="M14" s="758"/>
    </row>
    <row r="15" spans="2:13" ht="107.4" customHeight="1">
      <c r="B15" s="351"/>
      <c r="C15" s="754" t="s">
        <v>442</v>
      </c>
      <c r="D15" s="754"/>
      <c r="E15" s="754"/>
      <c r="F15" s="754"/>
      <c r="G15" s="754"/>
      <c r="H15" s="754"/>
      <c r="I15" s="754"/>
      <c r="J15" s="754"/>
      <c r="K15" s="754"/>
      <c r="L15" s="754"/>
      <c r="M15" s="754"/>
    </row>
    <row r="16" spans="2:13">
      <c r="B16" s="352"/>
      <c r="C16" s="353"/>
      <c r="D16" s="353"/>
      <c r="E16" s="353"/>
      <c r="F16" s="353"/>
      <c r="G16" s="353"/>
      <c r="H16" s="353"/>
      <c r="I16" s="353"/>
      <c r="J16" s="353"/>
      <c r="K16" s="353"/>
      <c r="L16" s="353"/>
    </row>
    <row r="17" spans="2:13" ht="42" customHeight="1">
      <c r="B17" s="392" t="s">
        <v>289</v>
      </c>
      <c r="C17" s="354"/>
      <c r="D17" s="355"/>
      <c r="E17" s="355"/>
      <c r="F17" s="355"/>
      <c r="G17" s="355"/>
      <c r="H17" s="355"/>
      <c r="I17" s="355"/>
      <c r="J17" s="355"/>
      <c r="K17" s="355"/>
      <c r="L17" s="355"/>
      <c r="M17" s="355"/>
    </row>
    <row r="18" spans="2:13" ht="24" customHeight="1">
      <c r="B18" s="751" t="s">
        <v>290</v>
      </c>
      <c r="C18" s="755" t="s">
        <v>449</v>
      </c>
      <c r="D18" s="755"/>
      <c r="E18" s="755"/>
      <c r="F18" s="755"/>
      <c r="G18" s="755"/>
      <c r="H18" s="755"/>
      <c r="I18" s="755"/>
      <c r="J18" s="755"/>
      <c r="K18" s="755"/>
      <c r="L18" s="755"/>
      <c r="M18" s="755"/>
    </row>
    <row r="19" spans="2:13" ht="57.65" customHeight="1">
      <c r="B19" s="751"/>
      <c r="C19" s="759"/>
      <c r="D19" s="760"/>
      <c r="E19" s="760"/>
      <c r="F19" s="760"/>
      <c r="G19" s="760"/>
      <c r="H19" s="760"/>
      <c r="I19" s="760"/>
      <c r="J19" s="760"/>
      <c r="K19" s="760"/>
      <c r="L19" s="760"/>
      <c r="M19" s="760"/>
    </row>
    <row r="20" spans="2:13" ht="42.65" customHeight="1">
      <c r="B20" s="356" t="s">
        <v>36</v>
      </c>
      <c r="C20" s="395">
        <f>'①【区内園】運営費申請書第1号様式  '!M37</f>
        <v>0</v>
      </c>
      <c r="D20" s="406" t="s">
        <v>384</v>
      </c>
      <c r="E20" s="761"/>
      <c r="F20" s="761"/>
      <c r="G20" s="761"/>
      <c r="H20" s="761"/>
      <c r="I20" s="761"/>
      <c r="J20" s="761"/>
      <c r="K20" s="761"/>
      <c r="L20" s="761"/>
      <c r="M20" s="761"/>
    </row>
    <row r="21" spans="2:13" ht="45" customHeight="1">
      <c r="B21" s="751" t="s">
        <v>291</v>
      </c>
      <c r="C21" s="423" t="s">
        <v>292</v>
      </c>
      <c r="D21" s="753"/>
      <c r="E21" s="752"/>
      <c r="F21" s="752" t="s">
        <v>293</v>
      </c>
      <c r="G21" s="752"/>
      <c r="H21" s="424"/>
      <c r="I21" s="425"/>
      <c r="J21" s="423"/>
      <c r="K21" s="753" t="s">
        <v>294</v>
      </c>
      <c r="L21" s="753"/>
      <c r="M21" s="753"/>
    </row>
    <row r="22" spans="2:13" ht="30" customHeight="1">
      <c r="B22" s="751"/>
      <c r="C22" s="395">
        <f>③受託児童数見込算出書!J35+③受託児童数見込算出書!J36</f>
        <v>0</v>
      </c>
      <c r="D22" s="423" t="s">
        <v>295</v>
      </c>
      <c r="E22" s="423" t="s">
        <v>296</v>
      </c>
      <c r="F22" s="426">
        <f>IFERROR(VLOOKUP(C20,単価表!$A$11:$D$72,4,1),0)</f>
        <v>0</v>
      </c>
      <c r="G22" s="423" t="s">
        <v>5</v>
      </c>
      <c r="H22" s="423" t="s">
        <v>296</v>
      </c>
      <c r="I22" s="395">
        <v>1</v>
      </c>
      <c r="J22" s="423" t="s">
        <v>0</v>
      </c>
      <c r="K22" s="427">
        <f>C22*F22</f>
        <v>0</v>
      </c>
      <c r="L22" s="753" t="s">
        <v>5</v>
      </c>
      <c r="M22" s="753"/>
    </row>
    <row r="23" spans="2:13" ht="51.65" customHeight="1">
      <c r="B23" s="751"/>
      <c r="C23" s="428" t="s">
        <v>297</v>
      </c>
      <c r="D23" s="351"/>
      <c r="E23" s="753" t="s">
        <v>385</v>
      </c>
      <c r="F23" s="753"/>
      <c r="G23" s="753"/>
      <c r="H23" s="351"/>
      <c r="I23" s="753" t="s">
        <v>386</v>
      </c>
      <c r="J23" s="753"/>
      <c r="K23" s="753"/>
      <c r="L23" s="753"/>
      <c r="M23" s="753"/>
    </row>
    <row r="24" spans="2:13" ht="23.4" customHeight="1">
      <c r="B24" s="751"/>
      <c r="C24" s="754" t="s">
        <v>298</v>
      </c>
      <c r="D24" s="754"/>
      <c r="E24" s="754"/>
      <c r="F24" s="754"/>
      <c r="G24" s="754"/>
      <c r="H24" s="754"/>
      <c r="I24" s="754"/>
      <c r="J24" s="754"/>
      <c r="K24" s="754"/>
      <c r="L24" s="754"/>
      <c r="M24" s="754"/>
    </row>
    <row r="25" spans="2:13" ht="25.75" customHeight="1">
      <c r="B25" s="751"/>
      <c r="C25" s="755" t="s">
        <v>450</v>
      </c>
      <c r="D25" s="755"/>
      <c r="E25" s="755"/>
      <c r="F25" s="755"/>
      <c r="G25" s="755"/>
      <c r="H25" s="755"/>
      <c r="I25" s="755"/>
      <c r="J25" s="755"/>
      <c r="K25" s="755"/>
      <c r="L25" s="755"/>
      <c r="M25" s="755"/>
    </row>
    <row r="26" spans="2:13" ht="57" customHeight="1">
      <c r="B26" s="751"/>
      <c r="C26" s="756"/>
      <c r="D26" s="756"/>
      <c r="E26" s="756"/>
      <c r="F26" s="756"/>
      <c r="G26" s="756"/>
      <c r="H26" s="756"/>
      <c r="I26" s="756"/>
      <c r="J26" s="756"/>
      <c r="K26" s="756"/>
      <c r="L26" s="756"/>
      <c r="M26" s="756"/>
    </row>
    <row r="37" spans="3:13" hidden="1">
      <c r="C37" s="350"/>
      <c r="D37" s="350"/>
      <c r="E37" s="350"/>
      <c r="F37" s="350"/>
      <c r="G37" s="350"/>
      <c r="H37" s="350"/>
      <c r="I37" s="350"/>
      <c r="J37" s="350"/>
      <c r="K37" s="350"/>
      <c r="L37" s="350"/>
      <c r="M37" s="350"/>
    </row>
    <row r="38" spans="3:13">
      <c r="C38" s="349"/>
    </row>
    <row r="39" spans="3:13">
      <c r="C39" s="349"/>
    </row>
  </sheetData>
  <mergeCells count="21">
    <mergeCell ref="C15:M15"/>
    <mergeCell ref="C18:M18"/>
    <mergeCell ref="C19:M19"/>
    <mergeCell ref="E20:M20"/>
    <mergeCell ref="K21:M21"/>
    <mergeCell ref="H3:L3"/>
    <mergeCell ref="C1:M1"/>
    <mergeCell ref="C2:M2"/>
    <mergeCell ref="B21:B26"/>
    <mergeCell ref="F21:G21"/>
    <mergeCell ref="D21:E21"/>
    <mergeCell ref="E23:G23"/>
    <mergeCell ref="B18:B19"/>
    <mergeCell ref="I23:M23"/>
    <mergeCell ref="C24:M24"/>
    <mergeCell ref="C25:M25"/>
    <mergeCell ref="C26:M26"/>
    <mergeCell ref="C12:M12"/>
    <mergeCell ref="C13:M13"/>
    <mergeCell ref="C14:M14"/>
    <mergeCell ref="L22:M22"/>
  </mergeCells>
  <phoneticPr fontId="3"/>
  <dataValidations count="1">
    <dataValidation type="list" allowBlank="1" showInputMessage="1" showErrorMessage="1" sqref="H23 D23 B12:B15" xr:uid="{36518295-A123-4FB5-AEBB-5CBF24C869E4}">
      <formula1>"✓"</formula1>
    </dataValidation>
  </dataValidations>
  <pageMargins left="0.7" right="0.7" top="0.75" bottom="0.75" header="0.3" footer="0.3"/>
  <pageSetup paperSize="9" scale="62"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F06651-B6EA-45E8-8E7C-84DF86E4EE35}">
  <dimension ref="A1:AT46"/>
  <sheetViews>
    <sheetView showGridLines="0" view="pageBreakPreview" zoomScaleNormal="100" zoomScaleSheetLayoutView="100" workbookViewId="0">
      <selection activeCell="Z26" sqref="Z26:AE26"/>
    </sheetView>
  </sheetViews>
  <sheetFormatPr defaultColWidth="3.36328125" defaultRowHeight="13"/>
  <cols>
    <col min="1" max="7" width="3.36328125" style="326"/>
    <col min="8" max="10" width="3.36328125" style="326" hidden="1" customWidth="1"/>
    <col min="11" max="11" width="3.36328125" style="326"/>
    <col min="12" max="12" width="6.54296875" style="326" customWidth="1"/>
    <col min="13" max="34" width="3.36328125" style="326"/>
    <col min="35" max="35" width="4.08984375" style="326" customWidth="1"/>
    <col min="36" max="36" width="3.6328125" style="326" customWidth="1"/>
    <col min="37" max="41" width="3.36328125" style="326"/>
    <col min="42" max="42" width="7.1796875" style="326" customWidth="1"/>
    <col min="43" max="45" width="3.36328125" style="326"/>
    <col min="46" max="46" width="7.1796875" style="326" bestFit="1" customWidth="1"/>
    <col min="47" max="263" width="3.36328125" style="326"/>
    <col min="264" max="266" width="0" style="326" hidden="1" customWidth="1"/>
    <col min="267" max="290" width="3.36328125" style="326"/>
    <col min="291" max="291" width="4.08984375" style="326" customWidth="1"/>
    <col min="292" max="292" width="3.6328125" style="326" customWidth="1"/>
    <col min="293" max="297" width="3.36328125" style="326"/>
    <col min="298" max="298" width="10.08984375" style="326" customWidth="1"/>
    <col min="299" max="519" width="3.36328125" style="326"/>
    <col min="520" max="522" width="0" style="326" hidden="1" customWidth="1"/>
    <col min="523" max="546" width="3.36328125" style="326"/>
    <col min="547" max="547" width="4.08984375" style="326" customWidth="1"/>
    <col min="548" max="548" width="3.6328125" style="326" customWidth="1"/>
    <col min="549" max="553" width="3.36328125" style="326"/>
    <col min="554" max="554" width="10.08984375" style="326" customWidth="1"/>
    <col min="555" max="775" width="3.36328125" style="326"/>
    <col min="776" max="778" width="0" style="326" hidden="1" customWidth="1"/>
    <col min="779" max="802" width="3.36328125" style="326"/>
    <col min="803" max="803" width="4.08984375" style="326" customWidth="1"/>
    <col min="804" max="804" width="3.6328125" style="326" customWidth="1"/>
    <col min="805" max="809" width="3.36328125" style="326"/>
    <col min="810" max="810" width="10.08984375" style="326" customWidth="1"/>
    <col min="811" max="1031" width="3.36328125" style="326"/>
    <col min="1032" max="1034" width="0" style="326" hidden="1" customWidth="1"/>
    <col min="1035" max="1058" width="3.36328125" style="326"/>
    <col min="1059" max="1059" width="4.08984375" style="326" customWidth="1"/>
    <col min="1060" max="1060" width="3.6328125" style="326" customWidth="1"/>
    <col min="1061" max="1065" width="3.36328125" style="326"/>
    <col min="1066" max="1066" width="10.08984375" style="326" customWidth="1"/>
    <col min="1067" max="1287" width="3.36328125" style="326"/>
    <col min="1288" max="1290" width="0" style="326" hidden="1" customWidth="1"/>
    <col min="1291" max="1314" width="3.36328125" style="326"/>
    <col min="1315" max="1315" width="4.08984375" style="326" customWidth="1"/>
    <col min="1316" max="1316" width="3.6328125" style="326" customWidth="1"/>
    <col min="1317" max="1321" width="3.36328125" style="326"/>
    <col min="1322" max="1322" width="10.08984375" style="326" customWidth="1"/>
    <col min="1323" max="1543" width="3.36328125" style="326"/>
    <col min="1544" max="1546" width="0" style="326" hidden="1" customWidth="1"/>
    <col min="1547" max="1570" width="3.36328125" style="326"/>
    <col min="1571" max="1571" width="4.08984375" style="326" customWidth="1"/>
    <col min="1572" max="1572" width="3.6328125" style="326" customWidth="1"/>
    <col min="1573" max="1577" width="3.36328125" style="326"/>
    <col min="1578" max="1578" width="10.08984375" style="326" customWidth="1"/>
    <col min="1579" max="1799" width="3.36328125" style="326"/>
    <col min="1800" max="1802" width="0" style="326" hidden="1" customWidth="1"/>
    <col min="1803" max="1826" width="3.36328125" style="326"/>
    <col min="1827" max="1827" width="4.08984375" style="326" customWidth="1"/>
    <col min="1828" max="1828" width="3.6328125" style="326" customWidth="1"/>
    <col min="1829" max="1833" width="3.36328125" style="326"/>
    <col min="1834" max="1834" width="10.08984375" style="326" customWidth="1"/>
    <col min="1835" max="2055" width="3.36328125" style="326"/>
    <col min="2056" max="2058" width="0" style="326" hidden="1" customWidth="1"/>
    <col min="2059" max="2082" width="3.36328125" style="326"/>
    <col min="2083" max="2083" width="4.08984375" style="326" customWidth="1"/>
    <col min="2084" max="2084" width="3.6328125" style="326" customWidth="1"/>
    <col min="2085" max="2089" width="3.36328125" style="326"/>
    <col min="2090" max="2090" width="10.08984375" style="326" customWidth="1"/>
    <col min="2091" max="2311" width="3.36328125" style="326"/>
    <col min="2312" max="2314" width="0" style="326" hidden="1" customWidth="1"/>
    <col min="2315" max="2338" width="3.36328125" style="326"/>
    <col min="2339" max="2339" width="4.08984375" style="326" customWidth="1"/>
    <col min="2340" max="2340" width="3.6328125" style="326" customWidth="1"/>
    <col min="2341" max="2345" width="3.36328125" style="326"/>
    <col min="2346" max="2346" width="10.08984375" style="326" customWidth="1"/>
    <col min="2347" max="2567" width="3.36328125" style="326"/>
    <col min="2568" max="2570" width="0" style="326" hidden="1" customWidth="1"/>
    <col min="2571" max="2594" width="3.36328125" style="326"/>
    <col min="2595" max="2595" width="4.08984375" style="326" customWidth="1"/>
    <col min="2596" max="2596" width="3.6328125" style="326" customWidth="1"/>
    <col min="2597" max="2601" width="3.36328125" style="326"/>
    <col min="2602" max="2602" width="10.08984375" style="326" customWidth="1"/>
    <col min="2603" max="2823" width="3.36328125" style="326"/>
    <col min="2824" max="2826" width="0" style="326" hidden="1" customWidth="1"/>
    <col min="2827" max="2850" width="3.36328125" style="326"/>
    <col min="2851" max="2851" width="4.08984375" style="326" customWidth="1"/>
    <col min="2852" max="2852" width="3.6328125" style="326" customWidth="1"/>
    <col min="2853" max="2857" width="3.36328125" style="326"/>
    <col min="2858" max="2858" width="10.08984375" style="326" customWidth="1"/>
    <col min="2859" max="3079" width="3.36328125" style="326"/>
    <col min="3080" max="3082" width="0" style="326" hidden="1" customWidth="1"/>
    <col min="3083" max="3106" width="3.36328125" style="326"/>
    <col min="3107" max="3107" width="4.08984375" style="326" customWidth="1"/>
    <col min="3108" max="3108" width="3.6328125" style="326" customWidth="1"/>
    <col min="3109" max="3113" width="3.36328125" style="326"/>
    <col min="3114" max="3114" width="10.08984375" style="326" customWidth="1"/>
    <col min="3115" max="3335" width="3.36328125" style="326"/>
    <col min="3336" max="3338" width="0" style="326" hidden="1" customWidth="1"/>
    <col min="3339" max="3362" width="3.36328125" style="326"/>
    <col min="3363" max="3363" width="4.08984375" style="326" customWidth="1"/>
    <col min="3364" max="3364" width="3.6328125" style="326" customWidth="1"/>
    <col min="3365" max="3369" width="3.36328125" style="326"/>
    <col min="3370" max="3370" width="10.08984375" style="326" customWidth="1"/>
    <col min="3371" max="3591" width="3.36328125" style="326"/>
    <col min="3592" max="3594" width="0" style="326" hidden="1" customWidth="1"/>
    <col min="3595" max="3618" width="3.36328125" style="326"/>
    <col min="3619" max="3619" width="4.08984375" style="326" customWidth="1"/>
    <col min="3620" max="3620" width="3.6328125" style="326" customWidth="1"/>
    <col min="3621" max="3625" width="3.36328125" style="326"/>
    <col min="3626" max="3626" width="10.08984375" style="326" customWidth="1"/>
    <col min="3627" max="3847" width="3.36328125" style="326"/>
    <col min="3848" max="3850" width="0" style="326" hidden="1" customWidth="1"/>
    <col min="3851" max="3874" width="3.36328125" style="326"/>
    <col min="3875" max="3875" width="4.08984375" style="326" customWidth="1"/>
    <col min="3876" max="3876" width="3.6328125" style="326" customWidth="1"/>
    <col min="3877" max="3881" width="3.36328125" style="326"/>
    <col min="3882" max="3882" width="10.08984375" style="326" customWidth="1"/>
    <col min="3883" max="4103" width="3.36328125" style="326"/>
    <col min="4104" max="4106" width="0" style="326" hidden="1" customWidth="1"/>
    <col min="4107" max="4130" width="3.36328125" style="326"/>
    <col min="4131" max="4131" width="4.08984375" style="326" customWidth="1"/>
    <col min="4132" max="4132" width="3.6328125" style="326" customWidth="1"/>
    <col min="4133" max="4137" width="3.36328125" style="326"/>
    <col min="4138" max="4138" width="10.08984375" style="326" customWidth="1"/>
    <col min="4139" max="4359" width="3.36328125" style="326"/>
    <col min="4360" max="4362" width="0" style="326" hidden="1" customWidth="1"/>
    <col min="4363" max="4386" width="3.36328125" style="326"/>
    <col min="4387" max="4387" width="4.08984375" style="326" customWidth="1"/>
    <col min="4388" max="4388" width="3.6328125" style="326" customWidth="1"/>
    <col min="4389" max="4393" width="3.36328125" style="326"/>
    <col min="4394" max="4394" width="10.08984375" style="326" customWidth="1"/>
    <col min="4395" max="4615" width="3.36328125" style="326"/>
    <col min="4616" max="4618" width="0" style="326" hidden="1" customWidth="1"/>
    <col min="4619" max="4642" width="3.36328125" style="326"/>
    <col min="4643" max="4643" width="4.08984375" style="326" customWidth="1"/>
    <col min="4644" max="4644" width="3.6328125" style="326" customWidth="1"/>
    <col min="4645" max="4649" width="3.36328125" style="326"/>
    <col min="4650" max="4650" width="10.08984375" style="326" customWidth="1"/>
    <col min="4651" max="4871" width="3.36328125" style="326"/>
    <col min="4872" max="4874" width="0" style="326" hidden="1" customWidth="1"/>
    <col min="4875" max="4898" width="3.36328125" style="326"/>
    <col min="4899" max="4899" width="4.08984375" style="326" customWidth="1"/>
    <col min="4900" max="4900" width="3.6328125" style="326" customWidth="1"/>
    <col min="4901" max="4905" width="3.36328125" style="326"/>
    <col min="4906" max="4906" width="10.08984375" style="326" customWidth="1"/>
    <col min="4907" max="5127" width="3.36328125" style="326"/>
    <col min="5128" max="5130" width="0" style="326" hidden="1" customWidth="1"/>
    <col min="5131" max="5154" width="3.36328125" style="326"/>
    <col min="5155" max="5155" width="4.08984375" style="326" customWidth="1"/>
    <col min="5156" max="5156" width="3.6328125" style="326" customWidth="1"/>
    <col min="5157" max="5161" width="3.36328125" style="326"/>
    <col min="5162" max="5162" width="10.08984375" style="326" customWidth="1"/>
    <col min="5163" max="5383" width="3.36328125" style="326"/>
    <col min="5384" max="5386" width="0" style="326" hidden="1" customWidth="1"/>
    <col min="5387" max="5410" width="3.36328125" style="326"/>
    <col min="5411" max="5411" width="4.08984375" style="326" customWidth="1"/>
    <col min="5412" max="5412" width="3.6328125" style="326" customWidth="1"/>
    <col min="5413" max="5417" width="3.36328125" style="326"/>
    <col min="5418" max="5418" width="10.08984375" style="326" customWidth="1"/>
    <col min="5419" max="5639" width="3.36328125" style="326"/>
    <col min="5640" max="5642" width="0" style="326" hidden="1" customWidth="1"/>
    <col min="5643" max="5666" width="3.36328125" style="326"/>
    <col min="5667" max="5667" width="4.08984375" style="326" customWidth="1"/>
    <col min="5668" max="5668" width="3.6328125" style="326" customWidth="1"/>
    <col min="5669" max="5673" width="3.36328125" style="326"/>
    <col min="5674" max="5674" width="10.08984375" style="326" customWidth="1"/>
    <col min="5675" max="5895" width="3.36328125" style="326"/>
    <col min="5896" max="5898" width="0" style="326" hidden="1" customWidth="1"/>
    <col min="5899" max="5922" width="3.36328125" style="326"/>
    <col min="5923" max="5923" width="4.08984375" style="326" customWidth="1"/>
    <col min="5924" max="5924" width="3.6328125" style="326" customWidth="1"/>
    <col min="5925" max="5929" width="3.36328125" style="326"/>
    <col min="5930" max="5930" width="10.08984375" style="326" customWidth="1"/>
    <col min="5931" max="6151" width="3.36328125" style="326"/>
    <col min="6152" max="6154" width="0" style="326" hidden="1" customWidth="1"/>
    <col min="6155" max="6178" width="3.36328125" style="326"/>
    <col min="6179" max="6179" width="4.08984375" style="326" customWidth="1"/>
    <col min="6180" max="6180" width="3.6328125" style="326" customWidth="1"/>
    <col min="6181" max="6185" width="3.36328125" style="326"/>
    <col min="6186" max="6186" width="10.08984375" style="326" customWidth="1"/>
    <col min="6187" max="6407" width="3.36328125" style="326"/>
    <col min="6408" max="6410" width="0" style="326" hidden="1" customWidth="1"/>
    <col min="6411" max="6434" width="3.36328125" style="326"/>
    <col min="6435" max="6435" width="4.08984375" style="326" customWidth="1"/>
    <col min="6436" max="6436" width="3.6328125" style="326" customWidth="1"/>
    <col min="6437" max="6441" width="3.36328125" style="326"/>
    <col min="6442" max="6442" width="10.08984375" style="326" customWidth="1"/>
    <col min="6443" max="6663" width="3.36328125" style="326"/>
    <col min="6664" max="6666" width="0" style="326" hidden="1" customWidth="1"/>
    <col min="6667" max="6690" width="3.36328125" style="326"/>
    <col min="6691" max="6691" width="4.08984375" style="326" customWidth="1"/>
    <col min="6692" max="6692" width="3.6328125" style="326" customWidth="1"/>
    <col min="6693" max="6697" width="3.36328125" style="326"/>
    <col min="6698" max="6698" width="10.08984375" style="326" customWidth="1"/>
    <col min="6699" max="6919" width="3.36328125" style="326"/>
    <col min="6920" max="6922" width="0" style="326" hidden="1" customWidth="1"/>
    <col min="6923" max="6946" width="3.36328125" style="326"/>
    <col min="6947" max="6947" width="4.08984375" style="326" customWidth="1"/>
    <col min="6948" max="6948" width="3.6328125" style="326" customWidth="1"/>
    <col min="6949" max="6953" width="3.36328125" style="326"/>
    <col min="6954" max="6954" width="10.08984375" style="326" customWidth="1"/>
    <col min="6955" max="7175" width="3.36328125" style="326"/>
    <col min="7176" max="7178" width="0" style="326" hidden="1" customWidth="1"/>
    <col min="7179" max="7202" width="3.36328125" style="326"/>
    <col min="7203" max="7203" width="4.08984375" style="326" customWidth="1"/>
    <col min="7204" max="7204" width="3.6328125" style="326" customWidth="1"/>
    <col min="7205" max="7209" width="3.36328125" style="326"/>
    <col min="7210" max="7210" width="10.08984375" style="326" customWidth="1"/>
    <col min="7211" max="7431" width="3.36328125" style="326"/>
    <col min="7432" max="7434" width="0" style="326" hidden="1" customWidth="1"/>
    <col min="7435" max="7458" width="3.36328125" style="326"/>
    <col min="7459" max="7459" width="4.08984375" style="326" customWidth="1"/>
    <col min="7460" max="7460" width="3.6328125" style="326" customWidth="1"/>
    <col min="7461" max="7465" width="3.36328125" style="326"/>
    <col min="7466" max="7466" width="10.08984375" style="326" customWidth="1"/>
    <col min="7467" max="7687" width="3.36328125" style="326"/>
    <col min="7688" max="7690" width="0" style="326" hidden="1" customWidth="1"/>
    <col min="7691" max="7714" width="3.36328125" style="326"/>
    <col min="7715" max="7715" width="4.08984375" style="326" customWidth="1"/>
    <col min="7716" max="7716" width="3.6328125" style="326" customWidth="1"/>
    <col min="7717" max="7721" width="3.36328125" style="326"/>
    <col min="7722" max="7722" width="10.08984375" style="326" customWidth="1"/>
    <col min="7723" max="7943" width="3.36328125" style="326"/>
    <col min="7944" max="7946" width="0" style="326" hidden="1" customWidth="1"/>
    <col min="7947" max="7970" width="3.36328125" style="326"/>
    <col min="7971" max="7971" width="4.08984375" style="326" customWidth="1"/>
    <col min="7972" max="7972" width="3.6328125" style="326" customWidth="1"/>
    <col min="7973" max="7977" width="3.36328125" style="326"/>
    <col min="7978" max="7978" width="10.08984375" style="326" customWidth="1"/>
    <col min="7979" max="8199" width="3.36328125" style="326"/>
    <col min="8200" max="8202" width="0" style="326" hidden="1" customWidth="1"/>
    <col min="8203" max="8226" width="3.36328125" style="326"/>
    <col min="8227" max="8227" width="4.08984375" style="326" customWidth="1"/>
    <col min="8228" max="8228" width="3.6328125" style="326" customWidth="1"/>
    <col min="8229" max="8233" width="3.36328125" style="326"/>
    <col min="8234" max="8234" width="10.08984375" style="326" customWidth="1"/>
    <col min="8235" max="8455" width="3.36328125" style="326"/>
    <col min="8456" max="8458" width="0" style="326" hidden="1" customWidth="1"/>
    <col min="8459" max="8482" width="3.36328125" style="326"/>
    <col min="8483" max="8483" width="4.08984375" style="326" customWidth="1"/>
    <col min="8484" max="8484" width="3.6328125" style="326" customWidth="1"/>
    <col min="8485" max="8489" width="3.36328125" style="326"/>
    <col min="8490" max="8490" width="10.08984375" style="326" customWidth="1"/>
    <col min="8491" max="8711" width="3.36328125" style="326"/>
    <col min="8712" max="8714" width="0" style="326" hidden="1" customWidth="1"/>
    <col min="8715" max="8738" width="3.36328125" style="326"/>
    <col min="8739" max="8739" width="4.08984375" style="326" customWidth="1"/>
    <col min="8740" max="8740" width="3.6328125" style="326" customWidth="1"/>
    <col min="8741" max="8745" width="3.36328125" style="326"/>
    <col min="8746" max="8746" width="10.08984375" style="326" customWidth="1"/>
    <col min="8747" max="8967" width="3.36328125" style="326"/>
    <col min="8968" max="8970" width="0" style="326" hidden="1" customWidth="1"/>
    <col min="8971" max="8994" width="3.36328125" style="326"/>
    <col min="8995" max="8995" width="4.08984375" style="326" customWidth="1"/>
    <col min="8996" max="8996" width="3.6328125" style="326" customWidth="1"/>
    <col min="8997" max="9001" width="3.36328125" style="326"/>
    <col min="9002" max="9002" width="10.08984375" style="326" customWidth="1"/>
    <col min="9003" max="9223" width="3.36328125" style="326"/>
    <col min="9224" max="9226" width="0" style="326" hidden="1" customWidth="1"/>
    <col min="9227" max="9250" width="3.36328125" style="326"/>
    <col min="9251" max="9251" width="4.08984375" style="326" customWidth="1"/>
    <col min="9252" max="9252" width="3.6328125" style="326" customWidth="1"/>
    <col min="9253" max="9257" width="3.36328125" style="326"/>
    <col min="9258" max="9258" width="10.08984375" style="326" customWidth="1"/>
    <col min="9259" max="9479" width="3.36328125" style="326"/>
    <col min="9480" max="9482" width="0" style="326" hidden="1" customWidth="1"/>
    <col min="9483" max="9506" width="3.36328125" style="326"/>
    <col min="9507" max="9507" width="4.08984375" style="326" customWidth="1"/>
    <col min="9508" max="9508" width="3.6328125" style="326" customWidth="1"/>
    <col min="9509" max="9513" width="3.36328125" style="326"/>
    <col min="9514" max="9514" width="10.08984375" style="326" customWidth="1"/>
    <col min="9515" max="9735" width="3.36328125" style="326"/>
    <col min="9736" max="9738" width="0" style="326" hidden="1" customWidth="1"/>
    <col min="9739" max="9762" width="3.36328125" style="326"/>
    <col min="9763" max="9763" width="4.08984375" style="326" customWidth="1"/>
    <col min="9764" max="9764" width="3.6328125" style="326" customWidth="1"/>
    <col min="9765" max="9769" width="3.36328125" style="326"/>
    <col min="9770" max="9770" width="10.08984375" style="326" customWidth="1"/>
    <col min="9771" max="9991" width="3.36328125" style="326"/>
    <col min="9992" max="9994" width="0" style="326" hidden="1" customWidth="1"/>
    <col min="9995" max="10018" width="3.36328125" style="326"/>
    <col min="10019" max="10019" width="4.08984375" style="326" customWidth="1"/>
    <col min="10020" max="10020" width="3.6328125" style="326" customWidth="1"/>
    <col min="10021" max="10025" width="3.36328125" style="326"/>
    <col min="10026" max="10026" width="10.08984375" style="326" customWidth="1"/>
    <col min="10027" max="10247" width="3.36328125" style="326"/>
    <col min="10248" max="10250" width="0" style="326" hidden="1" customWidth="1"/>
    <col min="10251" max="10274" width="3.36328125" style="326"/>
    <col min="10275" max="10275" width="4.08984375" style="326" customWidth="1"/>
    <col min="10276" max="10276" width="3.6328125" style="326" customWidth="1"/>
    <col min="10277" max="10281" width="3.36328125" style="326"/>
    <col min="10282" max="10282" width="10.08984375" style="326" customWidth="1"/>
    <col min="10283" max="10503" width="3.36328125" style="326"/>
    <col min="10504" max="10506" width="0" style="326" hidden="1" customWidth="1"/>
    <col min="10507" max="10530" width="3.36328125" style="326"/>
    <col min="10531" max="10531" width="4.08984375" style="326" customWidth="1"/>
    <col min="10532" max="10532" width="3.6328125" style="326" customWidth="1"/>
    <col min="10533" max="10537" width="3.36328125" style="326"/>
    <col min="10538" max="10538" width="10.08984375" style="326" customWidth="1"/>
    <col min="10539" max="10759" width="3.36328125" style="326"/>
    <col min="10760" max="10762" width="0" style="326" hidden="1" customWidth="1"/>
    <col min="10763" max="10786" width="3.36328125" style="326"/>
    <col min="10787" max="10787" width="4.08984375" style="326" customWidth="1"/>
    <col min="10788" max="10788" width="3.6328125" style="326" customWidth="1"/>
    <col min="10789" max="10793" width="3.36328125" style="326"/>
    <col min="10794" max="10794" width="10.08984375" style="326" customWidth="1"/>
    <col min="10795" max="11015" width="3.36328125" style="326"/>
    <col min="11016" max="11018" width="0" style="326" hidden="1" customWidth="1"/>
    <col min="11019" max="11042" width="3.36328125" style="326"/>
    <col min="11043" max="11043" width="4.08984375" style="326" customWidth="1"/>
    <col min="11044" max="11044" width="3.6328125" style="326" customWidth="1"/>
    <col min="11045" max="11049" width="3.36328125" style="326"/>
    <col min="11050" max="11050" width="10.08984375" style="326" customWidth="1"/>
    <col min="11051" max="11271" width="3.36328125" style="326"/>
    <col min="11272" max="11274" width="0" style="326" hidden="1" customWidth="1"/>
    <col min="11275" max="11298" width="3.36328125" style="326"/>
    <col min="11299" max="11299" width="4.08984375" style="326" customWidth="1"/>
    <col min="11300" max="11300" width="3.6328125" style="326" customWidth="1"/>
    <col min="11301" max="11305" width="3.36328125" style="326"/>
    <col min="11306" max="11306" width="10.08984375" style="326" customWidth="1"/>
    <col min="11307" max="11527" width="3.36328125" style="326"/>
    <col min="11528" max="11530" width="0" style="326" hidden="1" customWidth="1"/>
    <col min="11531" max="11554" width="3.36328125" style="326"/>
    <col min="11555" max="11555" width="4.08984375" style="326" customWidth="1"/>
    <col min="11556" max="11556" width="3.6328125" style="326" customWidth="1"/>
    <col min="11557" max="11561" width="3.36328125" style="326"/>
    <col min="11562" max="11562" width="10.08984375" style="326" customWidth="1"/>
    <col min="11563" max="11783" width="3.36328125" style="326"/>
    <col min="11784" max="11786" width="0" style="326" hidden="1" customWidth="1"/>
    <col min="11787" max="11810" width="3.36328125" style="326"/>
    <col min="11811" max="11811" width="4.08984375" style="326" customWidth="1"/>
    <col min="11812" max="11812" width="3.6328125" style="326" customWidth="1"/>
    <col min="11813" max="11817" width="3.36328125" style="326"/>
    <col min="11818" max="11818" width="10.08984375" style="326" customWidth="1"/>
    <col min="11819" max="12039" width="3.36328125" style="326"/>
    <col min="12040" max="12042" width="0" style="326" hidden="1" customWidth="1"/>
    <col min="12043" max="12066" width="3.36328125" style="326"/>
    <col min="12067" max="12067" width="4.08984375" style="326" customWidth="1"/>
    <col min="12068" max="12068" width="3.6328125" style="326" customWidth="1"/>
    <col min="12069" max="12073" width="3.36328125" style="326"/>
    <col min="12074" max="12074" width="10.08984375" style="326" customWidth="1"/>
    <col min="12075" max="12295" width="3.36328125" style="326"/>
    <col min="12296" max="12298" width="0" style="326" hidden="1" customWidth="1"/>
    <col min="12299" max="12322" width="3.36328125" style="326"/>
    <col min="12323" max="12323" width="4.08984375" style="326" customWidth="1"/>
    <col min="12324" max="12324" width="3.6328125" style="326" customWidth="1"/>
    <col min="12325" max="12329" width="3.36328125" style="326"/>
    <col min="12330" max="12330" width="10.08984375" style="326" customWidth="1"/>
    <col min="12331" max="12551" width="3.36328125" style="326"/>
    <col min="12552" max="12554" width="0" style="326" hidden="1" customWidth="1"/>
    <col min="12555" max="12578" width="3.36328125" style="326"/>
    <col min="12579" max="12579" width="4.08984375" style="326" customWidth="1"/>
    <col min="12580" max="12580" width="3.6328125" style="326" customWidth="1"/>
    <col min="12581" max="12585" width="3.36328125" style="326"/>
    <col min="12586" max="12586" width="10.08984375" style="326" customWidth="1"/>
    <col min="12587" max="12807" width="3.36328125" style="326"/>
    <col min="12808" max="12810" width="0" style="326" hidden="1" customWidth="1"/>
    <col min="12811" max="12834" width="3.36328125" style="326"/>
    <col min="12835" max="12835" width="4.08984375" style="326" customWidth="1"/>
    <col min="12836" max="12836" width="3.6328125" style="326" customWidth="1"/>
    <col min="12837" max="12841" width="3.36328125" style="326"/>
    <col min="12842" max="12842" width="10.08984375" style="326" customWidth="1"/>
    <col min="12843" max="13063" width="3.36328125" style="326"/>
    <col min="13064" max="13066" width="0" style="326" hidden="1" customWidth="1"/>
    <col min="13067" max="13090" width="3.36328125" style="326"/>
    <col min="13091" max="13091" width="4.08984375" style="326" customWidth="1"/>
    <col min="13092" max="13092" width="3.6328125" style="326" customWidth="1"/>
    <col min="13093" max="13097" width="3.36328125" style="326"/>
    <col min="13098" max="13098" width="10.08984375" style="326" customWidth="1"/>
    <col min="13099" max="13319" width="3.36328125" style="326"/>
    <col min="13320" max="13322" width="0" style="326" hidden="1" customWidth="1"/>
    <col min="13323" max="13346" width="3.36328125" style="326"/>
    <col min="13347" max="13347" width="4.08984375" style="326" customWidth="1"/>
    <col min="13348" max="13348" width="3.6328125" style="326" customWidth="1"/>
    <col min="13349" max="13353" width="3.36328125" style="326"/>
    <col min="13354" max="13354" width="10.08984375" style="326" customWidth="1"/>
    <col min="13355" max="13575" width="3.36328125" style="326"/>
    <col min="13576" max="13578" width="0" style="326" hidden="1" customWidth="1"/>
    <col min="13579" max="13602" width="3.36328125" style="326"/>
    <col min="13603" max="13603" width="4.08984375" style="326" customWidth="1"/>
    <col min="13604" max="13604" width="3.6328125" style="326" customWidth="1"/>
    <col min="13605" max="13609" width="3.36328125" style="326"/>
    <col min="13610" max="13610" width="10.08984375" style="326" customWidth="1"/>
    <col min="13611" max="13831" width="3.36328125" style="326"/>
    <col min="13832" max="13834" width="0" style="326" hidden="1" customWidth="1"/>
    <col min="13835" max="13858" width="3.36328125" style="326"/>
    <col min="13859" max="13859" width="4.08984375" style="326" customWidth="1"/>
    <col min="13860" max="13860" width="3.6328125" style="326" customWidth="1"/>
    <col min="13861" max="13865" width="3.36328125" style="326"/>
    <col min="13866" max="13866" width="10.08984375" style="326" customWidth="1"/>
    <col min="13867" max="14087" width="3.36328125" style="326"/>
    <col min="14088" max="14090" width="0" style="326" hidden="1" customWidth="1"/>
    <col min="14091" max="14114" width="3.36328125" style="326"/>
    <col min="14115" max="14115" width="4.08984375" style="326" customWidth="1"/>
    <col min="14116" max="14116" width="3.6328125" style="326" customWidth="1"/>
    <col min="14117" max="14121" width="3.36328125" style="326"/>
    <col min="14122" max="14122" width="10.08984375" style="326" customWidth="1"/>
    <col min="14123" max="14343" width="3.36328125" style="326"/>
    <col min="14344" max="14346" width="0" style="326" hidden="1" customWidth="1"/>
    <col min="14347" max="14370" width="3.36328125" style="326"/>
    <col min="14371" max="14371" width="4.08984375" style="326" customWidth="1"/>
    <col min="14372" max="14372" width="3.6328125" style="326" customWidth="1"/>
    <col min="14373" max="14377" width="3.36328125" style="326"/>
    <col min="14378" max="14378" width="10.08984375" style="326" customWidth="1"/>
    <col min="14379" max="14599" width="3.36328125" style="326"/>
    <col min="14600" max="14602" width="0" style="326" hidden="1" customWidth="1"/>
    <col min="14603" max="14626" width="3.36328125" style="326"/>
    <col min="14627" max="14627" width="4.08984375" style="326" customWidth="1"/>
    <col min="14628" max="14628" width="3.6328125" style="326" customWidth="1"/>
    <col min="14629" max="14633" width="3.36328125" style="326"/>
    <col min="14634" max="14634" width="10.08984375" style="326" customWidth="1"/>
    <col min="14635" max="14855" width="3.36328125" style="326"/>
    <col min="14856" max="14858" width="0" style="326" hidden="1" customWidth="1"/>
    <col min="14859" max="14882" width="3.36328125" style="326"/>
    <col min="14883" max="14883" width="4.08984375" style="326" customWidth="1"/>
    <col min="14884" max="14884" width="3.6328125" style="326" customWidth="1"/>
    <col min="14885" max="14889" width="3.36328125" style="326"/>
    <col min="14890" max="14890" width="10.08984375" style="326" customWidth="1"/>
    <col min="14891" max="15111" width="3.36328125" style="326"/>
    <col min="15112" max="15114" width="0" style="326" hidden="1" customWidth="1"/>
    <col min="15115" max="15138" width="3.36328125" style="326"/>
    <col min="15139" max="15139" width="4.08984375" style="326" customWidth="1"/>
    <col min="15140" max="15140" width="3.6328125" style="326" customWidth="1"/>
    <col min="15141" max="15145" width="3.36328125" style="326"/>
    <col min="15146" max="15146" width="10.08984375" style="326" customWidth="1"/>
    <col min="15147" max="15367" width="3.36328125" style="326"/>
    <col min="15368" max="15370" width="0" style="326" hidden="1" customWidth="1"/>
    <col min="15371" max="15394" width="3.36328125" style="326"/>
    <col min="15395" max="15395" width="4.08984375" style="326" customWidth="1"/>
    <col min="15396" max="15396" width="3.6328125" style="326" customWidth="1"/>
    <col min="15397" max="15401" width="3.36328125" style="326"/>
    <col min="15402" max="15402" width="10.08984375" style="326" customWidth="1"/>
    <col min="15403" max="15623" width="3.36328125" style="326"/>
    <col min="15624" max="15626" width="0" style="326" hidden="1" customWidth="1"/>
    <col min="15627" max="15650" width="3.36328125" style="326"/>
    <col min="15651" max="15651" width="4.08984375" style="326" customWidth="1"/>
    <col min="15652" max="15652" width="3.6328125" style="326" customWidth="1"/>
    <col min="15653" max="15657" width="3.36328125" style="326"/>
    <col min="15658" max="15658" width="10.08984375" style="326" customWidth="1"/>
    <col min="15659" max="15879" width="3.36328125" style="326"/>
    <col min="15880" max="15882" width="0" style="326" hidden="1" customWidth="1"/>
    <col min="15883" max="15906" width="3.36328125" style="326"/>
    <col min="15907" max="15907" width="4.08984375" style="326" customWidth="1"/>
    <col min="15908" max="15908" width="3.6328125" style="326" customWidth="1"/>
    <col min="15909" max="15913" width="3.36328125" style="326"/>
    <col min="15914" max="15914" width="10.08984375" style="326" customWidth="1"/>
    <col min="15915" max="16135" width="3.36328125" style="326"/>
    <col min="16136" max="16138" width="0" style="326" hidden="1" customWidth="1"/>
    <col min="16139" max="16162" width="3.36328125" style="326"/>
    <col min="16163" max="16163" width="4.08984375" style="326" customWidth="1"/>
    <col min="16164" max="16164" width="3.6328125" style="326" customWidth="1"/>
    <col min="16165" max="16169" width="3.36328125" style="326"/>
    <col min="16170" max="16170" width="10.08984375" style="326" customWidth="1"/>
    <col min="16171" max="16384" width="3.36328125" style="326"/>
  </cols>
  <sheetData>
    <row r="1" spans="1:43" ht="19">
      <c r="A1" s="762" t="s">
        <v>443</v>
      </c>
      <c r="B1" s="762"/>
      <c r="C1" s="762"/>
      <c r="D1" s="762"/>
      <c r="E1" s="762"/>
      <c r="F1" s="762"/>
      <c r="G1" s="762"/>
      <c r="H1" s="762"/>
      <c r="I1" s="762"/>
      <c r="J1" s="762"/>
      <c r="K1" s="762"/>
      <c r="L1" s="762"/>
      <c r="M1" s="762"/>
      <c r="N1" s="762"/>
      <c r="O1" s="762"/>
      <c r="P1" s="762"/>
      <c r="Q1" s="762"/>
      <c r="R1" s="762"/>
      <c r="S1" s="762"/>
      <c r="T1" s="762"/>
      <c r="U1" s="762"/>
      <c r="V1" s="762"/>
      <c r="W1" s="762"/>
      <c r="X1" s="762"/>
      <c r="Y1" s="762"/>
      <c r="Z1" s="762"/>
      <c r="AA1" s="762"/>
      <c r="AB1" s="762"/>
      <c r="AC1" s="762"/>
      <c r="AD1" s="762"/>
      <c r="AE1" s="762"/>
      <c r="AF1" s="762"/>
      <c r="AG1" s="762"/>
      <c r="AH1" s="762"/>
      <c r="AI1" s="762"/>
      <c r="AJ1" s="762"/>
      <c r="AK1" s="762"/>
      <c r="AL1" s="762"/>
      <c r="AM1" s="762"/>
      <c r="AN1" s="762"/>
      <c r="AO1" s="762"/>
      <c r="AP1" s="762"/>
    </row>
    <row r="2" spans="1:43">
      <c r="AM2" s="763"/>
      <c r="AN2" s="763"/>
      <c r="AO2" s="763"/>
      <c r="AP2" s="763"/>
    </row>
    <row r="3" spans="1:43">
      <c r="A3" s="327"/>
      <c r="B3" s="326" t="s">
        <v>320</v>
      </c>
      <c r="M3" s="327"/>
      <c r="N3" s="328"/>
      <c r="O3" s="328"/>
      <c r="P3" s="328"/>
      <c r="Q3" s="328"/>
      <c r="R3" s="328"/>
      <c r="S3" s="328"/>
      <c r="T3" s="328"/>
      <c r="U3" s="328"/>
      <c r="V3" s="328"/>
      <c r="W3" s="328"/>
      <c r="X3" s="328"/>
      <c r="Y3" s="328"/>
      <c r="Z3" s="328"/>
      <c r="AA3" s="328"/>
      <c r="AB3" s="328"/>
      <c r="AC3" s="328"/>
      <c r="AD3" s="328"/>
      <c r="AE3" s="328"/>
      <c r="AF3" s="328"/>
      <c r="AG3" s="326" t="s">
        <v>92</v>
      </c>
      <c r="AI3" s="328"/>
      <c r="AJ3" s="778">
        <f>'①【区内園】運営費申請書第1号様式  '!V12</f>
        <v>0</v>
      </c>
      <c r="AK3" s="778"/>
      <c r="AL3" s="778"/>
      <c r="AM3" s="778"/>
      <c r="AN3" s="778"/>
      <c r="AO3" s="778"/>
      <c r="AP3" s="778"/>
      <c r="AQ3" s="778"/>
    </row>
    <row r="4" spans="1:43">
      <c r="A4" s="329"/>
      <c r="N4" s="328"/>
      <c r="AE4" s="357"/>
      <c r="AF4" s="357"/>
      <c r="AG4" s="357"/>
      <c r="AH4" s="357"/>
      <c r="AI4" s="357"/>
      <c r="AJ4" s="357"/>
      <c r="AK4" s="764"/>
      <c r="AL4" s="764"/>
      <c r="AM4" s="764"/>
      <c r="AN4" s="764"/>
      <c r="AO4" s="764"/>
      <c r="AP4" s="764"/>
    </row>
    <row r="5" spans="1:43">
      <c r="A5" s="329"/>
      <c r="N5" s="328"/>
      <c r="AE5" s="357"/>
      <c r="AF5" s="357"/>
      <c r="AG5" s="357"/>
      <c r="AH5" s="357"/>
      <c r="AI5" s="357"/>
      <c r="AJ5" s="357"/>
      <c r="AK5" s="764"/>
      <c r="AL5" s="764"/>
      <c r="AM5" s="764"/>
      <c r="AN5" s="764"/>
      <c r="AO5" s="764"/>
      <c r="AP5" s="764"/>
    </row>
    <row r="6" spans="1:43" ht="12.65" customHeight="1">
      <c r="A6" s="327"/>
      <c r="M6" s="327"/>
      <c r="N6" s="328"/>
      <c r="AE6" s="357"/>
      <c r="AF6" s="357"/>
      <c r="AG6" s="357"/>
      <c r="AH6" s="357"/>
      <c r="AI6" s="357"/>
      <c r="AJ6" s="357"/>
      <c r="AK6" s="764"/>
      <c r="AL6" s="764"/>
      <c r="AM6" s="764"/>
      <c r="AN6" s="764"/>
      <c r="AO6" s="764"/>
      <c r="AP6" s="764"/>
    </row>
    <row r="7" spans="1:43">
      <c r="A7" s="329"/>
      <c r="P7" s="328"/>
      <c r="AE7" s="358"/>
      <c r="AF7" s="358"/>
      <c r="AG7" s="358"/>
      <c r="AH7" s="358"/>
      <c r="AI7" s="358"/>
      <c r="AJ7" s="358"/>
      <c r="AK7" s="361"/>
      <c r="AL7" s="361"/>
      <c r="AM7" s="361"/>
      <c r="AN7" s="361"/>
      <c r="AO7" s="361"/>
      <c r="AP7" s="361"/>
    </row>
    <row r="8" spans="1:43">
      <c r="A8" s="327"/>
      <c r="M8" s="327"/>
      <c r="P8" s="328"/>
      <c r="AE8" s="331"/>
    </row>
    <row r="9" spans="1:43">
      <c r="A9" s="329"/>
      <c r="B9" s="332" t="s">
        <v>444</v>
      </c>
    </row>
    <row r="10" spans="1:43" ht="13.5" thickBot="1">
      <c r="A10" s="329"/>
    </row>
    <row r="11" spans="1:43" ht="13.5" customHeight="1">
      <c r="A11" s="327"/>
      <c r="B11" s="774" t="s">
        <v>321</v>
      </c>
      <c r="C11" s="774"/>
      <c r="D11" s="774"/>
      <c r="E11" s="774"/>
      <c r="F11" s="774"/>
      <c r="G11" s="774"/>
      <c r="H11" s="774"/>
      <c r="I11" s="774"/>
      <c r="J11" s="774"/>
      <c r="K11" s="774"/>
      <c r="L11" s="774"/>
      <c r="M11" s="775" t="s">
        <v>322</v>
      </c>
      <c r="N11" s="765"/>
      <c r="O11" s="767" t="s">
        <v>387</v>
      </c>
      <c r="P11" s="768"/>
      <c r="Q11" s="768"/>
      <c r="R11" s="769"/>
      <c r="S11" s="770"/>
      <c r="T11" s="772" t="s">
        <v>323</v>
      </c>
      <c r="U11" s="773"/>
      <c r="V11" s="773"/>
      <c r="W11" s="776"/>
      <c r="X11" s="765"/>
      <c r="Y11" s="767" t="s">
        <v>411</v>
      </c>
      <c r="Z11" s="768"/>
      <c r="AA11" s="768"/>
      <c r="AB11" s="769"/>
      <c r="AC11" s="765"/>
      <c r="AD11" s="767" t="s">
        <v>388</v>
      </c>
      <c r="AE11" s="768"/>
      <c r="AF11" s="768"/>
      <c r="AG11" s="769"/>
      <c r="AH11" s="770"/>
      <c r="AI11" s="772" t="s">
        <v>389</v>
      </c>
      <c r="AJ11" s="773"/>
      <c r="AK11" s="773"/>
      <c r="AL11" s="773"/>
    </row>
    <row r="12" spans="1:43" ht="13.5" thickBot="1">
      <c r="B12" s="777" t="s">
        <v>324</v>
      </c>
      <c r="C12" s="777"/>
      <c r="D12" s="777"/>
      <c r="E12" s="777"/>
      <c r="F12" s="777"/>
      <c r="G12" s="777"/>
      <c r="H12" s="777"/>
      <c r="I12" s="777"/>
      <c r="J12" s="777"/>
      <c r="K12" s="777"/>
      <c r="L12" s="777"/>
      <c r="M12" s="775"/>
      <c r="N12" s="766"/>
      <c r="O12" s="767"/>
      <c r="P12" s="768"/>
      <c r="Q12" s="768"/>
      <c r="R12" s="769"/>
      <c r="S12" s="771"/>
      <c r="T12" s="772"/>
      <c r="U12" s="773"/>
      <c r="V12" s="773"/>
      <c r="W12" s="776"/>
      <c r="X12" s="766"/>
      <c r="Y12" s="767"/>
      <c r="Z12" s="768"/>
      <c r="AA12" s="768"/>
      <c r="AB12" s="769"/>
      <c r="AC12" s="766"/>
      <c r="AD12" s="767"/>
      <c r="AE12" s="768"/>
      <c r="AF12" s="768"/>
      <c r="AG12" s="769"/>
      <c r="AH12" s="771"/>
      <c r="AI12" s="772"/>
      <c r="AJ12" s="773"/>
      <c r="AK12" s="773"/>
      <c r="AL12" s="773"/>
    </row>
    <row r="13" spans="1:43" ht="13.75" customHeight="1" thickBot="1">
      <c r="A13" s="329"/>
      <c r="P13" s="328"/>
      <c r="AE13" s="358"/>
      <c r="AF13" s="358"/>
      <c r="AG13" s="358"/>
      <c r="AH13" s="358"/>
      <c r="AI13" s="358"/>
      <c r="AJ13" s="358"/>
      <c r="AK13" s="361"/>
      <c r="AL13" s="361"/>
      <c r="AM13" s="361"/>
      <c r="AN13" s="361"/>
      <c r="AO13" s="361"/>
      <c r="AP13" s="361"/>
    </row>
    <row r="14" spans="1:43">
      <c r="B14" s="359"/>
      <c r="C14" s="359"/>
      <c r="D14" s="359"/>
      <c r="E14" s="359"/>
      <c r="F14" s="359"/>
      <c r="G14" s="359"/>
      <c r="H14" s="359"/>
      <c r="I14" s="359"/>
      <c r="J14" s="359"/>
      <c r="K14" s="359"/>
      <c r="L14" s="359"/>
      <c r="M14" s="360"/>
      <c r="N14" s="765"/>
      <c r="O14" s="767" t="s">
        <v>390</v>
      </c>
      <c r="P14" s="768"/>
      <c r="Q14" s="768"/>
      <c r="R14" s="769"/>
      <c r="S14" s="770"/>
      <c r="T14" s="772" t="s">
        <v>54</v>
      </c>
      <c r="U14" s="773"/>
      <c r="V14" s="773"/>
      <c r="W14" s="776"/>
      <c r="X14" s="765"/>
      <c r="Y14" s="767" t="s">
        <v>391</v>
      </c>
      <c r="Z14" s="768"/>
      <c r="AA14" s="768"/>
      <c r="AB14" s="769"/>
      <c r="AC14" s="770"/>
      <c r="AD14" s="865" t="s">
        <v>392</v>
      </c>
      <c r="AE14" s="866"/>
      <c r="AF14" s="866"/>
      <c r="AG14" s="867"/>
      <c r="AH14" s="770"/>
      <c r="AI14" s="868" t="s">
        <v>393</v>
      </c>
      <c r="AJ14" s="869"/>
      <c r="AK14" s="869"/>
      <c r="AL14" s="870"/>
      <c r="AM14" s="362"/>
    </row>
    <row r="15" spans="1:43" ht="13.75" customHeight="1" thickBot="1">
      <c r="B15" s="359"/>
      <c r="C15" s="359"/>
      <c r="D15" s="359"/>
      <c r="E15" s="359"/>
      <c r="F15" s="359"/>
      <c r="G15" s="359"/>
      <c r="H15" s="359"/>
      <c r="I15" s="359"/>
      <c r="J15" s="359"/>
      <c r="K15" s="359"/>
      <c r="L15" s="359"/>
      <c r="M15" s="360"/>
      <c r="N15" s="766"/>
      <c r="O15" s="767"/>
      <c r="P15" s="768"/>
      <c r="Q15" s="768"/>
      <c r="R15" s="769"/>
      <c r="S15" s="771"/>
      <c r="T15" s="772"/>
      <c r="U15" s="773"/>
      <c r="V15" s="773"/>
      <c r="W15" s="776"/>
      <c r="X15" s="766"/>
      <c r="Y15" s="767"/>
      <c r="Z15" s="768"/>
      <c r="AA15" s="768"/>
      <c r="AB15" s="769"/>
      <c r="AC15" s="771"/>
      <c r="AD15" s="865"/>
      <c r="AE15" s="866"/>
      <c r="AF15" s="866"/>
      <c r="AG15" s="867"/>
      <c r="AH15" s="771"/>
      <c r="AI15" s="868"/>
      <c r="AJ15" s="869"/>
      <c r="AK15" s="869"/>
      <c r="AL15" s="870"/>
      <c r="AM15" s="362"/>
    </row>
    <row r="16" spans="1:43" ht="19.5" thickBot="1">
      <c r="A16" s="329"/>
      <c r="AD16" s="333"/>
      <c r="AE16" s="333"/>
      <c r="AF16" s="333"/>
      <c r="AG16" s="333"/>
      <c r="AM16" s="362"/>
    </row>
    <row r="17" spans="1:46" ht="13.5" customHeight="1">
      <c r="A17" s="327"/>
      <c r="B17" s="774" t="s">
        <v>325</v>
      </c>
      <c r="C17" s="774"/>
      <c r="D17" s="774"/>
      <c r="E17" s="774"/>
      <c r="F17" s="774"/>
      <c r="G17" s="774"/>
      <c r="H17" s="774"/>
      <c r="I17" s="774"/>
      <c r="J17" s="774"/>
      <c r="K17" s="774"/>
      <c r="L17" s="774"/>
      <c r="M17" s="775" t="s">
        <v>322</v>
      </c>
      <c r="N17" s="770"/>
      <c r="O17" s="772" t="s">
        <v>326</v>
      </c>
      <c r="P17" s="773"/>
      <c r="Q17" s="773"/>
      <c r="R17" s="776"/>
      <c r="S17" s="770"/>
      <c r="T17" s="782" t="s">
        <v>327</v>
      </c>
      <c r="U17" s="783"/>
      <c r="V17" s="783"/>
      <c r="W17" s="784"/>
      <c r="X17" s="770"/>
      <c r="Y17" s="779" t="s">
        <v>328</v>
      </c>
      <c r="Z17" s="780"/>
      <c r="AA17" s="780"/>
      <c r="AB17" s="780"/>
    </row>
    <row r="18" spans="1:46" ht="13.5" thickBot="1">
      <c r="B18" s="777" t="s">
        <v>329</v>
      </c>
      <c r="C18" s="777"/>
      <c r="D18" s="777"/>
      <c r="E18" s="777"/>
      <c r="F18" s="777"/>
      <c r="G18" s="777"/>
      <c r="H18" s="777"/>
      <c r="I18" s="777"/>
      <c r="J18" s="777"/>
      <c r="K18" s="777"/>
      <c r="L18" s="777"/>
      <c r="M18" s="775"/>
      <c r="N18" s="771"/>
      <c r="O18" s="772"/>
      <c r="P18" s="773"/>
      <c r="Q18" s="773"/>
      <c r="R18" s="776"/>
      <c r="S18" s="771"/>
      <c r="T18" s="782"/>
      <c r="U18" s="783"/>
      <c r="V18" s="783"/>
      <c r="W18" s="784"/>
      <c r="X18" s="771"/>
      <c r="Y18" s="779"/>
      <c r="Z18" s="780"/>
      <c r="AA18" s="780"/>
      <c r="AB18" s="780"/>
    </row>
    <row r="20" spans="1:46" ht="15" customHeight="1">
      <c r="A20" s="362"/>
      <c r="B20" s="781" t="s">
        <v>408</v>
      </c>
      <c r="C20" s="781"/>
      <c r="D20" s="781"/>
      <c r="E20" s="781"/>
      <c r="F20" s="781"/>
      <c r="G20" s="781"/>
      <c r="H20" s="781"/>
      <c r="I20" s="781"/>
      <c r="J20" s="781"/>
      <c r="K20" s="781"/>
      <c r="L20" s="781"/>
      <c r="M20" s="871">
        <f>N28</f>
        <v>228880</v>
      </c>
      <c r="N20" s="872"/>
      <c r="O20" s="872"/>
      <c r="P20" s="872"/>
      <c r="Q20" s="872"/>
      <c r="R20" s="872"/>
      <c r="S20" s="872"/>
      <c r="T20" s="873"/>
      <c r="U20" s="877" t="s">
        <v>6</v>
      </c>
      <c r="V20" s="878"/>
      <c r="W20" s="879"/>
      <c r="X20" s="781" t="s">
        <v>394</v>
      </c>
      <c r="Y20" s="781"/>
      <c r="Z20" s="781"/>
      <c r="AA20" s="781"/>
      <c r="AB20" s="781"/>
      <c r="AC20" s="781"/>
      <c r="AD20" s="781"/>
      <c r="AE20" s="781"/>
      <c r="AF20" s="781"/>
      <c r="AG20" s="781"/>
      <c r="AH20" s="781"/>
      <c r="AI20" s="883">
        <f>MIN(M20,AT20)</f>
        <v>80000</v>
      </c>
      <c r="AJ20" s="872"/>
      <c r="AK20" s="872"/>
      <c r="AL20" s="872"/>
      <c r="AM20" s="872"/>
      <c r="AN20" s="872"/>
      <c r="AO20" s="872"/>
      <c r="AP20" s="873"/>
      <c r="AQ20" s="861" t="s">
        <v>6</v>
      </c>
      <c r="AR20" s="862"/>
      <c r="AT20" s="363">
        <v>80000</v>
      </c>
    </row>
    <row r="21" spans="1:46" ht="13.25" customHeight="1">
      <c r="A21" s="360"/>
      <c r="B21" s="781"/>
      <c r="C21" s="781"/>
      <c r="D21" s="781"/>
      <c r="E21" s="781"/>
      <c r="F21" s="781"/>
      <c r="G21" s="781"/>
      <c r="H21" s="781"/>
      <c r="I21" s="781"/>
      <c r="J21" s="781"/>
      <c r="K21" s="781"/>
      <c r="L21" s="781"/>
      <c r="M21" s="874"/>
      <c r="N21" s="875"/>
      <c r="O21" s="875"/>
      <c r="P21" s="875"/>
      <c r="Q21" s="875"/>
      <c r="R21" s="875"/>
      <c r="S21" s="875"/>
      <c r="T21" s="876"/>
      <c r="U21" s="880"/>
      <c r="V21" s="881"/>
      <c r="W21" s="882"/>
      <c r="X21" s="781"/>
      <c r="Y21" s="781"/>
      <c r="Z21" s="781"/>
      <c r="AA21" s="781"/>
      <c r="AB21" s="781"/>
      <c r="AC21" s="781"/>
      <c r="AD21" s="781"/>
      <c r="AE21" s="781"/>
      <c r="AF21" s="781"/>
      <c r="AG21" s="781"/>
      <c r="AH21" s="781"/>
      <c r="AI21" s="874"/>
      <c r="AJ21" s="875"/>
      <c r="AK21" s="875"/>
      <c r="AL21" s="875"/>
      <c r="AM21" s="875"/>
      <c r="AN21" s="875"/>
      <c r="AO21" s="875"/>
      <c r="AP21" s="876"/>
      <c r="AQ21" s="863"/>
      <c r="AR21" s="864"/>
    </row>
    <row r="23" spans="1:46" ht="13.5" customHeight="1">
      <c r="A23" s="329"/>
    </row>
    <row r="24" spans="1:46" ht="13.5" customHeight="1">
      <c r="A24" s="327"/>
      <c r="B24" s="807" t="s">
        <v>330</v>
      </c>
      <c r="C24" s="808"/>
      <c r="D24" s="811" t="s">
        <v>331</v>
      </c>
      <c r="E24" s="812"/>
      <c r="F24" s="812"/>
      <c r="G24" s="812"/>
      <c r="H24" s="812"/>
      <c r="I24" s="812"/>
      <c r="J24" s="812"/>
      <c r="K24" s="812"/>
      <c r="L24" s="812"/>
      <c r="M24" s="813"/>
      <c r="N24" s="817" t="s">
        <v>332</v>
      </c>
      <c r="O24" s="818"/>
      <c r="P24" s="818"/>
      <c r="Q24" s="818"/>
      <c r="R24" s="818"/>
      <c r="S24" s="818"/>
      <c r="T24" s="818"/>
      <c r="U24" s="818"/>
      <c r="V24" s="818"/>
      <c r="W24" s="818"/>
      <c r="X24" s="818"/>
      <c r="Y24" s="818"/>
      <c r="Z24" s="818"/>
      <c r="AA24" s="818"/>
      <c r="AB24" s="818"/>
      <c r="AC24" s="818"/>
      <c r="AD24" s="818"/>
      <c r="AE24" s="818"/>
      <c r="AF24" s="818"/>
      <c r="AG24" s="818"/>
      <c r="AH24" s="818"/>
      <c r="AI24" s="818"/>
      <c r="AJ24" s="818"/>
      <c r="AK24" s="818"/>
      <c r="AL24" s="818"/>
      <c r="AM24" s="818"/>
      <c r="AN24" s="818"/>
      <c r="AO24" s="818"/>
      <c r="AP24" s="819"/>
    </row>
    <row r="25" spans="1:46" ht="14">
      <c r="B25" s="809"/>
      <c r="C25" s="810"/>
      <c r="D25" s="814"/>
      <c r="E25" s="815"/>
      <c r="F25" s="815"/>
      <c r="G25" s="815"/>
      <c r="H25" s="815"/>
      <c r="I25" s="815"/>
      <c r="J25" s="815"/>
      <c r="K25" s="815"/>
      <c r="L25" s="815"/>
      <c r="M25" s="816"/>
      <c r="N25" s="811" t="s">
        <v>333</v>
      </c>
      <c r="O25" s="812"/>
      <c r="P25" s="812"/>
      <c r="Q25" s="812"/>
      <c r="R25" s="813"/>
      <c r="S25" s="811" t="s">
        <v>334</v>
      </c>
      <c r="T25" s="812"/>
      <c r="U25" s="813"/>
      <c r="V25" s="820" t="s">
        <v>335</v>
      </c>
      <c r="W25" s="820"/>
      <c r="X25" s="820"/>
      <c r="Y25" s="821"/>
      <c r="Z25" s="785" t="s">
        <v>336</v>
      </c>
      <c r="AA25" s="786"/>
      <c r="AB25" s="786"/>
      <c r="AC25" s="786"/>
      <c r="AD25" s="786"/>
      <c r="AE25" s="786"/>
      <c r="AF25" s="786"/>
      <c r="AG25" s="786"/>
      <c r="AH25" s="786"/>
      <c r="AI25" s="786"/>
      <c r="AJ25" s="786"/>
      <c r="AK25" s="786"/>
      <c r="AL25" s="786"/>
      <c r="AM25" s="786"/>
      <c r="AN25" s="786"/>
      <c r="AO25" s="786"/>
      <c r="AP25" s="787"/>
    </row>
    <row r="26" spans="1:46" ht="14">
      <c r="B26" s="809"/>
      <c r="C26" s="810"/>
      <c r="D26" s="785" t="s">
        <v>337</v>
      </c>
      <c r="E26" s="786"/>
      <c r="F26" s="786"/>
      <c r="G26" s="786"/>
      <c r="H26" s="786"/>
      <c r="I26" s="786"/>
      <c r="J26" s="786"/>
      <c r="K26" s="787"/>
      <c r="L26" s="786" t="s">
        <v>338</v>
      </c>
      <c r="M26" s="787"/>
      <c r="N26" s="814"/>
      <c r="O26" s="815"/>
      <c r="P26" s="815"/>
      <c r="Q26" s="815"/>
      <c r="R26" s="816"/>
      <c r="S26" s="814"/>
      <c r="T26" s="815"/>
      <c r="U26" s="816"/>
      <c r="V26" s="815"/>
      <c r="W26" s="815"/>
      <c r="X26" s="815"/>
      <c r="Y26" s="816"/>
      <c r="Z26" s="785" t="s">
        <v>339</v>
      </c>
      <c r="AA26" s="786"/>
      <c r="AB26" s="786"/>
      <c r="AC26" s="786"/>
      <c r="AD26" s="786"/>
      <c r="AE26" s="786"/>
      <c r="AF26" s="785" t="s">
        <v>41</v>
      </c>
      <c r="AG26" s="786"/>
      <c r="AH26" s="787"/>
      <c r="AI26" s="785" t="s">
        <v>340</v>
      </c>
      <c r="AJ26" s="787"/>
      <c r="AK26" s="785" t="s">
        <v>341</v>
      </c>
      <c r="AL26" s="786"/>
      <c r="AM26" s="786"/>
      <c r="AN26" s="786"/>
      <c r="AO26" s="786"/>
      <c r="AP26" s="787"/>
    </row>
    <row r="27" spans="1:46" ht="14">
      <c r="B27" s="788" t="s">
        <v>342</v>
      </c>
      <c r="C27" s="789"/>
      <c r="D27" s="334"/>
      <c r="E27" s="335"/>
      <c r="F27" s="335"/>
      <c r="G27" s="335"/>
      <c r="H27" s="335"/>
      <c r="I27" s="335"/>
      <c r="J27" s="335"/>
      <c r="K27" s="336"/>
      <c r="L27" s="337"/>
      <c r="M27" s="336"/>
      <c r="N27" s="338"/>
      <c r="O27" s="338"/>
      <c r="P27" s="338"/>
      <c r="Q27" s="338"/>
      <c r="R27" s="335"/>
      <c r="S27" s="334"/>
      <c r="U27" s="336"/>
      <c r="V27" s="334"/>
      <c r="W27" s="335"/>
      <c r="X27" s="335"/>
      <c r="Y27" s="336" t="s">
        <v>6</v>
      </c>
      <c r="Z27" s="335"/>
      <c r="AA27" s="335"/>
      <c r="AB27" s="335"/>
      <c r="AC27" s="335"/>
      <c r="AD27" s="335"/>
      <c r="AE27" s="335"/>
      <c r="AF27" s="334"/>
      <c r="AG27" s="335"/>
      <c r="AH27" s="336" t="s">
        <v>6</v>
      </c>
      <c r="AI27" s="334"/>
      <c r="AJ27" s="336"/>
      <c r="AK27" s="334"/>
      <c r="AL27" s="335"/>
      <c r="AM27" s="335"/>
      <c r="AN27" s="335"/>
      <c r="AO27" s="335"/>
      <c r="AP27" s="336"/>
    </row>
    <row r="28" spans="1:46">
      <c r="B28" s="790"/>
      <c r="C28" s="791"/>
      <c r="D28" s="792" t="s">
        <v>343</v>
      </c>
      <c r="E28" s="793"/>
      <c r="F28" s="793"/>
      <c r="G28" s="793"/>
      <c r="H28" s="793"/>
      <c r="I28" s="793"/>
      <c r="J28" s="793"/>
      <c r="K28" s="794"/>
      <c r="L28" s="364">
        <v>8</v>
      </c>
      <c r="M28" s="339" t="s">
        <v>344</v>
      </c>
      <c r="N28" s="795">
        <f>SUM(V28:Y44)</f>
        <v>228880</v>
      </c>
      <c r="O28" s="796"/>
      <c r="P28" s="796"/>
      <c r="Q28" s="796"/>
      <c r="R28" s="797" t="s">
        <v>6</v>
      </c>
      <c r="S28" s="798" t="s">
        <v>345</v>
      </c>
      <c r="T28" s="799"/>
      <c r="U28" s="800"/>
      <c r="V28" s="801">
        <f t="shared" ref="V28:V44" si="0">AF28*AI28</f>
        <v>7000</v>
      </c>
      <c r="W28" s="802"/>
      <c r="X28" s="802"/>
      <c r="Y28" s="803"/>
      <c r="Z28" s="804" t="s">
        <v>346</v>
      </c>
      <c r="AA28" s="805"/>
      <c r="AB28" s="805"/>
      <c r="AC28" s="805"/>
      <c r="AD28" s="805"/>
      <c r="AE28" s="806"/>
      <c r="AF28" s="837">
        <v>1400</v>
      </c>
      <c r="AG28" s="838"/>
      <c r="AH28" s="839"/>
      <c r="AI28" s="408">
        <v>5</v>
      </c>
      <c r="AJ28" s="409" t="s">
        <v>347</v>
      </c>
      <c r="AK28" s="840" t="s">
        <v>348</v>
      </c>
      <c r="AL28" s="841"/>
      <c r="AM28" s="841"/>
      <c r="AN28" s="841"/>
      <c r="AO28" s="841"/>
      <c r="AP28" s="842"/>
    </row>
    <row r="29" spans="1:46">
      <c r="B29" s="790"/>
      <c r="C29" s="791"/>
      <c r="D29" s="792" t="s">
        <v>349</v>
      </c>
      <c r="E29" s="793"/>
      <c r="F29" s="793"/>
      <c r="G29" s="793"/>
      <c r="H29" s="793"/>
      <c r="I29" s="793"/>
      <c r="J29" s="793"/>
      <c r="K29" s="794"/>
      <c r="L29" s="365">
        <v>8</v>
      </c>
      <c r="M29" s="340" t="s">
        <v>344</v>
      </c>
      <c r="N29" s="795"/>
      <c r="O29" s="796"/>
      <c r="P29" s="796"/>
      <c r="Q29" s="796"/>
      <c r="R29" s="797"/>
      <c r="S29" s="822" t="s">
        <v>350</v>
      </c>
      <c r="T29" s="823"/>
      <c r="U29" s="824"/>
      <c r="V29" s="825">
        <f t="shared" si="0"/>
        <v>10500</v>
      </c>
      <c r="W29" s="826"/>
      <c r="X29" s="826"/>
      <c r="Y29" s="827"/>
      <c r="Z29" s="828" t="s">
        <v>351</v>
      </c>
      <c r="AA29" s="829"/>
      <c r="AB29" s="829"/>
      <c r="AC29" s="829"/>
      <c r="AD29" s="829"/>
      <c r="AE29" s="830"/>
      <c r="AF29" s="831">
        <v>10500</v>
      </c>
      <c r="AG29" s="832"/>
      <c r="AH29" s="833"/>
      <c r="AI29" s="410">
        <v>1</v>
      </c>
      <c r="AJ29" s="411" t="s">
        <v>352</v>
      </c>
      <c r="AK29" s="834" t="s">
        <v>353</v>
      </c>
      <c r="AL29" s="835"/>
      <c r="AM29" s="835"/>
      <c r="AN29" s="835"/>
      <c r="AO29" s="835"/>
      <c r="AP29" s="836"/>
    </row>
    <row r="30" spans="1:46" ht="15" customHeight="1">
      <c r="B30" s="790"/>
      <c r="C30" s="791"/>
      <c r="D30" s="792" t="s">
        <v>354</v>
      </c>
      <c r="E30" s="793"/>
      <c r="F30" s="793"/>
      <c r="G30" s="793"/>
      <c r="H30" s="793"/>
      <c r="I30" s="793"/>
      <c r="J30" s="793"/>
      <c r="K30" s="794"/>
      <c r="L30" s="365">
        <v>5</v>
      </c>
      <c r="M30" s="340" t="s">
        <v>344</v>
      </c>
      <c r="N30" s="341"/>
      <c r="O30" s="342"/>
      <c r="P30" s="342"/>
      <c r="Q30" s="342"/>
      <c r="R30" s="343"/>
      <c r="S30" s="822" t="s">
        <v>350</v>
      </c>
      <c r="T30" s="823"/>
      <c r="U30" s="824"/>
      <c r="V30" s="825">
        <f>AF30*AI30</f>
        <v>7000</v>
      </c>
      <c r="W30" s="826"/>
      <c r="X30" s="826"/>
      <c r="Y30" s="827"/>
      <c r="Z30" s="828" t="s">
        <v>355</v>
      </c>
      <c r="AA30" s="829"/>
      <c r="AB30" s="829"/>
      <c r="AC30" s="829"/>
      <c r="AD30" s="829"/>
      <c r="AE30" s="830"/>
      <c r="AF30" s="831">
        <v>3500</v>
      </c>
      <c r="AG30" s="832"/>
      <c r="AH30" s="833"/>
      <c r="AI30" s="410">
        <v>2</v>
      </c>
      <c r="AJ30" s="411" t="s">
        <v>347</v>
      </c>
      <c r="AK30" s="834" t="s">
        <v>356</v>
      </c>
      <c r="AL30" s="835"/>
      <c r="AM30" s="835"/>
      <c r="AN30" s="835"/>
      <c r="AO30" s="835"/>
      <c r="AP30" s="836"/>
    </row>
    <row r="31" spans="1:46" ht="15" customHeight="1">
      <c r="B31" s="790"/>
      <c r="C31" s="791"/>
      <c r="D31" s="792" t="s">
        <v>357</v>
      </c>
      <c r="E31" s="793"/>
      <c r="F31" s="793"/>
      <c r="G31" s="793"/>
      <c r="H31" s="793"/>
      <c r="I31" s="793"/>
      <c r="J31" s="793"/>
      <c r="K31" s="794"/>
      <c r="L31" s="365">
        <v>6</v>
      </c>
      <c r="M31" s="340" t="s">
        <v>344</v>
      </c>
      <c r="N31" s="341"/>
      <c r="O31" s="342"/>
      <c r="P31" s="342"/>
      <c r="Q31" s="342"/>
      <c r="R31" s="343"/>
      <c r="S31" s="822" t="s">
        <v>350</v>
      </c>
      <c r="T31" s="823"/>
      <c r="U31" s="824"/>
      <c r="V31" s="825">
        <f t="shared" si="0"/>
        <v>140000</v>
      </c>
      <c r="W31" s="826"/>
      <c r="X31" s="826"/>
      <c r="Y31" s="827"/>
      <c r="Z31" s="828" t="s">
        <v>358</v>
      </c>
      <c r="AA31" s="829"/>
      <c r="AB31" s="829"/>
      <c r="AC31" s="829"/>
      <c r="AD31" s="829"/>
      <c r="AE31" s="830"/>
      <c r="AF31" s="831">
        <v>140000</v>
      </c>
      <c r="AG31" s="832"/>
      <c r="AH31" s="833"/>
      <c r="AI31" s="410">
        <v>1</v>
      </c>
      <c r="AJ31" s="411" t="s">
        <v>359</v>
      </c>
      <c r="AK31" s="834" t="s">
        <v>360</v>
      </c>
      <c r="AL31" s="835"/>
      <c r="AM31" s="835"/>
      <c r="AN31" s="835"/>
      <c r="AO31" s="835"/>
      <c r="AP31" s="836"/>
    </row>
    <row r="32" spans="1:46">
      <c r="B32" s="790"/>
      <c r="C32" s="791"/>
      <c r="D32" s="843"/>
      <c r="E32" s="844"/>
      <c r="F32" s="844"/>
      <c r="G32" s="844"/>
      <c r="H32" s="844"/>
      <c r="I32" s="844"/>
      <c r="J32" s="844"/>
      <c r="K32" s="845"/>
      <c r="L32" s="365"/>
      <c r="M32" s="340" t="s">
        <v>344</v>
      </c>
      <c r="N32" s="344"/>
      <c r="R32" s="345"/>
      <c r="S32" s="822" t="s">
        <v>350</v>
      </c>
      <c r="T32" s="823"/>
      <c r="U32" s="824"/>
      <c r="V32" s="825">
        <f t="shared" si="0"/>
        <v>6000</v>
      </c>
      <c r="W32" s="826"/>
      <c r="X32" s="826"/>
      <c r="Y32" s="827"/>
      <c r="Z32" s="828" t="s">
        <v>361</v>
      </c>
      <c r="AA32" s="829"/>
      <c r="AB32" s="829"/>
      <c r="AC32" s="829"/>
      <c r="AD32" s="829"/>
      <c r="AE32" s="830"/>
      <c r="AF32" s="831">
        <v>6000</v>
      </c>
      <c r="AG32" s="832"/>
      <c r="AH32" s="833"/>
      <c r="AI32" s="410">
        <v>1</v>
      </c>
      <c r="AJ32" s="411" t="s">
        <v>359</v>
      </c>
      <c r="AK32" s="834" t="s">
        <v>362</v>
      </c>
      <c r="AL32" s="835"/>
      <c r="AM32" s="835"/>
      <c r="AN32" s="835"/>
      <c r="AO32" s="835"/>
      <c r="AP32" s="836"/>
    </row>
    <row r="33" spans="2:42">
      <c r="B33" s="790"/>
      <c r="C33" s="791"/>
      <c r="D33" s="843"/>
      <c r="E33" s="844"/>
      <c r="F33" s="844"/>
      <c r="G33" s="844"/>
      <c r="H33" s="844"/>
      <c r="I33" s="844"/>
      <c r="J33" s="844"/>
      <c r="K33" s="845"/>
      <c r="L33" s="365"/>
      <c r="M33" s="340" t="s">
        <v>344</v>
      </c>
      <c r="N33" s="344"/>
      <c r="R33" s="345"/>
      <c r="S33" s="822" t="s">
        <v>350</v>
      </c>
      <c r="T33" s="823"/>
      <c r="U33" s="824"/>
      <c r="V33" s="825">
        <f t="shared" si="0"/>
        <v>15000</v>
      </c>
      <c r="W33" s="826"/>
      <c r="X33" s="826"/>
      <c r="Y33" s="827"/>
      <c r="Z33" s="828" t="s">
        <v>363</v>
      </c>
      <c r="AA33" s="829"/>
      <c r="AB33" s="829"/>
      <c r="AC33" s="829"/>
      <c r="AD33" s="829"/>
      <c r="AE33" s="830"/>
      <c r="AF33" s="831">
        <v>150</v>
      </c>
      <c r="AG33" s="832"/>
      <c r="AH33" s="833"/>
      <c r="AI33" s="410">
        <v>100</v>
      </c>
      <c r="AJ33" s="411" t="s">
        <v>347</v>
      </c>
      <c r="AK33" s="834" t="s">
        <v>265</v>
      </c>
      <c r="AL33" s="835"/>
      <c r="AM33" s="835"/>
      <c r="AN33" s="835"/>
      <c r="AO33" s="835"/>
      <c r="AP33" s="836"/>
    </row>
    <row r="34" spans="2:42" ht="15" customHeight="1">
      <c r="B34" s="790"/>
      <c r="C34" s="791"/>
      <c r="D34" s="843"/>
      <c r="E34" s="844"/>
      <c r="F34" s="844"/>
      <c r="G34" s="844"/>
      <c r="H34" s="844"/>
      <c r="I34" s="844"/>
      <c r="J34" s="844"/>
      <c r="K34" s="845"/>
      <c r="L34" s="365"/>
      <c r="M34" s="340" t="s">
        <v>344</v>
      </c>
      <c r="N34" s="344"/>
      <c r="R34" s="345"/>
      <c r="S34" s="822" t="s">
        <v>350</v>
      </c>
      <c r="T34" s="823"/>
      <c r="U34" s="824"/>
      <c r="V34" s="825">
        <f t="shared" si="0"/>
        <v>28000</v>
      </c>
      <c r="W34" s="826"/>
      <c r="X34" s="826"/>
      <c r="Y34" s="827"/>
      <c r="Z34" s="828" t="s">
        <v>364</v>
      </c>
      <c r="AA34" s="829"/>
      <c r="AB34" s="829"/>
      <c r="AC34" s="829"/>
      <c r="AD34" s="829"/>
      <c r="AE34" s="830"/>
      <c r="AF34" s="831">
        <v>2800</v>
      </c>
      <c r="AG34" s="832"/>
      <c r="AH34" s="833"/>
      <c r="AI34" s="410">
        <v>10</v>
      </c>
      <c r="AJ34" s="411" t="s">
        <v>365</v>
      </c>
      <c r="AK34" s="834" t="s">
        <v>266</v>
      </c>
      <c r="AL34" s="835"/>
      <c r="AM34" s="835"/>
      <c r="AN34" s="835"/>
      <c r="AO34" s="835"/>
      <c r="AP34" s="836"/>
    </row>
    <row r="35" spans="2:42" ht="15" customHeight="1">
      <c r="B35" s="790"/>
      <c r="C35" s="791"/>
      <c r="D35" s="843"/>
      <c r="E35" s="844"/>
      <c r="F35" s="844"/>
      <c r="G35" s="844"/>
      <c r="H35" s="844"/>
      <c r="I35" s="844"/>
      <c r="J35" s="844"/>
      <c r="K35" s="845"/>
      <c r="L35" s="365"/>
      <c r="M35" s="340" t="s">
        <v>344</v>
      </c>
      <c r="N35" s="344"/>
      <c r="R35" s="345"/>
      <c r="S35" s="822" t="s">
        <v>350</v>
      </c>
      <c r="T35" s="823"/>
      <c r="U35" s="824"/>
      <c r="V35" s="825">
        <f t="shared" si="0"/>
        <v>12600</v>
      </c>
      <c r="W35" s="826"/>
      <c r="X35" s="826"/>
      <c r="Y35" s="827"/>
      <c r="Z35" s="828" t="s">
        <v>366</v>
      </c>
      <c r="AA35" s="829"/>
      <c r="AB35" s="829"/>
      <c r="AC35" s="829"/>
      <c r="AD35" s="829"/>
      <c r="AE35" s="830"/>
      <c r="AF35" s="831">
        <v>630</v>
      </c>
      <c r="AG35" s="832"/>
      <c r="AH35" s="833"/>
      <c r="AI35" s="410">
        <v>20</v>
      </c>
      <c r="AJ35" s="411" t="s">
        <v>367</v>
      </c>
      <c r="AK35" s="834" t="s">
        <v>368</v>
      </c>
      <c r="AL35" s="835"/>
      <c r="AM35" s="835"/>
      <c r="AN35" s="835"/>
      <c r="AO35" s="835"/>
      <c r="AP35" s="836"/>
    </row>
    <row r="36" spans="2:42" ht="15" customHeight="1">
      <c r="B36" s="790"/>
      <c r="C36" s="791"/>
      <c r="D36" s="843"/>
      <c r="E36" s="844"/>
      <c r="F36" s="844"/>
      <c r="G36" s="844"/>
      <c r="H36" s="844"/>
      <c r="I36" s="844"/>
      <c r="J36" s="844"/>
      <c r="K36" s="845"/>
      <c r="L36" s="365"/>
      <c r="M36" s="340" t="s">
        <v>344</v>
      </c>
      <c r="N36" s="344"/>
      <c r="R36" s="345"/>
      <c r="S36" s="822" t="s">
        <v>350</v>
      </c>
      <c r="T36" s="823"/>
      <c r="U36" s="824"/>
      <c r="V36" s="825">
        <f t="shared" si="0"/>
        <v>2780</v>
      </c>
      <c r="W36" s="826"/>
      <c r="X36" s="826"/>
      <c r="Y36" s="827"/>
      <c r="Z36" s="828" t="s">
        <v>369</v>
      </c>
      <c r="AA36" s="829"/>
      <c r="AB36" s="829"/>
      <c r="AC36" s="829"/>
      <c r="AD36" s="829"/>
      <c r="AE36" s="830"/>
      <c r="AF36" s="831">
        <v>2780</v>
      </c>
      <c r="AG36" s="832"/>
      <c r="AH36" s="833"/>
      <c r="AI36" s="410">
        <v>1</v>
      </c>
      <c r="AJ36" s="411" t="s">
        <v>370</v>
      </c>
      <c r="AK36" s="834" t="s">
        <v>371</v>
      </c>
      <c r="AL36" s="835"/>
      <c r="AM36" s="835"/>
      <c r="AN36" s="835"/>
      <c r="AO36" s="835"/>
      <c r="AP36" s="836"/>
    </row>
    <row r="37" spans="2:42" ht="15" customHeight="1">
      <c r="B37" s="790"/>
      <c r="C37" s="791"/>
      <c r="D37" s="843"/>
      <c r="E37" s="844"/>
      <c r="F37" s="844"/>
      <c r="G37" s="844"/>
      <c r="H37" s="844"/>
      <c r="I37" s="844"/>
      <c r="J37" s="844"/>
      <c r="K37" s="845"/>
      <c r="L37" s="365"/>
      <c r="M37" s="340" t="s">
        <v>344</v>
      </c>
      <c r="N37" s="344"/>
      <c r="R37" s="345"/>
      <c r="S37" s="846"/>
      <c r="T37" s="847"/>
      <c r="U37" s="848"/>
      <c r="V37" s="825">
        <f t="shared" si="0"/>
        <v>0</v>
      </c>
      <c r="W37" s="826"/>
      <c r="X37" s="826"/>
      <c r="Y37" s="827"/>
      <c r="Z37" s="849"/>
      <c r="AA37" s="850"/>
      <c r="AB37" s="850"/>
      <c r="AC37" s="850"/>
      <c r="AD37" s="850"/>
      <c r="AE37" s="851"/>
      <c r="AF37" s="852"/>
      <c r="AG37" s="853"/>
      <c r="AH37" s="854"/>
      <c r="AI37" s="366"/>
      <c r="AJ37" s="367"/>
      <c r="AK37" s="855"/>
      <c r="AL37" s="856"/>
      <c r="AM37" s="856"/>
      <c r="AN37" s="856"/>
      <c r="AO37" s="856"/>
      <c r="AP37" s="857"/>
    </row>
    <row r="38" spans="2:42" ht="15" customHeight="1">
      <c r="B38" s="790"/>
      <c r="C38" s="791"/>
      <c r="D38" s="843"/>
      <c r="E38" s="844"/>
      <c r="F38" s="844"/>
      <c r="G38" s="844"/>
      <c r="H38" s="844"/>
      <c r="I38" s="844"/>
      <c r="J38" s="844"/>
      <c r="K38" s="845"/>
      <c r="L38" s="365"/>
      <c r="M38" s="340" t="s">
        <v>344</v>
      </c>
      <c r="N38" s="344"/>
      <c r="R38" s="345"/>
      <c r="S38" s="846"/>
      <c r="T38" s="847"/>
      <c r="U38" s="848"/>
      <c r="V38" s="825">
        <f t="shared" si="0"/>
        <v>0</v>
      </c>
      <c r="W38" s="826"/>
      <c r="X38" s="826"/>
      <c r="Y38" s="827"/>
      <c r="Z38" s="849"/>
      <c r="AA38" s="850"/>
      <c r="AB38" s="850"/>
      <c r="AC38" s="850"/>
      <c r="AD38" s="850"/>
      <c r="AE38" s="851"/>
      <c r="AF38" s="852"/>
      <c r="AG38" s="853"/>
      <c r="AH38" s="854"/>
      <c r="AI38" s="366"/>
      <c r="AJ38" s="367"/>
      <c r="AK38" s="855"/>
      <c r="AL38" s="856"/>
      <c r="AM38" s="856"/>
      <c r="AN38" s="856"/>
      <c r="AO38" s="856"/>
      <c r="AP38" s="857"/>
    </row>
    <row r="39" spans="2:42" ht="15" customHeight="1">
      <c r="B39" s="790"/>
      <c r="C39" s="791"/>
      <c r="D39" s="843"/>
      <c r="E39" s="844"/>
      <c r="F39" s="844"/>
      <c r="G39" s="844"/>
      <c r="H39" s="844"/>
      <c r="I39" s="844"/>
      <c r="J39" s="844"/>
      <c r="K39" s="845"/>
      <c r="L39" s="365"/>
      <c r="M39" s="340" t="s">
        <v>344</v>
      </c>
      <c r="N39" s="344"/>
      <c r="O39" s="763"/>
      <c r="P39" s="763"/>
      <c r="R39" s="345"/>
      <c r="S39" s="846"/>
      <c r="T39" s="847"/>
      <c r="U39" s="848"/>
      <c r="V39" s="825">
        <f t="shared" si="0"/>
        <v>0</v>
      </c>
      <c r="W39" s="826"/>
      <c r="X39" s="826"/>
      <c r="Y39" s="827"/>
      <c r="Z39" s="849"/>
      <c r="AA39" s="850"/>
      <c r="AB39" s="850"/>
      <c r="AC39" s="850"/>
      <c r="AD39" s="850"/>
      <c r="AE39" s="851"/>
      <c r="AF39" s="852"/>
      <c r="AG39" s="853"/>
      <c r="AH39" s="854"/>
      <c r="AI39" s="366"/>
      <c r="AJ39" s="367"/>
      <c r="AK39" s="855"/>
      <c r="AL39" s="856"/>
      <c r="AM39" s="856"/>
      <c r="AN39" s="856"/>
      <c r="AO39" s="856"/>
      <c r="AP39" s="857"/>
    </row>
    <row r="40" spans="2:42" ht="15" customHeight="1">
      <c r="B40" s="790"/>
      <c r="C40" s="791"/>
      <c r="D40" s="843"/>
      <c r="E40" s="844"/>
      <c r="F40" s="844"/>
      <c r="G40" s="844"/>
      <c r="H40" s="844"/>
      <c r="I40" s="844"/>
      <c r="J40" s="844"/>
      <c r="K40" s="845"/>
      <c r="L40" s="365"/>
      <c r="M40" s="340" t="s">
        <v>344</v>
      </c>
      <c r="N40" s="344"/>
      <c r="R40" s="345"/>
      <c r="S40" s="846"/>
      <c r="T40" s="847"/>
      <c r="U40" s="848"/>
      <c r="V40" s="825">
        <f t="shared" si="0"/>
        <v>0</v>
      </c>
      <c r="W40" s="826"/>
      <c r="X40" s="826"/>
      <c r="Y40" s="827"/>
      <c r="Z40" s="849"/>
      <c r="AA40" s="850"/>
      <c r="AB40" s="850"/>
      <c r="AC40" s="850"/>
      <c r="AD40" s="850"/>
      <c r="AE40" s="851"/>
      <c r="AF40" s="852"/>
      <c r="AG40" s="853"/>
      <c r="AH40" s="854"/>
      <c r="AI40" s="366"/>
      <c r="AJ40" s="367"/>
      <c r="AK40" s="855"/>
      <c r="AL40" s="856"/>
      <c r="AM40" s="856"/>
      <c r="AN40" s="856"/>
      <c r="AO40" s="856"/>
      <c r="AP40" s="857"/>
    </row>
    <row r="41" spans="2:42" ht="15" customHeight="1">
      <c r="B41" s="790"/>
      <c r="C41" s="791"/>
      <c r="D41" s="843"/>
      <c r="E41" s="844"/>
      <c r="F41" s="844"/>
      <c r="G41" s="844"/>
      <c r="H41" s="844"/>
      <c r="I41" s="844"/>
      <c r="J41" s="844"/>
      <c r="K41" s="845"/>
      <c r="L41" s="365"/>
      <c r="M41" s="340" t="s">
        <v>344</v>
      </c>
      <c r="N41" s="344"/>
      <c r="R41" s="345"/>
      <c r="S41" s="846"/>
      <c r="T41" s="847"/>
      <c r="U41" s="848"/>
      <c r="V41" s="825">
        <f t="shared" si="0"/>
        <v>0</v>
      </c>
      <c r="W41" s="826"/>
      <c r="X41" s="826"/>
      <c r="Y41" s="827"/>
      <c r="Z41" s="849"/>
      <c r="AA41" s="850"/>
      <c r="AB41" s="850"/>
      <c r="AC41" s="850"/>
      <c r="AD41" s="850"/>
      <c r="AE41" s="851"/>
      <c r="AF41" s="852"/>
      <c r="AG41" s="853"/>
      <c r="AH41" s="854"/>
      <c r="AI41" s="366"/>
      <c r="AJ41" s="367"/>
      <c r="AK41" s="855"/>
      <c r="AL41" s="856"/>
      <c r="AM41" s="856"/>
      <c r="AN41" s="856"/>
      <c r="AO41" s="856"/>
      <c r="AP41" s="857"/>
    </row>
    <row r="42" spans="2:42" ht="15" customHeight="1">
      <c r="B42" s="790"/>
      <c r="C42" s="791"/>
      <c r="D42" s="858"/>
      <c r="E42" s="859"/>
      <c r="F42" s="859"/>
      <c r="G42" s="859"/>
      <c r="H42" s="859"/>
      <c r="I42" s="859"/>
      <c r="J42" s="859"/>
      <c r="K42" s="860"/>
      <c r="L42" s="364"/>
      <c r="M42" s="340" t="s">
        <v>344</v>
      </c>
      <c r="N42" s="344"/>
      <c r="R42" s="345"/>
      <c r="S42" s="846"/>
      <c r="T42" s="847"/>
      <c r="U42" s="848"/>
      <c r="V42" s="825">
        <f t="shared" si="0"/>
        <v>0</v>
      </c>
      <c r="W42" s="826"/>
      <c r="X42" s="826"/>
      <c r="Y42" s="827"/>
      <c r="Z42" s="849"/>
      <c r="AA42" s="850"/>
      <c r="AB42" s="850"/>
      <c r="AC42" s="850"/>
      <c r="AD42" s="850"/>
      <c r="AE42" s="851"/>
      <c r="AF42" s="852"/>
      <c r="AG42" s="853"/>
      <c r="AH42" s="854"/>
      <c r="AI42" s="366"/>
      <c r="AJ42" s="367"/>
      <c r="AK42" s="855"/>
      <c r="AL42" s="856"/>
      <c r="AM42" s="856"/>
      <c r="AN42" s="856"/>
      <c r="AO42" s="856"/>
      <c r="AP42" s="857"/>
    </row>
    <row r="43" spans="2:42" ht="15" customHeight="1">
      <c r="B43" s="884" t="s">
        <v>372</v>
      </c>
      <c r="C43" s="884"/>
      <c r="D43" s="884"/>
      <c r="E43" s="884"/>
      <c r="F43" s="884"/>
      <c r="G43" s="884"/>
      <c r="H43" s="884"/>
      <c r="I43" s="884"/>
      <c r="J43" s="884"/>
      <c r="K43" s="884"/>
      <c r="L43" s="884"/>
      <c r="M43" s="885"/>
      <c r="R43" s="345"/>
      <c r="S43" s="846"/>
      <c r="T43" s="847"/>
      <c r="U43" s="848"/>
      <c r="V43" s="825">
        <f t="shared" si="0"/>
        <v>0</v>
      </c>
      <c r="W43" s="826"/>
      <c r="X43" s="826"/>
      <c r="Y43" s="827"/>
      <c r="Z43" s="849"/>
      <c r="AA43" s="850"/>
      <c r="AB43" s="850"/>
      <c r="AC43" s="850"/>
      <c r="AD43" s="850"/>
      <c r="AE43" s="851"/>
      <c r="AF43" s="852"/>
      <c r="AG43" s="853"/>
      <c r="AH43" s="854"/>
      <c r="AI43" s="366"/>
      <c r="AJ43" s="367"/>
      <c r="AK43" s="855"/>
      <c r="AL43" s="856"/>
      <c r="AM43" s="856"/>
      <c r="AN43" s="856"/>
      <c r="AO43" s="856"/>
      <c r="AP43" s="857"/>
    </row>
    <row r="44" spans="2:42" ht="15" customHeight="1">
      <c r="B44" s="886"/>
      <c r="C44" s="886"/>
      <c r="D44" s="886"/>
      <c r="E44" s="886"/>
      <c r="F44" s="886"/>
      <c r="G44" s="886"/>
      <c r="H44" s="886"/>
      <c r="I44" s="886"/>
      <c r="J44" s="886"/>
      <c r="K44" s="886"/>
      <c r="L44" s="886"/>
      <c r="M44" s="887"/>
      <c r="N44" s="346"/>
      <c r="O44" s="330"/>
      <c r="P44" s="330"/>
      <c r="Q44" s="330"/>
      <c r="R44" s="347"/>
      <c r="S44" s="846"/>
      <c r="T44" s="847"/>
      <c r="U44" s="848"/>
      <c r="V44" s="825">
        <f t="shared" si="0"/>
        <v>0</v>
      </c>
      <c r="W44" s="826"/>
      <c r="X44" s="826"/>
      <c r="Y44" s="827"/>
      <c r="Z44" s="849"/>
      <c r="AA44" s="850"/>
      <c r="AB44" s="850"/>
      <c r="AC44" s="850"/>
      <c r="AD44" s="850"/>
      <c r="AE44" s="851"/>
      <c r="AF44" s="852"/>
      <c r="AG44" s="853"/>
      <c r="AH44" s="854"/>
      <c r="AI44" s="366"/>
      <c r="AJ44" s="367"/>
      <c r="AK44" s="855"/>
      <c r="AL44" s="856"/>
      <c r="AM44" s="856"/>
      <c r="AN44" s="856"/>
      <c r="AO44" s="856"/>
      <c r="AP44" s="857"/>
    </row>
    <row r="45" spans="2:42" ht="15" customHeight="1"/>
    <row r="46" spans="2:42" ht="15" customHeight="1"/>
  </sheetData>
  <mergeCells count="162">
    <mergeCell ref="AQ20:AR21"/>
    <mergeCell ref="Y14:AB15"/>
    <mergeCell ref="AD14:AG15"/>
    <mergeCell ref="AI14:AL15"/>
    <mergeCell ref="X20:AH21"/>
    <mergeCell ref="M20:T21"/>
    <mergeCell ref="U20:W21"/>
    <mergeCell ref="AI20:AP21"/>
    <mergeCell ref="AK44:AP44"/>
    <mergeCell ref="N14:N15"/>
    <mergeCell ref="S14:S15"/>
    <mergeCell ref="X14:X15"/>
    <mergeCell ref="AC14:AC15"/>
    <mergeCell ref="AH14:AH15"/>
    <mergeCell ref="O14:R15"/>
    <mergeCell ref="T14:W15"/>
    <mergeCell ref="B43:M44"/>
    <mergeCell ref="S43:U43"/>
    <mergeCell ref="V43:Y43"/>
    <mergeCell ref="Z43:AE43"/>
    <mergeCell ref="AF43:AH43"/>
    <mergeCell ref="AK43:AP43"/>
    <mergeCell ref="S44:U44"/>
    <mergeCell ref="V44:Y44"/>
    <mergeCell ref="Z44:AE44"/>
    <mergeCell ref="AF44:AH44"/>
    <mergeCell ref="D42:K42"/>
    <mergeCell ref="S42:U42"/>
    <mergeCell ref="V42:Y42"/>
    <mergeCell ref="Z42:AE42"/>
    <mergeCell ref="AF42:AH42"/>
    <mergeCell ref="AK42:AP42"/>
    <mergeCell ref="D41:K41"/>
    <mergeCell ref="S41:U41"/>
    <mergeCell ref="V41:Y41"/>
    <mergeCell ref="Z41:AE41"/>
    <mergeCell ref="AF41:AH41"/>
    <mergeCell ref="AK41:AP41"/>
    <mergeCell ref="AK39:AP39"/>
    <mergeCell ref="D40:K40"/>
    <mergeCell ref="S40:U40"/>
    <mergeCell ref="V40:Y40"/>
    <mergeCell ref="Z40:AE40"/>
    <mergeCell ref="AF40:AH40"/>
    <mergeCell ref="AK40:AP40"/>
    <mergeCell ref="D39:K39"/>
    <mergeCell ref="O39:P39"/>
    <mergeCell ref="S39:U39"/>
    <mergeCell ref="V39:Y39"/>
    <mergeCell ref="Z39:AE39"/>
    <mergeCell ref="AF39:AH39"/>
    <mergeCell ref="D38:K38"/>
    <mergeCell ref="S38:U38"/>
    <mergeCell ref="V38:Y38"/>
    <mergeCell ref="Z38:AE38"/>
    <mergeCell ref="AF38:AH38"/>
    <mergeCell ref="AK38:AP38"/>
    <mergeCell ref="D37:K37"/>
    <mergeCell ref="S37:U37"/>
    <mergeCell ref="V37:Y37"/>
    <mergeCell ref="Z37:AE37"/>
    <mergeCell ref="AF37:AH37"/>
    <mergeCell ref="AK37:AP37"/>
    <mergeCell ref="D36:K36"/>
    <mergeCell ref="S36:U36"/>
    <mergeCell ref="V36:Y36"/>
    <mergeCell ref="Z36:AE36"/>
    <mergeCell ref="AF36:AH36"/>
    <mergeCell ref="AK36:AP36"/>
    <mergeCell ref="D35:K35"/>
    <mergeCell ref="S35:U35"/>
    <mergeCell ref="V35:Y35"/>
    <mergeCell ref="Z35:AE35"/>
    <mergeCell ref="AF35:AH35"/>
    <mergeCell ref="AK35:AP35"/>
    <mergeCell ref="D34:K34"/>
    <mergeCell ref="S34:U34"/>
    <mergeCell ref="V34:Y34"/>
    <mergeCell ref="Z34:AE34"/>
    <mergeCell ref="AF34:AH34"/>
    <mergeCell ref="AK34:AP34"/>
    <mergeCell ref="D33:K33"/>
    <mergeCell ref="S33:U33"/>
    <mergeCell ref="V33:Y33"/>
    <mergeCell ref="Z33:AE33"/>
    <mergeCell ref="AF33:AH33"/>
    <mergeCell ref="AK33:AP33"/>
    <mergeCell ref="D32:K32"/>
    <mergeCell ref="S32:U32"/>
    <mergeCell ref="V32:Y32"/>
    <mergeCell ref="Z32:AE32"/>
    <mergeCell ref="AF32:AH32"/>
    <mergeCell ref="AK32:AP32"/>
    <mergeCell ref="D31:K31"/>
    <mergeCell ref="S31:U31"/>
    <mergeCell ref="V31:Y31"/>
    <mergeCell ref="Z31:AE31"/>
    <mergeCell ref="AF31:AH31"/>
    <mergeCell ref="AK31:AP31"/>
    <mergeCell ref="AF30:AH30"/>
    <mergeCell ref="AK30:AP30"/>
    <mergeCell ref="AF28:AH28"/>
    <mergeCell ref="AK28:AP28"/>
    <mergeCell ref="D29:K29"/>
    <mergeCell ref="S29:U29"/>
    <mergeCell ref="V29:Y29"/>
    <mergeCell ref="Z29:AE29"/>
    <mergeCell ref="AF29:AH29"/>
    <mergeCell ref="AK29:AP29"/>
    <mergeCell ref="AF26:AH26"/>
    <mergeCell ref="AI26:AJ26"/>
    <mergeCell ref="AK26:AP26"/>
    <mergeCell ref="B27:C42"/>
    <mergeCell ref="D28:K28"/>
    <mergeCell ref="N28:Q29"/>
    <mergeCell ref="R28:R29"/>
    <mergeCell ref="S28:U28"/>
    <mergeCell ref="V28:Y28"/>
    <mergeCell ref="Z28:AE28"/>
    <mergeCell ref="B24:C26"/>
    <mergeCell ref="D24:M25"/>
    <mergeCell ref="N24:AP24"/>
    <mergeCell ref="N25:R26"/>
    <mergeCell ref="S25:U26"/>
    <mergeCell ref="V25:Y26"/>
    <mergeCell ref="Z25:AP25"/>
    <mergeCell ref="D26:K26"/>
    <mergeCell ref="L26:M26"/>
    <mergeCell ref="Z26:AE26"/>
    <mergeCell ref="D30:K30"/>
    <mergeCell ref="S30:U30"/>
    <mergeCell ref="V30:Y30"/>
    <mergeCell ref="Z30:AE30"/>
    <mergeCell ref="X17:X18"/>
    <mergeCell ref="Y17:AB18"/>
    <mergeCell ref="B18:L18"/>
    <mergeCell ref="B20:L21"/>
    <mergeCell ref="B17:L17"/>
    <mergeCell ref="M17:M18"/>
    <mergeCell ref="N17:N18"/>
    <mergeCell ref="O17:R18"/>
    <mergeCell ref="S17:S18"/>
    <mergeCell ref="T17:W18"/>
    <mergeCell ref="A1:AP1"/>
    <mergeCell ref="AM2:AP2"/>
    <mergeCell ref="AK4:AP4"/>
    <mergeCell ref="AK5:AP5"/>
    <mergeCell ref="AK6:AP6"/>
    <mergeCell ref="X11:X12"/>
    <mergeCell ref="Y11:AB12"/>
    <mergeCell ref="AC11:AC12"/>
    <mergeCell ref="AD11:AG12"/>
    <mergeCell ref="AH11:AH12"/>
    <mergeCell ref="AI11:AL12"/>
    <mergeCell ref="B11:L11"/>
    <mergeCell ref="M11:M12"/>
    <mergeCell ref="N11:N12"/>
    <mergeCell ref="O11:R12"/>
    <mergeCell ref="S11:S12"/>
    <mergeCell ref="T11:W12"/>
    <mergeCell ref="B12:L12"/>
    <mergeCell ref="AJ3:AQ3"/>
  </mergeCells>
  <phoneticPr fontId="3"/>
  <pageMargins left="0.7" right="0.7" top="0.75" bottom="0.75" header="0.3" footer="0.3"/>
  <pageSetup paperSize="9" scale="78" orientation="landscape" r:id="rId1"/>
  <colBreaks count="1" manualBreakCount="1">
    <brk id="46"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8ED0F39-D049-4047-B112-3E504EC3F481}">
          <x14:formula1>
            <xm:f>"✓"</xm:f>
          </x14:formula1>
          <xm:sqref>JJ14:JJ15 TF14:TF15 ADB14:ADB15 AMX14:AMX15 AWT14:AWT15 BGP14:BGP15 BQL14:BQL15 CAH14:CAH15 CKD14:CKD15 CTZ14:CTZ15 DDV14:DDV15 DNR14:DNR15 DXN14:DXN15 EHJ14:EHJ15 ERF14:ERF15 FBB14:FBB15 FKX14:FKX15 FUT14:FUT15 GEP14:GEP15 GOL14:GOL15 GYH14:GYH15 HID14:HID15 HRZ14:HRZ15 IBV14:IBV15 ILR14:ILR15 IVN14:IVN15 JFJ14:JFJ15 JPF14:JPF15 JZB14:JZB15 KIX14:KIX15 KST14:KST15 LCP14:LCP15 LML14:LML15 LWH14:LWH15 MGD14:MGD15 MPZ14:MPZ15 MZV14:MZV15 NJR14:NJR15 NTN14:NTN15 ODJ14:ODJ15 ONF14:ONF15 OXB14:OXB15 PGX14:PGX15 PQT14:PQT15 QAP14:QAP15 QKL14:QKL15 QUH14:QUH15 RED14:RED15 RNZ14:RNZ15 RXV14:RXV15 SHR14:SHR15 SRN14:SRN15 TBJ14:TBJ15 TLF14:TLF15 TVB14:TVB15 UEX14:UEX15 UOT14:UOT15 UYP14:UYP15 VIL14:VIL15 VSH14:VSH15 WCD14:WCD15 WLZ14:WLZ15 WVV14:WVV15 AH11:AH12 N65548:N65549 JJ65550:JJ65551 TF65550:TF65551 ADB65550:ADB65551 AMX65550:AMX65551 AWT65550:AWT65551 BGP65550:BGP65551 BQL65550:BQL65551 CAH65550:CAH65551 CKD65550:CKD65551 CTZ65550:CTZ65551 DDV65550:DDV65551 DNR65550:DNR65551 DXN65550:DXN65551 EHJ65550:EHJ65551 ERF65550:ERF65551 FBB65550:FBB65551 FKX65550:FKX65551 FUT65550:FUT65551 GEP65550:GEP65551 GOL65550:GOL65551 GYH65550:GYH65551 HID65550:HID65551 HRZ65550:HRZ65551 IBV65550:IBV65551 ILR65550:ILR65551 IVN65550:IVN65551 JFJ65550:JFJ65551 JPF65550:JPF65551 JZB65550:JZB65551 KIX65550:KIX65551 KST65550:KST65551 LCP65550:LCP65551 LML65550:LML65551 LWH65550:LWH65551 MGD65550:MGD65551 MPZ65550:MPZ65551 MZV65550:MZV65551 NJR65550:NJR65551 NTN65550:NTN65551 ODJ65550:ODJ65551 ONF65550:ONF65551 OXB65550:OXB65551 PGX65550:PGX65551 PQT65550:PQT65551 QAP65550:QAP65551 QKL65550:QKL65551 QUH65550:QUH65551 RED65550:RED65551 RNZ65550:RNZ65551 RXV65550:RXV65551 SHR65550:SHR65551 SRN65550:SRN65551 TBJ65550:TBJ65551 TLF65550:TLF65551 TVB65550:TVB65551 UEX65550:UEX65551 UOT65550:UOT65551 UYP65550:UYP65551 VIL65550:VIL65551 VSH65550:VSH65551 WCD65550:WCD65551 WLZ65550:WLZ65551 WVV65550:WVV65551 N131084:N131085 JJ131086:JJ131087 TF131086:TF131087 ADB131086:ADB131087 AMX131086:AMX131087 AWT131086:AWT131087 BGP131086:BGP131087 BQL131086:BQL131087 CAH131086:CAH131087 CKD131086:CKD131087 CTZ131086:CTZ131087 DDV131086:DDV131087 DNR131086:DNR131087 DXN131086:DXN131087 EHJ131086:EHJ131087 ERF131086:ERF131087 FBB131086:FBB131087 FKX131086:FKX131087 FUT131086:FUT131087 GEP131086:GEP131087 GOL131086:GOL131087 GYH131086:GYH131087 HID131086:HID131087 HRZ131086:HRZ131087 IBV131086:IBV131087 ILR131086:ILR131087 IVN131086:IVN131087 JFJ131086:JFJ131087 JPF131086:JPF131087 JZB131086:JZB131087 KIX131086:KIX131087 KST131086:KST131087 LCP131086:LCP131087 LML131086:LML131087 LWH131086:LWH131087 MGD131086:MGD131087 MPZ131086:MPZ131087 MZV131086:MZV131087 NJR131086:NJR131087 NTN131086:NTN131087 ODJ131086:ODJ131087 ONF131086:ONF131087 OXB131086:OXB131087 PGX131086:PGX131087 PQT131086:PQT131087 QAP131086:QAP131087 QKL131086:QKL131087 QUH131086:QUH131087 RED131086:RED131087 RNZ131086:RNZ131087 RXV131086:RXV131087 SHR131086:SHR131087 SRN131086:SRN131087 TBJ131086:TBJ131087 TLF131086:TLF131087 TVB131086:TVB131087 UEX131086:UEX131087 UOT131086:UOT131087 UYP131086:UYP131087 VIL131086:VIL131087 VSH131086:VSH131087 WCD131086:WCD131087 WLZ131086:WLZ131087 WVV131086:WVV131087 N196620:N196621 JJ196622:JJ196623 TF196622:TF196623 ADB196622:ADB196623 AMX196622:AMX196623 AWT196622:AWT196623 BGP196622:BGP196623 BQL196622:BQL196623 CAH196622:CAH196623 CKD196622:CKD196623 CTZ196622:CTZ196623 DDV196622:DDV196623 DNR196622:DNR196623 DXN196622:DXN196623 EHJ196622:EHJ196623 ERF196622:ERF196623 FBB196622:FBB196623 FKX196622:FKX196623 FUT196622:FUT196623 GEP196622:GEP196623 GOL196622:GOL196623 GYH196622:GYH196623 HID196622:HID196623 HRZ196622:HRZ196623 IBV196622:IBV196623 ILR196622:ILR196623 IVN196622:IVN196623 JFJ196622:JFJ196623 JPF196622:JPF196623 JZB196622:JZB196623 KIX196622:KIX196623 KST196622:KST196623 LCP196622:LCP196623 LML196622:LML196623 LWH196622:LWH196623 MGD196622:MGD196623 MPZ196622:MPZ196623 MZV196622:MZV196623 NJR196622:NJR196623 NTN196622:NTN196623 ODJ196622:ODJ196623 ONF196622:ONF196623 OXB196622:OXB196623 PGX196622:PGX196623 PQT196622:PQT196623 QAP196622:QAP196623 QKL196622:QKL196623 QUH196622:QUH196623 RED196622:RED196623 RNZ196622:RNZ196623 RXV196622:RXV196623 SHR196622:SHR196623 SRN196622:SRN196623 TBJ196622:TBJ196623 TLF196622:TLF196623 TVB196622:TVB196623 UEX196622:UEX196623 UOT196622:UOT196623 UYP196622:UYP196623 VIL196622:VIL196623 VSH196622:VSH196623 WCD196622:WCD196623 WLZ196622:WLZ196623 WVV196622:WVV196623 N262156:N262157 JJ262158:JJ262159 TF262158:TF262159 ADB262158:ADB262159 AMX262158:AMX262159 AWT262158:AWT262159 BGP262158:BGP262159 BQL262158:BQL262159 CAH262158:CAH262159 CKD262158:CKD262159 CTZ262158:CTZ262159 DDV262158:DDV262159 DNR262158:DNR262159 DXN262158:DXN262159 EHJ262158:EHJ262159 ERF262158:ERF262159 FBB262158:FBB262159 FKX262158:FKX262159 FUT262158:FUT262159 GEP262158:GEP262159 GOL262158:GOL262159 GYH262158:GYH262159 HID262158:HID262159 HRZ262158:HRZ262159 IBV262158:IBV262159 ILR262158:ILR262159 IVN262158:IVN262159 JFJ262158:JFJ262159 JPF262158:JPF262159 JZB262158:JZB262159 KIX262158:KIX262159 KST262158:KST262159 LCP262158:LCP262159 LML262158:LML262159 LWH262158:LWH262159 MGD262158:MGD262159 MPZ262158:MPZ262159 MZV262158:MZV262159 NJR262158:NJR262159 NTN262158:NTN262159 ODJ262158:ODJ262159 ONF262158:ONF262159 OXB262158:OXB262159 PGX262158:PGX262159 PQT262158:PQT262159 QAP262158:QAP262159 QKL262158:QKL262159 QUH262158:QUH262159 RED262158:RED262159 RNZ262158:RNZ262159 RXV262158:RXV262159 SHR262158:SHR262159 SRN262158:SRN262159 TBJ262158:TBJ262159 TLF262158:TLF262159 TVB262158:TVB262159 UEX262158:UEX262159 UOT262158:UOT262159 UYP262158:UYP262159 VIL262158:VIL262159 VSH262158:VSH262159 WCD262158:WCD262159 WLZ262158:WLZ262159 WVV262158:WVV262159 N327692:N327693 JJ327694:JJ327695 TF327694:TF327695 ADB327694:ADB327695 AMX327694:AMX327695 AWT327694:AWT327695 BGP327694:BGP327695 BQL327694:BQL327695 CAH327694:CAH327695 CKD327694:CKD327695 CTZ327694:CTZ327695 DDV327694:DDV327695 DNR327694:DNR327695 DXN327694:DXN327695 EHJ327694:EHJ327695 ERF327694:ERF327695 FBB327694:FBB327695 FKX327694:FKX327695 FUT327694:FUT327695 GEP327694:GEP327695 GOL327694:GOL327695 GYH327694:GYH327695 HID327694:HID327695 HRZ327694:HRZ327695 IBV327694:IBV327695 ILR327694:ILR327695 IVN327694:IVN327695 JFJ327694:JFJ327695 JPF327694:JPF327695 JZB327694:JZB327695 KIX327694:KIX327695 KST327694:KST327695 LCP327694:LCP327695 LML327694:LML327695 LWH327694:LWH327695 MGD327694:MGD327695 MPZ327694:MPZ327695 MZV327694:MZV327695 NJR327694:NJR327695 NTN327694:NTN327695 ODJ327694:ODJ327695 ONF327694:ONF327695 OXB327694:OXB327695 PGX327694:PGX327695 PQT327694:PQT327695 QAP327694:QAP327695 QKL327694:QKL327695 QUH327694:QUH327695 RED327694:RED327695 RNZ327694:RNZ327695 RXV327694:RXV327695 SHR327694:SHR327695 SRN327694:SRN327695 TBJ327694:TBJ327695 TLF327694:TLF327695 TVB327694:TVB327695 UEX327694:UEX327695 UOT327694:UOT327695 UYP327694:UYP327695 VIL327694:VIL327695 VSH327694:VSH327695 WCD327694:WCD327695 WLZ327694:WLZ327695 WVV327694:WVV327695 N393228:N393229 JJ393230:JJ393231 TF393230:TF393231 ADB393230:ADB393231 AMX393230:AMX393231 AWT393230:AWT393231 BGP393230:BGP393231 BQL393230:BQL393231 CAH393230:CAH393231 CKD393230:CKD393231 CTZ393230:CTZ393231 DDV393230:DDV393231 DNR393230:DNR393231 DXN393230:DXN393231 EHJ393230:EHJ393231 ERF393230:ERF393231 FBB393230:FBB393231 FKX393230:FKX393231 FUT393230:FUT393231 GEP393230:GEP393231 GOL393230:GOL393231 GYH393230:GYH393231 HID393230:HID393231 HRZ393230:HRZ393231 IBV393230:IBV393231 ILR393230:ILR393231 IVN393230:IVN393231 JFJ393230:JFJ393231 JPF393230:JPF393231 JZB393230:JZB393231 KIX393230:KIX393231 KST393230:KST393231 LCP393230:LCP393231 LML393230:LML393231 LWH393230:LWH393231 MGD393230:MGD393231 MPZ393230:MPZ393231 MZV393230:MZV393231 NJR393230:NJR393231 NTN393230:NTN393231 ODJ393230:ODJ393231 ONF393230:ONF393231 OXB393230:OXB393231 PGX393230:PGX393231 PQT393230:PQT393231 QAP393230:QAP393231 QKL393230:QKL393231 QUH393230:QUH393231 RED393230:RED393231 RNZ393230:RNZ393231 RXV393230:RXV393231 SHR393230:SHR393231 SRN393230:SRN393231 TBJ393230:TBJ393231 TLF393230:TLF393231 TVB393230:TVB393231 UEX393230:UEX393231 UOT393230:UOT393231 UYP393230:UYP393231 VIL393230:VIL393231 VSH393230:VSH393231 WCD393230:WCD393231 WLZ393230:WLZ393231 WVV393230:WVV393231 N458764:N458765 JJ458766:JJ458767 TF458766:TF458767 ADB458766:ADB458767 AMX458766:AMX458767 AWT458766:AWT458767 BGP458766:BGP458767 BQL458766:BQL458767 CAH458766:CAH458767 CKD458766:CKD458767 CTZ458766:CTZ458767 DDV458766:DDV458767 DNR458766:DNR458767 DXN458766:DXN458767 EHJ458766:EHJ458767 ERF458766:ERF458767 FBB458766:FBB458767 FKX458766:FKX458767 FUT458766:FUT458767 GEP458766:GEP458767 GOL458766:GOL458767 GYH458766:GYH458767 HID458766:HID458767 HRZ458766:HRZ458767 IBV458766:IBV458767 ILR458766:ILR458767 IVN458766:IVN458767 JFJ458766:JFJ458767 JPF458766:JPF458767 JZB458766:JZB458767 KIX458766:KIX458767 KST458766:KST458767 LCP458766:LCP458767 LML458766:LML458767 LWH458766:LWH458767 MGD458766:MGD458767 MPZ458766:MPZ458767 MZV458766:MZV458767 NJR458766:NJR458767 NTN458766:NTN458767 ODJ458766:ODJ458767 ONF458766:ONF458767 OXB458766:OXB458767 PGX458766:PGX458767 PQT458766:PQT458767 QAP458766:QAP458767 QKL458766:QKL458767 QUH458766:QUH458767 RED458766:RED458767 RNZ458766:RNZ458767 RXV458766:RXV458767 SHR458766:SHR458767 SRN458766:SRN458767 TBJ458766:TBJ458767 TLF458766:TLF458767 TVB458766:TVB458767 UEX458766:UEX458767 UOT458766:UOT458767 UYP458766:UYP458767 VIL458766:VIL458767 VSH458766:VSH458767 WCD458766:WCD458767 WLZ458766:WLZ458767 WVV458766:WVV458767 N524300:N524301 JJ524302:JJ524303 TF524302:TF524303 ADB524302:ADB524303 AMX524302:AMX524303 AWT524302:AWT524303 BGP524302:BGP524303 BQL524302:BQL524303 CAH524302:CAH524303 CKD524302:CKD524303 CTZ524302:CTZ524303 DDV524302:DDV524303 DNR524302:DNR524303 DXN524302:DXN524303 EHJ524302:EHJ524303 ERF524302:ERF524303 FBB524302:FBB524303 FKX524302:FKX524303 FUT524302:FUT524303 GEP524302:GEP524303 GOL524302:GOL524303 GYH524302:GYH524303 HID524302:HID524303 HRZ524302:HRZ524303 IBV524302:IBV524303 ILR524302:ILR524303 IVN524302:IVN524303 JFJ524302:JFJ524303 JPF524302:JPF524303 JZB524302:JZB524303 KIX524302:KIX524303 KST524302:KST524303 LCP524302:LCP524303 LML524302:LML524303 LWH524302:LWH524303 MGD524302:MGD524303 MPZ524302:MPZ524303 MZV524302:MZV524303 NJR524302:NJR524303 NTN524302:NTN524303 ODJ524302:ODJ524303 ONF524302:ONF524303 OXB524302:OXB524303 PGX524302:PGX524303 PQT524302:PQT524303 QAP524302:QAP524303 QKL524302:QKL524303 QUH524302:QUH524303 RED524302:RED524303 RNZ524302:RNZ524303 RXV524302:RXV524303 SHR524302:SHR524303 SRN524302:SRN524303 TBJ524302:TBJ524303 TLF524302:TLF524303 TVB524302:TVB524303 UEX524302:UEX524303 UOT524302:UOT524303 UYP524302:UYP524303 VIL524302:VIL524303 VSH524302:VSH524303 WCD524302:WCD524303 WLZ524302:WLZ524303 WVV524302:WVV524303 N589836:N589837 JJ589838:JJ589839 TF589838:TF589839 ADB589838:ADB589839 AMX589838:AMX589839 AWT589838:AWT589839 BGP589838:BGP589839 BQL589838:BQL589839 CAH589838:CAH589839 CKD589838:CKD589839 CTZ589838:CTZ589839 DDV589838:DDV589839 DNR589838:DNR589839 DXN589838:DXN589839 EHJ589838:EHJ589839 ERF589838:ERF589839 FBB589838:FBB589839 FKX589838:FKX589839 FUT589838:FUT589839 GEP589838:GEP589839 GOL589838:GOL589839 GYH589838:GYH589839 HID589838:HID589839 HRZ589838:HRZ589839 IBV589838:IBV589839 ILR589838:ILR589839 IVN589838:IVN589839 JFJ589838:JFJ589839 JPF589838:JPF589839 JZB589838:JZB589839 KIX589838:KIX589839 KST589838:KST589839 LCP589838:LCP589839 LML589838:LML589839 LWH589838:LWH589839 MGD589838:MGD589839 MPZ589838:MPZ589839 MZV589838:MZV589839 NJR589838:NJR589839 NTN589838:NTN589839 ODJ589838:ODJ589839 ONF589838:ONF589839 OXB589838:OXB589839 PGX589838:PGX589839 PQT589838:PQT589839 QAP589838:QAP589839 QKL589838:QKL589839 QUH589838:QUH589839 RED589838:RED589839 RNZ589838:RNZ589839 RXV589838:RXV589839 SHR589838:SHR589839 SRN589838:SRN589839 TBJ589838:TBJ589839 TLF589838:TLF589839 TVB589838:TVB589839 UEX589838:UEX589839 UOT589838:UOT589839 UYP589838:UYP589839 VIL589838:VIL589839 VSH589838:VSH589839 WCD589838:WCD589839 WLZ589838:WLZ589839 WVV589838:WVV589839 N655372:N655373 JJ655374:JJ655375 TF655374:TF655375 ADB655374:ADB655375 AMX655374:AMX655375 AWT655374:AWT655375 BGP655374:BGP655375 BQL655374:BQL655375 CAH655374:CAH655375 CKD655374:CKD655375 CTZ655374:CTZ655375 DDV655374:DDV655375 DNR655374:DNR655375 DXN655374:DXN655375 EHJ655374:EHJ655375 ERF655374:ERF655375 FBB655374:FBB655375 FKX655374:FKX655375 FUT655374:FUT655375 GEP655374:GEP655375 GOL655374:GOL655375 GYH655374:GYH655375 HID655374:HID655375 HRZ655374:HRZ655375 IBV655374:IBV655375 ILR655374:ILR655375 IVN655374:IVN655375 JFJ655374:JFJ655375 JPF655374:JPF655375 JZB655374:JZB655375 KIX655374:KIX655375 KST655374:KST655375 LCP655374:LCP655375 LML655374:LML655375 LWH655374:LWH655375 MGD655374:MGD655375 MPZ655374:MPZ655375 MZV655374:MZV655375 NJR655374:NJR655375 NTN655374:NTN655375 ODJ655374:ODJ655375 ONF655374:ONF655375 OXB655374:OXB655375 PGX655374:PGX655375 PQT655374:PQT655375 QAP655374:QAP655375 QKL655374:QKL655375 QUH655374:QUH655375 RED655374:RED655375 RNZ655374:RNZ655375 RXV655374:RXV655375 SHR655374:SHR655375 SRN655374:SRN655375 TBJ655374:TBJ655375 TLF655374:TLF655375 TVB655374:TVB655375 UEX655374:UEX655375 UOT655374:UOT655375 UYP655374:UYP655375 VIL655374:VIL655375 VSH655374:VSH655375 WCD655374:WCD655375 WLZ655374:WLZ655375 WVV655374:WVV655375 N720908:N720909 JJ720910:JJ720911 TF720910:TF720911 ADB720910:ADB720911 AMX720910:AMX720911 AWT720910:AWT720911 BGP720910:BGP720911 BQL720910:BQL720911 CAH720910:CAH720911 CKD720910:CKD720911 CTZ720910:CTZ720911 DDV720910:DDV720911 DNR720910:DNR720911 DXN720910:DXN720911 EHJ720910:EHJ720911 ERF720910:ERF720911 FBB720910:FBB720911 FKX720910:FKX720911 FUT720910:FUT720911 GEP720910:GEP720911 GOL720910:GOL720911 GYH720910:GYH720911 HID720910:HID720911 HRZ720910:HRZ720911 IBV720910:IBV720911 ILR720910:ILR720911 IVN720910:IVN720911 JFJ720910:JFJ720911 JPF720910:JPF720911 JZB720910:JZB720911 KIX720910:KIX720911 KST720910:KST720911 LCP720910:LCP720911 LML720910:LML720911 LWH720910:LWH720911 MGD720910:MGD720911 MPZ720910:MPZ720911 MZV720910:MZV720911 NJR720910:NJR720911 NTN720910:NTN720911 ODJ720910:ODJ720911 ONF720910:ONF720911 OXB720910:OXB720911 PGX720910:PGX720911 PQT720910:PQT720911 QAP720910:QAP720911 QKL720910:QKL720911 QUH720910:QUH720911 RED720910:RED720911 RNZ720910:RNZ720911 RXV720910:RXV720911 SHR720910:SHR720911 SRN720910:SRN720911 TBJ720910:TBJ720911 TLF720910:TLF720911 TVB720910:TVB720911 UEX720910:UEX720911 UOT720910:UOT720911 UYP720910:UYP720911 VIL720910:VIL720911 VSH720910:VSH720911 WCD720910:WCD720911 WLZ720910:WLZ720911 WVV720910:WVV720911 N786444:N786445 JJ786446:JJ786447 TF786446:TF786447 ADB786446:ADB786447 AMX786446:AMX786447 AWT786446:AWT786447 BGP786446:BGP786447 BQL786446:BQL786447 CAH786446:CAH786447 CKD786446:CKD786447 CTZ786446:CTZ786447 DDV786446:DDV786447 DNR786446:DNR786447 DXN786446:DXN786447 EHJ786446:EHJ786447 ERF786446:ERF786447 FBB786446:FBB786447 FKX786446:FKX786447 FUT786446:FUT786447 GEP786446:GEP786447 GOL786446:GOL786447 GYH786446:GYH786447 HID786446:HID786447 HRZ786446:HRZ786447 IBV786446:IBV786447 ILR786446:ILR786447 IVN786446:IVN786447 JFJ786446:JFJ786447 JPF786446:JPF786447 JZB786446:JZB786447 KIX786446:KIX786447 KST786446:KST786447 LCP786446:LCP786447 LML786446:LML786447 LWH786446:LWH786447 MGD786446:MGD786447 MPZ786446:MPZ786447 MZV786446:MZV786447 NJR786446:NJR786447 NTN786446:NTN786447 ODJ786446:ODJ786447 ONF786446:ONF786447 OXB786446:OXB786447 PGX786446:PGX786447 PQT786446:PQT786447 QAP786446:QAP786447 QKL786446:QKL786447 QUH786446:QUH786447 RED786446:RED786447 RNZ786446:RNZ786447 RXV786446:RXV786447 SHR786446:SHR786447 SRN786446:SRN786447 TBJ786446:TBJ786447 TLF786446:TLF786447 TVB786446:TVB786447 UEX786446:UEX786447 UOT786446:UOT786447 UYP786446:UYP786447 VIL786446:VIL786447 VSH786446:VSH786447 WCD786446:WCD786447 WLZ786446:WLZ786447 WVV786446:WVV786447 N851980:N851981 JJ851982:JJ851983 TF851982:TF851983 ADB851982:ADB851983 AMX851982:AMX851983 AWT851982:AWT851983 BGP851982:BGP851983 BQL851982:BQL851983 CAH851982:CAH851983 CKD851982:CKD851983 CTZ851982:CTZ851983 DDV851982:DDV851983 DNR851982:DNR851983 DXN851982:DXN851983 EHJ851982:EHJ851983 ERF851982:ERF851983 FBB851982:FBB851983 FKX851982:FKX851983 FUT851982:FUT851983 GEP851982:GEP851983 GOL851982:GOL851983 GYH851982:GYH851983 HID851982:HID851983 HRZ851982:HRZ851983 IBV851982:IBV851983 ILR851982:ILR851983 IVN851982:IVN851983 JFJ851982:JFJ851983 JPF851982:JPF851983 JZB851982:JZB851983 KIX851982:KIX851983 KST851982:KST851983 LCP851982:LCP851983 LML851982:LML851983 LWH851982:LWH851983 MGD851982:MGD851983 MPZ851982:MPZ851983 MZV851982:MZV851983 NJR851982:NJR851983 NTN851982:NTN851983 ODJ851982:ODJ851983 ONF851982:ONF851983 OXB851982:OXB851983 PGX851982:PGX851983 PQT851982:PQT851983 QAP851982:QAP851983 QKL851982:QKL851983 QUH851982:QUH851983 RED851982:RED851983 RNZ851982:RNZ851983 RXV851982:RXV851983 SHR851982:SHR851983 SRN851982:SRN851983 TBJ851982:TBJ851983 TLF851982:TLF851983 TVB851982:TVB851983 UEX851982:UEX851983 UOT851982:UOT851983 UYP851982:UYP851983 VIL851982:VIL851983 VSH851982:VSH851983 WCD851982:WCD851983 WLZ851982:WLZ851983 WVV851982:WVV851983 N917516:N917517 JJ917518:JJ917519 TF917518:TF917519 ADB917518:ADB917519 AMX917518:AMX917519 AWT917518:AWT917519 BGP917518:BGP917519 BQL917518:BQL917519 CAH917518:CAH917519 CKD917518:CKD917519 CTZ917518:CTZ917519 DDV917518:DDV917519 DNR917518:DNR917519 DXN917518:DXN917519 EHJ917518:EHJ917519 ERF917518:ERF917519 FBB917518:FBB917519 FKX917518:FKX917519 FUT917518:FUT917519 GEP917518:GEP917519 GOL917518:GOL917519 GYH917518:GYH917519 HID917518:HID917519 HRZ917518:HRZ917519 IBV917518:IBV917519 ILR917518:ILR917519 IVN917518:IVN917519 JFJ917518:JFJ917519 JPF917518:JPF917519 JZB917518:JZB917519 KIX917518:KIX917519 KST917518:KST917519 LCP917518:LCP917519 LML917518:LML917519 LWH917518:LWH917519 MGD917518:MGD917519 MPZ917518:MPZ917519 MZV917518:MZV917519 NJR917518:NJR917519 NTN917518:NTN917519 ODJ917518:ODJ917519 ONF917518:ONF917519 OXB917518:OXB917519 PGX917518:PGX917519 PQT917518:PQT917519 QAP917518:QAP917519 QKL917518:QKL917519 QUH917518:QUH917519 RED917518:RED917519 RNZ917518:RNZ917519 RXV917518:RXV917519 SHR917518:SHR917519 SRN917518:SRN917519 TBJ917518:TBJ917519 TLF917518:TLF917519 TVB917518:TVB917519 UEX917518:UEX917519 UOT917518:UOT917519 UYP917518:UYP917519 VIL917518:VIL917519 VSH917518:VSH917519 WCD917518:WCD917519 WLZ917518:WLZ917519 WVV917518:WVV917519 N983052:N983053 JJ983054:JJ983055 TF983054:TF983055 ADB983054:ADB983055 AMX983054:AMX983055 AWT983054:AWT983055 BGP983054:BGP983055 BQL983054:BQL983055 CAH983054:CAH983055 CKD983054:CKD983055 CTZ983054:CTZ983055 DDV983054:DDV983055 DNR983054:DNR983055 DXN983054:DXN983055 EHJ983054:EHJ983055 ERF983054:ERF983055 FBB983054:FBB983055 FKX983054:FKX983055 FUT983054:FUT983055 GEP983054:GEP983055 GOL983054:GOL983055 GYH983054:GYH983055 HID983054:HID983055 HRZ983054:HRZ983055 IBV983054:IBV983055 ILR983054:ILR983055 IVN983054:IVN983055 JFJ983054:JFJ983055 JPF983054:JPF983055 JZB983054:JZB983055 KIX983054:KIX983055 KST983054:KST983055 LCP983054:LCP983055 LML983054:LML983055 LWH983054:LWH983055 MGD983054:MGD983055 MPZ983054:MPZ983055 MZV983054:MZV983055 NJR983054:NJR983055 NTN983054:NTN983055 ODJ983054:ODJ983055 ONF983054:ONF983055 OXB983054:OXB983055 PGX983054:PGX983055 PQT983054:PQT983055 QAP983054:QAP983055 QKL983054:QKL983055 QUH983054:QUH983055 RED983054:RED983055 RNZ983054:RNZ983055 RXV983054:RXV983055 SHR983054:SHR983055 SRN983054:SRN983055 TBJ983054:TBJ983055 TLF983054:TLF983055 TVB983054:TVB983055 UEX983054:UEX983055 UOT983054:UOT983055 UYP983054:UYP983055 VIL983054:VIL983055 VSH983054:VSH983055 WCD983054:WCD983055 WLZ983054:WLZ983055 WVV983054:WVV983055 JO14:JO15 TK14:TK15 ADG14:ADG15 ANC14:ANC15 AWY14:AWY15 BGU14:BGU15 BQQ14:BQQ15 CAM14:CAM15 CKI14:CKI15 CUE14:CUE15 DEA14:DEA15 DNW14:DNW15 DXS14:DXS15 EHO14:EHO15 ERK14:ERK15 FBG14:FBG15 FLC14:FLC15 FUY14:FUY15 GEU14:GEU15 GOQ14:GOQ15 GYM14:GYM15 HII14:HII15 HSE14:HSE15 ICA14:ICA15 ILW14:ILW15 IVS14:IVS15 JFO14:JFO15 JPK14:JPK15 JZG14:JZG15 KJC14:KJC15 KSY14:KSY15 LCU14:LCU15 LMQ14:LMQ15 LWM14:LWM15 MGI14:MGI15 MQE14:MQE15 NAA14:NAA15 NJW14:NJW15 NTS14:NTS15 ODO14:ODO15 ONK14:ONK15 OXG14:OXG15 PHC14:PHC15 PQY14:PQY15 QAU14:QAU15 QKQ14:QKQ15 QUM14:QUM15 REI14:REI15 ROE14:ROE15 RYA14:RYA15 SHW14:SHW15 SRS14:SRS15 TBO14:TBO15 TLK14:TLK15 TVG14:TVG15 UFC14:UFC15 UOY14:UOY15 UYU14:UYU15 VIQ14:VIQ15 VSM14:VSM15 WCI14:WCI15 WME14:WME15 WWA14:WWA15 ADB11:ADB12 S65548:S65549 JO65550:JO65551 TK65550:TK65551 ADG65550:ADG65551 ANC65550:ANC65551 AWY65550:AWY65551 BGU65550:BGU65551 BQQ65550:BQQ65551 CAM65550:CAM65551 CKI65550:CKI65551 CUE65550:CUE65551 DEA65550:DEA65551 DNW65550:DNW65551 DXS65550:DXS65551 EHO65550:EHO65551 ERK65550:ERK65551 FBG65550:FBG65551 FLC65550:FLC65551 FUY65550:FUY65551 GEU65550:GEU65551 GOQ65550:GOQ65551 GYM65550:GYM65551 HII65550:HII65551 HSE65550:HSE65551 ICA65550:ICA65551 ILW65550:ILW65551 IVS65550:IVS65551 JFO65550:JFO65551 JPK65550:JPK65551 JZG65550:JZG65551 KJC65550:KJC65551 KSY65550:KSY65551 LCU65550:LCU65551 LMQ65550:LMQ65551 LWM65550:LWM65551 MGI65550:MGI65551 MQE65550:MQE65551 NAA65550:NAA65551 NJW65550:NJW65551 NTS65550:NTS65551 ODO65550:ODO65551 ONK65550:ONK65551 OXG65550:OXG65551 PHC65550:PHC65551 PQY65550:PQY65551 QAU65550:QAU65551 QKQ65550:QKQ65551 QUM65550:QUM65551 REI65550:REI65551 ROE65550:ROE65551 RYA65550:RYA65551 SHW65550:SHW65551 SRS65550:SRS65551 TBO65550:TBO65551 TLK65550:TLK65551 TVG65550:TVG65551 UFC65550:UFC65551 UOY65550:UOY65551 UYU65550:UYU65551 VIQ65550:VIQ65551 VSM65550:VSM65551 WCI65550:WCI65551 WME65550:WME65551 WWA65550:WWA65551 S131084:S131085 JO131086:JO131087 TK131086:TK131087 ADG131086:ADG131087 ANC131086:ANC131087 AWY131086:AWY131087 BGU131086:BGU131087 BQQ131086:BQQ131087 CAM131086:CAM131087 CKI131086:CKI131087 CUE131086:CUE131087 DEA131086:DEA131087 DNW131086:DNW131087 DXS131086:DXS131087 EHO131086:EHO131087 ERK131086:ERK131087 FBG131086:FBG131087 FLC131086:FLC131087 FUY131086:FUY131087 GEU131086:GEU131087 GOQ131086:GOQ131087 GYM131086:GYM131087 HII131086:HII131087 HSE131086:HSE131087 ICA131086:ICA131087 ILW131086:ILW131087 IVS131086:IVS131087 JFO131086:JFO131087 JPK131086:JPK131087 JZG131086:JZG131087 KJC131086:KJC131087 KSY131086:KSY131087 LCU131086:LCU131087 LMQ131086:LMQ131087 LWM131086:LWM131087 MGI131086:MGI131087 MQE131086:MQE131087 NAA131086:NAA131087 NJW131086:NJW131087 NTS131086:NTS131087 ODO131086:ODO131087 ONK131086:ONK131087 OXG131086:OXG131087 PHC131086:PHC131087 PQY131086:PQY131087 QAU131086:QAU131087 QKQ131086:QKQ131087 QUM131086:QUM131087 REI131086:REI131087 ROE131086:ROE131087 RYA131086:RYA131087 SHW131086:SHW131087 SRS131086:SRS131087 TBO131086:TBO131087 TLK131086:TLK131087 TVG131086:TVG131087 UFC131086:UFC131087 UOY131086:UOY131087 UYU131086:UYU131087 VIQ131086:VIQ131087 VSM131086:VSM131087 WCI131086:WCI131087 WME131086:WME131087 WWA131086:WWA131087 S196620:S196621 JO196622:JO196623 TK196622:TK196623 ADG196622:ADG196623 ANC196622:ANC196623 AWY196622:AWY196623 BGU196622:BGU196623 BQQ196622:BQQ196623 CAM196622:CAM196623 CKI196622:CKI196623 CUE196622:CUE196623 DEA196622:DEA196623 DNW196622:DNW196623 DXS196622:DXS196623 EHO196622:EHO196623 ERK196622:ERK196623 FBG196622:FBG196623 FLC196622:FLC196623 FUY196622:FUY196623 GEU196622:GEU196623 GOQ196622:GOQ196623 GYM196622:GYM196623 HII196622:HII196623 HSE196622:HSE196623 ICA196622:ICA196623 ILW196622:ILW196623 IVS196622:IVS196623 JFO196622:JFO196623 JPK196622:JPK196623 JZG196622:JZG196623 KJC196622:KJC196623 KSY196622:KSY196623 LCU196622:LCU196623 LMQ196622:LMQ196623 LWM196622:LWM196623 MGI196622:MGI196623 MQE196622:MQE196623 NAA196622:NAA196623 NJW196622:NJW196623 NTS196622:NTS196623 ODO196622:ODO196623 ONK196622:ONK196623 OXG196622:OXG196623 PHC196622:PHC196623 PQY196622:PQY196623 QAU196622:QAU196623 QKQ196622:QKQ196623 QUM196622:QUM196623 REI196622:REI196623 ROE196622:ROE196623 RYA196622:RYA196623 SHW196622:SHW196623 SRS196622:SRS196623 TBO196622:TBO196623 TLK196622:TLK196623 TVG196622:TVG196623 UFC196622:UFC196623 UOY196622:UOY196623 UYU196622:UYU196623 VIQ196622:VIQ196623 VSM196622:VSM196623 WCI196622:WCI196623 WME196622:WME196623 WWA196622:WWA196623 S262156:S262157 JO262158:JO262159 TK262158:TK262159 ADG262158:ADG262159 ANC262158:ANC262159 AWY262158:AWY262159 BGU262158:BGU262159 BQQ262158:BQQ262159 CAM262158:CAM262159 CKI262158:CKI262159 CUE262158:CUE262159 DEA262158:DEA262159 DNW262158:DNW262159 DXS262158:DXS262159 EHO262158:EHO262159 ERK262158:ERK262159 FBG262158:FBG262159 FLC262158:FLC262159 FUY262158:FUY262159 GEU262158:GEU262159 GOQ262158:GOQ262159 GYM262158:GYM262159 HII262158:HII262159 HSE262158:HSE262159 ICA262158:ICA262159 ILW262158:ILW262159 IVS262158:IVS262159 JFO262158:JFO262159 JPK262158:JPK262159 JZG262158:JZG262159 KJC262158:KJC262159 KSY262158:KSY262159 LCU262158:LCU262159 LMQ262158:LMQ262159 LWM262158:LWM262159 MGI262158:MGI262159 MQE262158:MQE262159 NAA262158:NAA262159 NJW262158:NJW262159 NTS262158:NTS262159 ODO262158:ODO262159 ONK262158:ONK262159 OXG262158:OXG262159 PHC262158:PHC262159 PQY262158:PQY262159 QAU262158:QAU262159 QKQ262158:QKQ262159 QUM262158:QUM262159 REI262158:REI262159 ROE262158:ROE262159 RYA262158:RYA262159 SHW262158:SHW262159 SRS262158:SRS262159 TBO262158:TBO262159 TLK262158:TLK262159 TVG262158:TVG262159 UFC262158:UFC262159 UOY262158:UOY262159 UYU262158:UYU262159 VIQ262158:VIQ262159 VSM262158:VSM262159 WCI262158:WCI262159 WME262158:WME262159 WWA262158:WWA262159 S327692:S327693 JO327694:JO327695 TK327694:TK327695 ADG327694:ADG327695 ANC327694:ANC327695 AWY327694:AWY327695 BGU327694:BGU327695 BQQ327694:BQQ327695 CAM327694:CAM327695 CKI327694:CKI327695 CUE327694:CUE327695 DEA327694:DEA327695 DNW327694:DNW327695 DXS327694:DXS327695 EHO327694:EHO327695 ERK327694:ERK327695 FBG327694:FBG327695 FLC327694:FLC327695 FUY327694:FUY327695 GEU327694:GEU327695 GOQ327694:GOQ327695 GYM327694:GYM327695 HII327694:HII327695 HSE327694:HSE327695 ICA327694:ICA327695 ILW327694:ILW327695 IVS327694:IVS327695 JFO327694:JFO327695 JPK327694:JPK327695 JZG327694:JZG327695 KJC327694:KJC327695 KSY327694:KSY327695 LCU327694:LCU327695 LMQ327694:LMQ327695 LWM327694:LWM327695 MGI327694:MGI327695 MQE327694:MQE327695 NAA327694:NAA327695 NJW327694:NJW327695 NTS327694:NTS327695 ODO327694:ODO327695 ONK327694:ONK327695 OXG327694:OXG327695 PHC327694:PHC327695 PQY327694:PQY327695 QAU327694:QAU327695 QKQ327694:QKQ327695 QUM327694:QUM327695 REI327694:REI327695 ROE327694:ROE327695 RYA327694:RYA327695 SHW327694:SHW327695 SRS327694:SRS327695 TBO327694:TBO327695 TLK327694:TLK327695 TVG327694:TVG327695 UFC327694:UFC327695 UOY327694:UOY327695 UYU327694:UYU327695 VIQ327694:VIQ327695 VSM327694:VSM327695 WCI327694:WCI327695 WME327694:WME327695 WWA327694:WWA327695 S393228:S393229 JO393230:JO393231 TK393230:TK393231 ADG393230:ADG393231 ANC393230:ANC393231 AWY393230:AWY393231 BGU393230:BGU393231 BQQ393230:BQQ393231 CAM393230:CAM393231 CKI393230:CKI393231 CUE393230:CUE393231 DEA393230:DEA393231 DNW393230:DNW393231 DXS393230:DXS393231 EHO393230:EHO393231 ERK393230:ERK393231 FBG393230:FBG393231 FLC393230:FLC393231 FUY393230:FUY393231 GEU393230:GEU393231 GOQ393230:GOQ393231 GYM393230:GYM393231 HII393230:HII393231 HSE393230:HSE393231 ICA393230:ICA393231 ILW393230:ILW393231 IVS393230:IVS393231 JFO393230:JFO393231 JPK393230:JPK393231 JZG393230:JZG393231 KJC393230:KJC393231 KSY393230:KSY393231 LCU393230:LCU393231 LMQ393230:LMQ393231 LWM393230:LWM393231 MGI393230:MGI393231 MQE393230:MQE393231 NAA393230:NAA393231 NJW393230:NJW393231 NTS393230:NTS393231 ODO393230:ODO393231 ONK393230:ONK393231 OXG393230:OXG393231 PHC393230:PHC393231 PQY393230:PQY393231 QAU393230:QAU393231 QKQ393230:QKQ393231 QUM393230:QUM393231 REI393230:REI393231 ROE393230:ROE393231 RYA393230:RYA393231 SHW393230:SHW393231 SRS393230:SRS393231 TBO393230:TBO393231 TLK393230:TLK393231 TVG393230:TVG393231 UFC393230:UFC393231 UOY393230:UOY393231 UYU393230:UYU393231 VIQ393230:VIQ393231 VSM393230:VSM393231 WCI393230:WCI393231 WME393230:WME393231 WWA393230:WWA393231 S458764:S458765 JO458766:JO458767 TK458766:TK458767 ADG458766:ADG458767 ANC458766:ANC458767 AWY458766:AWY458767 BGU458766:BGU458767 BQQ458766:BQQ458767 CAM458766:CAM458767 CKI458766:CKI458767 CUE458766:CUE458767 DEA458766:DEA458767 DNW458766:DNW458767 DXS458766:DXS458767 EHO458766:EHO458767 ERK458766:ERK458767 FBG458766:FBG458767 FLC458766:FLC458767 FUY458766:FUY458767 GEU458766:GEU458767 GOQ458766:GOQ458767 GYM458766:GYM458767 HII458766:HII458767 HSE458766:HSE458767 ICA458766:ICA458767 ILW458766:ILW458767 IVS458766:IVS458767 JFO458766:JFO458767 JPK458766:JPK458767 JZG458766:JZG458767 KJC458766:KJC458767 KSY458766:KSY458767 LCU458766:LCU458767 LMQ458766:LMQ458767 LWM458766:LWM458767 MGI458766:MGI458767 MQE458766:MQE458767 NAA458766:NAA458767 NJW458766:NJW458767 NTS458766:NTS458767 ODO458766:ODO458767 ONK458766:ONK458767 OXG458766:OXG458767 PHC458766:PHC458767 PQY458766:PQY458767 QAU458766:QAU458767 QKQ458766:QKQ458767 QUM458766:QUM458767 REI458766:REI458767 ROE458766:ROE458767 RYA458766:RYA458767 SHW458766:SHW458767 SRS458766:SRS458767 TBO458766:TBO458767 TLK458766:TLK458767 TVG458766:TVG458767 UFC458766:UFC458767 UOY458766:UOY458767 UYU458766:UYU458767 VIQ458766:VIQ458767 VSM458766:VSM458767 WCI458766:WCI458767 WME458766:WME458767 WWA458766:WWA458767 S524300:S524301 JO524302:JO524303 TK524302:TK524303 ADG524302:ADG524303 ANC524302:ANC524303 AWY524302:AWY524303 BGU524302:BGU524303 BQQ524302:BQQ524303 CAM524302:CAM524303 CKI524302:CKI524303 CUE524302:CUE524303 DEA524302:DEA524303 DNW524302:DNW524303 DXS524302:DXS524303 EHO524302:EHO524303 ERK524302:ERK524303 FBG524302:FBG524303 FLC524302:FLC524303 FUY524302:FUY524303 GEU524302:GEU524303 GOQ524302:GOQ524303 GYM524302:GYM524303 HII524302:HII524303 HSE524302:HSE524303 ICA524302:ICA524303 ILW524302:ILW524303 IVS524302:IVS524303 JFO524302:JFO524303 JPK524302:JPK524303 JZG524302:JZG524303 KJC524302:KJC524303 KSY524302:KSY524303 LCU524302:LCU524303 LMQ524302:LMQ524303 LWM524302:LWM524303 MGI524302:MGI524303 MQE524302:MQE524303 NAA524302:NAA524303 NJW524302:NJW524303 NTS524302:NTS524303 ODO524302:ODO524303 ONK524302:ONK524303 OXG524302:OXG524303 PHC524302:PHC524303 PQY524302:PQY524303 QAU524302:QAU524303 QKQ524302:QKQ524303 QUM524302:QUM524303 REI524302:REI524303 ROE524302:ROE524303 RYA524302:RYA524303 SHW524302:SHW524303 SRS524302:SRS524303 TBO524302:TBO524303 TLK524302:TLK524303 TVG524302:TVG524303 UFC524302:UFC524303 UOY524302:UOY524303 UYU524302:UYU524303 VIQ524302:VIQ524303 VSM524302:VSM524303 WCI524302:WCI524303 WME524302:WME524303 WWA524302:WWA524303 S589836:S589837 JO589838:JO589839 TK589838:TK589839 ADG589838:ADG589839 ANC589838:ANC589839 AWY589838:AWY589839 BGU589838:BGU589839 BQQ589838:BQQ589839 CAM589838:CAM589839 CKI589838:CKI589839 CUE589838:CUE589839 DEA589838:DEA589839 DNW589838:DNW589839 DXS589838:DXS589839 EHO589838:EHO589839 ERK589838:ERK589839 FBG589838:FBG589839 FLC589838:FLC589839 FUY589838:FUY589839 GEU589838:GEU589839 GOQ589838:GOQ589839 GYM589838:GYM589839 HII589838:HII589839 HSE589838:HSE589839 ICA589838:ICA589839 ILW589838:ILW589839 IVS589838:IVS589839 JFO589838:JFO589839 JPK589838:JPK589839 JZG589838:JZG589839 KJC589838:KJC589839 KSY589838:KSY589839 LCU589838:LCU589839 LMQ589838:LMQ589839 LWM589838:LWM589839 MGI589838:MGI589839 MQE589838:MQE589839 NAA589838:NAA589839 NJW589838:NJW589839 NTS589838:NTS589839 ODO589838:ODO589839 ONK589838:ONK589839 OXG589838:OXG589839 PHC589838:PHC589839 PQY589838:PQY589839 QAU589838:QAU589839 QKQ589838:QKQ589839 QUM589838:QUM589839 REI589838:REI589839 ROE589838:ROE589839 RYA589838:RYA589839 SHW589838:SHW589839 SRS589838:SRS589839 TBO589838:TBO589839 TLK589838:TLK589839 TVG589838:TVG589839 UFC589838:UFC589839 UOY589838:UOY589839 UYU589838:UYU589839 VIQ589838:VIQ589839 VSM589838:VSM589839 WCI589838:WCI589839 WME589838:WME589839 WWA589838:WWA589839 S655372:S655373 JO655374:JO655375 TK655374:TK655375 ADG655374:ADG655375 ANC655374:ANC655375 AWY655374:AWY655375 BGU655374:BGU655375 BQQ655374:BQQ655375 CAM655374:CAM655375 CKI655374:CKI655375 CUE655374:CUE655375 DEA655374:DEA655375 DNW655374:DNW655375 DXS655374:DXS655375 EHO655374:EHO655375 ERK655374:ERK655375 FBG655374:FBG655375 FLC655374:FLC655375 FUY655374:FUY655375 GEU655374:GEU655375 GOQ655374:GOQ655375 GYM655374:GYM655375 HII655374:HII655375 HSE655374:HSE655375 ICA655374:ICA655375 ILW655374:ILW655375 IVS655374:IVS655375 JFO655374:JFO655375 JPK655374:JPK655375 JZG655374:JZG655375 KJC655374:KJC655375 KSY655374:KSY655375 LCU655374:LCU655375 LMQ655374:LMQ655375 LWM655374:LWM655375 MGI655374:MGI655375 MQE655374:MQE655375 NAA655374:NAA655375 NJW655374:NJW655375 NTS655374:NTS655375 ODO655374:ODO655375 ONK655374:ONK655375 OXG655374:OXG655375 PHC655374:PHC655375 PQY655374:PQY655375 QAU655374:QAU655375 QKQ655374:QKQ655375 QUM655374:QUM655375 REI655374:REI655375 ROE655374:ROE655375 RYA655374:RYA655375 SHW655374:SHW655375 SRS655374:SRS655375 TBO655374:TBO655375 TLK655374:TLK655375 TVG655374:TVG655375 UFC655374:UFC655375 UOY655374:UOY655375 UYU655374:UYU655375 VIQ655374:VIQ655375 VSM655374:VSM655375 WCI655374:WCI655375 WME655374:WME655375 WWA655374:WWA655375 S720908:S720909 JO720910:JO720911 TK720910:TK720911 ADG720910:ADG720911 ANC720910:ANC720911 AWY720910:AWY720911 BGU720910:BGU720911 BQQ720910:BQQ720911 CAM720910:CAM720911 CKI720910:CKI720911 CUE720910:CUE720911 DEA720910:DEA720911 DNW720910:DNW720911 DXS720910:DXS720911 EHO720910:EHO720911 ERK720910:ERK720911 FBG720910:FBG720911 FLC720910:FLC720911 FUY720910:FUY720911 GEU720910:GEU720911 GOQ720910:GOQ720911 GYM720910:GYM720911 HII720910:HII720911 HSE720910:HSE720911 ICA720910:ICA720911 ILW720910:ILW720911 IVS720910:IVS720911 JFO720910:JFO720911 JPK720910:JPK720911 JZG720910:JZG720911 KJC720910:KJC720911 KSY720910:KSY720911 LCU720910:LCU720911 LMQ720910:LMQ720911 LWM720910:LWM720911 MGI720910:MGI720911 MQE720910:MQE720911 NAA720910:NAA720911 NJW720910:NJW720911 NTS720910:NTS720911 ODO720910:ODO720911 ONK720910:ONK720911 OXG720910:OXG720911 PHC720910:PHC720911 PQY720910:PQY720911 QAU720910:QAU720911 QKQ720910:QKQ720911 QUM720910:QUM720911 REI720910:REI720911 ROE720910:ROE720911 RYA720910:RYA720911 SHW720910:SHW720911 SRS720910:SRS720911 TBO720910:TBO720911 TLK720910:TLK720911 TVG720910:TVG720911 UFC720910:UFC720911 UOY720910:UOY720911 UYU720910:UYU720911 VIQ720910:VIQ720911 VSM720910:VSM720911 WCI720910:WCI720911 WME720910:WME720911 WWA720910:WWA720911 S786444:S786445 JO786446:JO786447 TK786446:TK786447 ADG786446:ADG786447 ANC786446:ANC786447 AWY786446:AWY786447 BGU786446:BGU786447 BQQ786446:BQQ786447 CAM786446:CAM786447 CKI786446:CKI786447 CUE786446:CUE786447 DEA786446:DEA786447 DNW786446:DNW786447 DXS786446:DXS786447 EHO786446:EHO786447 ERK786446:ERK786447 FBG786446:FBG786447 FLC786446:FLC786447 FUY786446:FUY786447 GEU786446:GEU786447 GOQ786446:GOQ786447 GYM786446:GYM786447 HII786446:HII786447 HSE786446:HSE786447 ICA786446:ICA786447 ILW786446:ILW786447 IVS786446:IVS786447 JFO786446:JFO786447 JPK786446:JPK786447 JZG786446:JZG786447 KJC786446:KJC786447 KSY786446:KSY786447 LCU786446:LCU786447 LMQ786446:LMQ786447 LWM786446:LWM786447 MGI786446:MGI786447 MQE786446:MQE786447 NAA786446:NAA786447 NJW786446:NJW786447 NTS786446:NTS786447 ODO786446:ODO786447 ONK786446:ONK786447 OXG786446:OXG786447 PHC786446:PHC786447 PQY786446:PQY786447 QAU786446:QAU786447 QKQ786446:QKQ786447 QUM786446:QUM786447 REI786446:REI786447 ROE786446:ROE786447 RYA786446:RYA786447 SHW786446:SHW786447 SRS786446:SRS786447 TBO786446:TBO786447 TLK786446:TLK786447 TVG786446:TVG786447 UFC786446:UFC786447 UOY786446:UOY786447 UYU786446:UYU786447 VIQ786446:VIQ786447 VSM786446:VSM786447 WCI786446:WCI786447 WME786446:WME786447 WWA786446:WWA786447 S851980:S851981 JO851982:JO851983 TK851982:TK851983 ADG851982:ADG851983 ANC851982:ANC851983 AWY851982:AWY851983 BGU851982:BGU851983 BQQ851982:BQQ851983 CAM851982:CAM851983 CKI851982:CKI851983 CUE851982:CUE851983 DEA851982:DEA851983 DNW851982:DNW851983 DXS851982:DXS851983 EHO851982:EHO851983 ERK851982:ERK851983 FBG851982:FBG851983 FLC851982:FLC851983 FUY851982:FUY851983 GEU851982:GEU851983 GOQ851982:GOQ851983 GYM851982:GYM851983 HII851982:HII851983 HSE851982:HSE851983 ICA851982:ICA851983 ILW851982:ILW851983 IVS851982:IVS851983 JFO851982:JFO851983 JPK851982:JPK851983 JZG851982:JZG851983 KJC851982:KJC851983 KSY851982:KSY851983 LCU851982:LCU851983 LMQ851982:LMQ851983 LWM851982:LWM851983 MGI851982:MGI851983 MQE851982:MQE851983 NAA851982:NAA851983 NJW851982:NJW851983 NTS851982:NTS851983 ODO851982:ODO851983 ONK851982:ONK851983 OXG851982:OXG851983 PHC851982:PHC851983 PQY851982:PQY851983 QAU851982:QAU851983 QKQ851982:QKQ851983 QUM851982:QUM851983 REI851982:REI851983 ROE851982:ROE851983 RYA851982:RYA851983 SHW851982:SHW851983 SRS851982:SRS851983 TBO851982:TBO851983 TLK851982:TLK851983 TVG851982:TVG851983 UFC851982:UFC851983 UOY851982:UOY851983 UYU851982:UYU851983 VIQ851982:VIQ851983 VSM851982:VSM851983 WCI851982:WCI851983 WME851982:WME851983 WWA851982:WWA851983 S917516:S917517 JO917518:JO917519 TK917518:TK917519 ADG917518:ADG917519 ANC917518:ANC917519 AWY917518:AWY917519 BGU917518:BGU917519 BQQ917518:BQQ917519 CAM917518:CAM917519 CKI917518:CKI917519 CUE917518:CUE917519 DEA917518:DEA917519 DNW917518:DNW917519 DXS917518:DXS917519 EHO917518:EHO917519 ERK917518:ERK917519 FBG917518:FBG917519 FLC917518:FLC917519 FUY917518:FUY917519 GEU917518:GEU917519 GOQ917518:GOQ917519 GYM917518:GYM917519 HII917518:HII917519 HSE917518:HSE917519 ICA917518:ICA917519 ILW917518:ILW917519 IVS917518:IVS917519 JFO917518:JFO917519 JPK917518:JPK917519 JZG917518:JZG917519 KJC917518:KJC917519 KSY917518:KSY917519 LCU917518:LCU917519 LMQ917518:LMQ917519 LWM917518:LWM917519 MGI917518:MGI917519 MQE917518:MQE917519 NAA917518:NAA917519 NJW917518:NJW917519 NTS917518:NTS917519 ODO917518:ODO917519 ONK917518:ONK917519 OXG917518:OXG917519 PHC917518:PHC917519 PQY917518:PQY917519 QAU917518:QAU917519 QKQ917518:QKQ917519 QUM917518:QUM917519 REI917518:REI917519 ROE917518:ROE917519 RYA917518:RYA917519 SHW917518:SHW917519 SRS917518:SRS917519 TBO917518:TBO917519 TLK917518:TLK917519 TVG917518:TVG917519 UFC917518:UFC917519 UOY917518:UOY917519 UYU917518:UYU917519 VIQ917518:VIQ917519 VSM917518:VSM917519 WCI917518:WCI917519 WME917518:WME917519 WWA917518:WWA917519 S983052:S983053 JO983054:JO983055 TK983054:TK983055 ADG983054:ADG983055 ANC983054:ANC983055 AWY983054:AWY983055 BGU983054:BGU983055 BQQ983054:BQQ983055 CAM983054:CAM983055 CKI983054:CKI983055 CUE983054:CUE983055 DEA983054:DEA983055 DNW983054:DNW983055 DXS983054:DXS983055 EHO983054:EHO983055 ERK983054:ERK983055 FBG983054:FBG983055 FLC983054:FLC983055 FUY983054:FUY983055 GEU983054:GEU983055 GOQ983054:GOQ983055 GYM983054:GYM983055 HII983054:HII983055 HSE983054:HSE983055 ICA983054:ICA983055 ILW983054:ILW983055 IVS983054:IVS983055 JFO983054:JFO983055 JPK983054:JPK983055 JZG983054:JZG983055 KJC983054:KJC983055 KSY983054:KSY983055 LCU983054:LCU983055 LMQ983054:LMQ983055 LWM983054:LWM983055 MGI983054:MGI983055 MQE983054:MQE983055 NAA983054:NAA983055 NJW983054:NJW983055 NTS983054:NTS983055 ODO983054:ODO983055 ONK983054:ONK983055 OXG983054:OXG983055 PHC983054:PHC983055 PQY983054:PQY983055 QAU983054:QAU983055 QKQ983054:QKQ983055 QUM983054:QUM983055 REI983054:REI983055 ROE983054:ROE983055 RYA983054:RYA983055 SHW983054:SHW983055 SRS983054:SRS983055 TBO983054:TBO983055 TLK983054:TLK983055 TVG983054:TVG983055 UFC983054:UFC983055 UOY983054:UOY983055 UYU983054:UYU983055 VIQ983054:VIQ983055 VSM983054:VSM983055 WCI983054:WCI983055 WME983054:WME983055 WWA983054:WWA983055 JT14:JT15 TP14:TP15 ADL14:ADL15 ANH14:ANH15 AXD14:AXD15 BGZ14:BGZ15 BQV14:BQV15 CAR14:CAR15 CKN14:CKN15 CUJ14:CUJ15 DEF14:DEF15 DOB14:DOB15 DXX14:DXX15 EHT14:EHT15 ERP14:ERP15 FBL14:FBL15 FLH14:FLH15 FVD14:FVD15 GEZ14:GEZ15 GOV14:GOV15 GYR14:GYR15 HIN14:HIN15 HSJ14:HSJ15 ICF14:ICF15 IMB14:IMB15 IVX14:IVX15 JFT14:JFT15 JPP14:JPP15 JZL14:JZL15 KJH14:KJH15 KTD14:KTD15 LCZ14:LCZ15 LMV14:LMV15 LWR14:LWR15 MGN14:MGN15 MQJ14:MQJ15 NAF14:NAF15 NKB14:NKB15 NTX14:NTX15 ODT14:ODT15 ONP14:ONP15 OXL14:OXL15 PHH14:PHH15 PRD14:PRD15 QAZ14:QAZ15 QKV14:QKV15 QUR14:QUR15 REN14:REN15 ROJ14:ROJ15 RYF14:RYF15 SIB14:SIB15 SRX14:SRX15 TBT14:TBT15 TLP14:TLP15 TVL14:TVL15 UFH14:UFH15 UPD14:UPD15 UYZ14:UYZ15 VIV14:VIV15 VSR14:VSR15 WCN14:WCN15 WMJ14:WMJ15 WWF14:WWF15 AC14:AC15 X65548:X65549 JT65550:JT65551 TP65550:TP65551 ADL65550:ADL65551 ANH65550:ANH65551 AXD65550:AXD65551 BGZ65550:BGZ65551 BQV65550:BQV65551 CAR65550:CAR65551 CKN65550:CKN65551 CUJ65550:CUJ65551 DEF65550:DEF65551 DOB65550:DOB65551 DXX65550:DXX65551 EHT65550:EHT65551 ERP65550:ERP65551 FBL65550:FBL65551 FLH65550:FLH65551 FVD65550:FVD65551 GEZ65550:GEZ65551 GOV65550:GOV65551 GYR65550:GYR65551 HIN65550:HIN65551 HSJ65550:HSJ65551 ICF65550:ICF65551 IMB65550:IMB65551 IVX65550:IVX65551 JFT65550:JFT65551 JPP65550:JPP65551 JZL65550:JZL65551 KJH65550:KJH65551 KTD65550:KTD65551 LCZ65550:LCZ65551 LMV65550:LMV65551 LWR65550:LWR65551 MGN65550:MGN65551 MQJ65550:MQJ65551 NAF65550:NAF65551 NKB65550:NKB65551 NTX65550:NTX65551 ODT65550:ODT65551 ONP65550:ONP65551 OXL65550:OXL65551 PHH65550:PHH65551 PRD65550:PRD65551 QAZ65550:QAZ65551 QKV65550:QKV65551 QUR65550:QUR65551 REN65550:REN65551 ROJ65550:ROJ65551 RYF65550:RYF65551 SIB65550:SIB65551 SRX65550:SRX65551 TBT65550:TBT65551 TLP65550:TLP65551 TVL65550:TVL65551 UFH65550:UFH65551 UPD65550:UPD65551 UYZ65550:UYZ65551 VIV65550:VIV65551 VSR65550:VSR65551 WCN65550:WCN65551 WMJ65550:WMJ65551 WWF65550:WWF65551 X131084:X131085 JT131086:JT131087 TP131086:TP131087 ADL131086:ADL131087 ANH131086:ANH131087 AXD131086:AXD131087 BGZ131086:BGZ131087 BQV131086:BQV131087 CAR131086:CAR131087 CKN131086:CKN131087 CUJ131086:CUJ131087 DEF131086:DEF131087 DOB131086:DOB131087 DXX131086:DXX131087 EHT131086:EHT131087 ERP131086:ERP131087 FBL131086:FBL131087 FLH131086:FLH131087 FVD131086:FVD131087 GEZ131086:GEZ131087 GOV131086:GOV131087 GYR131086:GYR131087 HIN131086:HIN131087 HSJ131086:HSJ131087 ICF131086:ICF131087 IMB131086:IMB131087 IVX131086:IVX131087 JFT131086:JFT131087 JPP131086:JPP131087 JZL131086:JZL131087 KJH131086:KJH131087 KTD131086:KTD131087 LCZ131086:LCZ131087 LMV131086:LMV131087 LWR131086:LWR131087 MGN131086:MGN131087 MQJ131086:MQJ131087 NAF131086:NAF131087 NKB131086:NKB131087 NTX131086:NTX131087 ODT131086:ODT131087 ONP131086:ONP131087 OXL131086:OXL131087 PHH131086:PHH131087 PRD131086:PRD131087 QAZ131086:QAZ131087 QKV131086:QKV131087 QUR131086:QUR131087 REN131086:REN131087 ROJ131086:ROJ131087 RYF131086:RYF131087 SIB131086:SIB131087 SRX131086:SRX131087 TBT131086:TBT131087 TLP131086:TLP131087 TVL131086:TVL131087 UFH131086:UFH131087 UPD131086:UPD131087 UYZ131086:UYZ131087 VIV131086:VIV131087 VSR131086:VSR131087 WCN131086:WCN131087 WMJ131086:WMJ131087 WWF131086:WWF131087 X196620:X196621 JT196622:JT196623 TP196622:TP196623 ADL196622:ADL196623 ANH196622:ANH196623 AXD196622:AXD196623 BGZ196622:BGZ196623 BQV196622:BQV196623 CAR196622:CAR196623 CKN196622:CKN196623 CUJ196622:CUJ196623 DEF196622:DEF196623 DOB196622:DOB196623 DXX196622:DXX196623 EHT196622:EHT196623 ERP196622:ERP196623 FBL196622:FBL196623 FLH196622:FLH196623 FVD196622:FVD196623 GEZ196622:GEZ196623 GOV196622:GOV196623 GYR196622:GYR196623 HIN196622:HIN196623 HSJ196622:HSJ196623 ICF196622:ICF196623 IMB196622:IMB196623 IVX196622:IVX196623 JFT196622:JFT196623 JPP196622:JPP196623 JZL196622:JZL196623 KJH196622:KJH196623 KTD196622:KTD196623 LCZ196622:LCZ196623 LMV196622:LMV196623 LWR196622:LWR196623 MGN196622:MGN196623 MQJ196622:MQJ196623 NAF196622:NAF196623 NKB196622:NKB196623 NTX196622:NTX196623 ODT196622:ODT196623 ONP196622:ONP196623 OXL196622:OXL196623 PHH196622:PHH196623 PRD196622:PRD196623 QAZ196622:QAZ196623 QKV196622:QKV196623 QUR196622:QUR196623 REN196622:REN196623 ROJ196622:ROJ196623 RYF196622:RYF196623 SIB196622:SIB196623 SRX196622:SRX196623 TBT196622:TBT196623 TLP196622:TLP196623 TVL196622:TVL196623 UFH196622:UFH196623 UPD196622:UPD196623 UYZ196622:UYZ196623 VIV196622:VIV196623 VSR196622:VSR196623 WCN196622:WCN196623 WMJ196622:WMJ196623 WWF196622:WWF196623 X262156:X262157 JT262158:JT262159 TP262158:TP262159 ADL262158:ADL262159 ANH262158:ANH262159 AXD262158:AXD262159 BGZ262158:BGZ262159 BQV262158:BQV262159 CAR262158:CAR262159 CKN262158:CKN262159 CUJ262158:CUJ262159 DEF262158:DEF262159 DOB262158:DOB262159 DXX262158:DXX262159 EHT262158:EHT262159 ERP262158:ERP262159 FBL262158:FBL262159 FLH262158:FLH262159 FVD262158:FVD262159 GEZ262158:GEZ262159 GOV262158:GOV262159 GYR262158:GYR262159 HIN262158:HIN262159 HSJ262158:HSJ262159 ICF262158:ICF262159 IMB262158:IMB262159 IVX262158:IVX262159 JFT262158:JFT262159 JPP262158:JPP262159 JZL262158:JZL262159 KJH262158:KJH262159 KTD262158:KTD262159 LCZ262158:LCZ262159 LMV262158:LMV262159 LWR262158:LWR262159 MGN262158:MGN262159 MQJ262158:MQJ262159 NAF262158:NAF262159 NKB262158:NKB262159 NTX262158:NTX262159 ODT262158:ODT262159 ONP262158:ONP262159 OXL262158:OXL262159 PHH262158:PHH262159 PRD262158:PRD262159 QAZ262158:QAZ262159 QKV262158:QKV262159 QUR262158:QUR262159 REN262158:REN262159 ROJ262158:ROJ262159 RYF262158:RYF262159 SIB262158:SIB262159 SRX262158:SRX262159 TBT262158:TBT262159 TLP262158:TLP262159 TVL262158:TVL262159 UFH262158:UFH262159 UPD262158:UPD262159 UYZ262158:UYZ262159 VIV262158:VIV262159 VSR262158:VSR262159 WCN262158:WCN262159 WMJ262158:WMJ262159 WWF262158:WWF262159 X327692:X327693 JT327694:JT327695 TP327694:TP327695 ADL327694:ADL327695 ANH327694:ANH327695 AXD327694:AXD327695 BGZ327694:BGZ327695 BQV327694:BQV327695 CAR327694:CAR327695 CKN327694:CKN327695 CUJ327694:CUJ327695 DEF327694:DEF327695 DOB327694:DOB327695 DXX327694:DXX327695 EHT327694:EHT327695 ERP327694:ERP327695 FBL327694:FBL327695 FLH327694:FLH327695 FVD327694:FVD327695 GEZ327694:GEZ327695 GOV327694:GOV327695 GYR327694:GYR327695 HIN327694:HIN327695 HSJ327694:HSJ327695 ICF327694:ICF327695 IMB327694:IMB327695 IVX327694:IVX327695 JFT327694:JFT327695 JPP327694:JPP327695 JZL327694:JZL327695 KJH327694:KJH327695 KTD327694:KTD327695 LCZ327694:LCZ327695 LMV327694:LMV327695 LWR327694:LWR327695 MGN327694:MGN327695 MQJ327694:MQJ327695 NAF327694:NAF327695 NKB327694:NKB327695 NTX327694:NTX327695 ODT327694:ODT327695 ONP327694:ONP327695 OXL327694:OXL327695 PHH327694:PHH327695 PRD327694:PRD327695 QAZ327694:QAZ327695 QKV327694:QKV327695 QUR327694:QUR327695 REN327694:REN327695 ROJ327694:ROJ327695 RYF327694:RYF327695 SIB327694:SIB327695 SRX327694:SRX327695 TBT327694:TBT327695 TLP327694:TLP327695 TVL327694:TVL327695 UFH327694:UFH327695 UPD327694:UPD327695 UYZ327694:UYZ327695 VIV327694:VIV327695 VSR327694:VSR327695 WCN327694:WCN327695 WMJ327694:WMJ327695 WWF327694:WWF327695 X393228:X393229 JT393230:JT393231 TP393230:TP393231 ADL393230:ADL393231 ANH393230:ANH393231 AXD393230:AXD393231 BGZ393230:BGZ393231 BQV393230:BQV393231 CAR393230:CAR393231 CKN393230:CKN393231 CUJ393230:CUJ393231 DEF393230:DEF393231 DOB393230:DOB393231 DXX393230:DXX393231 EHT393230:EHT393231 ERP393230:ERP393231 FBL393230:FBL393231 FLH393230:FLH393231 FVD393230:FVD393231 GEZ393230:GEZ393231 GOV393230:GOV393231 GYR393230:GYR393231 HIN393230:HIN393231 HSJ393230:HSJ393231 ICF393230:ICF393231 IMB393230:IMB393231 IVX393230:IVX393231 JFT393230:JFT393231 JPP393230:JPP393231 JZL393230:JZL393231 KJH393230:KJH393231 KTD393230:KTD393231 LCZ393230:LCZ393231 LMV393230:LMV393231 LWR393230:LWR393231 MGN393230:MGN393231 MQJ393230:MQJ393231 NAF393230:NAF393231 NKB393230:NKB393231 NTX393230:NTX393231 ODT393230:ODT393231 ONP393230:ONP393231 OXL393230:OXL393231 PHH393230:PHH393231 PRD393230:PRD393231 QAZ393230:QAZ393231 QKV393230:QKV393231 QUR393230:QUR393231 REN393230:REN393231 ROJ393230:ROJ393231 RYF393230:RYF393231 SIB393230:SIB393231 SRX393230:SRX393231 TBT393230:TBT393231 TLP393230:TLP393231 TVL393230:TVL393231 UFH393230:UFH393231 UPD393230:UPD393231 UYZ393230:UYZ393231 VIV393230:VIV393231 VSR393230:VSR393231 WCN393230:WCN393231 WMJ393230:WMJ393231 WWF393230:WWF393231 X458764:X458765 JT458766:JT458767 TP458766:TP458767 ADL458766:ADL458767 ANH458766:ANH458767 AXD458766:AXD458767 BGZ458766:BGZ458767 BQV458766:BQV458767 CAR458766:CAR458767 CKN458766:CKN458767 CUJ458766:CUJ458767 DEF458766:DEF458767 DOB458766:DOB458767 DXX458766:DXX458767 EHT458766:EHT458767 ERP458766:ERP458767 FBL458766:FBL458767 FLH458766:FLH458767 FVD458766:FVD458767 GEZ458766:GEZ458767 GOV458766:GOV458767 GYR458766:GYR458767 HIN458766:HIN458767 HSJ458766:HSJ458767 ICF458766:ICF458767 IMB458766:IMB458767 IVX458766:IVX458767 JFT458766:JFT458767 JPP458766:JPP458767 JZL458766:JZL458767 KJH458766:KJH458767 KTD458766:KTD458767 LCZ458766:LCZ458767 LMV458766:LMV458767 LWR458766:LWR458767 MGN458766:MGN458767 MQJ458766:MQJ458767 NAF458766:NAF458767 NKB458766:NKB458767 NTX458766:NTX458767 ODT458766:ODT458767 ONP458766:ONP458767 OXL458766:OXL458767 PHH458766:PHH458767 PRD458766:PRD458767 QAZ458766:QAZ458767 QKV458766:QKV458767 QUR458766:QUR458767 REN458766:REN458767 ROJ458766:ROJ458767 RYF458766:RYF458767 SIB458766:SIB458767 SRX458766:SRX458767 TBT458766:TBT458767 TLP458766:TLP458767 TVL458766:TVL458767 UFH458766:UFH458767 UPD458766:UPD458767 UYZ458766:UYZ458767 VIV458766:VIV458767 VSR458766:VSR458767 WCN458766:WCN458767 WMJ458766:WMJ458767 WWF458766:WWF458767 X524300:X524301 JT524302:JT524303 TP524302:TP524303 ADL524302:ADL524303 ANH524302:ANH524303 AXD524302:AXD524303 BGZ524302:BGZ524303 BQV524302:BQV524303 CAR524302:CAR524303 CKN524302:CKN524303 CUJ524302:CUJ524303 DEF524302:DEF524303 DOB524302:DOB524303 DXX524302:DXX524303 EHT524302:EHT524303 ERP524302:ERP524303 FBL524302:FBL524303 FLH524302:FLH524303 FVD524302:FVD524303 GEZ524302:GEZ524303 GOV524302:GOV524303 GYR524302:GYR524303 HIN524302:HIN524303 HSJ524302:HSJ524303 ICF524302:ICF524303 IMB524302:IMB524303 IVX524302:IVX524303 JFT524302:JFT524303 JPP524302:JPP524303 JZL524302:JZL524303 KJH524302:KJH524303 KTD524302:KTD524303 LCZ524302:LCZ524303 LMV524302:LMV524303 LWR524302:LWR524303 MGN524302:MGN524303 MQJ524302:MQJ524303 NAF524302:NAF524303 NKB524302:NKB524303 NTX524302:NTX524303 ODT524302:ODT524303 ONP524302:ONP524303 OXL524302:OXL524303 PHH524302:PHH524303 PRD524302:PRD524303 QAZ524302:QAZ524303 QKV524302:QKV524303 QUR524302:QUR524303 REN524302:REN524303 ROJ524302:ROJ524303 RYF524302:RYF524303 SIB524302:SIB524303 SRX524302:SRX524303 TBT524302:TBT524303 TLP524302:TLP524303 TVL524302:TVL524303 UFH524302:UFH524303 UPD524302:UPD524303 UYZ524302:UYZ524303 VIV524302:VIV524303 VSR524302:VSR524303 WCN524302:WCN524303 WMJ524302:WMJ524303 WWF524302:WWF524303 X589836:X589837 JT589838:JT589839 TP589838:TP589839 ADL589838:ADL589839 ANH589838:ANH589839 AXD589838:AXD589839 BGZ589838:BGZ589839 BQV589838:BQV589839 CAR589838:CAR589839 CKN589838:CKN589839 CUJ589838:CUJ589839 DEF589838:DEF589839 DOB589838:DOB589839 DXX589838:DXX589839 EHT589838:EHT589839 ERP589838:ERP589839 FBL589838:FBL589839 FLH589838:FLH589839 FVD589838:FVD589839 GEZ589838:GEZ589839 GOV589838:GOV589839 GYR589838:GYR589839 HIN589838:HIN589839 HSJ589838:HSJ589839 ICF589838:ICF589839 IMB589838:IMB589839 IVX589838:IVX589839 JFT589838:JFT589839 JPP589838:JPP589839 JZL589838:JZL589839 KJH589838:KJH589839 KTD589838:KTD589839 LCZ589838:LCZ589839 LMV589838:LMV589839 LWR589838:LWR589839 MGN589838:MGN589839 MQJ589838:MQJ589839 NAF589838:NAF589839 NKB589838:NKB589839 NTX589838:NTX589839 ODT589838:ODT589839 ONP589838:ONP589839 OXL589838:OXL589839 PHH589838:PHH589839 PRD589838:PRD589839 QAZ589838:QAZ589839 QKV589838:QKV589839 QUR589838:QUR589839 REN589838:REN589839 ROJ589838:ROJ589839 RYF589838:RYF589839 SIB589838:SIB589839 SRX589838:SRX589839 TBT589838:TBT589839 TLP589838:TLP589839 TVL589838:TVL589839 UFH589838:UFH589839 UPD589838:UPD589839 UYZ589838:UYZ589839 VIV589838:VIV589839 VSR589838:VSR589839 WCN589838:WCN589839 WMJ589838:WMJ589839 WWF589838:WWF589839 X655372:X655373 JT655374:JT655375 TP655374:TP655375 ADL655374:ADL655375 ANH655374:ANH655375 AXD655374:AXD655375 BGZ655374:BGZ655375 BQV655374:BQV655375 CAR655374:CAR655375 CKN655374:CKN655375 CUJ655374:CUJ655375 DEF655374:DEF655375 DOB655374:DOB655375 DXX655374:DXX655375 EHT655374:EHT655375 ERP655374:ERP655375 FBL655374:FBL655375 FLH655374:FLH655375 FVD655374:FVD655375 GEZ655374:GEZ655375 GOV655374:GOV655375 GYR655374:GYR655375 HIN655374:HIN655375 HSJ655374:HSJ655375 ICF655374:ICF655375 IMB655374:IMB655375 IVX655374:IVX655375 JFT655374:JFT655375 JPP655374:JPP655375 JZL655374:JZL655375 KJH655374:KJH655375 KTD655374:KTD655375 LCZ655374:LCZ655375 LMV655374:LMV655375 LWR655374:LWR655375 MGN655374:MGN655375 MQJ655374:MQJ655375 NAF655374:NAF655375 NKB655374:NKB655375 NTX655374:NTX655375 ODT655374:ODT655375 ONP655374:ONP655375 OXL655374:OXL655375 PHH655374:PHH655375 PRD655374:PRD655375 QAZ655374:QAZ655375 QKV655374:QKV655375 QUR655374:QUR655375 REN655374:REN655375 ROJ655374:ROJ655375 RYF655374:RYF655375 SIB655374:SIB655375 SRX655374:SRX655375 TBT655374:TBT655375 TLP655374:TLP655375 TVL655374:TVL655375 UFH655374:UFH655375 UPD655374:UPD655375 UYZ655374:UYZ655375 VIV655374:VIV655375 VSR655374:VSR655375 WCN655374:WCN655375 WMJ655374:WMJ655375 WWF655374:WWF655375 X720908:X720909 JT720910:JT720911 TP720910:TP720911 ADL720910:ADL720911 ANH720910:ANH720911 AXD720910:AXD720911 BGZ720910:BGZ720911 BQV720910:BQV720911 CAR720910:CAR720911 CKN720910:CKN720911 CUJ720910:CUJ720911 DEF720910:DEF720911 DOB720910:DOB720911 DXX720910:DXX720911 EHT720910:EHT720911 ERP720910:ERP720911 FBL720910:FBL720911 FLH720910:FLH720911 FVD720910:FVD720911 GEZ720910:GEZ720911 GOV720910:GOV720911 GYR720910:GYR720911 HIN720910:HIN720911 HSJ720910:HSJ720911 ICF720910:ICF720911 IMB720910:IMB720911 IVX720910:IVX720911 JFT720910:JFT720911 JPP720910:JPP720911 JZL720910:JZL720911 KJH720910:KJH720911 KTD720910:KTD720911 LCZ720910:LCZ720911 LMV720910:LMV720911 LWR720910:LWR720911 MGN720910:MGN720911 MQJ720910:MQJ720911 NAF720910:NAF720911 NKB720910:NKB720911 NTX720910:NTX720911 ODT720910:ODT720911 ONP720910:ONP720911 OXL720910:OXL720911 PHH720910:PHH720911 PRD720910:PRD720911 QAZ720910:QAZ720911 QKV720910:QKV720911 QUR720910:QUR720911 REN720910:REN720911 ROJ720910:ROJ720911 RYF720910:RYF720911 SIB720910:SIB720911 SRX720910:SRX720911 TBT720910:TBT720911 TLP720910:TLP720911 TVL720910:TVL720911 UFH720910:UFH720911 UPD720910:UPD720911 UYZ720910:UYZ720911 VIV720910:VIV720911 VSR720910:VSR720911 WCN720910:WCN720911 WMJ720910:WMJ720911 WWF720910:WWF720911 X786444:X786445 JT786446:JT786447 TP786446:TP786447 ADL786446:ADL786447 ANH786446:ANH786447 AXD786446:AXD786447 BGZ786446:BGZ786447 BQV786446:BQV786447 CAR786446:CAR786447 CKN786446:CKN786447 CUJ786446:CUJ786447 DEF786446:DEF786447 DOB786446:DOB786447 DXX786446:DXX786447 EHT786446:EHT786447 ERP786446:ERP786447 FBL786446:FBL786447 FLH786446:FLH786447 FVD786446:FVD786447 GEZ786446:GEZ786447 GOV786446:GOV786447 GYR786446:GYR786447 HIN786446:HIN786447 HSJ786446:HSJ786447 ICF786446:ICF786447 IMB786446:IMB786447 IVX786446:IVX786447 JFT786446:JFT786447 JPP786446:JPP786447 JZL786446:JZL786447 KJH786446:KJH786447 KTD786446:KTD786447 LCZ786446:LCZ786447 LMV786446:LMV786447 LWR786446:LWR786447 MGN786446:MGN786447 MQJ786446:MQJ786447 NAF786446:NAF786447 NKB786446:NKB786447 NTX786446:NTX786447 ODT786446:ODT786447 ONP786446:ONP786447 OXL786446:OXL786447 PHH786446:PHH786447 PRD786446:PRD786447 QAZ786446:QAZ786447 QKV786446:QKV786447 QUR786446:QUR786447 REN786446:REN786447 ROJ786446:ROJ786447 RYF786446:RYF786447 SIB786446:SIB786447 SRX786446:SRX786447 TBT786446:TBT786447 TLP786446:TLP786447 TVL786446:TVL786447 UFH786446:UFH786447 UPD786446:UPD786447 UYZ786446:UYZ786447 VIV786446:VIV786447 VSR786446:VSR786447 WCN786446:WCN786447 WMJ786446:WMJ786447 WWF786446:WWF786447 X851980:X851981 JT851982:JT851983 TP851982:TP851983 ADL851982:ADL851983 ANH851982:ANH851983 AXD851982:AXD851983 BGZ851982:BGZ851983 BQV851982:BQV851983 CAR851982:CAR851983 CKN851982:CKN851983 CUJ851982:CUJ851983 DEF851982:DEF851983 DOB851982:DOB851983 DXX851982:DXX851983 EHT851982:EHT851983 ERP851982:ERP851983 FBL851982:FBL851983 FLH851982:FLH851983 FVD851982:FVD851983 GEZ851982:GEZ851983 GOV851982:GOV851983 GYR851982:GYR851983 HIN851982:HIN851983 HSJ851982:HSJ851983 ICF851982:ICF851983 IMB851982:IMB851983 IVX851982:IVX851983 JFT851982:JFT851983 JPP851982:JPP851983 JZL851982:JZL851983 KJH851982:KJH851983 KTD851982:KTD851983 LCZ851982:LCZ851983 LMV851982:LMV851983 LWR851982:LWR851983 MGN851982:MGN851983 MQJ851982:MQJ851983 NAF851982:NAF851983 NKB851982:NKB851983 NTX851982:NTX851983 ODT851982:ODT851983 ONP851982:ONP851983 OXL851982:OXL851983 PHH851982:PHH851983 PRD851982:PRD851983 QAZ851982:QAZ851983 QKV851982:QKV851983 QUR851982:QUR851983 REN851982:REN851983 ROJ851982:ROJ851983 RYF851982:RYF851983 SIB851982:SIB851983 SRX851982:SRX851983 TBT851982:TBT851983 TLP851982:TLP851983 TVL851982:TVL851983 UFH851982:UFH851983 UPD851982:UPD851983 UYZ851982:UYZ851983 VIV851982:VIV851983 VSR851982:VSR851983 WCN851982:WCN851983 WMJ851982:WMJ851983 WWF851982:WWF851983 X917516:X917517 JT917518:JT917519 TP917518:TP917519 ADL917518:ADL917519 ANH917518:ANH917519 AXD917518:AXD917519 BGZ917518:BGZ917519 BQV917518:BQV917519 CAR917518:CAR917519 CKN917518:CKN917519 CUJ917518:CUJ917519 DEF917518:DEF917519 DOB917518:DOB917519 DXX917518:DXX917519 EHT917518:EHT917519 ERP917518:ERP917519 FBL917518:FBL917519 FLH917518:FLH917519 FVD917518:FVD917519 GEZ917518:GEZ917519 GOV917518:GOV917519 GYR917518:GYR917519 HIN917518:HIN917519 HSJ917518:HSJ917519 ICF917518:ICF917519 IMB917518:IMB917519 IVX917518:IVX917519 JFT917518:JFT917519 JPP917518:JPP917519 JZL917518:JZL917519 KJH917518:KJH917519 KTD917518:KTD917519 LCZ917518:LCZ917519 LMV917518:LMV917519 LWR917518:LWR917519 MGN917518:MGN917519 MQJ917518:MQJ917519 NAF917518:NAF917519 NKB917518:NKB917519 NTX917518:NTX917519 ODT917518:ODT917519 ONP917518:ONP917519 OXL917518:OXL917519 PHH917518:PHH917519 PRD917518:PRD917519 QAZ917518:QAZ917519 QKV917518:QKV917519 QUR917518:QUR917519 REN917518:REN917519 ROJ917518:ROJ917519 RYF917518:RYF917519 SIB917518:SIB917519 SRX917518:SRX917519 TBT917518:TBT917519 TLP917518:TLP917519 TVL917518:TVL917519 UFH917518:UFH917519 UPD917518:UPD917519 UYZ917518:UYZ917519 VIV917518:VIV917519 VSR917518:VSR917519 WCN917518:WCN917519 WMJ917518:WMJ917519 WWF917518:WWF917519 X983052:X983053 JT983054:JT983055 TP983054:TP983055 ADL983054:ADL983055 ANH983054:ANH983055 AXD983054:AXD983055 BGZ983054:BGZ983055 BQV983054:BQV983055 CAR983054:CAR983055 CKN983054:CKN983055 CUJ983054:CUJ983055 DEF983054:DEF983055 DOB983054:DOB983055 DXX983054:DXX983055 EHT983054:EHT983055 ERP983054:ERP983055 FBL983054:FBL983055 FLH983054:FLH983055 FVD983054:FVD983055 GEZ983054:GEZ983055 GOV983054:GOV983055 GYR983054:GYR983055 HIN983054:HIN983055 HSJ983054:HSJ983055 ICF983054:ICF983055 IMB983054:IMB983055 IVX983054:IVX983055 JFT983054:JFT983055 JPP983054:JPP983055 JZL983054:JZL983055 KJH983054:KJH983055 KTD983054:KTD983055 LCZ983054:LCZ983055 LMV983054:LMV983055 LWR983054:LWR983055 MGN983054:MGN983055 MQJ983054:MQJ983055 NAF983054:NAF983055 NKB983054:NKB983055 NTX983054:NTX983055 ODT983054:ODT983055 ONP983054:ONP983055 OXL983054:OXL983055 PHH983054:PHH983055 PRD983054:PRD983055 QAZ983054:QAZ983055 QKV983054:QKV983055 QUR983054:QUR983055 REN983054:REN983055 ROJ983054:ROJ983055 RYF983054:RYF983055 SIB983054:SIB983055 SRX983054:SRX983055 TBT983054:TBT983055 TLP983054:TLP983055 TVL983054:TVL983055 UFH983054:UFH983055 UPD983054:UPD983055 UYZ983054:UYZ983055 VIV983054:VIV983055 VSR983054:VSR983055 WCN983054:WCN983055 WMJ983054:WMJ983055 WWF983054:WWF983055 JY14:JY15 TU14:TU15 ADQ14:ADQ15 ANM14:ANM15 AXI14:AXI15 BHE14:BHE15 BRA14:BRA15 CAW14:CAW15 CKS14:CKS15 CUO14:CUO15 DEK14:DEK15 DOG14:DOG15 DYC14:DYC15 EHY14:EHY15 ERU14:ERU15 FBQ14:FBQ15 FLM14:FLM15 FVI14:FVI15 GFE14:GFE15 GPA14:GPA15 GYW14:GYW15 HIS14:HIS15 HSO14:HSO15 ICK14:ICK15 IMG14:IMG15 IWC14:IWC15 JFY14:JFY15 JPU14:JPU15 JZQ14:JZQ15 KJM14:KJM15 KTI14:KTI15 LDE14:LDE15 LNA14:LNA15 LWW14:LWW15 MGS14:MGS15 MQO14:MQO15 NAK14:NAK15 NKG14:NKG15 NUC14:NUC15 ODY14:ODY15 ONU14:ONU15 OXQ14:OXQ15 PHM14:PHM15 PRI14:PRI15 QBE14:QBE15 QLA14:QLA15 QUW14:QUW15 RES14:RES15 ROO14:ROO15 RYK14:RYK15 SIG14:SIG15 SSC14:SSC15 TBY14:TBY15 TLU14:TLU15 TVQ14:TVQ15 UFM14:UFM15 UPI14:UPI15 UZE14:UZE15 VJA14:VJA15 VSW14:VSW15 WCS14:WCS15 WMO14:WMO15 WWK14:WWK15 AH14:AH15 AC65548:AC65549 JY65550:JY65551 TU65550:TU65551 ADQ65550:ADQ65551 ANM65550:ANM65551 AXI65550:AXI65551 BHE65550:BHE65551 BRA65550:BRA65551 CAW65550:CAW65551 CKS65550:CKS65551 CUO65550:CUO65551 DEK65550:DEK65551 DOG65550:DOG65551 DYC65550:DYC65551 EHY65550:EHY65551 ERU65550:ERU65551 FBQ65550:FBQ65551 FLM65550:FLM65551 FVI65550:FVI65551 GFE65550:GFE65551 GPA65550:GPA65551 GYW65550:GYW65551 HIS65550:HIS65551 HSO65550:HSO65551 ICK65550:ICK65551 IMG65550:IMG65551 IWC65550:IWC65551 JFY65550:JFY65551 JPU65550:JPU65551 JZQ65550:JZQ65551 KJM65550:KJM65551 KTI65550:KTI65551 LDE65550:LDE65551 LNA65550:LNA65551 LWW65550:LWW65551 MGS65550:MGS65551 MQO65550:MQO65551 NAK65550:NAK65551 NKG65550:NKG65551 NUC65550:NUC65551 ODY65550:ODY65551 ONU65550:ONU65551 OXQ65550:OXQ65551 PHM65550:PHM65551 PRI65550:PRI65551 QBE65550:QBE65551 QLA65550:QLA65551 QUW65550:QUW65551 RES65550:RES65551 ROO65550:ROO65551 RYK65550:RYK65551 SIG65550:SIG65551 SSC65550:SSC65551 TBY65550:TBY65551 TLU65550:TLU65551 TVQ65550:TVQ65551 UFM65550:UFM65551 UPI65550:UPI65551 UZE65550:UZE65551 VJA65550:VJA65551 VSW65550:VSW65551 WCS65550:WCS65551 WMO65550:WMO65551 WWK65550:WWK65551 AC131084:AC131085 JY131086:JY131087 TU131086:TU131087 ADQ131086:ADQ131087 ANM131086:ANM131087 AXI131086:AXI131087 BHE131086:BHE131087 BRA131086:BRA131087 CAW131086:CAW131087 CKS131086:CKS131087 CUO131086:CUO131087 DEK131086:DEK131087 DOG131086:DOG131087 DYC131086:DYC131087 EHY131086:EHY131087 ERU131086:ERU131087 FBQ131086:FBQ131087 FLM131086:FLM131087 FVI131086:FVI131087 GFE131086:GFE131087 GPA131086:GPA131087 GYW131086:GYW131087 HIS131086:HIS131087 HSO131086:HSO131087 ICK131086:ICK131087 IMG131086:IMG131087 IWC131086:IWC131087 JFY131086:JFY131087 JPU131086:JPU131087 JZQ131086:JZQ131087 KJM131086:KJM131087 KTI131086:KTI131087 LDE131086:LDE131087 LNA131086:LNA131087 LWW131086:LWW131087 MGS131086:MGS131087 MQO131086:MQO131087 NAK131086:NAK131087 NKG131086:NKG131087 NUC131086:NUC131087 ODY131086:ODY131087 ONU131086:ONU131087 OXQ131086:OXQ131087 PHM131086:PHM131087 PRI131086:PRI131087 QBE131086:QBE131087 QLA131086:QLA131087 QUW131086:QUW131087 RES131086:RES131087 ROO131086:ROO131087 RYK131086:RYK131087 SIG131086:SIG131087 SSC131086:SSC131087 TBY131086:TBY131087 TLU131086:TLU131087 TVQ131086:TVQ131087 UFM131086:UFM131087 UPI131086:UPI131087 UZE131086:UZE131087 VJA131086:VJA131087 VSW131086:VSW131087 WCS131086:WCS131087 WMO131086:WMO131087 WWK131086:WWK131087 AC196620:AC196621 JY196622:JY196623 TU196622:TU196623 ADQ196622:ADQ196623 ANM196622:ANM196623 AXI196622:AXI196623 BHE196622:BHE196623 BRA196622:BRA196623 CAW196622:CAW196623 CKS196622:CKS196623 CUO196622:CUO196623 DEK196622:DEK196623 DOG196622:DOG196623 DYC196622:DYC196623 EHY196622:EHY196623 ERU196622:ERU196623 FBQ196622:FBQ196623 FLM196622:FLM196623 FVI196622:FVI196623 GFE196622:GFE196623 GPA196622:GPA196623 GYW196622:GYW196623 HIS196622:HIS196623 HSO196622:HSO196623 ICK196622:ICK196623 IMG196622:IMG196623 IWC196622:IWC196623 JFY196622:JFY196623 JPU196622:JPU196623 JZQ196622:JZQ196623 KJM196622:KJM196623 KTI196622:KTI196623 LDE196622:LDE196623 LNA196622:LNA196623 LWW196622:LWW196623 MGS196622:MGS196623 MQO196622:MQO196623 NAK196622:NAK196623 NKG196622:NKG196623 NUC196622:NUC196623 ODY196622:ODY196623 ONU196622:ONU196623 OXQ196622:OXQ196623 PHM196622:PHM196623 PRI196622:PRI196623 QBE196622:QBE196623 QLA196622:QLA196623 QUW196622:QUW196623 RES196622:RES196623 ROO196622:ROO196623 RYK196622:RYK196623 SIG196622:SIG196623 SSC196622:SSC196623 TBY196622:TBY196623 TLU196622:TLU196623 TVQ196622:TVQ196623 UFM196622:UFM196623 UPI196622:UPI196623 UZE196622:UZE196623 VJA196622:VJA196623 VSW196622:VSW196623 WCS196622:WCS196623 WMO196622:WMO196623 WWK196622:WWK196623 AC262156:AC262157 JY262158:JY262159 TU262158:TU262159 ADQ262158:ADQ262159 ANM262158:ANM262159 AXI262158:AXI262159 BHE262158:BHE262159 BRA262158:BRA262159 CAW262158:CAW262159 CKS262158:CKS262159 CUO262158:CUO262159 DEK262158:DEK262159 DOG262158:DOG262159 DYC262158:DYC262159 EHY262158:EHY262159 ERU262158:ERU262159 FBQ262158:FBQ262159 FLM262158:FLM262159 FVI262158:FVI262159 GFE262158:GFE262159 GPA262158:GPA262159 GYW262158:GYW262159 HIS262158:HIS262159 HSO262158:HSO262159 ICK262158:ICK262159 IMG262158:IMG262159 IWC262158:IWC262159 JFY262158:JFY262159 JPU262158:JPU262159 JZQ262158:JZQ262159 KJM262158:KJM262159 KTI262158:KTI262159 LDE262158:LDE262159 LNA262158:LNA262159 LWW262158:LWW262159 MGS262158:MGS262159 MQO262158:MQO262159 NAK262158:NAK262159 NKG262158:NKG262159 NUC262158:NUC262159 ODY262158:ODY262159 ONU262158:ONU262159 OXQ262158:OXQ262159 PHM262158:PHM262159 PRI262158:PRI262159 QBE262158:QBE262159 QLA262158:QLA262159 QUW262158:QUW262159 RES262158:RES262159 ROO262158:ROO262159 RYK262158:RYK262159 SIG262158:SIG262159 SSC262158:SSC262159 TBY262158:TBY262159 TLU262158:TLU262159 TVQ262158:TVQ262159 UFM262158:UFM262159 UPI262158:UPI262159 UZE262158:UZE262159 VJA262158:VJA262159 VSW262158:VSW262159 WCS262158:WCS262159 WMO262158:WMO262159 WWK262158:WWK262159 AC327692:AC327693 JY327694:JY327695 TU327694:TU327695 ADQ327694:ADQ327695 ANM327694:ANM327695 AXI327694:AXI327695 BHE327694:BHE327695 BRA327694:BRA327695 CAW327694:CAW327695 CKS327694:CKS327695 CUO327694:CUO327695 DEK327694:DEK327695 DOG327694:DOG327695 DYC327694:DYC327695 EHY327694:EHY327695 ERU327694:ERU327695 FBQ327694:FBQ327695 FLM327694:FLM327695 FVI327694:FVI327695 GFE327694:GFE327695 GPA327694:GPA327695 GYW327694:GYW327695 HIS327694:HIS327695 HSO327694:HSO327695 ICK327694:ICK327695 IMG327694:IMG327695 IWC327694:IWC327695 JFY327694:JFY327695 JPU327694:JPU327695 JZQ327694:JZQ327695 KJM327694:KJM327695 KTI327694:KTI327695 LDE327694:LDE327695 LNA327694:LNA327695 LWW327694:LWW327695 MGS327694:MGS327695 MQO327694:MQO327695 NAK327694:NAK327695 NKG327694:NKG327695 NUC327694:NUC327695 ODY327694:ODY327695 ONU327694:ONU327695 OXQ327694:OXQ327695 PHM327694:PHM327695 PRI327694:PRI327695 QBE327694:QBE327695 QLA327694:QLA327695 QUW327694:QUW327695 RES327694:RES327695 ROO327694:ROO327695 RYK327694:RYK327695 SIG327694:SIG327695 SSC327694:SSC327695 TBY327694:TBY327695 TLU327694:TLU327695 TVQ327694:TVQ327695 UFM327694:UFM327695 UPI327694:UPI327695 UZE327694:UZE327695 VJA327694:VJA327695 VSW327694:VSW327695 WCS327694:WCS327695 WMO327694:WMO327695 WWK327694:WWK327695 AC393228:AC393229 JY393230:JY393231 TU393230:TU393231 ADQ393230:ADQ393231 ANM393230:ANM393231 AXI393230:AXI393231 BHE393230:BHE393231 BRA393230:BRA393231 CAW393230:CAW393231 CKS393230:CKS393231 CUO393230:CUO393231 DEK393230:DEK393231 DOG393230:DOG393231 DYC393230:DYC393231 EHY393230:EHY393231 ERU393230:ERU393231 FBQ393230:FBQ393231 FLM393230:FLM393231 FVI393230:FVI393231 GFE393230:GFE393231 GPA393230:GPA393231 GYW393230:GYW393231 HIS393230:HIS393231 HSO393230:HSO393231 ICK393230:ICK393231 IMG393230:IMG393231 IWC393230:IWC393231 JFY393230:JFY393231 JPU393230:JPU393231 JZQ393230:JZQ393231 KJM393230:KJM393231 KTI393230:KTI393231 LDE393230:LDE393231 LNA393230:LNA393231 LWW393230:LWW393231 MGS393230:MGS393231 MQO393230:MQO393231 NAK393230:NAK393231 NKG393230:NKG393231 NUC393230:NUC393231 ODY393230:ODY393231 ONU393230:ONU393231 OXQ393230:OXQ393231 PHM393230:PHM393231 PRI393230:PRI393231 QBE393230:QBE393231 QLA393230:QLA393231 QUW393230:QUW393231 RES393230:RES393231 ROO393230:ROO393231 RYK393230:RYK393231 SIG393230:SIG393231 SSC393230:SSC393231 TBY393230:TBY393231 TLU393230:TLU393231 TVQ393230:TVQ393231 UFM393230:UFM393231 UPI393230:UPI393231 UZE393230:UZE393231 VJA393230:VJA393231 VSW393230:VSW393231 WCS393230:WCS393231 WMO393230:WMO393231 WWK393230:WWK393231 AC458764:AC458765 JY458766:JY458767 TU458766:TU458767 ADQ458766:ADQ458767 ANM458766:ANM458767 AXI458766:AXI458767 BHE458766:BHE458767 BRA458766:BRA458767 CAW458766:CAW458767 CKS458766:CKS458767 CUO458766:CUO458767 DEK458766:DEK458767 DOG458766:DOG458767 DYC458766:DYC458767 EHY458766:EHY458767 ERU458766:ERU458767 FBQ458766:FBQ458767 FLM458766:FLM458767 FVI458766:FVI458767 GFE458766:GFE458767 GPA458766:GPA458767 GYW458766:GYW458767 HIS458766:HIS458767 HSO458766:HSO458767 ICK458766:ICK458767 IMG458766:IMG458767 IWC458766:IWC458767 JFY458766:JFY458767 JPU458766:JPU458767 JZQ458766:JZQ458767 KJM458766:KJM458767 KTI458766:KTI458767 LDE458766:LDE458767 LNA458766:LNA458767 LWW458766:LWW458767 MGS458766:MGS458767 MQO458766:MQO458767 NAK458766:NAK458767 NKG458766:NKG458767 NUC458766:NUC458767 ODY458766:ODY458767 ONU458766:ONU458767 OXQ458766:OXQ458767 PHM458766:PHM458767 PRI458766:PRI458767 QBE458766:QBE458767 QLA458766:QLA458767 QUW458766:QUW458767 RES458766:RES458767 ROO458766:ROO458767 RYK458766:RYK458767 SIG458766:SIG458767 SSC458766:SSC458767 TBY458766:TBY458767 TLU458766:TLU458767 TVQ458766:TVQ458767 UFM458766:UFM458767 UPI458766:UPI458767 UZE458766:UZE458767 VJA458766:VJA458767 VSW458766:VSW458767 WCS458766:WCS458767 WMO458766:WMO458767 WWK458766:WWK458767 AC524300:AC524301 JY524302:JY524303 TU524302:TU524303 ADQ524302:ADQ524303 ANM524302:ANM524303 AXI524302:AXI524303 BHE524302:BHE524303 BRA524302:BRA524303 CAW524302:CAW524303 CKS524302:CKS524303 CUO524302:CUO524303 DEK524302:DEK524303 DOG524302:DOG524303 DYC524302:DYC524303 EHY524302:EHY524303 ERU524302:ERU524303 FBQ524302:FBQ524303 FLM524302:FLM524303 FVI524302:FVI524303 GFE524302:GFE524303 GPA524302:GPA524303 GYW524302:GYW524303 HIS524302:HIS524303 HSO524302:HSO524303 ICK524302:ICK524303 IMG524302:IMG524303 IWC524302:IWC524303 JFY524302:JFY524303 JPU524302:JPU524303 JZQ524302:JZQ524303 KJM524302:KJM524303 KTI524302:KTI524303 LDE524302:LDE524303 LNA524302:LNA524303 LWW524302:LWW524303 MGS524302:MGS524303 MQO524302:MQO524303 NAK524302:NAK524303 NKG524302:NKG524303 NUC524302:NUC524303 ODY524302:ODY524303 ONU524302:ONU524303 OXQ524302:OXQ524303 PHM524302:PHM524303 PRI524302:PRI524303 QBE524302:QBE524303 QLA524302:QLA524303 QUW524302:QUW524303 RES524302:RES524303 ROO524302:ROO524303 RYK524302:RYK524303 SIG524302:SIG524303 SSC524302:SSC524303 TBY524302:TBY524303 TLU524302:TLU524303 TVQ524302:TVQ524303 UFM524302:UFM524303 UPI524302:UPI524303 UZE524302:UZE524303 VJA524302:VJA524303 VSW524302:VSW524303 WCS524302:WCS524303 WMO524302:WMO524303 WWK524302:WWK524303 AC589836:AC589837 JY589838:JY589839 TU589838:TU589839 ADQ589838:ADQ589839 ANM589838:ANM589839 AXI589838:AXI589839 BHE589838:BHE589839 BRA589838:BRA589839 CAW589838:CAW589839 CKS589838:CKS589839 CUO589838:CUO589839 DEK589838:DEK589839 DOG589838:DOG589839 DYC589838:DYC589839 EHY589838:EHY589839 ERU589838:ERU589839 FBQ589838:FBQ589839 FLM589838:FLM589839 FVI589838:FVI589839 GFE589838:GFE589839 GPA589838:GPA589839 GYW589838:GYW589839 HIS589838:HIS589839 HSO589838:HSO589839 ICK589838:ICK589839 IMG589838:IMG589839 IWC589838:IWC589839 JFY589838:JFY589839 JPU589838:JPU589839 JZQ589838:JZQ589839 KJM589838:KJM589839 KTI589838:KTI589839 LDE589838:LDE589839 LNA589838:LNA589839 LWW589838:LWW589839 MGS589838:MGS589839 MQO589838:MQO589839 NAK589838:NAK589839 NKG589838:NKG589839 NUC589838:NUC589839 ODY589838:ODY589839 ONU589838:ONU589839 OXQ589838:OXQ589839 PHM589838:PHM589839 PRI589838:PRI589839 QBE589838:QBE589839 QLA589838:QLA589839 QUW589838:QUW589839 RES589838:RES589839 ROO589838:ROO589839 RYK589838:RYK589839 SIG589838:SIG589839 SSC589838:SSC589839 TBY589838:TBY589839 TLU589838:TLU589839 TVQ589838:TVQ589839 UFM589838:UFM589839 UPI589838:UPI589839 UZE589838:UZE589839 VJA589838:VJA589839 VSW589838:VSW589839 WCS589838:WCS589839 WMO589838:WMO589839 WWK589838:WWK589839 AC655372:AC655373 JY655374:JY655375 TU655374:TU655375 ADQ655374:ADQ655375 ANM655374:ANM655375 AXI655374:AXI655375 BHE655374:BHE655375 BRA655374:BRA655375 CAW655374:CAW655375 CKS655374:CKS655375 CUO655374:CUO655375 DEK655374:DEK655375 DOG655374:DOG655375 DYC655374:DYC655375 EHY655374:EHY655375 ERU655374:ERU655375 FBQ655374:FBQ655375 FLM655374:FLM655375 FVI655374:FVI655375 GFE655374:GFE655375 GPA655374:GPA655375 GYW655374:GYW655375 HIS655374:HIS655375 HSO655374:HSO655375 ICK655374:ICK655375 IMG655374:IMG655375 IWC655374:IWC655375 JFY655374:JFY655375 JPU655374:JPU655375 JZQ655374:JZQ655375 KJM655374:KJM655375 KTI655374:KTI655375 LDE655374:LDE655375 LNA655374:LNA655375 LWW655374:LWW655375 MGS655374:MGS655375 MQO655374:MQO655375 NAK655374:NAK655375 NKG655374:NKG655375 NUC655374:NUC655375 ODY655374:ODY655375 ONU655374:ONU655375 OXQ655374:OXQ655375 PHM655374:PHM655375 PRI655374:PRI655375 QBE655374:QBE655375 QLA655374:QLA655375 QUW655374:QUW655375 RES655374:RES655375 ROO655374:ROO655375 RYK655374:RYK655375 SIG655374:SIG655375 SSC655374:SSC655375 TBY655374:TBY655375 TLU655374:TLU655375 TVQ655374:TVQ655375 UFM655374:UFM655375 UPI655374:UPI655375 UZE655374:UZE655375 VJA655374:VJA655375 VSW655374:VSW655375 WCS655374:WCS655375 WMO655374:WMO655375 WWK655374:WWK655375 AC720908:AC720909 JY720910:JY720911 TU720910:TU720911 ADQ720910:ADQ720911 ANM720910:ANM720911 AXI720910:AXI720911 BHE720910:BHE720911 BRA720910:BRA720911 CAW720910:CAW720911 CKS720910:CKS720911 CUO720910:CUO720911 DEK720910:DEK720911 DOG720910:DOG720911 DYC720910:DYC720911 EHY720910:EHY720911 ERU720910:ERU720911 FBQ720910:FBQ720911 FLM720910:FLM720911 FVI720910:FVI720911 GFE720910:GFE720911 GPA720910:GPA720911 GYW720910:GYW720911 HIS720910:HIS720911 HSO720910:HSO720911 ICK720910:ICK720911 IMG720910:IMG720911 IWC720910:IWC720911 JFY720910:JFY720911 JPU720910:JPU720911 JZQ720910:JZQ720911 KJM720910:KJM720911 KTI720910:KTI720911 LDE720910:LDE720911 LNA720910:LNA720911 LWW720910:LWW720911 MGS720910:MGS720911 MQO720910:MQO720911 NAK720910:NAK720911 NKG720910:NKG720911 NUC720910:NUC720911 ODY720910:ODY720911 ONU720910:ONU720911 OXQ720910:OXQ720911 PHM720910:PHM720911 PRI720910:PRI720911 QBE720910:QBE720911 QLA720910:QLA720911 QUW720910:QUW720911 RES720910:RES720911 ROO720910:ROO720911 RYK720910:RYK720911 SIG720910:SIG720911 SSC720910:SSC720911 TBY720910:TBY720911 TLU720910:TLU720911 TVQ720910:TVQ720911 UFM720910:UFM720911 UPI720910:UPI720911 UZE720910:UZE720911 VJA720910:VJA720911 VSW720910:VSW720911 WCS720910:WCS720911 WMO720910:WMO720911 WWK720910:WWK720911 AC786444:AC786445 JY786446:JY786447 TU786446:TU786447 ADQ786446:ADQ786447 ANM786446:ANM786447 AXI786446:AXI786447 BHE786446:BHE786447 BRA786446:BRA786447 CAW786446:CAW786447 CKS786446:CKS786447 CUO786446:CUO786447 DEK786446:DEK786447 DOG786446:DOG786447 DYC786446:DYC786447 EHY786446:EHY786447 ERU786446:ERU786447 FBQ786446:FBQ786447 FLM786446:FLM786447 FVI786446:FVI786447 GFE786446:GFE786447 GPA786446:GPA786447 GYW786446:GYW786447 HIS786446:HIS786447 HSO786446:HSO786447 ICK786446:ICK786447 IMG786446:IMG786447 IWC786446:IWC786447 JFY786446:JFY786447 JPU786446:JPU786447 JZQ786446:JZQ786447 KJM786446:KJM786447 KTI786446:KTI786447 LDE786446:LDE786447 LNA786446:LNA786447 LWW786446:LWW786447 MGS786446:MGS786447 MQO786446:MQO786447 NAK786446:NAK786447 NKG786446:NKG786447 NUC786446:NUC786447 ODY786446:ODY786447 ONU786446:ONU786447 OXQ786446:OXQ786447 PHM786446:PHM786447 PRI786446:PRI786447 QBE786446:QBE786447 QLA786446:QLA786447 QUW786446:QUW786447 RES786446:RES786447 ROO786446:ROO786447 RYK786446:RYK786447 SIG786446:SIG786447 SSC786446:SSC786447 TBY786446:TBY786447 TLU786446:TLU786447 TVQ786446:TVQ786447 UFM786446:UFM786447 UPI786446:UPI786447 UZE786446:UZE786447 VJA786446:VJA786447 VSW786446:VSW786447 WCS786446:WCS786447 WMO786446:WMO786447 WWK786446:WWK786447 AC851980:AC851981 JY851982:JY851983 TU851982:TU851983 ADQ851982:ADQ851983 ANM851982:ANM851983 AXI851982:AXI851983 BHE851982:BHE851983 BRA851982:BRA851983 CAW851982:CAW851983 CKS851982:CKS851983 CUO851982:CUO851983 DEK851982:DEK851983 DOG851982:DOG851983 DYC851982:DYC851983 EHY851982:EHY851983 ERU851982:ERU851983 FBQ851982:FBQ851983 FLM851982:FLM851983 FVI851982:FVI851983 GFE851982:GFE851983 GPA851982:GPA851983 GYW851982:GYW851983 HIS851982:HIS851983 HSO851982:HSO851983 ICK851982:ICK851983 IMG851982:IMG851983 IWC851982:IWC851983 JFY851982:JFY851983 JPU851982:JPU851983 JZQ851982:JZQ851983 KJM851982:KJM851983 KTI851982:KTI851983 LDE851982:LDE851983 LNA851982:LNA851983 LWW851982:LWW851983 MGS851982:MGS851983 MQO851982:MQO851983 NAK851982:NAK851983 NKG851982:NKG851983 NUC851982:NUC851983 ODY851982:ODY851983 ONU851982:ONU851983 OXQ851982:OXQ851983 PHM851982:PHM851983 PRI851982:PRI851983 QBE851982:QBE851983 QLA851982:QLA851983 QUW851982:QUW851983 RES851982:RES851983 ROO851982:ROO851983 RYK851982:RYK851983 SIG851982:SIG851983 SSC851982:SSC851983 TBY851982:TBY851983 TLU851982:TLU851983 TVQ851982:TVQ851983 UFM851982:UFM851983 UPI851982:UPI851983 UZE851982:UZE851983 VJA851982:VJA851983 VSW851982:VSW851983 WCS851982:WCS851983 WMO851982:WMO851983 WWK851982:WWK851983 AC917516:AC917517 JY917518:JY917519 TU917518:TU917519 ADQ917518:ADQ917519 ANM917518:ANM917519 AXI917518:AXI917519 BHE917518:BHE917519 BRA917518:BRA917519 CAW917518:CAW917519 CKS917518:CKS917519 CUO917518:CUO917519 DEK917518:DEK917519 DOG917518:DOG917519 DYC917518:DYC917519 EHY917518:EHY917519 ERU917518:ERU917519 FBQ917518:FBQ917519 FLM917518:FLM917519 FVI917518:FVI917519 GFE917518:GFE917519 GPA917518:GPA917519 GYW917518:GYW917519 HIS917518:HIS917519 HSO917518:HSO917519 ICK917518:ICK917519 IMG917518:IMG917519 IWC917518:IWC917519 JFY917518:JFY917519 JPU917518:JPU917519 JZQ917518:JZQ917519 KJM917518:KJM917519 KTI917518:KTI917519 LDE917518:LDE917519 LNA917518:LNA917519 LWW917518:LWW917519 MGS917518:MGS917519 MQO917518:MQO917519 NAK917518:NAK917519 NKG917518:NKG917519 NUC917518:NUC917519 ODY917518:ODY917519 ONU917518:ONU917519 OXQ917518:OXQ917519 PHM917518:PHM917519 PRI917518:PRI917519 QBE917518:QBE917519 QLA917518:QLA917519 QUW917518:QUW917519 RES917518:RES917519 ROO917518:ROO917519 RYK917518:RYK917519 SIG917518:SIG917519 SSC917518:SSC917519 TBY917518:TBY917519 TLU917518:TLU917519 TVQ917518:TVQ917519 UFM917518:UFM917519 UPI917518:UPI917519 UZE917518:UZE917519 VJA917518:VJA917519 VSW917518:VSW917519 WCS917518:WCS917519 WMO917518:WMO917519 WWK917518:WWK917519 AC983052:AC983053 JY983054:JY983055 TU983054:TU983055 ADQ983054:ADQ983055 ANM983054:ANM983055 AXI983054:AXI983055 BHE983054:BHE983055 BRA983054:BRA983055 CAW983054:CAW983055 CKS983054:CKS983055 CUO983054:CUO983055 DEK983054:DEK983055 DOG983054:DOG983055 DYC983054:DYC983055 EHY983054:EHY983055 ERU983054:ERU983055 FBQ983054:FBQ983055 FLM983054:FLM983055 FVI983054:FVI983055 GFE983054:GFE983055 GPA983054:GPA983055 GYW983054:GYW983055 HIS983054:HIS983055 HSO983054:HSO983055 ICK983054:ICK983055 IMG983054:IMG983055 IWC983054:IWC983055 JFY983054:JFY983055 JPU983054:JPU983055 JZQ983054:JZQ983055 KJM983054:KJM983055 KTI983054:KTI983055 LDE983054:LDE983055 LNA983054:LNA983055 LWW983054:LWW983055 MGS983054:MGS983055 MQO983054:MQO983055 NAK983054:NAK983055 NKG983054:NKG983055 NUC983054:NUC983055 ODY983054:ODY983055 ONU983054:ONU983055 OXQ983054:OXQ983055 PHM983054:PHM983055 PRI983054:PRI983055 QBE983054:QBE983055 QLA983054:QLA983055 QUW983054:QUW983055 RES983054:RES983055 ROO983054:ROO983055 RYK983054:RYK983055 SIG983054:SIG983055 SSC983054:SSC983055 TBY983054:TBY983055 TLU983054:TLU983055 TVQ983054:TVQ983055 UFM983054:UFM983055 UPI983054:UPI983055 UZE983054:UZE983055 VJA983054:VJA983055 VSW983054:VSW983055 WCS983054:WCS983055 WMO983054:WMO983055 WWK983054:WWK983055 KD14:KD15 TZ14:TZ15 ADV14:ADV15 ANR14:ANR15 AXN14:AXN15 BHJ14:BHJ15 BRF14:BRF15 CBB14:CBB15 CKX14:CKX15 CUT14:CUT15 DEP14:DEP15 DOL14:DOL15 DYH14:DYH15 EID14:EID15 ERZ14:ERZ15 FBV14:FBV15 FLR14:FLR15 FVN14:FVN15 GFJ14:GFJ15 GPF14:GPF15 GZB14:GZB15 HIX14:HIX15 HST14:HST15 ICP14:ICP15 IML14:IML15 IWH14:IWH15 JGD14:JGD15 JPZ14:JPZ15 JZV14:JZV15 KJR14:KJR15 KTN14:KTN15 LDJ14:LDJ15 LNF14:LNF15 LXB14:LXB15 MGX14:MGX15 MQT14:MQT15 NAP14:NAP15 NKL14:NKL15 NUH14:NUH15 OED14:OED15 ONZ14:ONZ15 OXV14:OXV15 PHR14:PHR15 PRN14:PRN15 QBJ14:QBJ15 QLF14:QLF15 QVB14:QVB15 REX14:REX15 ROT14:ROT15 RYP14:RYP15 SIL14:SIL15 SSH14:SSH15 TCD14:TCD15 TLZ14:TLZ15 TVV14:TVV15 UFR14:UFR15 UPN14:UPN15 UZJ14:UZJ15 VJF14:VJF15 VTB14:VTB15 WCX14:WCX15 WMT14:WMT15 WWP14:WWP15 WWA983057:WWA983058 AH65548:AH65549 KD65550:KD65551 TZ65550:TZ65551 ADV65550:ADV65551 ANR65550:ANR65551 AXN65550:AXN65551 BHJ65550:BHJ65551 BRF65550:BRF65551 CBB65550:CBB65551 CKX65550:CKX65551 CUT65550:CUT65551 DEP65550:DEP65551 DOL65550:DOL65551 DYH65550:DYH65551 EID65550:EID65551 ERZ65550:ERZ65551 FBV65550:FBV65551 FLR65550:FLR65551 FVN65550:FVN65551 GFJ65550:GFJ65551 GPF65550:GPF65551 GZB65550:GZB65551 HIX65550:HIX65551 HST65550:HST65551 ICP65550:ICP65551 IML65550:IML65551 IWH65550:IWH65551 JGD65550:JGD65551 JPZ65550:JPZ65551 JZV65550:JZV65551 KJR65550:KJR65551 KTN65550:KTN65551 LDJ65550:LDJ65551 LNF65550:LNF65551 LXB65550:LXB65551 MGX65550:MGX65551 MQT65550:MQT65551 NAP65550:NAP65551 NKL65550:NKL65551 NUH65550:NUH65551 OED65550:OED65551 ONZ65550:ONZ65551 OXV65550:OXV65551 PHR65550:PHR65551 PRN65550:PRN65551 QBJ65550:QBJ65551 QLF65550:QLF65551 QVB65550:QVB65551 REX65550:REX65551 ROT65550:ROT65551 RYP65550:RYP65551 SIL65550:SIL65551 SSH65550:SSH65551 TCD65550:TCD65551 TLZ65550:TLZ65551 TVV65550:TVV65551 UFR65550:UFR65551 UPN65550:UPN65551 UZJ65550:UZJ65551 VJF65550:VJF65551 VTB65550:VTB65551 WCX65550:WCX65551 WMT65550:WMT65551 WWP65550:WWP65551 AH131084:AH131085 KD131086:KD131087 TZ131086:TZ131087 ADV131086:ADV131087 ANR131086:ANR131087 AXN131086:AXN131087 BHJ131086:BHJ131087 BRF131086:BRF131087 CBB131086:CBB131087 CKX131086:CKX131087 CUT131086:CUT131087 DEP131086:DEP131087 DOL131086:DOL131087 DYH131086:DYH131087 EID131086:EID131087 ERZ131086:ERZ131087 FBV131086:FBV131087 FLR131086:FLR131087 FVN131086:FVN131087 GFJ131086:GFJ131087 GPF131086:GPF131087 GZB131086:GZB131087 HIX131086:HIX131087 HST131086:HST131087 ICP131086:ICP131087 IML131086:IML131087 IWH131086:IWH131087 JGD131086:JGD131087 JPZ131086:JPZ131087 JZV131086:JZV131087 KJR131086:KJR131087 KTN131086:KTN131087 LDJ131086:LDJ131087 LNF131086:LNF131087 LXB131086:LXB131087 MGX131086:MGX131087 MQT131086:MQT131087 NAP131086:NAP131087 NKL131086:NKL131087 NUH131086:NUH131087 OED131086:OED131087 ONZ131086:ONZ131087 OXV131086:OXV131087 PHR131086:PHR131087 PRN131086:PRN131087 QBJ131086:QBJ131087 QLF131086:QLF131087 QVB131086:QVB131087 REX131086:REX131087 ROT131086:ROT131087 RYP131086:RYP131087 SIL131086:SIL131087 SSH131086:SSH131087 TCD131086:TCD131087 TLZ131086:TLZ131087 TVV131086:TVV131087 UFR131086:UFR131087 UPN131086:UPN131087 UZJ131086:UZJ131087 VJF131086:VJF131087 VTB131086:VTB131087 WCX131086:WCX131087 WMT131086:WMT131087 WWP131086:WWP131087 AH196620:AH196621 KD196622:KD196623 TZ196622:TZ196623 ADV196622:ADV196623 ANR196622:ANR196623 AXN196622:AXN196623 BHJ196622:BHJ196623 BRF196622:BRF196623 CBB196622:CBB196623 CKX196622:CKX196623 CUT196622:CUT196623 DEP196622:DEP196623 DOL196622:DOL196623 DYH196622:DYH196623 EID196622:EID196623 ERZ196622:ERZ196623 FBV196622:FBV196623 FLR196622:FLR196623 FVN196622:FVN196623 GFJ196622:GFJ196623 GPF196622:GPF196623 GZB196622:GZB196623 HIX196622:HIX196623 HST196622:HST196623 ICP196622:ICP196623 IML196622:IML196623 IWH196622:IWH196623 JGD196622:JGD196623 JPZ196622:JPZ196623 JZV196622:JZV196623 KJR196622:KJR196623 KTN196622:KTN196623 LDJ196622:LDJ196623 LNF196622:LNF196623 LXB196622:LXB196623 MGX196622:MGX196623 MQT196622:MQT196623 NAP196622:NAP196623 NKL196622:NKL196623 NUH196622:NUH196623 OED196622:OED196623 ONZ196622:ONZ196623 OXV196622:OXV196623 PHR196622:PHR196623 PRN196622:PRN196623 QBJ196622:QBJ196623 QLF196622:QLF196623 QVB196622:QVB196623 REX196622:REX196623 ROT196622:ROT196623 RYP196622:RYP196623 SIL196622:SIL196623 SSH196622:SSH196623 TCD196622:TCD196623 TLZ196622:TLZ196623 TVV196622:TVV196623 UFR196622:UFR196623 UPN196622:UPN196623 UZJ196622:UZJ196623 VJF196622:VJF196623 VTB196622:VTB196623 WCX196622:WCX196623 WMT196622:WMT196623 WWP196622:WWP196623 AH262156:AH262157 KD262158:KD262159 TZ262158:TZ262159 ADV262158:ADV262159 ANR262158:ANR262159 AXN262158:AXN262159 BHJ262158:BHJ262159 BRF262158:BRF262159 CBB262158:CBB262159 CKX262158:CKX262159 CUT262158:CUT262159 DEP262158:DEP262159 DOL262158:DOL262159 DYH262158:DYH262159 EID262158:EID262159 ERZ262158:ERZ262159 FBV262158:FBV262159 FLR262158:FLR262159 FVN262158:FVN262159 GFJ262158:GFJ262159 GPF262158:GPF262159 GZB262158:GZB262159 HIX262158:HIX262159 HST262158:HST262159 ICP262158:ICP262159 IML262158:IML262159 IWH262158:IWH262159 JGD262158:JGD262159 JPZ262158:JPZ262159 JZV262158:JZV262159 KJR262158:KJR262159 KTN262158:KTN262159 LDJ262158:LDJ262159 LNF262158:LNF262159 LXB262158:LXB262159 MGX262158:MGX262159 MQT262158:MQT262159 NAP262158:NAP262159 NKL262158:NKL262159 NUH262158:NUH262159 OED262158:OED262159 ONZ262158:ONZ262159 OXV262158:OXV262159 PHR262158:PHR262159 PRN262158:PRN262159 QBJ262158:QBJ262159 QLF262158:QLF262159 QVB262158:QVB262159 REX262158:REX262159 ROT262158:ROT262159 RYP262158:RYP262159 SIL262158:SIL262159 SSH262158:SSH262159 TCD262158:TCD262159 TLZ262158:TLZ262159 TVV262158:TVV262159 UFR262158:UFR262159 UPN262158:UPN262159 UZJ262158:UZJ262159 VJF262158:VJF262159 VTB262158:VTB262159 WCX262158:WCX262159 WMT262158:WMT262159 WWP262158:WWP262159 AH327692:AH327693 KD327694:KD327695 TZ327694:TZ327695 ADV327694:ADV327695 ANR327694:ANR327695 AXN327694:AXN327695 BHJ327694:BHJ327695 BRF327694:BRF327695 CBB327694:CBB327695 CKX327694:CKX327695 CUT327694:CUT327695 DEP327694:DEP327695 DOL327694:DOL327695 DYH327694:DYH327695 EID327694:EID327695 ERZ327694:ERZ327695 FBV327694:FBV327695 FLR327694:FLR327695 FVN327694:FVN327695 GFJ327694:GFJ327695 GPF327694:GPF327695 GZB327694:GZB327695 HIX327694:HIX327695 HST327694:HST327695 ICP327694:ICP327695 IML327694:IML327695 IWH327694:IWH327695 JGD327694:JGD327695 JPZ327694:JPZ327695 JZV327694:JZV327695 KJR327694:KJR327695 KTN327694:KTN327695 LDJ327694:LDJ327695 LNF327694:LNF327695 LXB327694:LXB327695 MGX327694:MGX327695 MQT327694:MQT327695 NAP327694:NAP327695 NKL327694:NKL327695 NUH327694:NUH327695 OED327694:OED327695 ONZ327694:ONZ327695 OXV327694:OXV327695 PHR327694:PHR327695 PRN327694:PRN327695 QBJ327694:QBJ327695 QLF327694:QLF327695 QVB327694:QVB327695 REX327694:REX327695 ROT327694:ROT327695 RYP327694:RYP327695 SIL327694:SIL327695 SSH327694:SSH327695 TCD327694:TCD327695 TLZ327694:TLZ327695 TVV327694:TVV327695 UFR327694:UFR327695 UPN327694:UPN327695 UZJ327694:UZJ327695 VJF327694:VJF327695 VTB327694:VTB327695 WCX327694:WCX327695 WMT327694:WMT327695 WWP327694:WWP327695 AH393228:AH393229 KD393230:KD393231 TZ393230:TZ393231 ADV393230:ADV393231 ANR393230:ANR393231 AXN393230:AXN393231 BHJ393230:BHJ393231 BRF393230:BRF393231 CBB393230:CBB393231 CKX393230:CKX393231 CUT393230:CUT393231 DEP393230:DEP393231 DOL393230:DOL393231 DYH393230:DYH393231 EID393230:EID393231 ERZ393230:ERZ393231 FBV393230:FBV393231 FLR393230:FLR393231 FVN393230:FVN393231 GFJ393230:GFJ393231 GPF393230:GPF393231 GZB393230:GZB393231 HIX393230:HIX393231 HST393230:HST393231 ICP393230:ICP393231 IML393230:IML393231 IWH393230:IWH393231 JGD393230:JGD393231 JPZ393230:JPZ393231 JZV393230:JZV393231 KJR393230:KJR393231 KTN393230:KTN393231 LDJ393230:LDJ393231 LNF393230:LNF393231 LXB393230:LXB393231 MGX393230:MGX393231 MQT393230:MQT393231 NAP393230:NAP393231 NKL393230:NKL393231 NUH393230:NUH393231 OED393230:OED393231 ONZ393230:ONZ393231 OXV393230:OXV393231 PHR393230:PHR393231 PRN393230:PRN393231 QBJ393230:QBJ393231 QLF393230:QLF393231 QVB393230:QVB393231 REX393230:REX393231 ROT393230:ROT393231 RYP393230:RYP393231 SIL393230:SIL393231 SSH393230:SSH393231 TCD393230:TCD393231 TLZ393230:TLZ393231 TVV393230:TVV393231 UFR393230:UFR393231 UPN393230:UPN393231 UZJ393230:UZJ393231 VJF393230:VJF393231 VTB393230:VTB393231 WCX393230:WCX393231 WMT393230:WMT393231 WWP393230:WWP393231 AH458764:AH458765 KD458766:KD458767 TZ458766:TZ458767 ADV458766:ADV458767 ANR458766:ANR458767 AXN458766:AXN458767 BHJ458766:BHJ458767 BRF458766:BRF458767 CBB458766:CBB458767 CKX458766:CKX458767 CUT458766:CUT458767 DEP458766:DEP458767 DOL458766:DOL458767 DYH458766:DYH458767 EID458766:EID458767 ERZ458766:ERZ458767 FBV458766:FBV458767 FLR458766:FLR458767 FVN458766:FVN458767 GFJ458766:GFJ458767 GPF458766:GPF458767 GZB458766:GZB458767 HIX458766:HIX458767 HST458766:HST458767 ICP458766:ICP458767 IML458766:IML458767 IWH458766:IWH458767 JGD458766:JGD458767 JPZ458766:JPZ458767 JZV458766:JZV458767 KJR458766:KJR458767 KTN458766:KTN458767 LDJ458766:LDJ458767 LNF458766:LNF458767 LXB458766:LXB458767 MGX458766:MGX458767 MQT458766:MQT458767 NAP458766:NAP458767 NKL458766:NKL458767 NUH458766:NUH458767 OED458766:OED458767 ONZ458766:ONZ458767 OXV458766:OXV458767 PHR458766:PHR458767 PRN458766:PRN458767 QBJ458766:QBJ458767 QLF458766:QLF458767 QVB458766:QVB458767 REX458766:REX458767 ROT458766:ROT458767 RYP458766:RYP458767 SIL458766:SIL458767 SSH458766:SSH458767 TCD458766:TCD458767 TLZ458766:TLZ458767 TVV458766:TVV458767 UFR458766:UFR458767 UPN458766:UPN458767 UZJ458766:UZJ458767 VJF458766:VJF458767 VTB458766:VTB458767 WCX458766:WCX458767 WMT458766:WMT458767 WWP458766:WWP458767 AH524300:AH524301 KD524302:KD524303 TZ524302:TZ524303 ADV524302:ADV524303 ANR524302:ANR524303 AXN524302:AXN524303 BHJ524302:BHJ524303 BRF524302:BRF524303 CBB524302:CBB524303 CKX524302:CKX524303 CUT524302:CUT524303 DEP524302:DEP524303 DOL524302:DOL524303 DYH524302:DYH524303 EID524302:EID524303 ERZ524302:ERZ524303 FBV524302:FBV524303 FLR524302:FLR524303 FVN524302:FVN524303 GFJ524302:GFJ524303 GPF524302:GPF524303 GZB524302:GZB524303 HIX524302:HIX524303 HST524302:HST524303 ICP524302:ICP524303 IML524302:IML524303 IWH524302:IWH524303 JGD524302:JGD524303 JPZ524302:JPZ524303 JZV524302:JZV524303 KJR524302:KJR524303 KTN524302:KTN524303 LDJ524302:LDJ524303 LNF524302:LNF524303 LXB524302:LXB524303 MGX524302:MGX524303 MQT524302:MQT524303 NAP524302:NAP524303 NKL524302:NKL524303 NUH524302:NUH524303 OED524302:OED524303 ONZ524302:ONZ524303 OXV524302:OXV524303 PHR524302:PHR524303 PRN524302:PRN524303 QBJ524302:QBJ524303 QLF524302:QLF524303 QVB524302:QVB524303 REX524302:REX524303 ROT524302:ROT524303 RYP524302:RYP524303 SIL524302:SIL524303 SSH524302:SSH524303 TCD524302:TCD524303 TLZ524302:TLZ524303 TVV524302:TVV524303 UFR524302:UFR524303 UPN524302:UPN524303 UZJ524302:UZJ524303 VJF524302:VJF524303 VTB524302:VTB524303 WCX524302:WCX524303 WMT524302:WMT524303 WWP524302:WWP524303 AH589836:AH589837 KD589838:KD589839 TZ589838:TZ589839 ADV589838:ADV589839 ANR589838:ANR589839 AXN589838:AXN589839 BHJ589838:BHJ589839 BRF589838:BRF589839 CBB589838:CBB589839 CKX589838:CKX589839 CUT589838:CUT589839 DEP589838:DEP589839 DOL589838:DOL589839 DYH589838:DYH589839 EID589838:EID589839 ERZ589838:ERZ589839 FBV589838:FBV589839 FLR589838:FLR589839 FVN589838:FVN589839 GFJ589838:GFJ589839 GPF589838:GPF589839 GZB589838:GZB589839 HIX589838:HIX589839 HST589838:HST589839 ICP589838:ICP589839 IML589838:IML589839 IWH589838:IWH589839 JGD589838:JGD589839 JPZ589838:JPZ589839 JZV589838:JZV589839 KJR589838:KJR589839 KTN589838:KTN589839 LDJ589838:LDJ589839 LNF589838:LNF589839 LXB589838:LXB589839 MGX589838:MGX589839 MQT589838:MQT589839 NAP589838:NAP589839 NKL589838:NKL589839 NUH589838:NUH589839 OED589838:OED589839 ONZ589838:ONZ589839 OXV589838:OXV589839 PHR589838:PHR589839 PRN589838:PRN589839 QBJ589838:QBJ589839 QLF589838:QLF589839 QVB589838:QVB589839 REX589838:REX589839 ROT589838:ROT589839 RYP589838:RYP589839 SIL589838:SIL589839 SSH589838:SSH589839 TCD589838:TCD589839 TLZ589838:TLZ589839 TVV589838:TVV589839 UFR589838:UFR589839 UPN589838:UPN589839 UZJ589838:UZJ589839 VJF589838:VJF589839 VTB589838:VTB589839 WCX589838:WCX589839 WMT589838:WMT589839 WWP589838:WWP589839 AH655372:AH655373 KD655374:KD655375 TZ655374:TZ655375 ADV655374:ADV655375 ANR655374:ANR655375 AXN655374:AXN655375 BHJ655374:BHJ655375 BRF655374:BRF655375 CBB655374:CBB655375 CKX655374:CKX655375 CUT655374:CUT655375 DEP655374:DEP655375 DOL655374:DOL655375 DYH655374:DYH655375 EID655374:EID655375 ERZ655374:ERZ655375 FBV655374:FBV655375 FLR655374:FLR655375 FVN655374:FVN655375 GFJ655374:GFJ655375 GPF655374:GPF655375 GZB655374:GZB655375 HIX655374:HIX655375 HST655374:HST655375 ICP655374:ICP655375 IML655374:IML655375 IWH655374:IWH655375 JGD655374:JGD655375 JPZ655374:JPZ655375 JZV655374:JZV655375 KJR655374:KJR655375 KTN655374:KTN655375 LDJ655374:LDJ655375 LNF655374:LNF655375 LXB655374:LXB655375 MGX655374:MGX655375 MQT655374:MQT655375 NAP655374:NAP655375 NKL655374:NKL655375 NUH655374:NUH655375 OED655374:OED655375 ONZ655374:ONZ655375 OXV655374:OXV655375 PHR655374:PHR655375 PRN655374:PRN655375 QBJ655374:QBJ655375 QLF655374:QLF655375 QVB655374:QVB655375 REX655374:REX655375 ROT655374:ROT655375 RYP655374:RYP655375 SIL655374:SIL655375 SSH655374:SSH655375 TCD655374:TCD655375 TLZ655374:TLZ655375 TVV655374:TVV655375 UFR655374:UFR655375 UPN655374:UPN655375 UZJ655374:UZJ655375 VJF655374:VJF655375 VTB655374:VTB655375 WCX655374:WCX655375 WMT655374:WMT655375 WWP655374:WWP655375 AH720908:AH720909 KD720910:KD720911 TZ720910:TZ720911 ADV720910:ADV720911 ANR720910:ANR720911 AXN720910:AXN720911 BHJ720910:BHJ720911 BRF720910:BRF720911 CBB720910:CBB720911 CKX720910:CKX720911 CUT720910:CUT720911 DEP720910:DEP720911 DOL720910:DOL720911 DYH720910:DYH720911 EID720910:EID720911 ERZ720910:ERZ720911 FBV720910:FBV720911 FLR720910:FLR720911 FVN720910:FVN720911 GFJ720910:GFJ720911 GPF720910:GPF720911 GZB720910:GZB720911 HIX720910:HIX720911 HST720910:HST720911 ICP720910:ICP720911 IML720910:IML720911 IWH720910:IWH720911 JGD720910:JGD720911 JPZ720910:JPZ720911 JZV720910:JZV720911 KJR720910:KJR720911 KTN720910:KTN720911 LDJ720910:LDJ720911 LNF720910:LNF720911 LXB720910:LXB720911 MGX720910:MGX720911 MQT720910:MQT720911 NAP720910:NAP720911 NKL720910:NKL720911 NUH720910:NUH720911 OED720910:OED720911 ONZ720910:ONZ720911 OXV720910:OXV720911 PHR720910:PHR720911 PRN720910:PRN720911 QBJ720910:QBJ720911 QLF720910:QLF720911 QVB720910:QVB720911 REX720910:REX720911 ROT720910:ROT720911 RYP720910:RYP720911 SIL720910:SIL720911 SSH720910:SSH720911 TCD720910:TCD720911 TLZ720910:TLZ720911 TVV720910:TVV720911 UFR720910:UFR720911 UPN720910:UPN720911 UZJ720910:UZJ720911 VJF720910:VJF720911 VTB720910:VTB720911 WCX720910:WCX720911 WMT720910:WMT720911 WWP720910:WWP720911 AH786444:AH786445 KD786446:KD786447 TZ786446:TZ786447 ADV786446:ADV786447 ANR786446:ANR786447 AXN786446:AXN786447 BHJ786446:BHJ786447 BRF786446:BRF786447 CBB786446:CBB786447 CKX786446:CKX786447 CUT786446:CUT786447 DEP786446:DEP786447 DOL786446:DOL786447 DYH786446:DYH786447 EID786446:EID786447 ERZ786446:ERZ786447 FBV786446:FBV786447 FLR786446:FLR786447 FVN786446:FVN786447 GFJ786446:GFJ786447 GPF786446:GPF786447 GZB786446:GZB786447 HIX786446:HIX786447 HST786446:HST786447 ICP786446:ICP786447 IML786446:IML786447 IWH786446:IWH786447 JGD786446:JGD786447 JPZ786446:JPZ786447 JZV786446:JZV786447 KJR786446:KJR786447 KTN786446:KTN786447 LDJ786446:LDJ786447 LNF786446:LNF786447 LXB786446:LXB786447 MGX786446:MGX786447 MQT786446:MQT786447 NAP786446:NAP786447 NKL786446:NKL786447 NUH786446:NUH786447 OED786446:OED786447 ONZ786446:ONZ786447 OXV786446:OXV786447 PHR786446:PHR786447 PRN786446:PRN786447 QBJ786446:QBJ786447 QLF786446:QLF786447 QVB786446:QVB786447 REX786446:REX786447 ROT786446:ROT786447 RYP786446:RYP786447 SIL786446:SIL786447 SSH786446:SSH786447 TCD786446:TCD786447 TLZ786446:TLZ786447 TVV786446:TVV786447 UFR786446:UFR786447 UPN786446:UPN786447 UZJ786446:UZJ786447 VJF786446:VJF786447 VTB786446:VTB786447 WCX786446:WCX786447 WMT786446:WMT786447 WWP786446:WWP786447 AH851980:AH851981 KD851982:KD851983 TZ851982:TZ851983 ADV851982:ADV851983 ANR851982:ANR851983 AXN851982:AXN851983 BHJ851982:BHJ851983 BRF851982:BRF851983 CBB851982:CBB851983 CKX851982:CKX851983 CUT851982:CUT851983 DEP851982:DEP851983 DOL851982:DOL851983 DYH851982:DYH851983 EID851982:EID851983 ERZ851982:ERZ851983 FBV851982:FBV851983 FLR851982:FLR851983 FVN851982:FVN851983 GFJ851982:GFJ851983 GPF851982:GPF851983 GZB851982:GZB851983 HIX851982:HIX851983 HST851982:HST851983 ICP851982:ICP851983 IML851982:IML851983 IWH851982:IWH851983 JGD851982:JGD851983 JPZ851982:JPZ851983 JZV851982:JZV851983 KJR851982:KJR851983 KTN851982:KTN851983 LDJ851982:LDJ851983 LNF851982:LNF851983 LXB851982:LXB851983 MGX851982:MGX851983 MQT851982:MQT851983 NAP851982:NAP851983 NKL851982:NKL851983 NUH851982:NUH851983 OED851982:OED851983 ONZ851982:ONZ851983 OXV851982:OXV851983 PHR851982:PHR851983 PRN851982:PRN851983 QBJ851982:QBJ851983 QLF851982:QLF851983 QVB851982:QVB851983 REX851982:REX851983 ROT851982:ROT851983 RYP851982:RYP851983 SIL851982:SIL851983 SSH851982:SSH851983 TCD851982:TCD851983 TLZ851982:TLZ851983 TVV851982:TVV851983 UFR851982:UFR851983 UPN851982:UPN851983 UZJ851982:UZJ851983 VJF851982:VJF851983 VTB851982:VTB851983 WCX851982:WCX851983 WMT851982:WMT851983 WWP851982:WWP851983 AH917516:AH917517 KD917518:KD917519 TZ917518:TZ917519 ADV917518:ADV917519 ANR917518:ANR917519 AXN917518:AXN917519 BHJ917518:BHJ917519 BRF917518:BRF917519 CBB917518:CBB917519 CKX917518:CKX917519 CUT917518:CUT917519 DEP917518:DEP917519 DOL917518:DOL917519 DYH917518:DYH917519 EID917518:EID917519 ERZ917518:ERZ917519 FBV917518:FBV917519 FLR917518:FLR917519 FVN917518:FVN917519 GFJ917518:GFJ917519 GPF917518:GPF917519 GZB917518:GZB917519 HIX917518:HIX917519 HST917518:HST917519 ICP917518:ICP917519 IML917518:IML917519 IWH917518:IWH917519 JGD917518:JGD917519 JPZ917518:JPZ917519 JZV917518:JZV917519 KJR917518:KJR917519 KTN917518:KTN917519 LDJ917518:LDJ917519 LNF917518:LNF917519 LXB917518:LXB917519 MGX917518:MGX917519 MQT917518:MQT917519 NAP917518:NAP917519 NKL917518:NKL917519 NUH917518:NUH917519 OED917518:OED917519 ONZ917518:ONZ917519 OXV917518:OXV917519 PHR917518:PHR917519 PRN917518:PRN917519 QBJ917518:QBJ917519 QLF917518:QLF917519 QVB917518:QVB917519 REX917518:REX917519 ROT917518:ROT917519 RYP917518:RYP917519 SIL917518:SIL917519 SSH917518:SSH917519 TCD917518:TCD917519 TLZ917518:TLZ917519 TVV917518:TVV917519 UFR917518:UFR917519 UPN917518:UPN917519 UZJ917518:UZJ917519 VJF917518:VJF917519 VTB917518:VTB917519 WCX917518:WCX917519 WMT917518:WMT917519 WWP917518:WWP917519 AH983052:AH983053 KD983054:KD983055 TZ983054:TZ983055 ADV983054:ADV983055 ANR983054:ANR983055 AXN983054:AXN983055 BHJ983054:BHJ983055 BRF983054:BRF983055 CBB983054:CBB983055 CKX983054:CKX983055 CUT983054:CUT983055 DEP983054:DEP983055 DOL983054:DOL983055 DYH983054:DYH983055 EID983054:EID983055 ERZ983054:ERZ983055 FBV983054:FBV983055 FLR983054:FLR983055 FVN983054:FVN983055 GFJ983054:GFJ983055 GPF983054:GPF983055 GZB983054:GZB983055 HIX983054:HIX983055 HST983054:HST983055 ICP983054:ICP983055 IML983054:IML983055 IWH983054:IWH983055 JGD983054:JGD983055 JPZ983054:JPZ983055 JZV983054:JZV983055 KJR983054:KJR983055 KTN983054:KTN983055 LDJ983054:LDJ983055 LNF983054:LNF983055 LXB983054:LXB983055 MGX983054:MGX983055 MQT983054:MQT983055 NAP983054:NAP983055 NKL983054:NKL983055 NUH983054:NUH983055 OED983054:OED983055 ONZ983054:ONZ983055 OXV983054:OXV983055 PHR983054:PHR983055 PRN983054:PRN983055 QBJ983054:QBJ983055 QLF983054:QLF983055 QVB983054:QVB983055 REX983054:REX983055 ROT983054:ROT983055 RYP983054:RYP983055 SIL983054:SIL983055 SSH983054:SSH983055 TCD983054:TCD983055 TLZ983054:TLZ983055 TVV983054:TVV983055 UFR983054:UFR983055 UPN983054:UPN983055 UZJ983054:UZJ983055 VJF983054:VJF983055 VTB983054:VTB983055 WCX983054:WCX983055 WMT983054:WMT983055 WWP983054:WWP983055 JJ11:JJ12 JJ17:JJ18 TF17:TF18 ADB17:ADB18 AMX17:AMX18 AWT17:AWT18 BGP17:BGP18 BQL17:BQL18 CAH17:CAH18 CKD17:CKD18 CTZ17:CTZ18 DDV17:DDV18 DNR17:DNR18 DXN17:DXN18 EHJ17:EHJ18 ERF17:ERF18 FBB17:FBB18 FKX17:FKX18 FUT17:FUT18 GEP17:GEP18 GOL17:GOL18 GYH17:GYH18 HID17:HID18 HRZ17:HRZ18 IBV17:IBV18 ILR17:ILR18 IVN17:IVN18 JFJ17:JFJ18 JPF17:JPF18 JZB17:JZB18 KIX17:KIX18 KST17:KST18 LCP17:LCP18 LML17:LML18 LWH17:LWH18 MGD17:MGD18 MPZ17:MPZ18 MZV17:MZV18 NJR17:NJR18 NTN17:NTN18 ODJ17:ODJ18 ONF17:ONF18 OXB17:OXB18 PGX17:PGX18 PQT17:PQT18 QAP17:QAP18 QKL17:QKL18 QUH17:QUH18 RED17:RED18 RNZ17:RNZ18 RXV17:RXV18 SHR17:SHR18 SRN17:SRN18 TBJ17:TBJ18 TLF17:TLF18 TVB17:TVB18 UEX17:UEX18 UOT17:UOT18 UYP17:UYP18 VIL17:VIL18 VSH17:VSH18 WCD17:WCD18 WLZ17:WLZ18 WVV17:WVV18 N65551:N65552 JJ65553:JJ65554 TF65553:TF65554 ADB65553:ADB65554 AMX65553:AMX65554 AWT65553:AWT65554 BGP65553:BGP65554 BQL65553:BQL65554 CAH65553:CAH65554 CKD65553:CKD65554 CTZ65553:CTZ65554 DDV65553:DDV65554 DNR65553:DNR65554 DXN65553:DXN65554 EHJ65553:EHJ65554 ERF65553:ERF65554 FBB65553:FBB65554 FKX65553:FKX65554 FUT65553:FUT65554 GEP65553:GEP65554 GOL65553:GOL65554 GYH65553:GYH65554 HID65553:HID65554 HRZ65553:HRZ65554 IBV65553:IBV65554 ILR65553:ILR65554 IVN65553:IVN65554 JFJ65553:JFJ65554 JPF65553:JPF65554 JZB65553:JZB65554 KIX65553:KIX65554 KST65553:KST65554 LCP65553:LCP65554 LML65553:LML65554 LWH65553:LWH65554 MGD65553:MGD65554 MPZ65553:MPZ65554 MZV65553:MZV65554 NJR65553:NJR65554 NTN65553:NTN65554 ODJ65553:ODJ65554 ONF65553:ONF65554 OXB65553:OXB65554 PGX65553:PGX65554 PQT65553:PQT65554 QAP65553:QAP65554 QKL65553:QKL65554 QUH65553:QUH65554 RED65553:RED65554 RNZ65553:RNZ65554 RXV65553:RXV65554 SHR65553:SHR65554 SRN65553:SRN65554 TBJ65553:TBJ65554 TLF65553:TLF65554 TVB65553:TVB65554 UEX65553:UEX65554 UOT65553:UOT65554 UYP65553:UYP65554 VIL65553:VIL65554 VSH65553:VSH65554 WCD65553:WCD65554 WLZ65553:WLZ65554 WVV65553:WVV65554 N131087:N131088 JJ131089:JJ131090 TF131089:TF131090 ADB131089:ADB131090 AMX131089:AMX131090 AWT131089:AWT131090 BGP131089:BGP131090 BQL131089:BQL131090 CAH131089:CAH131090 CKD131089:CKD131090 CTZ131089:CTZ131090 DDV131089:DDV131090 DNR131089:DNR131090 DXN131089:DXN131090 EHJ131089:EHJ131090 ERF131089:ERF131090 FBB131089:FBB131090 FKX131089:FKX131090 FUT131089:FUT131090 GEP131089:GEP131090 GOL131089:GOL131090 GYH131089:GYH131090 HID131089:HID131090 HRZ131089:HRZ131090 IBV131089:IBV131090 ILR131089:ILR131090 IVN131089:IVN131090 JFJ131089:JFJ131090 JPF131089:JPF131090 JZB131089:JZB131090 KIX131089:KIX131090 KST131089:KST131090 LCP131089:LCP131090 LML131089:LML131090 LWH131089:LWH131090 MGD131089:MGD131090 MPZ131089:MPZ131090 MZV131089:MZV131090 NJR131089:NJR131090 NTN131089:NTN131090 ODJ131089:ODJ131090 ONF131089:ONF131090 OXB131089:OXB131090 PGX131089:PGX131090 PQT131089:PQT131090 QAP131089:QAP131090 QKL131089:QKL131090 QUH131089:QUH131090 RED131089:RED131090 RNZ131089:RNZ131090 RXV131089:RXV131090 SHR131089:SHR131090 SRN131089:SRN131090 TBJ131089:TBJ131090 TLF131089:TLF131090 TVB131089:TVB131090 UEX131089:UEX131090 UOT131089:UOT131090 UYP131089:UYP131090 VIL131089:VIL131090 VSH131089:VSH131090 WCD131089:WCD131090 WLZ131089:WLZ131090 WVV131089:WVV131090 N196623:N196624 JJ196625:JJ196626 TF196625:TF196626 ADB196625:ADB196626 AMX196625:AMX196626 AWT196625:AWT196626 BGP196625:BGP196626 BQL196625:BQL196626 CAH196625:CAH196626 CKD196625:CKD196626 CTZ196625:CTZ196626 DDV196625:DDV196626 DNR196625:DNR196626 DXN196625:DXN196626 EHJ196625:EHJ196626 ERF196625:ERF196626 FBB196625:FBB196626 FKX196625:FKX196626 FUT196625:FUT196626 GEP196625:GEP196626 GOL196625:GOL196626 GYH196625:GYH196626 HID196625:HID196626 HRZ196625:HRZ196626 IBV196625:IBV196626 ILR196625:ILR196626 IVN196625:IVN196626 JFJ196625:JFJ196626 JPF196625:JPF196626 JZB196625:JZB196626 KIX196625:KIX196626 KST196625:KST196626 LCP196625:LCP196626 LML196625:LML196626 LWH196625:LWH196626 MGD196625:MGD196626 MPZ196625:MPZ196626 MZV196625:MZV196626 NJR196625:NJR196626 NTN196625:NTN196626 ODJ196625:ODJ196626 ONF196625:ONF196626 OXB196625:OXB196626 PGX196625:PGX196626 PQT196625:PQT196626 QAP196625:QAP196626 QKL196625:QKL196626 QUH196625:QUH196626 RED196625:RED196626 RNZ196625:RNZ196626 RXV196625:RXV196626 SHR196625:SHR196626 SRN196625:SRN196626 TBJ196625:TBJ196626 TLF196625:TLF196626 TVB196625:TVB196626 UEX196625:UEX196626 UOT196625:UOT196626 UYP196625:UYP196626 VIL196625:VIL196626 VSH196625:VSH196626 WCD196625:WCD196626 WLZ196625:WLZ196626 WVV196625:WVV196626 N262159:N262160 JJ262161:JJ262162 TF262161:TF262162 ADB262161:ADB262162 AMX262161:AMX262162 AWT262161:AWT262162 BGP262161:BGP262162 BQL262161:BQL262162 CAH262161:CAH262162 CKD262161:CKD262162 CTZ262161:CTZ262162 DDV262161:DDV262162 DNR262161:DNR262162 DXN262161:DXN262162 EHJ262161:EHJ262162 ERF262161:ERF262162 FBB262161:FBB262162 FKX262161:FKX262162 FUT262161:FUT262162 GEP262161:GEP262162 GOL262161:GOL262162 GYH262161:GYH262162 HID262161:HID262162 HRZ262161:HRZ262162 IBV262161:IBV262162 ILR262161:ILR262162 IVN262161:IVN262162 JFJ262161:JFJ262162 JPF262161:JPF262162 JZB262161:JZB262162 KIX262161:KIX262162 KST262161:KST262162 LCP262161:LCP262162 LML262161:LML262162 LWH262161:LWH262162 MGD262161:MGD262162 MPZ262161:MPZ262162 MZV262161:MZV262162 NJR262161:NJR262162 NTN262161:NTN262162 ODJ262161:ODJ262162 ONF262161:ONF262162 OXB262161:OXB262162 PGX262161:PGX262162 PQT262161:PQT262162 QAP262161:QAP262162 QKL262161:QKL262162 QUH262161:QUH262162 RED262161:RED262162 RNZ262161:RNZ262162 RXV262161:RXV262162 SHR262161:SHR262162 SRN262161:SRN262162 TBJ262161:TBJ262162 TLF262161:TLF262162 TVB262161:TVB262162 UEX262161:UEX262162 UOT262161:UOT262162 UYP262161:UYP262162 VIL262161:VIL262162 VSH262161:VSH262162 WCD262161:WCD262162 WLZ262161:WLZ262162 WVV262161:WVV262162 N327695:N327696 JJ327697:JJ327698 TF327697:TF327698 ADB327697:ADB327698 AMX327697:AMX327698 AWT327697:AWT327698 BGP327697:BGP327698 BQL327697:BQL327698 CAH327697:CAH327698 CKD327697:CKD327698 CTZ327697:CTZ327698 DDV327697:DDV327698 DNR327697:DNR327698 DXN327697:DXN327698 EHJ327697:EHJ327698 ERF327697:ERF327698 FBB327697:FBB327698 FKX327697:FKX327698 FUT327697:FUT327698 GEP327697:GEP327698 GOL327697:GOL327698 GYH327697:GYH327698 HID327697:HID327698 HRZ327697:HRZ327698 IBV327697:IBV327698 ILR327697:ILR327698 IVN327697:IVN327698 JFJ327697:JFJ327698 JPF327697:JPF327698 JZB327697:JZB327698 KIX327697:KIX327698 KST327697:KST327698 LCP327697:LCP327698 LML327697:LML327698 LWH327697:LWH327698 MGD327697:MGD327698 MPZ327697:MPZ327698 MZV327697:MZV327698 NJR327697:NJR327698 NTN327697:NTN327698 ODJ327697:ODJ327698 ONF327697:ONF327698 OXB327697:OXB327698 PGX327697:PGX327698 PQT327697:PQT327698 QAP327697:QAP327698 QKL327697:QKL327698 QUH327697:QUH327698 RED327697:RED327698 RNZ327697:RNZ327698 RXV327697:RXV327698 SHR327697:SHR327698 SRN327697:SRN327698 TBJ327697:TBJ327698 TLF327697:TLF327698 TVB327697:TVB327698 UEX327697:UEX327698 UOT327697:UOT327698 UYP327697:UYP327698 VIL327697:VIL327698 VSH327697:VSH327698 WCD327697:WCD327698 WLZ327697:WLZ327698 WVV327697:WVV327698 N393231:N393232 JJ393233:JJ393234 TF393233:TF393234 ADB393233:ADB393234 AMX393233:AMX393234 AWT393233:AWT393234 BGP393233:BGP393234 BQL393233:BQL393234 CAH393233:CAH393234 CKD393233:CKD393234 CTZ393233:CTZ393234 DDV393233:DDV393234 DNR393233:DNR393234 DXN393233:DXN393234 EHJ393233:EHJ393234 ERF393233:ERF393234 FBB393233:FBB393234 FKX393233:FKX393234 FUT393233:FUT393234 GEP393233:GEP393234 GOL393233:GOL393234 GYH393233:GYH393234 HID393233:HID393234 HRZ393233:HRZ393234 IBV393233:IBV393234 ILR393233:ILR393234 IVN393233:IVN393234 JFJ393233:JFJ393234 JPF393233:JPF393234 JZB393233:JZB393234 KIX393233:KIX393234 KST393233:KST393234 LCP393233:LCP393234 LML393233:LML393234 LWH393233:LWH393234 MGD393233:MGD393234 MPZ393233:MPZ393234 MZV393233:MZV393234 NJR393233:NJR393234 NTN393233:NTN393234 ODJ393233:ODJ393234 ONF393233:ONF393234 OXB393233:OXB393234 PGX393233:PGX393234 PQT393233:PQT393234 QAP393233:QAP393234 QKL393233:QKL393234 QUH393233:QUH393234 RED393233:RED393234 RNZ393233:RNZ393234 RXV393233:RXV393234 SHR393233:SHR393234 SRN393233:SRN393234 TBJ393233:TBJ393234 TLF393233:TLF393234 TVB393233:TVB393234 UEX393233:UEX393234 UOT393233:UOT393234 UYP393233:UYP393234 VIL393233:VIL393234 VSH393233:VSH393234 WCD393233:WCD393234 WLZ393233:WLZ393234 WVV393233:WVV393234 N458767:N458768 JJ458769:JJ458770 TF458769:TF458770 ADB458769:ADB458770 AMX458769:AMX458770 AWT458769:AWT458770 BGP458769:BGP458770 BQL458769:BQL458770 CAH458769:CAH458770 CKD458769:CKD458770 CTZ458769:CTZ458770 DDV458769:DDV458770 DNR458769:DNR458770 DXN458769:DXN458770 EHJ458769:EHJ458770 ERF458769:ERF458770 FBB458769:FBB458770 FKX458769:FKX458770 FUT458769:FUT458770 GEP458769:GEP458770 GOL458769:GOL458770 GYH458769:GYH458770 HID458769:HID458770 HRZ458769:HRZ458770 IBV458769:IBV458770 ILR458769:ILR458770 IVN458769:IVN458770 JFJ458769:JFJ458770 JPF458769:JPF458770 JZB458769:JZB458770 KIX458769:KIX458770 KST458769:KST458770 LCP458769:LCP458770 LML458769:LML458770 LWH458769:LWH458770 MGD458769:MGD458770 MPZ458769:MPZ458770 MZV458769:MZV458770 NJR458769:NJR458770 NTN458769:NTN458770 ODJ458769:ODJ458770 ONF458769:ONF458770 OXB458769:OXB458770 PGX458769:PGX458770 PQT458769:PQT458770 QAP458769:QAP458770 QKL458769:QKL458770 QUH458769:QUH458770 RED458769:RED458770 RNZ458769:RNZ458770 RXV458769:RXV458770 SHR458769:SHR458770 SRN458769:SRN458770 TBJ458769:TBJ458770 TLF458769:TLF458770 TVB458769:TVB458770 UEX458769:UEX458770 UOT458769:UOT458770 UYP458769:UYP458770 VIL458769:VIL458770 VSH458769:VSH458770 WCD458769:WCD458770 WLZ458769:WLZ458770 WVV458769:WVV458770 N524303:N524304 JJ524305:JJ524306 TF524305:TF524306 ADB524305:ADB524306 AMX524305:AMX524306 AWT524305:AWT524306 BGP524305:BGP524306 BQL524305:BQL524306 CAH524305:CAH524306 CKD524305:CKD524306 CTZ524305:CTZ524306 DDV524305:DDV524306 DNR524305:DNR524306 DXN524305:DXN524306 EHJ524305:EHJ524306 ERF524305:ERF524306 FBB524305:FBB524306 FKX524305:FKX524306 FUT524305:FUT524306 GEP524305:GEP524306 GOL524305:GOL524306 GYH524305:GYH524306 HID524305:HID524306 HRZ524305:HRZ524306 IBV524305:IBV524306 ILR524305:ILR524306 IVN524305:IVN524306 JFJ524305:JFJ524306 JPF524305:JPF524306 JZB524305:JZB524306 KIX524305:KIX524306 KST524305:KST524306 LCP524305:LCP524306 LML524305:LML524306 LWH524305:LWH524306 MGD524305:MGD524306 MPZ524305:MPZ524306 MZV524305:MZV524306 NJR524305:NJR524306 NTN524305:NTN524306 ODJ524305:ODJ524306 ONF524305:ONF524306 OXB524305:OXB524306 PGX524305:PGX524306 PQT524305:PQT524306 QAP524305:QAP524306 QKL524305:QKL524306 QUH524305:QUH524306 RED524305:RED524306 RNZ524305:RNZ524306 RXV524305:RXV524306 SHR524305:SHR524306 SRN524305:SRN524306 TBJ524305:TBJ524306 TLF524305:TLF524306 TVB524305:TVB524306 UEX524305:UEX524306 UOT524305:UOT524306 UYP524305:UYP524306 VIL524305:VIL524306 VSH524305:VSH524306 WCD524305:WCD524306 WLZ524305:WLZ524306 WVV524305:WVV524306 N589839:N589840 JJ589841:JJ589842 TF589841:TF589842 ADB589841:ADB589842 AMX589841:AMX589842 AWT589841:AWT589842 BGP589841:BGP589842 BQL589841:BQL589842 CAH589841:CAH589842 CKD589841:CKD589842 CTZ589841:CTZ589842 DDV589841:DDV589842 DNR589841:DNR589842 DXN589841:DXN589842 EHJ589841:EHJ589842 ERF589841:ERF589842 FBB589841:FBB589842 FKX589841:FKX589842 FUT589841:FUT589842 GEP589841:GEP589842 GOL589841:GOL589842 GYH589841:GYH589842 HID589841:HID589842 HRZ589841:HRZ589842 IBV589841:IBV589842 ILR589841:ILR589842 IVN589841:IVN589842 JFJ589841:JFJ589842 JPF589841:JPF589842 JZB589841:JZB589842 KIX589841:KIX589842 KST589841:KST589842 LCP589841:LCP589842 LML589841:LML589842 LWH589841:LWH589842 MGD589841:MGD589842 MPZ589841:MPZ589842 MZV589841:MZV589842 NJR589841:NJR589842 NTN589841:NTN589842 ODJ589841:ODJ589842 ONF589841:ONF589842 OXB589841:OXB589842 PGX589841:PGX589842 PQT589841:PQT589842 QAP589841:QAP589842 QKL589841:QKL589842 QUH589841:QUH589842 RED589841:RED589842 RNZ589841:RNZ589842 RXV589841:RXV589842 SHR589841:SHR589842 SRN589841:SRN589842 TBJ589841:TBJ589842 TLF589841:TLF589842 TVB589841:TVB589842 UEX589841:UEX589842 UOT589841:UOT589842 UYP589841:UYP589842 VIL589841:VIL589842 VSH589841:VSH589842 WCD589841:WCD589842 WLZ589841:WLZ589842 WVV589841:WVV589842 N655375:N655376 JJ655377:JJ655378 TF655377:TF655378 ADB655377:ADB655378 AMX655377:AMX655378 AWT655377:AWT655378 BGP655377:BGP655378 BQL655377:BQL655378 CAH655377:CAH655378 CKD655377:CKD655378 CTZ655377:CTZ655378 DDV655377:DDV655378 DNR655377:DNR655378 DXN655377:DXN655378 EHJ655377:EHJ655378 ERF655377:ERF655378 FBB655377:FBB655378 FKX655377:FKX655378 FUT655377:FUT655378 GEP655377:GEP655378 GOL655377:GOL655378 GYH655377:GYH655378 HID655377:HID655378 HRZ655377:HRZ655378 IBV655377:IBV655378 ILR655377:ILR655378 IVN655377:IVN655378 JFJ655377:JFJ655378 JPF655377:JPF655378 JZB655377:JZB655378 KIX655377:KIX655378 KST655377:KST655378 LCP655377:LCP655378 LML655377:LML655378 LWH655377:LWH655378 MGD655377:MGD655378 MPZ655377:MPZ655378 MZV655377:MZV655378 NJR655377:NJR655378 NTN655377:NTN655378 ODJ655377:ODJ655378 ONF655377:ONF655378 OXB655377:OXB655378 PGX655377:PGX655378 PQT655377:PQT655378 QAP655377:QAP655378 QKL655377:QKL655378 QUH655377:QUH655378 RED655377:RED655378 RNZ655377:RNZ655378 RXV655377:RXV655378 SHR655377:SHR655378 SRN655377:SRN655378 TBJ655377:TBJ655378 TLF655377:TLF655378 TVB655377:TVB655378 UEX655377:UEX655378 UOT655377:UOT655378 UYP655377:UYP655378 VIL655377:VIL655378 VSH655377:VSH655378 WCD655377:WCD655378 WLZ655377:WLZ655378 WVV655377:WVV655378 N720911:N720912 JJ720913:JJ720914 TF720913:TF720914 ADB720913:ADB720914 AMX720913:AMX720914 AWT720913:AWT720914 BGP720913:BGP720914 BQL720913:BQL720914 CAH720913:CAH720914 CKD720913:CKD720914 CTZ720913:CTZ720914 DDV720913:DDV720914 DNR720913:DNR720914 DXN720913:DXN720914 EHJ720913:EHJ720914 ERF720913:ERF720914 FBB720913:FBB720914 FKX720913:FKX720914 FUT720913:FUT720914 GEP720913:GEP720914 GOL720913:GOL720914 GYH720913:GYH720914 HID720913:HID720914 HRZ720913:HRZ720914 IBV720913:IBV720914 ILR720913:ILR720914 IVN720913:IVN720914 JFJ720913:JFJ720914 JPF720913:JPF720914 JZB720913:JZB720914 KIX720913:KIX720914 KST720913:KST720914 LCP720913:LCP720914 LML720913:LML720914 LWH720913:LWH720914 MGD720913:MGD720914 MPZ720913:MPZ720914 MZV720913:MZV720914 NJR720913:NJR720914 NTN720913:NTN720914 ODJ720913:ODJ720914 ONF720913:ONF720914 OXB720913:OXB720914 PGX720913:PGX720914 PQT720913:PQT720914 QAP720913:QAP720914 QKL720913:QKL720914 QUH720913:QUH720914 RED720913:RED720914 RNZ720913:RNZ720914 RXV720913:RXV720914 SHR720913:SHR720914 SRN720913:SRN720914 TBJ720913:TBJ720914 TLF720913:TLF720914 TVB720913:TVB720914 UEX720913:UEX720914 UOT720913:UOT720914 UYP720913:UYP720914 VIL720913:VIL720914 VSH720913:VSH720914 WCD720913:WCD720914 WLZ720913:WLZ720914 WVV720913:WVV720914 N786447:N786448 JJ786449:JJ786450 TF786449:TF786450 ADB786449:ADB786450 AMX786449:AMX786450 AWT786449:AWT786450 BGP786449:BGP786450 BQL786449:BQL786450 CAH786449:CAH786450 CKD786449:CKD786450 CTZ786449:CTZ786450 DDV786449:DDV786450 DNR786449:DNR786450 DXN786449:DXN786450 EHJ786449:EHJ786450 ERF786449:ERF786450 FBB786449:FBB786450 FKX786449:FKX786450 FUT786449:FUT786450 GEP786449:GEP786450 GOL786449:GOL786450 GYH786449:GYH786450 HID786449:HID786450 HRZ786449:HRZ786450 IBV786449:IBV786450 ILR786449:ILR786450 IVN786449:IVN786450 JFJ786449:JFJ786450 JPF786449:JPF786450 JZB786449:JZB786450 KIX786449:KIX786450 KST786449:KST786450 LCP786449:LCP786450 LML786449:LML786450 LWH786449:LWH786450 MGD786449:MGD786450 MPZ786449:MPZ786450 MZV786449:MZV786450 NJR786449:NJR786450 NTN786449:NTN786450 ODJ786449:ODJ786450 ONF786449:ONF786450 OXB786449:OXB786450 PGX786449:PGX786450 PQT786449:PQT786450 QAP786449:QAP786450 QKL786449:QKL786450 QUH786449:QUH786450 RED786449:RED786450 RNZ786449:RNZ786450 RXV786449:RXV786450 SHR786449:SHR786450 SRN786449:SRN786450 TBJ786449:TBJ786450 TLF786449:TLF786450 TVB786449:TVB786450 UEX786449:UEX786450 UOT786449:UOT786450 UYP786449:UYP786450 VIL786449:VIL786450 VSH786449:VSH786450 WCD786449:WCD786450 WLZ786449:WLZ786450 WVV786449:WVV786450 N851983:N851984 JJ851985:JJ851986 TF851985:TF851986 ADB851985:ADB851986 AMX851985:AMX851986 AWT851985:AWT851986 BGP851985:BGP851986 BQL851985:BQL851986 CAH851985:CAH851986 CKD851985:CKD851986 CTZ851985:CTZ851986 DDV851985:DDV851986 DNR851985:DNR851986 DXN851985:DXN851986 EHJ851985:EHJ851986 ERF851985:ERF851986 FBB851985:FBB851986 FKX851985:FKX851986 FUT851985:FUT851986 GEP851985:GEP851986 GOL851985:GOL851986 GYH851985:GYH851986 HID851985:HID851986 HRZ851985:HRZ851986 IBV851985:IBV851986 ILR851985:ILR851986 IVN851985:IVN851986 JFJ851985:JFJ851986 JPF851985:JPF851986 JZB851985:JZB851986 KIX851985:KIX851986 KST851985:KST851986 LCP851985:LCP851986 LML851985:LML851986 LWH851985:LWH851986 MGD851985:MGD851986 MPZ851985:MPZ851986 MZV851985:MZV851986 NJR851985:NJR851986 NTN851985:NTN851986 ODJ851985:ODJ851986 ONF851985:ONF851986 OXB851985:OXB851986 PGX851985:PGX851986 PQT851985:PQT851986 QAP851985:QAP851986 QKL851985:QKL851986 QUH851985:QUH851986 RED851985:RED851986 RNZ851985:RNZ851986 RXV851985:RXV851986 SHR851985:SHR851986 SRN851985:SRN851986 TBJ851985:TBJ851986 TLF851985:TLF851986 TVB851985:TVB851986 UEX851985:UEX851986 UOT851985:UOT851986 UYP851985:UYP851986 VIL851985:VIL851986 VSH851985:VSH851986 WCD851985:WCD851986 WLZ851985:WLZ851986 WVV851985:WVV851986 N917519:N917520 JJ917521:JJ917522 TF917521:TF917522 ADB917521:ADB917522 AMX917521:AMX917522 AWT917521:AWT917522 BGP917521:BGP917522 BQL917521:BQL917522 CAH917521:CAH917522 CKD917521:CKD917522 CTZ917521:CTZ917522 DDV917521:DDV917522 DNR917521:DNR917522 DXN917521:DXN917522 EHJ917521:EHJ917522 ERF917521:ERF917522 FBB917521:FBB917522 FKX917521:FKX917522 FUT917521:FUT917522 GEP917521:GEP917522 GOL917521:GOL917522 GYH917521:GYH917522 HID917521:HID917522 HRZ917521:HRZ917522 IBV917521:IBV917522 ILR917521:ILR917522 IVN917521:IVN917522 JFJ917521:JFJ917522 JPF917521:JPF917522 JZB917521:JZB917522 KIX917521:KIX917522 KST917521:KST917522 LCP917521:LCP917522 LML917521:LML917522 LWH917521:LWH917522 MGD917521:MGD917522 MPZ917521:MPZ917522 MZV917521:MZV917522 NJR917521:NJR917522 NTN917521:NTN917522 ODJ917521:ODJ917522 ONF917521:ONF917522 OXB917521:OXB917522 PGX917521:PGX917522 PQT917521:PQT917522 QAP917521:QAP917522 QKL917521:QKL917522 QUH917521:QUH917522 RED917521:RED917522 RNZ917521:RNZ917522 RXV917521:RXV917522 SHR917521:SHR917522 SRN917521:SRN917522 TBJ917521:TBJ917522 TLF917521:TLF917522 TVB917521:TVB917522 UEX917521:UEX917522 UOT917521:UOT917522 UYP917521:UYP917522 VIL917521:VIL917522 VSH917521:VSH917522 WCD917521:WCD917522 WLZ917521:WLZ917522 WVV917521:WVV917522 N983055:N983056 JJ983057:JJ983058 TF983057:TF983058 ADB983057:ADB983058 AMX983057:AMX983058 AWT983057:AWT983058 BGP983057:BGP983058 BQL983057:BQL983058 CAH983057:CAH983058 CKD983057:CKD983058 CTZ983057:CTZ983058 DDV983057:DDV983058 DNR983057:DNR983058 DXN983057:DXN983058 EHJ983057:EHJ983058 ERF983057:ERF983058 FBB983057:FBB983058 FKX983057:FKX983058 FUT983057:FUT983058 GEP983057:GEP983058 GOL983057:GOL983058 GYH983057:GYH983058 HID983057:HID983058 HRZ983057:HRZ983058 IBV983057:IBV983058 ILR983057:ILR983058 IVN983057:IVN983058 JFJ983057:JFJ983058 JPF983057:JPF983058 JZB983057:JZB983058 KIX983057:KIX983058 KST983057:KST983058 LCP983057:LCP983058 LML983057:LML983058 LWH983057:LWH983058 MGD983057:MGD983058 MPZ983057:MPZ983058 MZV983057:MZV983058 NJR983057:NJR983058 NTN983057:NTN983058 ODJ983057:ODJ983058 ONF983057:ONF983058 OXB983057:OXB983058 PGX983057:PGX983058 PQT983057:PQT983058 QAP983057:QAP983058 QKL983057:QKL983058 QUH983057:QUH983058 RED983057:RED983058 RNZ983057:RNZ983058 RXV983057:RXV983058 SHR983057:SHR983058 SRN983057:SRN983058 TBJ983057:TBJ983058 TLF983057:TLF983058 TVB983057:TVB983058 UEX983057:UEX983058 UOT983057:UOT983058 UYP983057:UYP983058 VIL983057:VIL983058 VSH983057:VSH983058 WCD983057:WCD983058 WLZ983057:WLZ983058 WVV983057:WVV983058 S14:S15 JT17:JT18 TP17:TP18 ADL17:ADL18 ANH17:ANH18 AXD17:AXD18 BGZ17:BGZ18 BQV17:BQV18 CAR17:CAR18 CKN17:CKN18 CUJ17:CUJ18 DEF17:DEF18 DOB17:DOB18 DXX17:DXX18 EHT17:EHT18 ERP17:ERP18 FBL17:FBL18 FLH17:FLH18 FVD17:FVD18 GEZ17:GEZ18 GOV17:GOV18 GYR17:GYR18 HIN17:HIN18 HSJ17:HSJ18 ICF17:ICF18 IMB17:IMB18 IVX17:IVX18 JFT17:JFT18 JPP17:JPP18 JZL17:JZL18 KJH17:KJH18 KTD17:KTD18 LCZ17:LCZ18 LMV17:LMV18 LWR17:LWR18 MGN17:MGN18 MQJ17:MQJ18 NAF17:NAF18 NKB17:NKB18 NTX17:NTX18 ODT17:ODT18 ONP17:ONP18 OXL17:OXL18 PHH17:PHH18 PRD17:PRD18 QAZ17:QAZ18 QKV17:QKV18 QUR17:QUR18 REN17:REN18 ROJ17:ROJ18 RYF17:RYF18 SIB17:SIB18 SRX17:SRX18 TBT17:TBT18 TLP17:TLP18 TVL17:TVL18 UFH17:UFH18 UPD17:UPD18 UYZ17:UYZ18 VIV17:VIV18 VSR17:VSR18 WCN17:WCN18 WMJ17:WMJ18 WWF17:WWF18 X65551:X65552 JT65553:JT65554 TP65553:TP65554 ADL65553:ADL65554 ANH65553:ANH65554 AXD65553:AXD65554 BGZ65553:BGZ65554 BQV65553:BQV65554 CAR65553:CAR65554 CKN65553:CKN65554 CUJ65553:CUJ65554 DEF65553:DEF65554 DOB65553:DOB65554 DXX65553:DXX65554 EHT65553:EHT65554 ERP65553:ERP65554 FBL65553:FBL65554 FLH65553:FLH65554 FVD65553:FVD65554 GEZ65553:GEZ65554 GOV65553:GOV65554 GYR65553:GYR65554 HIN65553:HIN65554 HSJ65553:HSJ65554 ICF65553:ICF65554 IMB65553:IMB65554 IVX65553:IVX65554 JFT65553:JFT65554 JPP65553:JPP65554 JZL65553:JZL65554 KJH65553:KJH65554 KTD65553:KTD65554 LCZ65553:LCZ65554 LMV65553:LMV65554 LWR65553:LWR65554 MGN65553:MGN65554 MQJ65553:MQJ65554 NAF65553:NAF65554 NKB65553:NKB65554 NTX65553:NTX65554 ODT65553:ODT65554 ONP65553:ONP65554 OXL65553:OXL65554 PHH65553:PHH65554 PRD65553:PRD65554 QAZ65553:QAZ65554 QKV65553:QKV65554 QUR65553:QUR65554 REN65553:REN65554 ROJ65553:ROJ65554 RYF65553:RYF65554 SIB65553:SIB65554 SRX65553:SRX65554 TBT65553:TBT65554 TLP65553:TLP65554 TVL65553:TVL65554 UFH65553:UFH65554 UPD65553:UPD65554 UYZ65553:UYZ65554 VIV65553:VIV65554 VSR65553:VSR65554 WCN65553:WCN65554 WMJ65553:WMJ65554 WWF65553:WWF65554 X131087:X131088 JT131089:JT131090 TP131089:TP131090 ADL131089:ADL131090 ANH131089:ANH131090 AXD131089:AXD131090 BGZ131089:BGZ131090 BQV131089:BQV131090 CAR131089:CAR131090 CKN131089:CKN131090 CUJ131089:CUJ131090 DEF131089:DEF131090 DOB131089:DOB131090 DXX131089:DXX131090 EHT131089:EHT131090 ERP131089:ERP131090 FBL131089:FBL131090 FLH131089:FLH131090 FVD131089:FVD131090 GEZ131089:GEZ131090 GOV131089:GOV131090 GYR131089:GYR131090 HIN131089:HIN131090 HSJ131089:HSJ131090 ICF131089:ICF131090 IMB131089:IMB131090 IVX131089:IVX131090 JFT131089:JFT131090 JPP131089:JPP131090 JZL131089:JZL131090 KJH131089:KJH131090 KTD131089:KTD131090 LCZ131089:LCZ131090 LMV131089:LMV131090 LWR131089:LWR131090 MGN131089:MGN131090 MQJ131089:MQJ131090 NAF131089:NAF131090 NKB131089:NKB131090 NTX131089:NTX131090 ODT131089:ODT131090 ONP131089:ONP131090 OXL131089:OXL131090 PHH131089:PHH131090 PRD131089:PRD131090 QAZ131089:QAZ131090 QKV131089:QKV131090 QUR131089:QUR131090 REN131089:REN131090 ROJ131089:ROJ131090 RYF131089:RYF131090 SIB131089:SIB131090 SRX131089:SRX131090 TBT131089:TBT131090 TLP131089:TLP131090 TVL131089:TVL131090 UFH131089:UFH131090 UPD131089:UPD131090 UYZ131089:UYZ131090 VIV131089:VIV131090 VSR131089:VSR131090 WCN131089:WCN131090 WMJ131089:WMJ131090 WWF131089:WWF131090 X196623:X196624 JT196625:JT196626 TP196625:TP196626 ADL196625:ADL196626 ANH196625:ANH196626 AXD196625:AXD196626 BGZ196625:BGZ196626 BQV196625:BQV196626 CAR196625:CAR196626 CKN196625:CKN196626 CUJ196625:CUJ196626 DEF196625:DEF196626 DOB196625:DOB196626 DXX196625:DXX196626 EHT196625:EHT196626 ERP196625:ERP196626 FBL196625:FBL196626 FLH196625:FLH196626 FVD196625:FVD196626 GEZ196625:GEZ196626 GOV196625:GOV196626 GYR196625:GYR196626 HIN196625:HIN196626 HSJ196625:HSJ196626 ICF196625:ICF196626 IMB196625:IMB196626 IVX196625:IVX196626 JFT196625:JFT196626 JPP196625:JPP196626 JZL196625:JZL196626 KJH196625:KJH196626 KTD196625:KTD196626 LCZ196625:LCZ196626 LMV196625:LMV196626 LWR196625:LWR196626 MGN196625:MGN196626 MQJ196625:MQJ196626 NAF196625:NAF196626 NKB196625:NKB196626 NTX196625:NTX196626 ODT196625:ODT196626 ONP196625:ONP196626 OXL196625:OXL196626 PHH196625:PHH196626 PRD196625:PRD196626 QAZ196625:QAZ196626 QKV196625:QKV196626 QUR196625:QUR196626 REN196625:REN196626 ROJ196625:ROJ196626 RYF196625:RYF196626 SIB196625:SIB196626 SRX196625:SRX196626 TBT196625:TBT196626 TLP196625:TLP196626 TVL196625:TVL196626 UFH196625:UFH196626 UPD196625:UPD196626 UYZ196625:UYZ196626 VIV196625:VIV196626 VSR196625:VSR196626 WCN196625:WCN196626 WMJ196625:WMJ196626 WWF196625:WWF196626 X262159:X262160 JT262161:JT262162 TP262161:TP262162 ADL262161:ADL262162 ANH262161:ANH262162 AXD262161:AXD262162 BGZ262161:BGZ262162 BQV262161:BQV262162 CAR262161:CAR262162 CKN262161:CKN262162 CUJ262161:CUJ262162 DEF262161:DEF262162 DOB262161:DOB262162 DXX262161:DXX262162 EHT262161:EHT262162 ERP262161:ERP262162 FBL262161:FBL262162 FLH262161:FLH262162 FVD262161:FVD262162 GEZ262161:GEZ262162 GOV262161:GOV262162 GYR262161:GYR262162 HIN262161:HIN262162 HSJ262161:HSJ262162 ICF262161:ICF262162 IMB262161:IMB262162 IVX262161:IVX262162 JFT262161:JFT262162 JPP262161:JPP262162 JZL262161:JZL262162 KJH262161:KJH262162 KTD262161:KTD262162 LCZ262161:LCZ262162 LMV262161:LMV262162 LWR262161:LWR262162 MGN262161:MGN262162 MQJ262161:MQJ262162 NAF262161:NAF262162 NKB262161:NKB262162 NTX262161:NTX262162 ODT262161:ODT262162 ONP262161:ONP262162 OXL262161:OXL262162 PHH262161:PHH262162 PRD262161:PRD262162 QAZ262161:QAZ262162 QKV262161:QKV262162 QUR262161:QUR262162 REN262161:REN262162 ROJ262161:ROJ262162 RYF262161:RYF262162 SIB262161:SIB262162 SRX262161:SRX262162 TBT262161:TBT262162 TLP262161:TLP262162 TVL262161:TVL262162 UFH262161:UFH262162 UPD262161:UPD262162 UYZ262161:UYZ262162 VIV262161:VIV262162 VSR262161:VSR262162 WCN262161:WCN262162 WMJ262161:WMJ262162 WWF262161:WWF262162 X327695:X327696 JT327697:JT327698 TP327697:TP327698 ADL327697:ADL327698 ANH327697:ANH327698 AXD327697:AXD327698 BGZ327697:BGZ327698 BQV327697:BQV327698 CAR327697:CAR327698 CKN327697:CKN327698 CUJ327697:CUJ327698 DEF327697:DEF327698 DOB327697:DOB327698 DXX327697:DXX327698 EHT327697:EHT327698 ERP327697:ERP327698 FBL327697:FBL327698 FLH327697:FLH327698 FVD327697:FVD327698 GEZ327697:GEZ327698 GOV327697:GOV327698 GYR327697:GYR327698 HIN327697:HIN327698 HSJ327697:HSJ327698 ICF327697:ICF327698 IMB327697:IMB327698 IVX327697:IVX327698 JFT327697:JFT327698 JPP327697:JPP327698 JZL327697:JZL327698 KJH327697:KJH327698 KTD327697:KTD327698 LCZ327697:LCZ327698 LMV327697:LMV327698 LWR327697:LWR327698 MGN327697:MGN327698 MQJ327697:MQJ327698 NAF327697:NAF327698 NKB327697:NKB327698 NTX327697:NTX327698 ODT327697:ODT327698 ONP327697:ONP327698 OXL327697:OXL327698 PHH327697:PHH327698 PRD327697:PRD327698 QAZ327697:QAZ327698 QKV327697:QKV327698 QUR327697:QUR327698 REN327697:REN327698 ROJ327697:ROJ327698 RYF327697:RYF327698 SIB327697:SIB327698 SRX327697:SRX327698 TBT327697:TBT327698 TLP327697:TLP327698 TVL327697:TVL327698 UFH327697:UFH327698 UPD327697:UPD327698 UYZ327697:UYZ327698 VIV327697:VIV327698 VSR327697:VSR327698 WCN327697:WCN327698 WMJ327697:WMJ327698 WWF327697:WWF327698 X393231:X393232 JT393233:JT393234 TP393233:TP393234 ADL393233:ADL393234 ANH393233:ANH393234 AXD393233:AXD393234 BGZ393233:BGZ393234 BQV393233:BQV393234 CAR393233:CAR393234 CKN393233:CKN393234 CUJ393233:CUJ393234 DEF393233:DEF393234 DOB393233:DOB393234 DXX393233:DXX393234 EHT393233:EHT393234 ERP393233:ERP393234 FBL393233:FBL393234 FLH393233:FLH393234 FVD393233:FVD393234 GEZ393233:GEZ393234 GOV393233:GOV393234 GYR393233:GYR393234 HIN393233:HIN393234 HSJ393233:HSJ393234 ICF393233:ICF393234 IMB393233:IMB393234 IVX393233:IVX393234 JFT393233:JFT393234 JPP393233:JPP393234 JZL393233:JZL393234 KJH393233:KJH393234 KTD393233:KTD393234 LCZ393233:LCZ393234 LMV393233:LMV393234 LWR393233:LWR393234 MGN393233:MGN393234 MQJ393233:MQJ393234 NAF393233:NAF393234 NKB393233:NKB393234 NTX393233:NTX393234 ODT393233:ODT393234 ONP393233:ONP393234 OXL393233:OXL393234 PHH393233:PHH393234 PRD393233:PRD393234 QAZ393233:QAZ393234 QKV393233:QKV393234 QUR393233:QUR393234 REN393233:REN393234 ROJ393233:ROJ393234 RYF393233:RYF393234 SIB393233:SIB393234 SRX393233:SRX393234 TBT393233:TBT393234 TLP393233:TLP393234 TVL393233:TVL393234 UFH393233:UFH393234 UPD393233:UPD393234 UYZ393233:UYZ393234 VIV393233:VIV393234 VSR393233:VSR393234 WCN393233:WCN393234 WMJ393233:WMJ393234 WWF393233:WWF393234 X458767:X458768 JT458769:JT458770 TP458769:TP458770 ADL458769:ADL458770 ANH458769:ANH458770 AXD458769:AXD458770 BGZ458769:BGZ458770 BQV458769:BQV458770 CAR458769:CAR458770 CKN458769:CKN458770 CUJ458769:CUJ458770 DEF458769:DEF458770 DOB458769:DOB458770 DXX458769:DXX458770 EHT458769:EHT458770 ERP458769:ERP458770 FBL458769:FBL458770 FLH458769:FLH458770 FVD458769:FVD458770 GEZ458769:GEZ458770 GOV458769:GOV458770 GYR458769:GYR458770 HIN458769:HIN458770 HSJ458769:HSJ458770 ICF458769:ICF458770 IMB458769:IMB458770 IVX458769:IVX458770 JFT458769:JFT458770 JPP458769:JPP458770 JZL458769:JZL458770 KJH458769:KJH458770 KTD458769:KTD458770 LCZ458769:LCZ458770 LMV458769:LMV458770 LWR458769:LWR458770 MGN458769:MGN458770 MQJ458769:MQJ458770 NAF458769:NAF458770 NKB458769:NKB458770 NTX458769:NTX458770 ODT458769:ODT458770 ONP458769:ONP458770 OXL458769:OXL458770 PHH458769:PHH458770 PRD458769:PRD458770 QAZ458769:QAZ458770 QKV458769:QKV458770 QUR458769:QUR458770 REN458769:REN458770 ROJ458769:ROJ458770 RYF458769:RYF458770 SIB458769:SIB458770 SRX458769:SRX458770 TBT458769:TBT458770 TLP458769:TLP458770 TVL458769:TVL458770 UFH458769:UFH458770 UPD458769:UPD458770 UYZ458769:UYZ458770 VIV458769:VIV458770 VSR458769:VSR458770 WCN458769:WCN458770 WMJ458769:WMJ458770 WWF458769:WWF458770 X524303:X524304 JT524305:JT524306 TP524305:TP524306 ADL524305:ADL524306 ANH524305:ANH524306 AXD524305:AXD524306 BGZ524305:BGZ524306 BQV524305:BQV524306 CAR524305:CAR524306 CKN524305:CKN524306 CUJ524305:CUJ524306 DEF524305:DEF524306 DOB524305:DOB524306 DXX524305:DXX524306 EHT524305:EHT524306 ERP524305:ERP524306 FBL524305:FBL524306 FLH524305:FLH524306 FVD524305:FVD524306 GEZ524305:GEZ524306 GOV524305:GOV524306 GYR524305:GYR524306 HIN524305:HIN524306 HSJ524305:HSJ524306 ICF524305:ICF524306 IMB524305:IMB524306 IVX524305:IVX524306 JFT524305:JFT524306 JPP524305:JPP524306 JZL524305:JZL524306 KJH524305:KJH524306 KTD524305:KTD524306 LCZ524305:LCZ524306 LMV524305:LMV524306 LWR524305:LWR524306 MGN524305:MGN524306 MQJ524305:MQJ524306 NAF524305:NAF524306 NKB524305:NKB524306 NTX524305:NTX524306 ODT524305:ODT524306 ONP524305:ONP524306 OXL524305:OXL524306 PHH524305:PHH524306 PRD524305:PRD524306 QAZ524305:QAZ524306 QKV524305:QKV524306 QUR524305:QUR524306 REN524305:REN524306 ROJ524305:ROJ524306 RYF524305:RYF524306 SIB524305:SIB524306 SRX524305:SRX524306 TBT524305:TBT524306 TLP524305:TLP524306 TVL524305:TVL524306 UFH524305:UFH524306 UPD524305:UPD524306 UYZ524305:UYZ524306 VIV524305:VIV524306 VSR524305:VSR524306 WCN524305:WCN524306 WMJ524305:WMJ524306 WWF524305:WWF524306 X589839:X589840 JT589841:JT589842 TP589841:TP589842 ADL589841:ADL589842 ANH589841:ANH589842 AXD589841:AXD589842 BGZ589841:BGZ589842 BQV589841:BQV589842 CAR589841:CAR589842 CKN589841:CKN589842 CUJ589841:CUJ589842 DEF589841:DEF589842 DOB589841:DOB589842 DXX589841:DXX589842 EHT589841:EHT589842 ERP589841:ERP589842 FBL589841:FBL589842 FLH589841:FLH589842 FVD589841:FVD589842 GEZ589841:GEZ589842 GOV589841:GOV589842 GYR589841:GYR589842 HIN589841:HIN589842 HSJ589841:HSJ589842 ICF589841:ICF589842 IMB589841:IMB589842 IVX589841:IVX589842 JFT589841:JFT589842 JPP589841:JPP589842 JZL589841:JZL589842 KJH589841:KJH589842 KTD589841:KTD589842 LCZ589841:LCZ589842 LMV589841:LMV589842 LWR589841:LWR589842 MGN589841:MGN589842 MQJ589841:MQJ589842 NAF589841:NAF589842 NKB589841:NKB589842 NTX589841:NTX589842 ODT589841:ODT589842 ONP589841:ONP589842 OXL589841:OXL589842 PHH589841:PHH589842 PRD589841:PRD589842 QAZ589841:QAZ589842 QKV589841:QKV589842 QUR589841:QUR589842 REN589841:REN589842 ROJ589841:ROJ589842 RYF589841:RYF589842 SIB589841:SIB589842 SRX589841:SRX589842 TBT589841:TBT589842 TLP589841:TLP589842 TVL589841:TVL589842 UFH589841:UFH589842 UPD589841:UPD589842 UYZ589841:UYZ589842 VIV589841:VIV589842 VSR589841:VSR589842 WCN589841:WCN589842 WMJ589841:WMJ589842 WWF589841:WWF589842 X655375:X655376 JT655377:JT655378 TP655377:TP655378 ADL655377:ADL655378 ANH655377:ANH655378 AXD655377:AXD655378 BGZ655377:BGZ655378 BQV655377:BQV655378 CAR655377:CAR655378 CKN655377:CKN655378 CUJ655377:CUJ655378 DEF655377:DEF655378 DOB655377:DOB655378 DXX655377:DXX655378 EHT655377:EHT655378 ERP655377:ERP655378 FBL655377:FBL655378 FLH655377:FLH655378 FVD655377:FVD655378 GEZ655377:GEZ655378 GOV655377:GOV655378 GYR655377:GYR655378 HIN655377:HIN655378 HSJ655377:HSJ655378 ICF655377:ICF655378 IMB655377:IMB655378 IVX655377:IVX655378 JFT655377:JFT655378 JPP655377:JPP655378 JZL655377:JZL655378 KJH655377:KJH655378 KTD655377:KTD655378 LCZ655377:LCZ655378 LMV655377:LMV655378 LWR655377:LWR655378 MGN655377:MGN655378 MQJ655377:MQJ655378 NAF655377:NAF655378 NKB655377:NKB655378 NTX655377:NTX655378 ODT655377:ODT655378 ONP655377:ONP655378 OXL655377:OXL655378 PHH655377:PHH655378 PRD655377:PRD655378 QAZ655377:QAZ655378 QKV655377:QKV655378 QUR655377:QUR655378 REN655377:REN655378 ROJ655377:ROJ655378 RYF655377:RYF655378 SIB655377:SIB655378 SRX655377:SRX655378 TBT655377:TBT655378 TLP655377:TLP655378 TVL655377:TVL655378 UFH655377:UFH655378 UPD655377:UPD655378 UYZ655377:UYZ655378 VIV655377:VIV655378 VSR655377:VSR655378 WCN655377:WCN655378 WMJ655377:WMJ655378 WWF655377:WWF655378 X720911:X720912 JT720913:JT720914 TP720913:TP720914 ADL720913:ADL720914 ANH720913:ANH720914 AXD720913:AXD720914 BGZ720913:BGZ720914 BQV720913:BQV720914 CAR720913:CAR720914 CKN720913:CKN720914 CUJ720913:CUJ720914 DEF720913:DEF720914 DOB720913:DOB720914 DXX720913:DXX720914 EHT720913:EHT720914 ERP720913:ERP720914 FBL720913:FBL720914 FLH720913:FLH720914 FVD720913:FVD720914 GEZ720913:GEZ720914 GOV720913:GOV720914 GYR720913:GYR720914 HIN720913:HIN720914 HSJ720913:HSJ720914 ICF720913:ICF720914 IMB720913:IMB720914 IVX720913:IVX720914 JFT720913:JFT720914 JPP720913:JPP720914 JZL720913:JZL720914 KJH720913:KJH720914 KTD720913:KTD720914 LCZ720913:LCZ720914 LMV720913:LMV720914 LWR720913:LWR720914 MGN720913:MGN720914 MQJ720913:MQJ720914 NAF720913:NAF720914 NKB720913:NKB720914 NTX720913:NTX720914 ODT720913:ODT720914 ONP720913:ONP720914 OXL720913:OXL720914 PHH720913:PHH720914 PRD720913:PRD720914 QAZ720913:QAZ720914 QKV720913:QKV720914 QUR720913:QUR720914 REN720913:REN720914 ROJ720913:ROJ720914 RYF720913:RYF720914 SIB720913:SIB720914 SRX720913:SRX720914 TBT720913:TBT720914 TLP720913:TLP720914 TVL720913:TVL720914 UFH720913:UFH720914 UPD720913:UPD720914 UYZ720913:UYZ720914 VIV720913:VIV720914 VSR720913:VSR720914 WCN720913:WCN720914 WMJ720913:WMJ720914 WWF720913:WWF720914 X786447:X786448 JT786449:JT786450 TP786449:TP786450 ADL786449:ADL786450 ANH786449:ANH786450 AXD786449:AXD786450 BGZ786449:BGZ786450 BQV786449:BQV786450 CAR786449:CAR786450 CKN786449:CKN786450 CUJ786449:CUJ786450 DEF786449:DEF786450 DOB786449:DOB786450 DXX786449:DXX786450 EHT786449:EHT786450 ERP786449:ERP786450 FBL786449:FBL786450 FLH786449:FLH786450 FVD786449:FVD786450 GEZ786449:GEZ786450 GOV786449:GOV786450 GYR786449:GYR786450 HIN786449:HIN786450 HSJ786449:HSJ786450 ICF786449:ICF786450 IMB786449:IMB786450 IVX786449:IVX786450 JFT786449:JFT786450 JPP786449:JPP786450 JZL786449:JZL786450 KJH786449:KJH786450 KTD786449:KTD786450 LCZ786449:LCZ786450 LMV786449:LMV786450 LWR786449:LWR786450 MGN786449:MGN786450 MQJ786449:MQJ786450 NAF786449:NAF786450 NKB786449:NKB786450 NTX786449:NTX786450 ODT786449:ODT786450 ONP786449:ONP786450 OXL786449:OXL786450 PHH786449:PHH786450 PRD786449:PRD786450 QAZ786449:QAZ786450 QKV786449:QKV786450 QUR786449:QUR786450 REN786449:REN786450 ROJ786449:ROJ786450 RYF786449:RYF786450 SIB786449:SIB786450 SRX786449:SRX786450 TBT786449:TBT786450 TLP786449:TLP786450 TVL786449:TVL786450 UFH786449:UFH786450 UPD786449:UPD786450 UYZ786449:UYZ786450 VIV786449:VIV786450 VSR786449:VSR786450 WCN786449:WCN786450 WMJ786449:WMJ786450 WWF786449:WWF786450 X851983:X851984 JT851985:JT851986 TP851985:TP851986 ADL851985:ADL851986 ANH851985:ANH851986 AXD851985:AXD851986 BGZ851985:BGZ851986 BQV851985:BQV851986 CAR851985:CAR851986 CKN851985:CKN851986 CUJ851985:CUJ851986 DEF851985:DEF851986 DOB851985:DOB851986 DXX851985:DXX851986 EHT851985:EHT851986 ERP851985:ERP851986 FBL851985:FBL851986 FLH851985:FLH851986 FVD851985:FVD851986 GEZ851985:GEZ851986 GOV851985:GOV851986 GYR851985:GYR851986 HIN851985:HIN851986 HSJ851985:HSJ851986 ICF851985:ICF851986 IMB851985:IMB851986 IVX851985:IVX851986 JFT851985:JFT851986 JPP851985:JPP851986 JZL851985:JZL851986 KJH851985:KJH851986 KTD851985:KTD851986 LCZ851985:LCZ851986 LMV851985:LMV851986 LWR851985:LWR851986 MGN851985:MGN851986 MQJ851985:MQJ851986 NAF851985:NAF851986 NKB851985:NKB851986 NTX851985:NTX851986 ODT851985:ODT851986 ONP851985:ONP851986 OXL851985:OXL851986 PHH851985:PHH851986 PRD851985:PRD851986 QAZ851985:QAZ851986 QKV851985:QKV851986 QUR851985:QUR851986 REN851985:REN851986 ROJ851985:ROJ851986 RYF851985:RYF851986 SIB851985:SIB851986 SRX851985:SRX851986 TBT851985:TBT851986 TLP851985:TLP851986 TVL851985:TVL851986 UFH851985:UFH851986 UPD851985:UPD851986 UYZ851985:UYZ851986 VIV851985:VIV851986 VSR851985:VSR851986 WCN851985:WCN851986 WMJ851985:WMJ851986 WWF851985:WWF851986 X917519:X917520 JT917521:JT917522 TP917521:TP917522 ADL917521:ADL917522 ANH917521:ANH917522 AXD917521:AXD917522 BGZ917521:BGZ917522 BQV917521:BQV917522 CAR917521:CAR917522 CKN917521:CKN917522 CUJ917521:CUJ917522 DEF917521:DEF917522 DOB917521:DOB917522 DXX917521:DXX917522 EHT917521:EHT917522 ERP917521:ERP917522 FBL917521:FBL917522 FLH917521:FLH917522 FVD917521:FVD917522 GEZ917521:GEZ917522 GOV917521:GOV917522 GYR917521:GYR917522 HIN917521:HIN917522 HSJ917521:HSJ917522 ICF917521:ICF917522 IMB917521:IMB917522 IVX917521:IVX917522 JFT917521:JFT917522 JPP917521:JPP917522 JZL917521:JZL917522 KJH917521:KJH917522 KTD917521:KTD917522 LCZ917521:LCZ917522 LMV917521:LMV917522 LWR917521:LWR917522 MGN917521:MGN917522 MQJ917521:MQJ917522 NAF917521:NAF917522 NKB917521:NKB917522 NTX917521:NTX917522 ODT917521:ODT917522 ONP917521:ONP917522 OXL917521:OXL917522 PHH917521:PHH917522 PRD917521:PRD917522 QAZ917521:QAZ917522 QKV917521:QKV917522 QUR917521:QUR917522 REN917521:REN917522 ROJ917521:ROJ917522 RYF917521:RYF917522 SIB917521:SIB917522 SRX917521:SRX917522 TBT917521:TBT917522 TLP917521:TLP917522 TVL917521:TVL917522 UFH917521:UFH917522 UPD917521:UPD917522 UYZ917521:UYZ917522 VIV917521:VIV917522 VSR917521:VSR917522 WCN917521:WCN917522 WMJ917521:WMJ917522 WWF917521:WWF917522 X983055:X983056 JT983057:JT983058 TP983057:TP983058 ADL983057:ADL983058 ANH983057:ANH983058 AXD983057:AXD983058 BGZ983057:BGZ983058 BQV983057:BQV983058 CAR983057:CAR983058 CKN983057:CKN983058 CUJ983057:CUJ983058 DEF983057:DEF983058 DOB983057:DOB983058 DXX983057:DXX983058 EHT983057:EHT983058 ERP983057:ERP983058 FBL983057:FBL983058 FLH983057:FLH983058 FVD983057:FVD983058 GEZ983057:GEZ983058 GOV983057:GOV983058 GYR983057:GYR983058 HIN983057:HIN983058 HSJ983057:HSJ983058 ICF983057:ICF983058 IMB983057:IMB983058 IVX983057:IVX983058 JFT983057:JFT983058 JPP983057:JPP983058 JZL983057:JZL983058 KJH983057:KJH983058 KTD983057:KTD983058 LCZ983057:LCZ983058 LMV983057:LMV983058 LWR983057:LWR983058 MGN983057:MGN983058 MQJ983057:MQJ983058 NAF983057:NAF983058 NKB983057:NKB983058 NTX983057:NTX983058 ODT983057:ODT983058 ONP983057:ONP983058 OXL983057:OXL983058 PHH983057:PHH983058 PRD983057:PRD983058 QAZ983057:QAZ983058 QKV983057:QKV983058 QUR983057:QUR983058 REN983057:REN983058 ROJ983057:ROJ983058 RYF983057:RYF983058 SIB983057:SIB983058 SRX983057:SRX983058 TBT983057:TBT983058 TLP983057:TLP983058 TVL983057:TVL983058 UFH983057:UFH983058 UPD983057:UPD983058 UYZ983057:UYZ983058 VIV983057:VIV983058 VSR983057:VSR983058 WCN983057:WCN983058 WMJ983057:WMJ983058 WWF983057:WWF983058 X17:X18 JO17:JO18 TK17:TK18 ADG17:ADG18 ANC17:ANC18 AWY17:AWY18 BGU17:BGU18 BQQ17:BQQ18 CAM17:CAM18 CKI17:CKI18 CUE17:CUE18 DEA17:DEA18 DNW17:DNW18 DXS17:DXS18 EHO17:EHO18 ERK17:ERK18 FBG17:FBG18 FLC17:FLC18 FUY17:FUY18 GEU17:GEU18 GOQ17:GOQ18 GYM17:GYM18 HII17:HII18 HSE17:HSE18 ICA17:ICA18 ILW17:ILW18 IVS17:IVS18 JFO17:JFO18 JPK17:JPK18 JZG17:JZG18 KJC17:KJC18 KSY17:KSY18 LCU17:LCU18 LMQ17:LMQ18 LWM17:LWM18 MGI17:MGI18 MQE17:MQE18 NAA17:NAA18 NJW17:NJW18 NTS17:NTS18 ODO17:ODO18 ONK17:ONK18 OXG17:OXG18 PHC17:PHC18 PQY17:PQY18 QAU17:QAU18 QKQ17:QKQ18 QUM17:QUM18 REI17:REI18 ROE17:ROE18 RYA17:RYA18 SHW17:SHW18 SRS17:SRS18 TBO17:TBO18 TLK17:TLK18 TVG17:TVG18 UFC17:UFC18 UOY17:UOY18 UYU17:UYU18 VIQ17:VIQ18 VSM17:VSM18 WCI17:WCI18 WME17:WME18 WWA17:WWA18 S65551:S65552 JO65553:JO65554 TK65553:TK65554 ADG65553:ADG65554 ANC65553:ANC65554 AWY65553:AWY65554 BGU65553:BGU65554 BQQ65553:BQQ65554 CAM65553:CAM65554 CKI65553:CKI65554 CUE65553:CUE65554 DEA65553:DEA65554 DNW65553:DNW65554 DXS65553:DXS65554 EHO65553:EHO65554 ERK65553:ERK65554 FBG65553:FBG65554 FLC65553:FLC65554 FUY65553:FUY65554 GEU65553:GEU65554 GOQ65553:GOQ65554 GYM65553:GYM65554 HII65553:HII65554 HSE65553:HSE65554 ICA65553:ICA65554 ILW65553:ILW65554 IVS65553:IVS65554 JFO65553:JFO65554 JPK65553:JPK65554 JZG65553:JZG65554 KJC65553:KJC65554 KSY65553:KSY65554 LCU65553:LCU65554 LMQ65553:LMQ65554 LWM65553:LWM65554 MGI65553:MGI65554 MQE65553:MQE65554 NAA65553:NAA65554 NJW65553:NJW65554 NTS65553:NTS65554 ODO65553:ODO65554 ONK65553:ONK65554 OXG65553:OXG65554 PHC65553:PHC65554 PQY65553:PQY65554 QAU65553:QAU65554 QKQ65553:QKQ65554 QUM65553:QUM65554 REI65553:REI65554 ROE65553:ROE65554 RYA65553:RYA65554 SHW65553:SHW65554 SRS65553:SRS65554 TBO65553:TBO65554 TLK65553:TLK65554 TVG65553:TVG65554 UFC65553:UFC65554 UOY65553:UOY65554 UYU65553:UYU65554 VIQ65553:VIQ65554 VSM65553:VSM65554 WCI65553:WCI65554 WME65553:WME65554 WWA65553:WWA65554 S131087:S131088 JO131089:JO131090 TK131089:TK131090 ADG131089:ADG131090 ANC131089:ANC131090 AWY131089:AWY131090 BGU131089:BGU131090 BQQ131089:BQQ131090 CAM131089:CAM131090 CKI131089:CKI131090 CUE131089:CUE131090 DEA131089:DEA131090 DNW131089:DNW131090 DXS131089:DXS131090 EHO131089:EHO131090 ERK131089:ERK131090 FBG131089:FBG131090 FLC131089:FLC131090 FUY131089:FUY131090 GEU131089:GEU131090 GOQ131089:GOQ131090 GYM131089:GYM131090 HII131089:HII131090 HSE131089:HSE131090 ICA131089:ICA131090 ILW131089:ILW131090 IVS131089:IVS131090 JFO131089:JFO131090 JPK131089:JPK131090 JZG131089:JZG131090 KJC131089:KJC131090 KSY131089:KSY131090 LCU131089:LCU131090 LMQ131089:LMQ131090 LWM131089:LWM131090 MGI131089:MGI131090 MQE131089:MQE131090 NAA131089:NAA131090 NJW131089:NJW131090 NTS131089:NTS131090 ODO131089:ODO131090 ONK131089:ONK131090 OXG131089:OXG131090 PHC131089:PHC131090 PQY131089:PQY131090 QAU131089:QAU131090 QKQ131089:QKQ131090 QUM131089:QUM131090 REI131089:REI131090 ROE131089:ROE131090 RYA131089:RYA131090 SHW131089:SHW131090 SRS131089:SRS131090 TBO131089:TBO131090 TLK131089:TLK131090 TVG131089:TVG131090 UFC131089:UFC131090 UOY131089:UOY131090 UYU131089:UYU131090 VIQ131089:VIQ131090 VSM131089:VSM131090 WCI131089:WCI131090 WME131089:WME131090 WWA131089:WWA131090 S196623:S196624 JO196625:JO196626 TK196625:TK196626 ADG196625:ADG196626 ANC196625:ANC196626 AWY196625:AWY196626 BGU196625:BGU196626 BQQ196625:BQQ196626 CAM196625:CAM196626 CKI196625:CKI196626 CUE196625:CUE196626 DEA196625:DEA196626 DNW196625:DNW196626 DXS196625:DXS196626 EHO196625:EHO196626 ERK196625:ERK196626 FBG196625:FBG196626 FLC196625:FLC196626 FUY196625:FUY196626 GEU196625:GEU196626 GOQ196625:GOQ196626 GYM196625:GYM196626 HII196625:HII196626 HSE196625:HSE196626 ICA196625:ICA196626 ILW196625:ILW196626 IVS196625:IVS196626 JFO196625:JFO196626 JPK196625:JPK196626 JZG196625:JZG196626 KJC196625:KJC196626 KSY196625:KSY196626 LCU196625:LCU196626 LMQ196625:LMQ196626 LWM196625:LWM196626 MGI196625:MGI196626 MQE196625:MQE196626 NAA196625:NAA196626 NJW196625:NJW196626 NTS196625:NTS196626 ODO196625:ODO196626 ONK196625:ONK196626 OXG196625:OXG196626 PHC196625:PHC196626 PQY196625:PQY196626 QAU196625:QAU196626 QKQ196625:QKQ196626 QUM196625:QUM196626 REI196625:REI196626 ROE196625:ROE196626 RYA196625:RYA196626 SHW196625:SHW196626 SRS196625:SRS196626 TBO196625:TBO196626 TLK196625:TLK196626 TVG196625:TVG196626 UFC196625:UFC196626 UOY196625:UOY196626 UYU196625:UYU196626 VIQ196625:VIQ196626 VSM196625:VSM196626 WCI196625:WCI196626 WME196625:WME196626 WWA196625:WWA196626 S262159:S262160 JO262161:JO262162 TK262161:TK262162 ADG262161:ADG262162 ANC262161:ANC262162 AWY262161:AWY262162 BGU262161:BGU262162 BQQ262161:BQQ262162 CAM262161:CAM262162 CKI262161:CKI262162 CUE262161:CUE262162 DEA262161:DEA262162 DNW262161:DNW262162 DXS262161:DXS262162 EHO262161:EHO262162 ERK262161:ERK262162 FBG262161:FBG262162 FLC262161:FLC262162 FUY262161:FUY262162 GEU262161:GEU262162 GOQ262161:GOQ262162 GYM262161:GYM262162 HII262161:HII262162 HSE262161:HSE262162 ICA262161:ICA262162 ILW262161:ILW262162 IVS262161:IVS262162 JFO262161:JFO262162 JPK262161:JPK262162 JZG262161:JZG262162 KJC262161:KJC262162 KSY262161:KSY262162 LCU262161:LCU262162 LMQ262161:LMQ262162 LWM262161:LWM262162 MGI262161:MGI262162 MQE262161:MQE262162 NAA262161:NAA262162 NJW262161:NJW262162 NTS262161:NTS262162 ODO262161:ODO262162 ONK262161:ONK262162 OXG262161:OXG262162 PHC262161:PHC262162 PQY262161:PQY262162 QAU262161:QAU262162 QKQ262161:QKQ262162 QUM262161:QUM262162 REI262161:REI262162 ROE262161:ROE262162 RYA262161:RYA262162 SHW262161:SHW262162 SRS262161:SRS262162 TBO262161:TBO262162 TLK262161:TLK262162 TVG262161:TVG262162 UFC262161:UFC262162 UOY262161:UOY262162 UYU262161:UYU262162 VIQ262161:VIQ262162 VSM262161:VSM262162 WCI262161:WCI262162 WME262161:WME262162 WWA262161:WWA262162 S327695:S327696 JO327697:JO327698 TK327697:TK327698 ADG327697:ADG327698 ANC327697:ANC327698 AWY327697:AWY327698 BGU327697:BGU327698 BQQ327697:BQQ327698 CAM327697:CAM327698 CKI327697:CKI327698 CUE327697:CUE327698 DEA327697:DEA327698 DNW327697:DNW327698 DXS327697:DXS327698 EHO327697:EHO327698 ERK327697:ERK327698 FBG327697:FBG327698 FLC327697:FLC327698 FUY327697:FUY327698 GEU327697:GEU327698 GOQ327697:GOQ327698 GYM327697:GYM327698 HII327697:HII327698 HSE327697:HSE327698 ICA327697:ICA327698 ILW327697:ILW327698 IVS327697:IVS327698 JFO327697:JFO327698 JPK327697:JPK327698 JZG327697:JZG327698 KJC327697:KJC327698 KSY327697:KSY327698 LCU327697:LCU327698 LMQ327697:LMQ327698 LWM327697:LWM327698 MGI327697:MGI327698 MQE327697:MQE327698 NAA327697:NAA327698 NJW327697:NJW327698 NTS327697:NTS327698 ODO327697:ODO327698 ONK327697:ONK327698 OXG327697:OXG327698 PHC327697:PHC327698 PQY327697:PQY327698 QAU327697:QAU327698 QKQ327697:QKQ327698 QUM327697:QUM327698 REI327697:REI327698 ROE327697:ROE327698 RYA327697:RYA327698 SHW327697:SHW327698 SRS327697:SRS327698 TBO327697:TBO327698 TLK327697:TLK327698 TVG327697:TVG327698 UFC327697:UFC327698 UOY327697:UOY327698 UYU327697:UYU327698 VIQ327697:VIQ327698 VSM327697:VSM327698 WCI327697:WCI327698 WME327697:WME327698 WWA327697:WWA327698 S393231:S393232 JO393233:JO393234 TK393233:TK393234 ADG393233:ADG393234 ANC393233:ANC393234 AWY393233:AWY393234 BGU393233:BGU393234 BQQ393233:BQQ393234 CAM393233:CAM393234 CKI393233:CKI393234 CUE393233:CUE393234 DEA393233:DEA393234 DNW393233:DNW393234 DXS393233:DXS393234 EHO393233:EHO393234 ERK393233:ERK393234 FBG393233:FBG393234 FLC393233:FLC393234 FUY393233:FUY393234 GEU393233:GEU393234 GOQ393233:GOQ393234 GYM393233:GYM393234 HII393233:HII393234 HSE393233:HSE393234 ICA393233:ICA393234 ILW393233:ILW393234 IVS393233:IVS393234 JFO393233:JFO393234 JPK393233:JPK393234 JZG393233:JZG393234 KJC393233:KJC393234 KSY393233:KSY393234 LCU393233:LCU393234 LMQ393233:LMQ393234 LWM393233:LWM393234 MGI393233:MGI393234 MQE393233:MQE393234 NAA393233:NAA393234 NJW393233:NJW393234 NTS393233:NTS393234 ODO393233:ODO393234 ONK393233:ONK393234 OXG393233:OXG393234 PHC393233:PHC393234 PQY393233:PQY393234 QAU393233:QAU393234 QKQ393233:QKQ393234 QUM393233:QUM393234 REI393233:REI393234 ROE393233:ROE393234 RYA393233:RYA393234 SHW393233:SHW393234 SRS393233:SRS393234 TBO393233:TBO393234 TLK393233:TLK393234 TVG393233:TVG393234 UFC393233:UFC393234 UOY393233:UOY393234 UYU393233:UYU393234 VIQ393233:VIQ393234 VSM393233:VSM393234 WCI393233:WCI393234 WME393233:WME393234 WWA393233:WWA393234 S458767:S458768 JO458769:JO458770 TK458769:TK458770 ADG458769:ADG458770 ANC458769:ANC458770 AWY458769:AWY458770 BGU458769:BGU458770 BQQ458769:BQQ458770 CAM458769:CAM458770 CKI458769:CKI458770 CUE458769:CUE458770 DEA458769:DEA458770 DNW458769:DNW458770 DXS458769:DXS458770 EHO458769:EHO458770 ERK458769:ERK458770 FBG458769:FBG458770 FLC458769:FLC458770 FUY458769:FUY458770 GEU458769:GEU458770 GOQ458769:GOQ458770 GYM458769:GYM458770 HII458769:HII458770 HSE458769:HSE458770 ICA458769:ICA458770 ILW458769:ILW458770 IVS458769:IVS458770 JFO458769:JFO458770 JPK458769:JPK458770 JZG458769:JZG458770 KJC458769:KJC458770 KSY458769:KSY458770 LCU458769:LCU458770 LMQ458769:LMQ458770 LWM458769:LWM458770 MGI458769:MGI458770 MQE458769:MQE458770 NAA458769:NAA458770 NJW458769:NJW458770 NTS458769:NTS458770 ODO458769:ODO458770 ONK458769:ONK458770 OXG458769:OXG458770 PHC458769:PHC458770 PQY458769:PQY458770 QAU458769:QAU458770 QKQ458769:QKQ458770 QUM458769:QUM458770 REI458769:REI458770 ROE458769:ROE458770 RYA458769:RYA458770 SHW458769:SHW458770 SRS458769:SRS458770 TBO458769:TBO458770 TLK458769:TLK458770 TVG458769:TVG458770 UFC458769:UFC458770 UOY458769:UOY458770 UYU458769:UYU458770 VIQ458769:VIQ458770 VSM458769:VSM458770 WCI458769:WCI458770 WME458769:WME458770 WWA458769:WWA458770 S524303:S524304 JO524305:JO524306 TK524305:TK524306 ADG524305:ADG524306 ANC524305:ANC524306 AWY524305:AWY524306 BGU524305:BGU524306 BQQ524305:BQQ524306 CAM524305:CAM524306 CKI524305:CKI524306 CUE524305:CUE524306 DEA524305:DEA524306 DNW524305:DNW524306 DXS524305:DXS524306 EHO524305:EHO524306 ERK524305:ERK524306 FBG524305:FBG524306 FLC524305:FLC524306 FUY524305:FUY524306 GEU524305:GEU524306 GOQ524305:GOQ524306 GYM524305:GYM524306 HII524305:HII524306 HSE524305:HSE524306 ICA524305:ICA524306 ILW524305:ILW524306 IVS524305:IVS524306 JFO524305:JFO524306 JPK524305:JPK524306 JZG524305:JZG524306 KJC524305:KJC524306 KSY524305:KSY524306 LCU524305:LCU524306 LMQ524305:LMQ524306 LWM524305:LWM524306 MGI524305:MGI524306 MQE524305:MQE524306 NAA524305:NAA524306 NJW524305:NJW524306 NTS524305:NTS524306 ODO524305:ODO524306 ONK524305:ONK524306 OXG524305:OXG524306 PHC524305:PHC524306 PQY524305:PQY524306 QAU524305:QAU524306 QKQ524305:QKQ524306 QUM524305:QUM524306 REI524305:REI524306 ROE524305:ROE524306 RYA524305:RYA524306 SHW524305:SHW524306 SRS524305:SRS524306 TBO524305:TBO524306 TLK524305:TLK524306 TVG524305:TVG524306 UFC524305:UFC524306 UOY524305:UOY524306 UYU524305:UYU524306 VIQ524305:VIQ524306 VSM524305:VSM524306 WCI524305:WCI524306 WME524305:WME524306 WWA524305:WWA524306 S589839:S589840 JO589841:JO589842 TK589841:TK589842 ADG589841:ADG589842 ANC589841:ANC589842 AWY589841:AWY589842 BGU589841:BGU589842 BQQ589841:BQQ589842 CAM589841:CAM589842 CKI589841:CKI589842 CUE589841:CUE589842 DEA589841:DEA589842 DNW589841:DNW589842 DXS589841:DXS589842 EHO589841:EHO589842 ERK589841:ERK589842 FBG589841:FBG589842 FLC589841:FLC589842 FUY589841:FUY589842 GEU589841:GEU589842 GOQ589841:GOQ589842 GYM589841:GYM589842 HII589841:HII589842 HSE589841:HSE589842 ICA589841:ICA589842 ILW589841:ILW589842 IVS589841:IVS589842 JFO589841:JFO589842 JPK589841:JPK589842 JZG589841:JZG589842 KJC589841:KJC589842 KSY589841:KSY589842 LCU589841:LCU589842 LMQ589841:LMQ589842 LWM589841:LWM589842 MGI589841:MGI589842 MQE589841:MQE589842 NAA589841:NAA589842 NJW589841:NJW589842 NTS589841:NTS589842 ODO589841:ODO589842 ONK589841:ONK589842 OXG589841:OXG589842 PHC589841:PHC589842 PQY589841:PQY589842 QAU589841:QAU589842 QKQ589841:QKQ589842 QUM589841:QUM589842 REI589841:REI589842 ROE589841:ROE589842 RYA589841:RYA589842 SHW589841:SHW589842 SRS589841:SRS589842 TBO589841:TBO589842 TLK589841:TLK589842 TVG589841:TVG589842 UFC589841:UFC589842 UOY589841:UOY589842 UYU589841:UYU589842 VIQ589841:VIQ589842 VSM589841:VSM589842 WCI589841:WCI589842 WME589841:WME589842 WWA589841:WWA589842 S655375:S655376 JO655377:JO655378 TK655377:TK655378 ADG655377:ADG655378 ANC655377:ANC655378 AWY655377:AWY655378 BGU655377:BGU655378 BQQ655377:BQQ655378 CAM655377:CAM655378 CKI655377:CKI655378 CUE655377:CUE655378 DEA655377:DEA655378 DNW655377:DNW655378 DXS655377:DXS655378 EHO655377:EHO655378 ERK655377:ERK655378 FBG655377:FBG655378 FLC655377:FLC655378 FUY655377:FUY655378 GEU655377:GEU655378 GOQ655377:GOQ655378 GYM655377:GYM655378 HII655377:HII655378 HSE655377:HSE655378 ICA655377:ICA655378 ILW655377:ILW655378 IVS655377:IVS655378 JFO655377:JFO655378 JPK655377:JPK655378 JZG655377:JZG655378 KJC655377:KJC655378 KSY655377:KSY655378 LCU655377:LCU655378 LMQ655377:LMQ655378 LWM655377:LWM655378 MGI655377:MGI655378 MQE655377:MQE655378 NAA655377:NAA655378 NJW655377:NJW655378 NTS655377:NTS655378 ODO655377:ODO655378 ONK655377:ONK655378 OXG655377:OXG655378 PHC655377:PHC655378 PQY655377:PQY655378 QAU655377:QAU655378 QKQ655377:QKQ655378 QUM655377:QUM655378 REI655377:REI655378 ROE655377:ROE655378 RYA655377:RYA655378 SHW655377:SHW655378 SRS655377:SRS655378 TBO655377:TBO655378 TLK655377:TLK655378 TVG655377:TVG655378 UFC655377:UFC655378 UOY655377:UOY655378 UYU655377:UYU655378 VIQ655377:VIQ655378 VSM655377:VSM655378 WCI655377:WCI655378 WME655377:WME655378 WWA655377:WWA655378 S720911:S720912 JO720913:JO720914 TK720913:TK720914 ADG720913:ADG720914 ANC720913:ANC720914 AWY720913:AWY720914 BGU720913:BGU720914 BQQ720913:BQQ720914 CAM720913:CAM720914 CKI720913:CKI720914 CUE720913:CUE720914 DEA720913:DEA720914 DNW720913:DNW720914 DXS720913:DXS720914 EHO720913:EHO720914 ERK720913:ERK720914 FBG720913:FBG720914 FLC720913:FLC720914 FUY720913:FUY720914 GEU720913:GEU720914 GOQ720913:GOQ720914 GYM720913:GYM720914 HII720913:HII720914 HSE720913:HSE720914 ICA720913:ICA720914 ILW720913:ILW720914 IVS720913:IVS720914 JFO720913:JFO720914 JPK720913:JPK720914 JZG720913:JZG720914 KJC720913:KJC720914 KSY720913:KSY720914 LCU720913:LCU720914 LMQ720913:LMQ720914 LWM720913:LWM720914 MGI720913:MGI720914 MQE720913:MQE720914 NAA720913:NAA720914 NJW720913:NJW720914 NTS720913:NTS720914 ODO720913:ODO720914 ONK720913:ONK720914 OXG720913:OXG720914 PHC720913:PHC720914 PQY720913:PQY720914 QAU720913:QAU720914 QKQ720913:QKQ720914 QUM720913:QUM720914 REI720913:REI720914 ROE720913:ROE720914 RYA720913:RYA720914 SHW720913:SHW720914 SRS720913:SRS720914 TBO720913:TBO720914 TLK720913:TLK720914 TVG720913:TVG720914 UFC720913:UFC720914 UOY720913:UOY720914 UYU720913:UYU720914 VIQ720913:VIQ720914 VSM720913:VSM720914 WCI720913:WCI720914 WME720913:WME720914 WWA720913:WWA720914 S786447:S786448 JO786449:JO786450 TK786449:TK786450 ADG786449:ADG786450 ANC786449:ANC786450 AWY786449:AWY786450 BGU786449:BGU786450 BQQ786449:BQQ786450 CAM786449:CAM786450 CKI786449:CKI786450 CUE786449:CUE786450 DEA786449:DEA786450 DNW786449:DNW786450 DXS786449:DXS786450 EHO786449:EHO786450 ERK786449:ERK786450 FBG786449:FBG786450 FLC786449:FLC786450 FUY786449:FUY786450 GEU786449:GEU786450 GOQ786449:GOQ786450 GYM786449:GYM786450 HII786449:HII786450 HSE786449:HSE786450 ICA786449:ICA786450 ILW786449:ILW786450 IVS786449:IVS786450 JFO786449:JFO786450 JPK786449:JPK786450 JZG786449:JZG786450 KJC786449:KJC786450 KSY786449:KSY786450 LCU786449:LCU786450 LMQ786449:LMQ786450 LWM786449:LWM786450 MGI786449:MGI786450 MQE786449:MQE786450 NAA786449:NAA786450 NJW786449:NJW786450 NTS786449:NTS786450 ODO786449:ODO786450 ONK786449:ONK786450 OXG786449:OXG786450 PHC786449:PHC786450 PQY786449:PQY786450 QAU786449:QAU786450 QKQ786449:QKQ786450 QUM786449:QUM786450 REI786449:REI786450 ROE786449:ROE786450 RYA786449:RYA786450 SHW786449:SHW786450 SRS786449:SRS786450 TBO786449:TBO786450 TLK786449:TLK786450 TVG786449:TVG786450 UFC786449:UFC786450 UOY786449:UOY786450 UYU786449:UYU786450 VIQ786449:VIQ786450 VSM786449:VSM786450 WCI786449:WCI786450 WME786449:WME786450 WWA786449:WWA786450 S851983:S851984 JO851985:JO851986 TK851985:TK851986 ADG851985:ADG851986 ANC851985:ANC851986 AWY851985:AWY851986 BGU851985:BGU851986 BQQ851985:BQQ851986 CAM851985:CAM851986 CKI851985:CKI851986 CUE851985:CUE851986 DEA851985:DEA851986 DNW851985:DNW851986 DXS851985:DXS851986 EHO851985:EHO851986 ERK851985:ERK851986 FBG851985:FBG851986 FLC851985:FLC851986 FUY851985:FUY851986 GEU851985:GEU851986 GOQ851985:GOQ851986 GYM851985:GYM851986 HII851985:HII851986 HSE851985:HSE851986 ICA851985:ICA851986 ILW851985:ILW851986 IVS851985:IVS851986 JFO851985:JFO851986 JPK851985:JPK851986 JZG851985:JZG851986 KJC851985:KJC851986 KSY851985:KSY851986 LCU851985:LCU851986 LMQ851985:LMQ851986 LWM851985:LWM851986 MGI851985:MGI851986 MQE851985:MQE851986 NAA851985:NAA851986 NJW851985:NJW851986 NTS851985:NTS851986 ODO851985:ODO851986 ONK851985:ONK851986 OXG851985:OXG851986 PHC851985:PHC851986 PQY851985:PQY851986 QAU851985:QAU851986 QKQ851985:QKQ851986 QUM851985:QUM851986 REI851985:REI851986 ROE851985:ROE851986 RYA851985:RYA851986 SHW851985:SHW851986 SRS851985:SRS851986 TBO851985:TBO851986 TLK851985:TLK851986 TVG851985:TVG851986 UFC851985:UFC851986 UOY851985:UOY851986 UYU851985:UYU851986 VIQ851985:VIQ851986 VSM851985:VSM851986 WCI851985:WCI851986 WME851985:WME851986 WWA851985:WWA851986 S917519:S917520 JO917521:JO917522 TK917521:TK917522 ADG917521:ADG917522 ANC917521:ANC917522 AWY917521:AWY917522 BGU917521:BGU917522 BQQ917521:BQQ917522 CAM917521:CAM917522 CKI917521:CKI917522 CUE917521:CUE917522 DEA917521:DEA917522 DNW917521:DNW917522 DXS917521:DXS917522 EHO917521:EHO917522 ERK917521:ERK917522 FBG917521:FBG917522 FLC917521:FLC917522 FUY917521:FUY917522 GEU917521:GEU917522 GOQ917521:GOQ917522 GYM917521:GYM917522 HII917521:HII917522 HSE917521:HSE917522 ICA917521:ICA917522 ILW917521:ILW917522 IVS917521:IVS917522 JFO917521:JFO917522 JPK917521:JPK917522 JZG917521:JZG917522 KJC917521:KJC917522 KSY917521:KSY917522 LCU917521:LCU917522 LMQ917521:LMQ917522 LWM917521:LWM917522 MGI917521:MGI917522 MQE917521:MQE917522 NAA917521:NAA917522 NJW917521:NJW917522 NTS917521:NTS917522 ODO917521:ODO917522 ONK917521:ONK917522 OXG917521:OXG917522 PHC917521:PHC917522 PQY917521:PQY917522 QAU917521:QAU917522 QKQ917521:QKQ917522 QUM917521:QUM917522 REI917521:REI917522 ROE917521:ROE917522 RYA917521:RYA917522 SHW917521:SHW917522 SRS917521:SRS917522 TBO917521:TBO917522 TLK917521:TLK917522 TVG917521:TVG917522 UFC917521:UFC917522 UOY917521:UOY917522 UYU917521:UYU917522 VIQ917521:VIQ917522 VSM917521:VSM917522 WCI917521:WCI917522 WME917521:WME917522 WWA917521:WWA917522 S983055:S983056 JO983057:JO983058 TK983057:TK983058 ADG983057:ADG983058 ANC983057:ANC983058 AWY983057:AWY983058 BGU983057:BGU983058 BQQ983057:BQQ983058 CAM983057:CAM983058 CKI983057:CKI983058 CUE983057:CUE983058 DEA983057:DEA983058 DNW983057:DNW983058 DXS983057:DXS983058 EHO983057:EHO983058 ERK983057:ERK983058 FBG983057:FBG983058 FLC983057:FLC983058 FUY983057:FUY983058 GEU983057:GEU983058 GOQ983057:GOQ983058 GYM983057:GYM983058 HII983057:HII983058 HSE983057:HSE983058 ICA983057:ICA983058 ILW983057:ILW983058 IVS983057:IVS983058 JFO983057:JFO983058 JPK983057:JPK983058 JZG983057:JZG983058 KJC983057:KJC983058 KSY983057:KSY983058 LCU983057:LCU983058 LMQ983057:LMQ983058 LWM983057:LWM983058 MGI983057:MGI983058 MQE983057:MQE983058 NAA983057:NAA983058 NJW983057:NJW983058 NTS983057:NTS983058 ODO983057:ODO983058 ONK983057:ONK983058 OXG983057:OXG983058 PHC983057:PHC983058 PQY983057:PQY983058 QAU983057:QAU983058 QKQ983057:QKQ983058 QUM983057:QUM983058 REI983057:REI983058 ROE983057:ROE983058 RYA983057:RYA983058 SHW983057:SHW983058 SRS983057:SRS983058 TBO983057:TBO983058 TLK983057:TLK983058 TVG983057:TVG983058 UFC983057:UFC983058 UOY983057:UOY983058 UYU983057:UYU983058 VIQ983057:VIQ983058 VSM983057:VSM983058 WCI983057:WCI983058 WME983057:WME983058 WWP11:WWP12 WMT11:WMT12 WCX11:WCX12 VTB11:VTB12 VJF11:VJF12 UZJ11:UZJ12 UPN11:UPN12 UFR11:UFR12 TVV11:TVV12 TLZ11:TLZ12 TCD11:TCD12 SSH11:SSH12 SIL11:SIL12 RYP11:RYP12 ROT11:ROT12 REX11:REX12 QVB11:QVB12 QLF11:QLF12 QBJ11:QBJ12 PRN11:PRN12 PHR11:PHR12 OXV11:OXV12 ONZ11:ONZ12 OED11:OED12 NUH11:NUH12 NKL11:NKL12 NAP11:NAP12 MQT11:MQT12 MGX11:MGX12 LXB11:LXB12 LNF11:LNF12 LDJ11:LDJ12 KTN11:KTN12 KJR11:KJR12 JZV11:JZV12 JPZ11:JPZ12 JGD11:JGD12 IWH11:IWH12 IML11:IML12 ICP11:ICP12 HST11:HST12 HIX11:HIX12 GZB11:GZB12 GPF11:GPF12 GFJ11:GFJ12 FVN11:FVN12 FLR11:FLR12 FBV11:FBV12 ERZ11:ERZ12 EID11:EID12 DYH11:DYH12 DOL11:DOL12 DEP11:DEP12 CUT11:CUT12 CKX11:CKX12 CBB11:CBB12 BRF11:BRF12 BHJ11:BHJ12 AXN11:AXN12 ANR11:ANR12 ADV11:ADV12 TZ11:TZ12 KD11:KD12 TF11:TF12 WWK11:WWK12 WMO11:WMO12 WCS11:WCS12 VSW11:VSW12 VJA11:VJA12 UZE11:UZE12 UPI11:UPI12 UFM11:UFM12 TVQ11:TVQ12 TLU11:TLU12 TBY11:TBY12 SSC11:SSC12 SIG11:SIG12 RYK11:RYK12 ROO11:ROO12 RES11:RES12 QUW11:QUW12 QLA11:QLA12 QBE11:QBE12 PRI11:PRI12 PHM11:PHM12 OXQ11:OXQ12 ONU11:ONU12 ODY11:ODY12 NUC11:NUC12 NKG11:NKG12 NAK11:NAK12 MQO11:MQO12 MGS11:MGS12 LWW11:LWW12 LNA11:LNA12 LDE11:LDE12 KTI11:KTI12 KJM11:KJM12 JZQ11:JZQ12 JPU11:JPU12 JFY11:JFY12 IWC11:IWC12 IMG11:IMG12 ICK11:ICK12 HSO11:HSO12 HIS11:HIS12 GYW11:GYW12 GPA11:GPA12 GFE11:GFE12 FVI11:FVI12 FLM11:FLM12 FBQ11:FBQ12 ERU11:ERU12 EHY11:EHY12 DYC11:DYC12 DOG11:DOG12 DEK11:DEK12 CUO11:CUO12 CKS11:CKS12 CAW11:CAW12 BRA11:BRA12 BHE11:BHE12 AXI11:AXI12 ANM11:ANM12 ADQ11:ADQ12 TU11:TU12 JY11:JY12 S17:S18 WWF11:WWF12 WMJ11:WMJ12 WCN11:WCN12 VSR11:VSR12 VIV11:VIV12 UYZ11:UYZ12 UPD11:UPD12 UFH11:UFH12 TVL11:TVL12 TLP11:TLP12 TBT11:TBT12 SRX11:SRX12 SIB11:SIB12 RYF11:RYF12 ROJ11:ROJ12 REN11:REN12 QUR11:QUR12 QKV11:QKV12 QAZ11:QAZ12 PRD11:PRD12 PHH11:PHH12 OXL11:OXL12 ONP11:ONP12 ODT11:ODT12 NTX11:NTX12 NKB11:NKB12 NAF11:NAF12 MQJ11:MQJ12 MGN11:MGN12 LWR11:LWR12 LMV11:LMV12 LCZ11:LCZ12 KTD11:KTD12 KJH11:KJH12 JZL11:JZL12 JPP11:JPP12 JFT11:JFT12 IVX11:IVX12 IMB11:IMB12 ICF11:ICF12 HSJ11:HSJ12 HIN11:HIN12 GYR11:GYR12 GOV11:GOV12 GEZ11:GEZ12 FVD11:FVD12 FLH11:FLH12 FBL11:FBL12 ERP11:ERP12 EHT11:EHT12 DXX11:DXX12 DOB11:DOB12 DEF11:DEF12 CUJ11:CUJ12 CKN11:CKN12 CAR11:CAR12 BQV11:BQV12 BGZ11:BGZ12 AXD11:AXD12 ANH11:ANH12 ADL11:ADL12 TP11:TP12 JT11:JT12 S11:S12 WWA11:WWA12 WME11:WME12 WCI11:WCI12 VSM11:VSM12 VIQ11:VIQ12 UYU11:UYU12 UOY11:UOY12 UFC11:UFC12 TVG11:TVG12 TLK11:TLK12 TBO11:TBO12 SRS11:SRS12 SHW11:SHW12 RYA11:RYA12 ROE11:ROE12 REI11:REI12 QUM11:QUM12 QKQ11:QKQ12 QAU11:QAU12 PQY11:PQY12 PHC11:PHC12 OXG11:OXG12 ONK11:ONK12 ODO11:ODO12 NTS11:NTS12 NJW11:NJW12 NAA11:NAA12 MQE11:MQE12 MGI11:MGI12 LWM11:LWM12 LMQ11:LMQ12 LCU11:LCU12 KSY11:KSY12 KJC11:KJC12 JZG11:JZG12 JPK11:JPK12 JFO11:JFO12 IVS11:IVS12 ILW11:ILW12 ICA11:ICA12 HSE11:HSE12 HII11:HII12 GYM11:GYM12 GOQ11:GOQ12 GEU11:GEU12 FUY11:FUY12 FLC11:FLC12 FBG11:FBG12 ERK11:ERK12 EHO11:EHO12 DXS11:DXS12 DNW11:DNW12 DEA11:DEA12 CUE11:CUE12 CKI11:CKI12 CAM11:CAM12 BQQ11:BQQ12 BGU11:BGU12 AWY11:AWY12 ANC11:ANC12 ADG11:ADG12 TK11:TK12 JO11:JO12 N17:N18 WVV11:WVV12 WLZ11:WLZ12 WCD11:WCD12 VSH11:VSH12 VIL11:VIL12 UYP11:UYP12 UOT11:UOT12 UEX11:UEX12 TVB11:TVB12 TLF11:TLF12 TBJ11:TBJ12 SRN11:SRN12 SHR11:SHR12 RXV11:RXV12 RNZ11:RNZ12 RED11:RED12 QUH11:QUH12 QKL11:QKL12 QAP11:QAP12 PQT11:PQT12 PGX11:PGX12 OXB11:OXB12 ONF11:ONF12 ODJ11:ODJ12 NTN11:NTN12 NJR11:NJR12 MZV11:MZV12 MPZ11:MPZ12 MGD11:MGD12 LWH11:LWH12 LML11:LML12 LCP11:LCP12 KST11:KST12 KIX11:KIX12 JZB11:JZB12 JPF11:JPF12 JFJ11:JFJ12 IVN11:IVN12 ILR11:ILR12 IBV11:IBV12 HRZ11:HRZ12 HID11:HID12 GYH11:GYH12 GOL11:GOL12 GEP11:GEP12 FUT11:FUT12 FKX11:FKX12 FBB11:FBB12 ERF11:ERF12 EHJ11:EHJ12 DXN11:DXN12 DNR11:DNR12 DDV11:DDV12 CTZ11:CTZ12 CKD11:CKD12 CAH11:CAH12 BQL11:BQL12 BGP11:BGP12 AWT11:AWT12 AMX11:AMX12</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200692-CC74-4D2F-B0C5-054838BBBBA5}">
  <dimension ref="A1:R57"/>
  <sheetViews>
    <sheetView view="pageBreakPreview" zoomScale="73" zoomScaleNormal="100" zoomScaleSheetLayoutView="73" workbookViewId="0">
      <selection activeCell="B17" sqref="B17:Q19"/>
    </sheetView>
  </sheetViews>
  <sheetFormatPr defaultColWidth="8.90625" defaultRowHeight="14"/>
  <cols>
    <col min="1" max="16" width="8.90625" style="369"/>
    <col min="17" max="17" width="6.81640625" style="369" customWidth="1"/>
    <col min="18" max="16384" width="8.90625" style="369"/>
  </cols>
  <sheetData>
    <row r="1" spans="1:18">
      <c r="A1" s="368"/>
      <c r="B1" s="368"/>
      <c r="C1" s="368"/>
      <c r="D1" s="368"/>
      <c r="E1" s="368"/>
      <c r="F1" s="368"/>
      <c r="G1" s="368"/>
      <c r="H1" s="368"/>
      <c r="I1" s="368"/>
      <c r="J1" s="368"/>
      <c r="K1" s="368"/>
      <c r="L1" s="368"/>
      <c r="M1" s="368"/>
      <c r="N1" s="368"/>
      <c r="O1" s="368"/>
      <c r="P1" s="368"/>
      <c r="Q1" s="368"/>
      <c r="R1" s="368"/>
    </row>
    <row r="2" spans="1:18" ht="36.65" customHeight="1">
      <c r="A2" s="888" t="s">
        <v>395</v>
      </c>
      <c r="B2" s="888"/>
      <c r="C2" s="888"/>
      <c r="D2" s="888"/>
      <c r="E2" s="888"/>
      <c r="F2" s="888"/>
      <c r="G2" s="888"/>
      <c r="H2" s="888"/>
      <c r="I2" s="888"/>
      <c r="J2" s="888"/>
      <c r="K2" s="888"/>
      <c r="L2" s="888"/>
      <c r="M2" s="888"/>
      <c r="N2" s="888"/>
      <c r="O2" s="888"/>
      <c r="P2" s="888"/>
      <c r="Q2" s="888"/>
      <c r="R2" s="888"/>
    </row>
    <row r="3" spans="1:18">
      <c r="A3" s="368"/>
      <c r="B3" s="368"/>
      <c r="C3" s="368"/>
      <c r="D3" s="368"/>
      <c r="E3" s="368"/>
      <c r="F3" s="368"/>
      <c r="G3" s="368"/>
      <c r="H3" s="368"/>
      <c r="I3" s="368"/>
      <c r="J3" s="368"/>
      <c r="K3" s="368"/>
      <c r="L3" s="368"/>
      <c r="M3" s="368"/>
      <c r="N3" s="368"/>
      <c r="O3" s="368"/>
      <c r="P3" s="889"/>
      <c r="Q3" s="889"/>
      <c r="R3" s="370"/>
    </row>
    <row r="4" spans="1:18">
      <c r="A4" s="368"/>
      <c r="B4" s="368" t="s">
        <v>288</v>
      </c>
      <c r="C4" s="368"/>
      <c r="D4" s="368"/>
      <c r="E4" s="368"/>
      <c r="F4" s="368"/>
      <c r="G4" s="368"/>
      <c r="H4" s="368"/>
      <c r="I4" s="368"/>
      <c r="J4" s="368"/>
      <c r="K4" s="368"/>
      <c r="L4" s="368"/>
      <c r="M4" s="368"/>
      <c r="N4" s="368"/>
      <c r="O4" s="368"/>
      <c r="P4" s="370"/>
      <c r="Q4" s="370"/>
      <c r="R4" s="370"/>
    </row>
    <row r="5" spans="1:18" ht="37.75" customHeight="1">
      <c r="A5" s="368"/>
      <c r="B5" s="368"/>
      <c r="C5" s="368"/>
      <c r="D5" s="368"/>
      <c r="E5" s="368"/>
      <c r="F5" s="368"/>
      <c r="G5" s="368"/>
      <c r="H5" s="368"/>
      <c r="I5" s="368"/>
      <c r="J5" s="368"/>
      <c r="K5" s="368"/>
      <c r="L5" s="368" t="s">
        <v>380</v>
      </c>
      <c r="M5" s="890">
        <f>'①【区内園】運営費申請書第1号様式  '!V12</f>
        <v>0</v>
      </c>
      <c r="N5" s="890"/>
      <c r="O5" s="890"/>
      <c r="P5" s="890"/>
      <c r="Q5" s="890"/>
      <c r="R5" s="371"/>
    </row>
    <row r="6" spans="1:18">
      <c r="A6" s="368"/>
      <c r="B6" s="368"/>
      <c r="C6" s="368"/>
      <c r="D6" s="368"/>
      <c r="E6" s="368"/>
      <c r="F6" s="368"/>
      <c r="G6" s="368"/>
      <c r="H6" s="368"/>
      <c r="I6" s="368"/>
      <c r="J6" s="368"/>
      <c r="K6" s="368"/>
      <c r="L6" s="368"/>
      <c r="M6" s="368"/>
      <c r="N6" s="368"/>
      <c r="O6" s="368"/>
      <c r="P6" s="371"/>
      <c r="Q6" s="371"/>
      <c r="R6" s="371"/>
    </row>
    <row r="7" spans="1:18">
      <c r="A7" s="368"/>
      <c r="B7" s="368"/>
      <c r="C7" s="368"/>
      <c r="D7" s="368"/>
      <c r="E7" s="368"/>
      <c r="F7" s="368"/>
      <c r="G7" s="368"/>
      <c r="H7" s="368"/>
      <c r="I7" s="368"/>
      <c r="J7" s="368"/>
      <c r="K7" s="368"/>
      <c r="L7" s="368"/>
      <c r="M7" s="368"/>
      <c r="N7" s="368"/>
      <c r="O7" s="368"/>
      <c r="P7" s="371"/>
      <c r="Q7" s="371"/>
      <c r="R7" s="371"/>
    </row>
    <row r="8" spans="1:18">
      <c r="A8" s="368"/>
      <c r="B8" s="368"/>
      <c r="C8" s="368"/>
      <c r="D8" s="368"/>
      <c r="E8" s="368"/>
      <c r="F8" s="368"/>
      <c r="G8" s="368"/>
      <c r="H8" s="368"/>
      <c r="I8" s="368"/>
      <c r="J8" s="368"/>
      <c r="K8" s="368"/>
      <c r="L8" s="368"/>
      <c r="M8" s="368"/>
      <c r="N8" s="368"/>
      <c r="O8" s="368"/>
      <c r="P8" s="371"/>
      <c r="Q8" s="371"/>
      <c r="R8" s="371"/>
    </row>
    <row r="9" spans="1:18" ht="19">
      <c r="A9" s="397" t="s">
        <v>396</v>
      </c>
      <c r="B9" s="368"/>
      <c r="C9" s="368"/>
      <c r="D9" s="368"/>
      <c r="E9" s="368"/>
      <c r="F9" s="368"/>
      <c r="G9" s="368"/>
      <c r="H9" s="368"/>
      <c r="I9" s="368"/>
      <c r="J9" s="368"/>
      <c r="K9" s="368"/>
      <c r="L9" s="368"/>
      <c r="M9" s="368"/>
      <c r="N9" s="368"/>
      <c r="O9" s="368"/>
      <c r="P9" s="368"/>
      <c r="Q9" s="368"/>
    </row>
    <row r="10" spans="1:18">
      <c r="A10" s="368"/>
      <c r="B10" s="372"/>
      <c r="C10" s="368"/>
      <c r="D10" s="368"/>
      <c r="E10" s="368"/>
      <c r="F10" s="368"/>
      <c r="G10" s="368"/>
      <c r="H10" s="368"/>
      <c r="I10" s="368"/>
      <c r="J10" s="368"/>
      <c r="K10" s="368"/>
      <c r="L10" s="368"/>
      <c r="M10" s="368"/>
      <c r="N10" s="368"/>
      <c r="O10" s="368"/>
      <c r="P10" s="368"/>
      <c r="Q10" s="368"/>
      <c r="R10" s="368"/>
    </row>
    <row r="11" spans="1:18" ht="16.5">
      <c r="A11" s="396" t="s">
        <v>373</v>
      </c>
      <c r="B11" s="372"/>
      <c r="C11" s="368"/>
      <c r="D11" s="368"/>
      <c r="E11" s="368"/>
      <c r="F11" s="368"/>
      <c r="G11" s="368"/>
      <c r="H11" s="368"/>
      <c r="I11" s="368"/>
      <c r="J11" s="368"/>
      <c r="K11" s="368"/>
      <c r="L11" s="368"/>
      <c r="M11" s="368"/>
      <c r="N11" s="368"/>
      <c r="O11" s="368"/>
      <c r="P11" s="368"/>
      <c r="Q11" s="368"/>
      <c r="R11" s="368"/>
    </row>
    <row r="12" spans="1:18" ht="13.25" customHeight="1">
      <c r="A12" s="906"/>
      <c r="B12" s="897" t="s">
        <v>465</v>
      </c>
      <c r="C12" s="898"/>
      <c r="D12" s="898"/>
      <c r="E12" s="898"/>
      <c r="F12" s="898"/>
      <c r="G12" s="898"/>
      <c r="H12" s="898"/>
      <c r="I12" s="898"/>
      <c r="J12" s="898"/>
      <c r="K12" s="898"/>
      <c r="L12" s="898"/>
      <c r="M12" s="898"/>
      <c r="N12" s="898"/>
      <c r="O12" s="898"/>
      <c r="P12" s="898"/>
      <c r="Q12" s="899"/>
      <c r="R12" s="368"/>
    </row>
    <row r="13" spans="1:18">
      <c r="A13" s="907"/>
      <c r="B13" s="900"/>
      <c r="C13" s="901"/>
      <c r="D13" s="901"/>
      <c r="E13" s="901"/>
      <c r="F13" s="901"/>
      <c r="G13" s="901"/>
      <c r="H13" s="901"/>
      <c r="I13" s="901"/>
      <c r="J13" s="901"/>
      <c r="K13" s="901"/>
      <c r="L13" s="901"/>
      <c r="M13" s="901"/>
      <c r="N13" s="901"/>
      <c r="O13" s="901"/>
      <c r="P13" s="901"/>
      <c r="Q13" s="902"/>
      <c r="R13" s="368"/>
    </row>
    <row r="14" spans="1:18" ht="37.75" customHeight="1">
      <c r="A14" s="908"/>
      <c r="B14" s="903"/>
      <c r="C14" s="904"/>
      <c r="D14" s="904"/>
      <c r="E14" s="904"/>
      <c r="F14" s="904"/>
      <c r="G14" s="904"/>
      <c r="H14" s="904"/>
      <c r="I14" s="904"/>
      <c r="J14" s="904"/>
      <c r="K14" s="904"/>
      <c r="L14" s="904"/>
      <c r="M14" s="904"/>
      <c r="N14" s="904"/>
      <c r="O14" s="904"/>
      <c r="P14" s="904"/>
      <c r="Q14" s="905"/>
      <c r="R14" s="368"/>
    </row>
    <row r="15" spans="1:18" ht="13.25" customHeight="1">
      <c r="A15" s="906"/>
      <c r="B15" s="897" t="s">
        <v>374</v>
      </c>
      <c r="C15" s="898"/>
      <c r="D15" s="898"/>
      <c r="E15" s="898"/>
      <c r="F15" s="898"/>
      <c r="G15" s="898"/>
      <c r="H15" s="898"/>
      <c r="I15" s="898"/>
      <c r="J15" s="898"/>
      <c r="K15" s="898"/>
      <c r="L15" s="898"/>
      <c r="M15" s="898"/>
      <c r="N15" s="898"/>
      <c r="O15" s="898"/>
      <c r="P15" s="898"/>
      <c r="Q15" s="899"/>
      <c r="R15" s="368"/>
    </row>
    <row r="16" spans="1:18" ht="37.75" customHeight="1">
      <c r="A16" s="908"/>
      <c r="B16" s="903"/>
      <c r="C16" s="904"/>
      <c r="D16" s="904"/>
      <c r="E16" s="904"/>
      <c r="F16" s="904"/>
      <c r="G16" s="904"/>
      <c r="H16" s="904"/>
      <c r="I16" s="904"/>
      <c r="J16" s="904"/>
      <c r="K16" s="904"/>
      <c r="L16" s="904"/>
      <c r="M16" s="904"/>
      <c r="N16" s="904"/>
      <c r="O16" s="904"/>
      <c r="P16" s="904"/>
      <c r="Q16" s="905"/>
      <c r="R16" s="368"/>
    </row>
    <row r="17" spans="1:18" ht="13.25" customHeight="1">
      <c r="A17" s="906"/>
      <c r="B17" s="897" t="s">
        <v>457</v>
      </c>
      <c r="C17" s="898"/>
      <c r="D17" s="898"/>
      <c r="E17" s="898"/>
      <c r="F17" s="898"/>
      <c r="G17" s="898"/>
      <c r="H17" s="898"/>
      <c r="I17" s="898"/>
      <c r="J17" s="898"/>
      <c r="K17" s="898"/>
      <c r="L17" s="898"/>
      <c r="M17" s="898"/>
      <c r="N17" s="898"/>
      <c r="O17" s="898"/>
      <c r="P17" s="898"/>
      <c r="Q17" s="899"/>
      <c r="R17" s="368"/>
    </row>
    <row r="18" spans="1:18">
      <c r="A18" s="907"/>
      <c r="B18" s="900"/>
      <c r="C18" s="901"/>
      <c r="D18" s="901"/>
      <c r="E18" s="901"/>
      <c r="F18" s="901"/>
      <c r="G18" s="901"/>
      <c r="H18" s="901"/>
      <c r="I18" s="901"/>
      <c r="J18" s="901"/>
      <c r="K18" s="901"/>
      <c r="L18" s="901"/>
      <c r="M18" s="901"/>
      <c r="N18" s="901"/>
      <c r="O18" s="901"/>
      <c r="P18" s="901"/>
      <c r="Q18" s="902"/>
      <c r="R18" s="368"/>
    </row>
    <row r="19" spans="1:18" ht="52.25" customHeight="1">
      <c r="A19" s="908"/>
      <c r="B19" s="903"/>
      <c r="C19" s="904"/>
      <c r="D19" s="904"/>
      <c r="E19" s="904"/>
      <c r="F19" s="904"/>
      <c r="G19" s="904"/>
      <c r="H19" s="904"/>
      <c r="I19" s="904"/>
      <c r="J19" s="904"/>
      <c r="K19" s="904"/>
      <c r="L19" s="904"/>
      <c r="M19" s="904"/>
      <c r="N19" s="904"/>
      <c r="O19" s="904"/>
      <c r="P19" s="904"/>
      <c r="Q19" s="905"/>
      <c r="R19" s="368"/>
    </row>
    <row r="20" spans="1:18" ht="52.25" customHeight="1">
      <c r="A20" s="373"/>
      <c r="B20" s="374"/>
      <c r="C20" s="374"/>
      <c r="D20" s="374"/>
      <c r="E20" s="374"/>
      <c r="F20" s="374"/>
      <c r="G20" s="374"/>
      <c r="H20" s="374"/>
      <c r="I20" s="374"/>
      <c r="J20" s="374"/>
      <c r="K20" s="374"/>
      <c r="L20" s="374"/>
      <c r="M20" s="374"/>
      <c r="N20" s="374"/>
      <c r="O20" s="374"/>
      <c r="P20" s="374"/>
      <c r="Q20" s="374"/>
      <c r="R20" s="368"/>
    </row>
    <row r="21" spans="1:18">
      <c r="A21" s="368"/>
      <c r="B21" s="368"/>
      <c r="C21" s="368"/>
      <c r="D21" s="368"/>
      <c r="E21" s="368"/>
      <c r="F21" s="368"/>
      <c r="G21" s="368"/>
      <c r="H21" s="368"/>
      <c r="I21" s="368"/>
      <c r="J21" s="368"/>
      <c r="K21" s="368"/>
      <c r="L21" s="368"/>
      <c r="M21" s="368"/>
      <c r="N21" s="368"/>
      <c r="O21" s="368"/>
      <c r="P21" s="368"/>
      <c r="Q21" s="368"/>
      <c r="R21" s="368"/>
    </row>
    <row r="22" spans="1:18" ht="36.65" customHeight="1" thickBot="1">
      <c r="A22" s="396" t="s">
        <v>375</v>
      </c>
      <c r="B22" s="368"/>
      <c r="C22" s="368"/>
      <c r="D22" s="368"/>
      <c r="E22" s="368"/>
      <c r="F22" s="368"/>
      <c r="G22" s="368"/>
      <c r="H22" s="368"/>
      <c r="I22" s="368"/>
      <c r="J22" s="368"/>
      <c r="K22" s="368"/>
      <c r="L22" s="368"/>
      <c r="M22" s="368"/>
      <c r="N22" s="368"/>
      <c r="O22" s="368"/>
      <c r="P22" s="368"/>
      <c r="Q22" s="368"/>
      <c r="R22" s="368"/>
    </row>
    <row r="23" spans="1:18">
      <c r="A23" s="368"/>
      <c r="B23" s="891" t="s">
        <v>409</v>
      </c>
      <c r="C23" s="892"/>
      <c r="D23" s="892"/>
      <c r="E23" s="895" t="s">
        <v>376</v>
      </c>
      <c r="F23" s="895"/>
      <c r="G23" s="895"/>
      <c r="H23" s="895" t="s">
        <v>410</v>
      </c>
      <c r="I23" s="892"/>
      <c r="J23" s="892"/>
      <c r="K23" s="892"/>
      <c r="L23" s="892"/>
      <c r="M23" s="892"/>
      <c r="N23" s="892"/>
      <c r="O23" s="892"/>
      <c r="P23" s="892"/>
      <c r="Q23" s="892"/>
      <c r="R23" s="368"/>
    </row>
    <row r="24" spans="1:18">
      <c r="A24" s="368"/>
      <c r="B24" s="893"/>
      <c r="C24" s="894"/>
      <c r="D24" s="894"/>
      <c r="E24" s="896"/>
      <c r="F24" s="896"/>
      <c r="G24" s="896"/>
      <c r="H24" s="894"/>
      <c r="I24" s="894"/>
      <c r="J24" s="894"/>
      <c r="K24" s="894"/>
      <c r="L24" s="894"/>
      <c r="M24" s="894"/>
      <c r="N24" s="894"/>
      <c r="O24" s="894"/>
      <c r="P24" s="894"/>
      <c r="Q24" s="894"/>
      <c r="R24" s="368"/>
    </row>
    <row r="25" spans="1:18">
      <c r="A25" s="368"/>
      <c r="B25" s="909" t="s">
        <v>462</v>
      </c>
      <c r="C25" s="910"/>
      <c r="D25" s="910"/>
      <c r="E25" s="910" t="s">
        <v>463</v>
      </c>
      <c r="F25" s="910"/>
      <c r="G25" s="910"/>
      <c r="H25" s="910" t="s">
        <v>464</v>
      </c>
      <c r="I25" s="910"/>
      <c r="J25" s="910"/>
      <c r="K25" s="910"/>
      <c r="L25" s="910"/>
      <c r="M25" s="910"/>
      <c r="N25" s="910"/>
      <c r="O25" s="910"/>
      <c r="P25" s="910"/>
      <c r="Q25" s="910"/>
      <c r="R25" s="368"/>
    </row>
    <row r="26" spans="1:18">
      <c r="A26" s="368"/>
      <c r="B26" s="909"/>
      <c r="C26" s="910"/>
      <c r="D26" s="910"/>
      <c r="E26" s="910"/>
      <c r="F26" s="910"/>
      <c r="G26" s="910"/>
      <c r="H26" s="910"/>
      <c r="I26" s="910"/>
      <c r="J26" s="910"/>
      <c r="K26" s="910"/>
      <c r="L26" s="910"/>
      <c r="M26" s="910"/>
      <c r="N26" s="910"/>
      <c r="O26" s="910"/>
      <c r="P26" s="910"/>
      <c r="Q26" s="910"/>
      <c r="R26" s="368"/>
    </row>
    <row r="27" spans="1:18">
      <c r="A27" s="368"/>
      <c r="B27" s="911"/>
      <c r="C27" s="912"/>
      <c r="D27" s="912"/>
      <c r="E27" s="912"/>
      <c r="F27" s="912"/>
      <c r="G27" s="912"/>
      <c r="H27" s="912"/>
      <c r="I27" s="912"/>
      <c r="J27" s="912"/>
      <c r="K27" s="912"/>
      <c r="L27" s="912"/>
      <c r="M27" s="912"/>
      <c r="N27" s="912"/>
      <c r="O27" s="912"/>
      <c r="P27" s="912"/>
      <c r="Q27" s="912"/>
      <c r="R27" s="368"/>
    </row>
    <row r="28" spans="1:18">
      <c r="A28" s="368"/>
      <c r="B28" s="913"/>
      <c r="C28" s="912"/>
      <c r="D28" s="912"/>
      <c r="E28" s="912"/>
      <c r="F28" s="912"/>
      <c r="G28" s="912"/>
      <c r="H28" s="912"/>
      <c r="I28" s="912"/>
      <c r="J28" s="912"/>
      <c r="K28" s="912"/>
      <c r="L28" s="912"/>
      <c r="M28" s="912"/>
      <c r="N28" s="912"/>
      <c r="O28" s="912"/>
      <c r="P28" s="912"/>
      <c r="Q28" s="912"/>
      <c r="R28" s="368"/>
    </row>
    <row r="29" spans="1:18">
      <c r="A29" s="368"/>
      <c r="B29" s="913"/>
      <c r="C29" s="912"/>
      <c r="D29" s="912"/>
      <c r="E29" s="912"/>
      <c r="F29" s="912"/>
      <c r="G29" s="912"/>
      <c r="H29" s="912"/>
      <c r="I29" s="912"/>
      <c r="J29" s="912"/>
      <c r="K29" s="912"/>
      <c r="L29" s="912"/>
      <c r="M29" s="912"/>
      <c r="N29" s="912"/>
      <c r="O29" s="912"/>
      <c r="P29" s="912"/>
      <c r="Q29" s="912"/>
      <c r="R29" s="368"/>
    </row>
    <row r="30" spans="1:18">
      <c r="A30" s="368"/>
      <c r="B30" s="913"/>
      <c r="C30" s="912"/>
      <c r="D30" s="912"/>
      <c r="E30" s="912"/>
      <c r="F30" s="912"/>
      <c r="G30" s="912"/>
      <c r="H30" s="912"/>
      <c r="I30" s="912"/>
      <c r="J30" s="912"/>
      <c r="K30" s="912"/>
      <c r="L30" s="912"/>
      <c r="M30" s="912"/>
      <c r="N30" s="912"/>
      <c r="O30" s="912"/>
      <c r="P30" s="912"/>
      <c r="Q30" s="912"/>
      <c r="R30" s="368"/>
    </row>
    <row r="31" spans="1:18">
      <c r="A31" s="368"/>
      <c r="B31" s="913"/>
      <c r="C31" s="912"/>
      <c r="D31" s="912"/>
      <c r="E31" s="912"/>
      <c r="F31" s="912"/>
      <c r="G31" s="912"/>
      <c r="H31" s="912"/>
      <c r="I31" s="912"/>
      <c r="J31" s="912"/>
      <c r="K31" s="912"/>
      <c r="L31" s="912"/>
      <c r="M31" s="912"/>
      <c r="N31" s="912"/>
      <c r="O31" s="912"/>
      <c r="P31" s="912"/>
      <c r="Q31" s="912"/>
      <c r="R31" s="368"/>
    </row>
    <row r="32" spans="1:18">
      <c r="A32" s="368"/>
      <c r="B32" s="913"/>
      <c r="C32" s="912"/>
      <c r="D32" s="912"/>
      <c r="E32" s="912"/>
      <c r="F32" s="912"/>
      <c r="G32" s="912"/>
      <c r="H32" s="912"/>
      <c r="I32" s="912"/>
      <c r="J32" s="912"/>
      <c r="K32" s="912"/>
      <c r="L32" s="912"/>
      <c r="M32" s="912"/>
      <c r="N32" s="912"/>
      <c r="O32" s="912"/>
      <c r="P32" s="912"/>
      <c r="Q32" s="912"/>
      <c r="R32" s="368"/>
    </row>
    <row r="33" spans="1:18">
      <c r="A33" s="368"/>
      <c r="B33" s="913"/>
      <c r="C33" s="912"/>
      <c r="D33" s="912"/>
      <c r="E33" s="912"/>
      <c r="F33" s="912"/>
      <c r="G33" s="912"/>
      <c r="H33" s="912"/>
      <c r="I33" s="912"/>
      <c r="J33" s="912"/>
      <c r="K33" s="912"/>
      <c r="L33" s="912"/>
      <c r="M33" s="912"/>
      <c r="N33" s="912"/>
      <c r="O33" s="912"/>
      <c r="P33" s="912"/>
      <c r="Q33" s="912"/>
      <c r="R33" s="368"/>
    </row>
    <row r="34" spans="1:18">
      <c r="A34" s="368"/>
      <c r="B34" s="913"/>
      <c r="C34" s="912"/>
      <c r="D34" s="912"/>
      <c r="E34" s="912"/>
      <c r="F34" s="912"/>
      <c r="G34" s="912"/>
      <c r="H34" s="912"/>
      <c r="I34" s="912"/>
      <c r="J34" s="912"/>
      <c r="K34" s="912"/>
      <c r="L34" s="912"/>
      <c r="M34" s="912"/>
      <c r="N34" s="912"/>
      <c r="O34" s="912"/>
      <c r="P34" s="912"/>
      <c r="Q34" s="912"/>
      <c r="R34" s="368"/>
    </row>
    <row r="35" spans="1:18">
      <c r="A35" s="368"/>
      <c r="B35" s="913"/>
      <c r="C35" s="912"/>
      <c r="D35" s="912"/>
      <c r="E35" s="912"/>
      <c r="F35" s="912"/>
      <c r="G35" s="912"/>
      <c r="H35" s="912"/>
      <c r="I35" s="912"/>
      <c r="J35" s="912"/>
      <c r="K35" s="912"/>
      <c r="L35" s="912"/>
      <c r="M35" s="912"/>
      <c r="N35" s="912"/>
      <c r="O35" s="912"/>
      <c r="P35" s="912"/>
      <c r="Q35" s="912"/>
      <c r="R35" s="368"/>
    </row>
    <row r="36" spans="1:18">
      <c r="A36" s="368"/>
      <c r="B36" s="913"/>
      <c r="C36" s="912"/>
      <c r="D36" s="912"/>
      <c r="E36" s="912"/>
      <c r="F36" s="912"/>
      <c r="G36" s="912"/>
      <c r="H36" s="912"/>
      <c r="I36" s="912"/>
      <c r="J36" s="912"/>
      <c r="K36" s="912"/>
      <c r="L36" s="912"/>
      <c r="M36" s="912"/>
      <c r="N36" s="912"/>
      <c r="O36" s="912"/>
      <c r="P36" s="912"/>
      <c r="Q36" s="912"/>
      <c r="R36" s="368"/>
    </row>
    <row r="37" spans="1:18">
      <c r="A37" s="368"/>
      <c r="B37" s="913"/>
      <c r="C37" s="912"/>
      <c r="D37" s="912"/>
      <c r="E37" s="912"/>
      <c r="F37" s="912"/>
      <c r="G37" s="912"/>
      <c r="H37" s="912"/>
      <c r="I37" s="912"/>
      <c r="J37" s="912"/>
      <c r="K37" s="912"/>
      <c r="L37" s="912"/>
      <c r="M37" s="912"/>
      <c r="N37" s="912"/>
      <c r="O37" s="912"/>
      <c r="P37" s="912"/>
      <c r="Q37" s="912"/>
      <c r="R37" s="368"/>
    </row>
    <row r="38" spans="1:18">
      <c r="A38" s="368"/>
      <c r="B38" s="913"/>
      <c r="C38" s="912"/>
      <c r="D38" s="912"/>
      <c r="E38" s="912"/>
      <c r="F38" s="912"/>
      <c r="G38" s="912"/>
      <c r="H38" s="912"/>
      <c r="I38" s="912"/>
      <c r="J38" s="912"/>
      <c r="K38" s="912"/>
      <c r="L38" s="912"/>
      <c r="M38" s="912"/>
      <c r="N38" s="912"/>
      <c r="O38" s="912"/>
      <c r="P38" s="912"/>
      <c r="Q38" s="912"/>
      <c r="R38" s="368"/>
    </row>
    <row r="39" spans="1:18">
      <c r="A39" s="368"/>
      <c r="B39" s="913"/>
      <c r="C39" s="912"/>
      <c r="D39" s="912"/>
      <c r="E39" s="912"/>
      <c r="F39" s="912"/>
      <c r="G39" s="912"/>
      <c r="H39" s="912"/>
      <c r="I39" s="912"/>
      <c r="J39" s="912"/>
      <c r="K39" s="912"/>
      <c r="L39" s="912"/>
      <c r="M39" s="912"/>
      <c r="N39" s="912"/>
      <c r="O39" s="912"/>
      <c r="P39" s="912"/>
      <c r="Q39" s="912"/>
      <c r="R39" s="368"/>
    </row>
    <row r="40" spans="1:18">
      <c r="A40" s="368"/>
      <c r="B40" s="913"/>
      <c r="C40" s="912"/>
      <c r="D40" s="912"/>
      <c r="E40" s="912"/>
      <c r="F40" s="912"/>
      <c r="G40" s="912"/>
      <c r="H40" s="912"/>
      <c r="I40" s="912"/>
      <c r="J40" s="912"/>
      <c r="K40" s="912"/>
      <c r="L40" s="912"/>
      <c r="M40" s="912"/>
      <c r="N40" s="912"/>
      <c r="O40" s="912"/>
      <c r="P40" s="912"/>
      <c r="Q40" s="912"/>
      <c r="R40" s="368"/>
    </row>
    <row r="41" spans="1:18">
      <c r="A41" s="368"/>
      <c r="B41" s="913"/>
      <c r="C41" s="912"/>
      <c r="D41" s="912"/>
      <c r="E41" s="912"/>
      <c r="F41" s="912"/>
      <c r="G41" s="912"/>
      <c r="H41" s="912"/>
      <c r="I41" s="912"/>
      <c r="J41" s="912"/>
      <c r="K41" s="912"/>
      <c r="L41" s="912"/>
      <c r="M41" s="912"/>
      <c r="N41" s="912"/>
      <c r="O41" s="912"/>
      <c r="P41" s="912"/>
      <c r="Q41" s="912"/>
      <c r="R41" s="368"/>
    </row>
    <row r="42" spans="1:18">
      <c r="A42" s="368"/>
      <c r="B42" s="913"/>
      <c r="C42" s="912"/>
      <c r="D42" s="912"/>
      <c r="E42" s="912"/>
      <c r="F42" s="912"/>
      <c r="G42" s="912"/>
      <c r="H42" s="912"/>
      <c r="I42" s="912"/>
      <c r="J42" s="912"/>
      <c r="K42" s="912"/>
      <c r="L42" s="912"/>
      <c r="M42" s="912"/>
      <c r="N42" s="912"/>
      <c r="O42" s="912"/>
      <c r="P42" s="912"/>
      <c r="Q42" s="912"/>
      <c r="R42" s="368"/>
    </row>
    <row r="43" spans="1:18">
      <c r="A43" s="368"/>
      <c r="B43" s="913"/>
      <c r="C43" s="912"/>
      <c r="D43" s="912"/>
      <c r="E43" s="912"/>
      <c r="F43" s="912"/>
      <c r="G43" s="912"/>
      <c r="H43" s="912"/>
      <c r="I43" s="912"/>
      <c r="J43" s="912"/>
      <c r="K43" s="912"/>
      <c r="L43" s="912"/>
      <c r="M43" s="912"/>
      <c r="N43" s="912"/>
      <c r="O43" s="912"/>
      <c r="P43" s="912"/>
      <c r="Q43" s="912"/>
      <c r="R43" s="368"/>
    </row>
    <row r="44" spans="1:18">
      <c r="A44" s="368"/>
      <c r="B44" s="913"/>
      <c r="C44" s="912"/>
      <c r="D44" s="912"/>
      <c r="E44" s="912"/>
      <c r="F44" s="912"/>
      <c r="G44" s="912"/>
      <c r="H44" s="912"/>
      <c r="I44" s="912"/>
      <c r="J44" s="912"/>
      <c r="K44" s="912"/>
      <c r="L44" s="912"/>
      <c r="M44" s="912"/>
      <c r="N44" s="912"/>
      <c r="O44" s="912"/>
      <c r="P44" s="912"/>
      <c r="Q44" s="912"/>
      <c r="R44" s="368"/>
    </row>
    <row r="45" spans="1:18">
      <c r="A45" s="368"/>
      <c r="B45" s="913"/>
      <c r="C45" s="912"/>
      <c r="D45" s="912"/>
      <c r="E45" s="912"/>
      <c r="F45" s="912"/>
      <c r="G45" s="912"/>
      <c r="H45" s="912"/>
      <c r="I45" s="912"/>
      <c r="J45" s="912"/>
      <c r="K45" s="912"/>
      <c r="L45" s="912"/>
      <c r="M45" s="912"/>
      <c r="N45" s="912"/>
      <c r="O45" s="912"/>
      <c r="P45" s="912"/>
      <c r="Q45" s="912"/>
      <c r="R45" s="368"/>
    </row>
    <row r="46" spans="1:18">
      <c r="A46" s="368"/>
      <c r="B46" s="913"/>
      <c r="C46" s="912"/>
      <c r="D46" s="912"/>
      <c r="E46" s="912"/>
      <c r="F46" s="912"/>
      <c r="G46" s="912"/>
      <c r="H46" s="912"/>
      <c r="I46" s="912"/>
      <c r="J46" s="912"/>
      <c r="K46" s="912"/>
      <c r="L46" s="912"/>
      <c r="M46" s="912"/>
      <c r="N46" s="912"/>
      <c r="O46" s="912"/>
      <c r="P46" s="912"/>
      <c r="Q46" s="912"/>
      <c r="R46" s="368"/>
    </row>
    <row r="47" spans="1:18">
      <c r="A47" s="368"/>
      <c r="B47" s="913"/>
      <c r="C47" s="912"/>
      <c r="D47" s="912"/>
      <c r="E47" s="912"/>
      <c r="F47" s="912"/>
      <c r="G47" s="912"/>
      <c r="H47" s="912"/>
      <c r="I47" s="912"/>
      <c r="J47" s="912"/>
      <c r="K47" s="912"/>
      <c r="L47" s="912"/>
      <c r="M47" s="912"/>
      <c r="N47" s="912"/>
      <c r="O47" s="912"/>
      <c r="P47" s="912"/>
      <c r="Q47" s="912"/>
      <c r="R47" s="368"/>
    </row>
    <row r="48" spans="1:18">
      <c r="A48" s="368"/>
      <c r="B48" s="913"/>
      <c r="C48" s="912"/>
      <c r="D48" s="912"/>
      <c r="E48" s="912"/>
      <c r="F48" s="912"/>
      <c r="G48" s="912"/>
      <c r="H48" s="912"/>
      <c r="I48" s="912"/>
      <c r="J48" s="912"/>
      <c r="K48" s="912"/>
      <c r="L48" s="912"/>
      <c r="M48" s="912"/>
      <c r="N48" s="912"/>
      <c r="O48" s="912"/>
      <c r="P48" s="912"/>
      <c r="Q48" s="912"/>
      <c r="R48" s="368"/>
    </row>
    <row r="49" spans="1:18">
      <c r="A49" s="368"/>
      <c r="B49" s="913"/>
      <c r="C49" s="912"/>
      <c r="D49" s="912"/>
      <c r="E49" s="912"/>
      <c r="F49" s="912"/>
      <c r="G49" s="912"/>
      <c r="H49" s="912"/>
      <c r="I49" s="912"/>
      <c r="J49" s="912"/>
      <c r="K49" s="912"/>
      <c r="L49" s="912"/>
      <c r="M49" s="912"/>
      <c r="N49" s="912"/>
      <c r="O49" s="912"/>
      <c r="P49" s="912"/>
      <c r="Q49" s="912"/>
      <c r="R49" s="368"/>
    </row>
    <row r="50" spans="1:18">
      <c r="A50" s="368"/>
      <c r="B50" s="913"/>
      <c r="C50" s="912"/>
      <c r="D50" s="912"/>
      <c r="E50" s="912"/>
      <c r="F50" s="912"/>
      <c r="G50" s="912"/>
      <c r="H50" s="912"/>
      <c r="I50" s="912"/>
      <c r="J50" s="912"/>
      <c r="K50" s="912"/>
      <c r="L50" s="912"/>
      <c r="M50" s="912"/>
      <c r="N50" s="912"/>
      <c r="O50" s="912"/>
      <c r="P50" s="912"/>
      <c r="Q50" s="912"/>
      <c r="R50" s="368"/>
    </row>
    <row r="51" spans="1:18">
      <c r="A51" s="368"/>
      <c r="B51" s="913"/>
      <c r="C51" s="912"/>
      <c r="D51" s="912"/>
      <c r="E51" s="912"/>
      <c r="F51" s="912"/>
      <c r="G51" s="912"/>
      <c r="H51" s="912"/>
      <c r="I51" s="912"/>
      <c r="J51" s="912"/>
      <c r="K51" s="912"/>
      <c r="L51" s="912"/>
      <c r="M51" s="912"/>
      <c r="N51" s="912"/>
      <c r="O51" s="912"/>
      <c r="P51" s="912"/>
      <c r="Q51" s="912"/>
      <c r="R51" s="368"/>
    </row>
    <row r="52" spans="1:18" ht="14.5" thickBot="1">
      <c r="A52" s="368"/>
      <c r="B52" s="913"/>
      <c r="C52" s="912"/>
      <c r="D52" s="912"/>
      <c r="E52" s="912"/>
      <c r="F52" s="912"/>
      <c r="G52" s="912"/>
      <c r="H52" s="912"/>
      <c r="I52" s="912"/>
      <c r="J52" s="912"/>
      <c r="K52" s="912"/>
      <c r="L52" s="912"/>
      <c r="M52" s="912"/>
      <c r="N52" s="912"/>
      <c r="O52" s="912"/>
      <c r="P52" s="912"/>
      <c r="Q52" s="912"/>
      <c r="R52" s="368"/>
    </row>
    <row r="53" spans="1:18">
      <c r="A53" s="368"/>
      <c r="B53" s="917" t="s">
        <v>377</v>
      </c>
      <c r="C53" s="917"/>
      <c r="D53" s="917"/>
      <c r="E53" s="917"/>
      <c r="F53" s="917"/>
      <c r="G53" s="917"/>
      <c r="H53" s="917"/>
      <c r="I53" s="917"/>
      <c r="J53" s="917"/>
      <c r="K53" s="917"/>
      <c r="L53" s="917"/>
      <c r="M53" s="917"/>
      <c r="N53" s="917"/>
      <c r="O53" s="917"/>
      <c r="P53" s="917"/>
      <c r="Q53" s="917"/>
      <c r="R53" s="368"/>
    </row>
    <row r="54" spans="1:18">
      <c r="A54" s="368"/>
      <c r="B54" s="918"/>
      <c r="C54" s="918"/>
      <c r="D54" s="918"/>
      <c r="E54" s="918"/>
      <c r="F54" s="918"/>
      <c r="G54" s="918"/>
      <c r="H54" s="918"/>
      <c r="I54" s="918"/>
      <c r="J54" s="918"/>
      <c r="K54" s="918"/>
      <c r="L54" s="918"/>
      <c r="M54" s="918"/>
      <c r="N54" s="918"/>
      <c r="O54" s="918"/>
      <c r="P54" s="918"/>
      <c r="Q54" s="918"/>
      <c r="R54" s="368"/>
    </row>
    <row r="56" spans="1:18" ht="16.5">
      <c r="A56" s="914" t="s">
        <v>397</v>
      </c>
      <c r="B56" s="914"/>
      <c r="D56" s="915">
        <v>48420</v>
      </c>
      <c r="E56" s="915"/>
      <c r="F56" s="915"/>
      <c r="G56" s="915"/>
      <c r="H56" s="916" t="s">
        <v>6</v>
      </c>
    </row>
    <row r="57" spans="1:18">
      <c r="D57" s="915"/>
      <c r="E57" s="915"/>
      <c r="F57" s="915"/>
      <c r="G57" s="915"/>
      <c r="H57" s="916"/>
    </row>
  </sheetData>
  <mergeCells count="58">
    <mergeCell ref="A56:B56"/>
    <mergeCell ref="D56:G57"/>
    <mergeCell ref="H56:H57"/>
    <mergeCell ref="B53:Q54"/>
    <mergeCell ref="B49:D50"/>
    <mergeCell ref="E49:G50"/>
    <mergeCell ref="H49:Q50"/>
    <mergeCell ref="B51:D52"/>
    <mergeCell ref="E51:G52"/>
    <mergeCell ref="H51:Q52"/>
    <mergeCell ref="B45:D46"/>
    <mergeCell ref="E45:G46"/>
    <mergeCell ref="H45:Q46"/>
    <mergeCell ref="B47:D48"/>
    <mergeCell ref="E47:G48"/>
    <mergeCell ref="H47:Q48"/>
    <mergeCell ref="B41:D42"/>
    <mergeCell ref="E41:G42"/>
    <mergeCell ref="H41:Q42"/>
    <mergeCell ref="B43:D44"/>
    <mergeCell ref="E43:G44"/>
    <mergeCell ref="H43:Q44"/>
    <mergeCell ref="B37:D38"/>
    <mergeCell ref="E37:G38"/>
    <mergeCell ref="H37:Q38"/>
    <mergeCell ref="B39:D40"/>
    <mergeCell ref="E39:G40"/>
    <mergeCell ref="H39:Q40"/>
    <mergeCell ref="B33:D34"/>
    <mergeCell ref="E33:G34"/>
    <mergeCell ref="H33:Q34"/>
    <mergeCell ref="B35:D36"/>
    <mergeCell ref="E35:G36"/>
    <mergeCell ref="H35:Q36"/>
    <mergeCell ref="B29:D30"/>
    <mergeCell ref="E29:G30"/>
    <mergeCell ref="H29:Q30"/>
    <mergeCell ref="B31:D32"/>
    <mergeCell ref="E31:G32"/>
    <mergeCell ref="H31:Q32"/>
    <mergeCell ref="B25:D26"/>
    <mergeCell ref="E25:G26"/>
    <mergeCell ref="H25:Q26"/>
    <mergeCell ref="B27:D28"/>
    <mergeCell ref="E27:G28"/>
    <mergeCell ref="H27:Q28"/>
    <mergeCell ref="A2:R2"/>
    <mergeCell ref="P3:Q3"/>
    <mergeCell ref="M5:Q5"/>
    <mergeCell ref="B23:D24"/>
    <mergeCell ref="E23:G24"/>
    <mergeCell ref="H23:Q24"/>
    <mergeCell ref="B12:Q14"/>
    <mergeCell ref="B15:Q16"/>
    <mergeCell ref="B17:Q19"/>
    <mergeCell ref="A12:A14"/>
    <mergeCell ref="A15:A16"/>
    <mergeCell ref="A17:A19"/>
  </mergeCells>
  <phoneticPr fontId="3"/>
  <dataValidations count="1">
    <dataValidation type="list" allowBlank="1" showInputMessage="1" showErrorMessage="1" sqref="A12:A19" xr:uid="{63212E4B-4799-42BA-BDE0-E15E612F96A6}">
      <formula1>"✓"</formula1>
    </dataValidation>
  </dataValidations>
  <pageMargins left="0.7" right="0.7" top="0.75" bottom="0.75" header="0.3" footer="0.3"/>
  <pageSetup paperSize="9" scale="56"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2630CA-5B1C-41B8-9903-036F6ADA43AC}">
  <dimension ref="A1:BJ50"/>
  <sheetViews>
    <sheetView showGridLines="0" view="pageBreakPreview" zoomScale="80" zoomScaleNormal="100" zoomScaleSheetLayoutView="80" workbookViewId="0">
      <selection activeCell="S14" sqref="S14"/>
    </sheetView>
  </sheetViews>
  <sheetFormatPr defaultColWidth="3.1796875" defaultRowHeight="14"/>
  <cols>
    <col min="1" max="1" width="3.1796875" style="376"/>
    <col min="2" max="2" width="6.08984375" style="376" customWidth="1"/>
    <col min="3" max="6" width="3.1796875" style="376"/>
    <col min="7" max="7" width="5.54296875" style="376" customWidth="1"/>
    <col min="8" max="8" width="4.6328125" style="376" customWidth="1"/>
    <col min="9" max="32" width="3.1796875" style="376"/>
    <col min="33" max="35" width="0" style="376" hidden="1" customWidth="1"/>
    <col min="36" max="36" width="7.1796875" style="376" bestFit="1" customWidth="1"/>
    <col min="37" max="38" width="10" style="376" bestFit="1" customWidth="1"/>
    <col min="39" max="16384" width="3.1796875" style="376"/>
  </cols>
  <sheetData>
    <row r="1" spans="1:62">
      <c r="A1" s="375"/>
      <c r="B1" s="375"/>
      <c r="C1" s="375"/>
      <c r="D1" s="375"/>
      <c r="E1" s="375"/>
      <c r="F1" s="375"/>
      <c r="G1" s="375"/>
      <c r="H1" s="375"/>
      <c r="I1" s="375"/>
      <c r="J1" s="375"/>
      <c r="K1" s="375"/>
      <c r="L1" s="375"/>
      <c r="M1" s="375"/>
      <c r="N1" s="375"/>
      <c r="O1" s="375"/>
      <c r="P1" s="375"/>
      <c r="Q1" s="375"/>
      <c r="R1" s="375"/>
      <c r="S1" s="375"/>
      <c r="T1" s="375"/>
      <c r="U1" s="375"/>
      <c r="V1" s="375"/>
      <c r="W1" s="375"/>
      <c r="X1" s="375"/>
      <c r="Y1" s="375"/>
      <c r="Z1" s="375"/>
      <c r="AA1" s="375"/>
      <c r="AB1" s="375"/>
      <c r="AC1" s="375"/>
      <c r="AD1" s="375"/>
      <c r="AE1" s="375"/>
      <c r="AF1" s="375"/>
      <c r="AJ1" s="377"/>
      <c r="AK1" s="377"/>
      <c r="AL1" s="377"/>
      <c r="AM1" s="377"/>
      <c r="AN1" s="377"/>
      <c r="AO1" s="377"/>
      <c r="AP1" s="377"/>
      <c r="AQ1" s="377"/>
      <c r="AR1" s="377"/>
      <c r="AS1" s="377"/>
      <c r="AT1" s="377"/>
      <c r="AU1" s="377"/>
      <c r="AV1" s="377"/>
      <c r="AW1" s="377"/>
    </row>
    <row r="2" spans="1:62">
      <c r="A2" s="929" t="s">
        <v>451</v>
      </c>
      <c r="B2" s="929"/>
      <c r="C2" s="929"/>
      <c r="D2" s="929"/>
      <c r="E2" s="929"/>
      <c r="F2" s="929"/>
      <c r="G2" s="929"/>
      <c r="H2" s="929"/>
      <c r="I2" s="929"/>
      <c r="J2" s="929"/>
      <c r="K2" s="929"/>
      <c r="L2" s="929"/>
      <c r="M2" s="929"/>
      <c r="N2" s="929"/>
      <c r="O2" s="929"/>
      <c r="P2" s="929"/>
      <c r="Q2" s="929"/>
      <c r="R2" s="929"/>
      <c r="S2" s="929"/>
      <c r="T2" s="929"/>
      <c r="U2" s="929"/>
      <c r="V2" s="929"/>
      <c r="W2" s="929"/>
      <c r="X2" s="929"/>
      <c r="Y2" s="929"/>
      <c r="Z2" s="929"/>
      <c r="AA2" s="929"/>
      <c r="AB2" s="929"/>
      <c r="AC2" s="929"/>
      <c r="AD2" s="929"/>
      <c r="AE2" s="929"/>
      <c r="AF2" s="375"/>
      <c r="AJ2" s="377"/>
      <c r="AK2" s="377"/>
      <c r="AL2" s="377"/>
      <c r="AM2" s="377"/>
      <c r="AN2" s="377"/>
      <c r="AO2" s="377"/>
      <c r="AP2" s="377"/>
      <c r="AQ2" s="377"/>
      <c r="AR2" s="377"/>
      <c r="AS2" s="377"/>
      <c r="AT2" s="377"/>
      <c r="AU2" s="377"/>
      <c r="AV2" s="377"/>
      <c r="AW2" s="377"/>
    </row>
    <row r="3" spans="1:62">
      <c r="A3" s="375"/>
      <c r="B3" s="375"/>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375"/>
      <c r="AE3" s="375"/>
      <c r="AF3" s="375"/>
      <c r="AJ3" s="378"/>
      <c r="AK3" s="379"/>
      <c r="AL3" s="378"/>
      <c r="AM3" s="378"/>
      <c r="AN3" s="378"/>
      <c r="AO3" s="378"/>
      <c r="AP3" s="378"/>
      <c r="AQ3" s="378"/>
      <c r="AR3" s="378"/>
      <c r="AS3" s="378"/>
      <c r="AT3" s="378"/>
      <c r="AU3" s="378"/>
      <c r="AV3" s="378"/>
      <c r="AW3" s="378"/>
      <c r="AX3" s="378"/>
      <c r="AY3" s="378"/>
      <c r="AZ3" s="378"/>
      <c r="BA3" s="378"/>
      <c r="BB3" s="380"/>
      <c r="BC3" s="380"/>
      <c r="BD3" s="380"/>
      <c r="BE3" s="380"/>
      <c r="BF3" s="380"/>
      <c r="BG3" s="380"/>
      <c r="BH3" s="380"/>
      <c r="BI3" s="380"/>
      <c r="BJ3" s="380"/>
    </row>
    <row r="4" spans="1:62">
      <c r="A4" s="375"/>
      <c r="B4" s="375"/>
      <c r="C4" s="375"/>
      <c r="D4" s="375"/>
      <c r="E4" s="375"/>
      <c r="F4" s="375"/>
      <c r="G4" s="375"/>
      <c r="H4" s="375"/>
      <c r="I4" s="375"/>
      <c r="J4" s="375"/>
      <c r="K4" s="375"/>
      <c r="L4" s="375"/>
      <c r="M4" s="375"/>
      <c r="N4" s="375"/>
      <c r="O4" s="375"/>
      <c r="P4" s="375"/>
      <c r="Q4" s="375"/>
      <c r="R4" s="375"/>
      <c r="S4" s="375"/>
      <c r="T4" s="375"/>
      <c r="U4" s="375"/>
      <c r="V4" s="375"/>
      <c r="W4" s="375"/>
      <c r="X4" s="375"/>
      <c r="Y4" s="375"/>
      <c r="Z4" s="929"/>
      <c r="AA4" s="929"/>
      <c r="AB4" s="375"/>
      <c r="AC4" s="929"/>
      <c r="AD4" s="929"/>
      <c r="AE4" s="375"/>
      <c r="AF4" s="375"/>
      <c r="AJ4" s="378"/>
      <c r="AK4" s="378"/>
      <c r="AL4" s="378"/>
      <c r="AM4" s="378"/>
      <c r="AN4" s="378"/>
      <c r="AO4" s="378"/>
      <c r="AP4" s="378"/>
      <c r="AQ4" s="378"/>
      <c r="AR4" s="378"/>
      <c r="AS4" s="378"/>
      <c r="AT4" s="378"/>
      <c r="AU4" s="378"/>
      <c r="AV4" s="378"/>
      <c r="AW4" s="378"/>
      <c r="AX4" s="378"/>
      <c r="AY4" s="378"/>
      <c r="AZ4" s="378"/>
      <c r="BA4" s="378"/>
      <c r="BB4" s="380"/>
      <c r="BC4" s="380"/>
      <c r="BD4" s="380"/>
      <c r="BE4" s="380"/>
      <c r="BF4" s="380"/>
      <c r="BG4" s="380"/>
      <c r="BH4" s="380"/>
      <c r="BI4" s="380"/>
      <c r="BJ4" s="380"/>
    </row>
    <row r="5" spans="1:62">
      <c r="A5" s="375"/>
      <c r="B5" s="375" t="s">
        <v>288</v>
      </c>
      <c r="C5" s="375"/>
      <c r="D5" s="375"/>
      <c r="E5" s="375"/>
      <c r="F5" s="375"/>
      <c r="G5" s="375"/>
      <c r="H5" s="375"/>
      <c r="I5" s="375"/>
      <c r="J5" s="375"/>
      <c r="K5" s="375"/>
      <c r="L5" s="375"/>
      <c r="M5" s="375"/>
      <c r="N5" s="375"/>
      <c r="O5" s="375"/>
      <c r="P5" s="375"/>
      <c r="Q5" s="375"/>
      <c r="R5" s="375"/>
      <c r="S5" s="375"/>
      <c r="T5" s="375"/>
      <c r="U5" s="375"/>
      <c r="V5" s="375"/>
      <c r="W5" s="375"/>
      <c r="X5" s="375"/>
      <c r="Y5" s="375"/>
      <c r="Z5" s="375"/>
      <c r="AA5" s="375"/>
      <c r="AB5" s="375"/>
      <c r="AC5" s="375"/>
      <c r="AD5" s="375"/>
      <c r="AE5" s="375"/>
      <c r="AF5" s="375"/>
      <c r="AJ5" s="378"/>
      <c r="AK5" s="378"/>
      <c r="AL5" s="378"/>
      <c r="AM5" s="378"/>
      <c r="AN5" s="378"/>
      <c r="AO5" s="378"/>
      <c r="AP5" s="378"/>
      <c r="AQ5" s="378"/>
      <c r="AR5" s="378"/>
      <c r="AS5" s="378"/>
      <c r="AT5" s="378"/>
      <c r="AU5" s="378"/>
      <c r="AV5" s="378"/>
      <c r="AW5" s="378"/>
      <c r="AX5" s="378"/>
      <c r="AY5" s="378"/>
      <c r="AZ5" s="378"/>
      <c r="BA5" s="378"/>
      <c r="BB5" s="380"/>
      <c r="BC5" s="380"/>
      <c r="BD5" s="380"/>
      <c r="BE5" s="380"/>
      <c r="BF5" s="380"/>
      <c r="BG5" s="380"/>
      <c r="BH5" s="380"/>
      <c r="BI5" s="380"/>
      <c r="BJ5" s="380"/>
    </row>
    <row r="6" spans="1:62">
      <c r="A6" s="375"/>
      <c r="B6" s="375"/>
      <c r="C6" s="375"/>
      <c r="D6" s="375"/>
      <c r="E6" s="375"/>
      <c r="F6" s="375"/>
      <c r="G6" s="375"/>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J6" s="378"/>
      <c r="AK6" s="378"/>
      <c r="AL6" s="378"/>
      <c r="AM6" s="378"/>
      <c r="AN6" s="378"/>
      <c r="AO6" s="378"/>
      <c r="AP6" s="378"/>
      <c r="AQ6" s="378"/>
      <c r="AR6" s="378"/>
      <c r="AS6" s="378"/>
      <c r="AT6" s="378"/>
      <c r="AU6" s="378"/>
      <c r="AV6" s="378"/>
      <c r="AW6" s="378"/>
      <c r="AX6" s="378"/>
      <c r="AY6" s="378"/>
      <c r="AZ6" s="378"/>
      <c r="BA6" s="378"/>
      <c r="BB6" s="380"/>
      <c r="BC6" s="380"/>
      <c r="BD6" s="380"/>
      <c r="BE6" s="380"/>
      <c r="BF6" s="380"/>
      <c r="BG6" s="380"/>
      <c r="BH6" s="380"/>
      <c r="BI6" s="380"/>
      <c r="BJ6" s="380"/>
    </row>
    <row r="7" spans="1:62">
      <c r="A7" s="375"/>
      <c r="B7" s="375"/>
      <c r="C7" s="375"/>
      <c r="D7" s="375"/>
      <c r="E7" s="375"/>
      <c r="F7" s="375"/>
      <c r="G7" s="375"/>
      <c r="H7" s="375"/>
      <c r="I7" s="375"/>
      <c r="J7" s="375"/>
      <c r="K7" s="375"/>
      <c r="L7" s="375"/>
      <c r="M7" s="375"/>
      <c r="N7" s="375"/>
      <c r="O7" s="375"/>
      <c r="P7" s="375"/>
      <c r="Q7" s="375"/>
      <c r="R7" s="375"/>
      <c r="S7" s="375"/>
      <c r="T7" s="929" t="s">
        <v>380</v>
      </c>
      <c r="U7" s="929"/>
      <c r="V7" s="929"/>
      <c r="W7" s="930">
        <f>'①【区内園】運営費申請書第1号様式  '!V12</f>
        <v>0</v>
      </c>
      <c r="X7" s="930"/>
      <c r="Y7" s="930"/>
      <c r="Z7" s="930"/>
      <c r="AA7" s="930"/>
      <c r="AB7" s="930"/>
      <c r="AC7" s="930"/>
      <c r="AD7" s="930"/>
      <c r="AE7" s="930"/>
      <c r="AF7" s="375"/>
      <c r="AJ7" s="379"/>
      <c r="AK7" s="378"/>
      <c r="AL7" s="378"/>
      <c r="AM7" s="378"/>
      <c r="AN7" s="378"/>
      <c r="AO7" s="378"/>
      <c r="AP7" s="378"/>
      <c r="AQ7" s="378"/>
      <c r="AR7" s="378"/>
      <c r="AS7" s="378"/>
      <c r="AT7" s="378"/>
      <c r="AU7" s="378"/>
      <c r="AV7" s="378"/>
      <c r="AW7" s="378"/>
      <c r="AX7" s="378"/>
      <c r="AY7" s="378"/>
      <c r="AZ7" s="378"/>
      <c r="BA7" s="378"/>
      <c r="BB7" s="380"/>
      <c r="BC7" s="380"/>
      <c r="BD7" s="380"/>
      <c r="BE7" s="380"/>
      <c r="BF7" s="380"/>
      <c r="BG7" s="380"/>
      <c r="BH7" s="380"/>
      <c r="BI7" s="380"/>
      <c r="BJ7" s="380"/>
    </row>
    <row r="8" spans="1:62">
      <c r="A8" s="375"/>
      <c r="B8" s="375"/>
      <c r="C8" s="375"/>
      <c r="D8" s="375"/>
      <c r="E8" s="375"/>
      <c r="F8" s="375"/>
      <c r="G8" s="375"/>
      <c r="H8" s="375"/>
      <c r="I8" s="375"/>
      <c r="J8" s="375"/>
      <c r="K8" s="375"/>
      <c r="L8" s="375"/>
      <c r="M8" s="375"/>
      <c r="N8" s="375"/>
      <c r="O8" s="375"/>
      <c r="P8" s="375"/>
      <c r="Q8" s="375"/>
      <c r="R8" s="375"/>
      <c r="S8" s="375"/>
      <c r="T8" s="375"/>
      <c r="U8" s="375"/>
      <c r="V8" s="375"/>
      <c r="W8" s="381"/>
      <c r="X8" s="381"/>
      <c r="Y8" s="381"/>
      <c r="Z8" s="381"/>
      <c r="AA8" s="381"/>
      <c r="AB8" s="381"/>
      <c r="AC8" s="381"/>
      <c r="AD8" s="381"/>
      <c r="AE8" s="381"/>
      <c r="AF8" s="375"/>
      <c r="AJ8" s="379"/>
      <c r="AK8" s="378"/>
      <c r="AL8" s="378"/>
      <c r="AM8" s="378"/>
      <c r="AN8" s="378"/>
      <c r="AO8" s="378"/>
      <c r="AP8" s="378"/>
      <c r="AQ8" s="378"/>
      <c r="AR8" s="378"/>
      <c r="AS8" s="378"/>
      <c r="AT8" s="378"/>
      <c r="AU8" s="378"/>
      <c r="AV8" s="378"/>
      <c r="AW8" s="378"/>
      <c r="AX8" s="378"/>
      <c r="AY8" s="378"/>
      <c r="AZ8" s="378"/>
      <c r="BA8" s="378"/>
      <c r="BB8" s="380"/>
      <c r="BC8" s="380"/>
      <c r="BD8" s="380"/>
      <c r="BE8" s="380"/>
      <c r="BF8" s="380"/>
      <c r="BG8" s="380"/>
      <c r="BH8" s="380"/>
      <c r="BI8" s="380"/>
      <c r="BJ8" s="380"/>
    </row>
    <row r="9" spans="1:62">
      <c r="A9" s="375"/>
      <c r="B9" s="375"/>
      <c r="C9" s="375"/>
      <c r="D9" s="375"/>
      <c r="E9" s="375"/>
      <c r="F9" s="375"/>
      <c r="G9" s="375"/>
      <c r="H9" s="375"/>
      <c r="I9" s="375"/>
      <c r="J9" s="375"/>
      <c r="K9" s="375"/>
      <c r="L9" s="375"/>
      <c r="M9" s="375"/>
      <c r="N9" s="375"/>
      <c r="O9" s="375"/>
      <c r="P9" s="375"/>
      <c r="Q9" s="375"/>
      <c r="R9" s="375"/>
      <c r="S9" s="375"/>
      <c r="T9" s="375"/>
      <c r="U9" s="375"/>
      <c r="V9" s="375"/>
      <c r="W9" s="381"/>
      <c r="X9" s="381"/>
      <c r="Y9" s="381"/>
      <c r="Z9" s="381"/>
      <c r="AA9" s="381"/>
      <c r="AB9" s="381"/>
      <c r="AC9" s="381"/>
      <c r="AD9" s="381"/>
      <c r="AE9" s="381"/>
      <c r="AF9" s="375"/>
      <c r="AJ9" s="379"/>
      <c r="AK9" s="378"/>
      <c r="AL9" s="378"/>
      <c r="AM9" s="378"/>
      <c r="AN9" s="378"/>
      <c r="AO9" s="378"/>
      <c r="AP9" s="378"/>
      <c r="AQ9" s="378"/>
      <c r="AR9" s="378"/>
      <c r="AS9" s="378"/>
      <c r="AT9" s="378"/>
      <c r="AU9" s="378"/>
      <c r="AV9" s="378"/>
      <c r="AW9" s="378"/>
      <c r="AX9" s="378"/>
      <c r="AY9" s="378"/>
      <c r="AZ9" s="378"/>
      <c r="BA9" s="378"/>
      <c r="BB9" s="380"/>
      <c r="BC9" s="380"/>
      <c r="BD9" s="380"/>
      <c r="BE9" s="380"/>
      <c r="BF9" s="380"/>
      <c r="BG9" s="380"/>
      <c r="BH9" s="380"/>
      <c r="BI9" s="380"/>
      <c r="BJ9" s="380"/>
    </row>
    <row r="10" spans="1:62">
      <c r="A10" s="375"/>
      <c r="B10" s="375"/>
      <c r="C10" s="375"/>
      <c r="D10" s="375"/>
      <c r="E10" s="375"/>
      <c r="F10" s="375"/>
      <c r="G10" s="375"/>
      <c r="H10" s="375"/>
      <c r="I10" s="375"/>
      <c r="J10" s="375"/>
      <c r="K10" s="375"/>
      <c r="L10" s="375"/>
      <c r="M10" s="375"/>
      <c r="N10" s="375"/>
      <c r="O10" s="375"/>
      <c r="P10" s="375"/>
      <c r="Q10" s="375"/>
      <c r="R10" s="375"/>
      <c r="S10" s="375"/>
      <c r="T10" s="375"/>
      <c r="U10" s="375"/>
      <c r="V10" s="375"/>
      <c r="W10" s="381"/>
      <c r="X10" s="381"/>
      <c r="Y10" s="381"/>
      <c r="Z10" s="381"/>
      <c r="AA10" s="381"/>
      <c r="AB10" s="381"/>
      <c r="AC10" s="381"/>
      <c r="AD10" s="381"/>
      <c r="AE10" s="381"/>
      <c r="AF10" s="375"/>
      <c r="AJ10" s="379"/>
      <c r="AK10" s="378"/>
      <c r="AL10" s="378"/>
      <c r="AM10" s="378"/>
      <c r="AN10" s="378"/>
      <c r="AO10" s="378"/>
      <c r="AP10" s="378"/>
      <c r="AQ10" s="378"/>
      <c r="AR10" s="378"/>
      <c r="AS10" s="378"/>
      <c r="AT10" s="378"/>
      <c r="AU10" s="378"/>
      <c r="AV10" s="378"/>
      <c r="AW10" s="378"/>
      <c r="AX10" s="378"/>
      <c r="AY10" s="378"/>
      <c r="AZ10" s="378"/>
      <c r="BA10" s="378"/>
      <c r="BB10" s="380"/>
      <c r="BC10" s="380"/>
      <c r="BD10" s="380"/>
      <c r="BE10" s="380"/>
      <c r="BF10" s="380"/>
      <c r="BG10" s="380"/>
      <c r="BH10" s="380"/>
      <c r="BI10" s="380"/>
      <c r="BJ10" s="380"/>
    </row>
    <row r="11" spans="1:62">
      <c r="A11" s="375"/>
      <c r="B11" s="375"/>
      <c r="C11" s="375"/>
      <c r="D11" s="375"/>
      <c r="E11" s="375"/>
      <c r="F11" s="375"/>
      <c r="G11" s="375"/>
      <c r="H11" s="375"/>
      <c r="I11" s="375"/>
      <c r="J11" s="375"/>
      <c r="K11" s="375"/>
      <c r="L11" s="375"/>
      <c r="M11" s="375"/>
      <c r="N11" s="375"/>
      <c r="O11" s="375"/>
      <c r="P11" s="375"/>
      <c r="Q11" s="375"/>
      <c r="R11" s="375"/>
      <c r="S11" s="375"/>
      <c r="T11" s="375"/>
      <c r="U11" s="375"/>
      <c r="V11" s="375"/>
      <c r="W11" s="375"/>
      <c r="X11" s="375"/>
      <c r="Y11" s="375"/>
      <c r="Z11" s="375"/>
      <c r="AA11" s="375"/>
      <c r="AB11" s="375"/>
      <c r="AC11" s="375"/>
      <c r="AD11" s="375"/>
      <c r="AE11" s="375"/>
      <c r="AF11" s="375"/>
      <c r="AJ11" s="378"/>
      <c r="AK11" s="378"/>
      <c r="AL11" s="378"/>
      <c r="AM11" s="378"/>
      <c r="AN11" s="378"/>
      <c r="AO11" s="378"/>
      <c r="AP11" s="378"/>
      <c r="AQ11" s="378"/>
      <c r="AR11" s="378"/>
      <c r="AS11" s="378"/>
      <c r="AT11" s="378"/>
      <c r="AU11" s="378"/>
      <c r="AV11" s="378"/>
      <c r="AW11" s="378"/>
      <c r="AX11" s="378"/>
      <c r="AY11" s="378"/>
      <c r="AZ11" s="378"/>
      <c r="BA11" s="378"/>
      <c r="BB11" s="380"/>
      <c r="BC11" s="380"/>
      <c r="BD11" s="380"/>
      <c r="BE11" s="380"/>
      <c r="BF11" s="380"/>
      <c r="BG11" s="380"/>
      <c r="BH11" s="380"/>
      <c r="BI11" s="380"/>
      <c r="BJ11" s="380"/>
    </row>
    <row r="12" spans="1:62">
      <c r="A12" s="929" t="s">
        <v>452</v>
      </c>
      <c r="B12" s="929"/>
      <c r="C12" s="929"/>
      <c r="D12" s="929"/>
      <c r="E12" s="929"/>
      <c r="F12" s="929"/>
      <c r="G12" s="929"/>
      <c r="H12" s="929"/>
      <c r="I12" s="929"/>
      <c r="J12" s="929"/>
      <c r="K12" s="929"/>
      <c r="L12" s="929"/>
      <c r="M12" s="929"/>
      <c r="N12" s="929"/>
      <c r="O12" s="929"/>
      <c r="P12" s="929"/>
      <c r="Q12" s="929"/>
      <c r="R12" s="929"/>
      <c r="S12" s="929"/>
      <c r="T12" s="929"/>
      <c r="U12" s="929"/>
      <c r="V12" s="929"/>
      <c r="W12" s="929"/>
      <c r="X12" s="929"/>
      <c r="Y12" s="929"/>
      <c r="Z12" s="929"/>
      <c r="AA12" s="929"/>
      <c r="AB12" s="929"/>
      <c r="AC12" s="929"/>
      <c r="AD12" s="929"/>
      <c r="AE12" s="929"/>
      <c r="AF12" s="929"/>
      <c r="AH12" s="376" t="s">
        <v>299</v>
      </c>
      <c r="AJ12" s="378"/>
      <c r="AK12" s="378"/>
      <c r="AL12" s="378"/>
      <c r="AM12" s="378"/>
      <c r="AN12" s="378"/>
      <c r="AO12" s="378"/>
      <c r="AP12" s="378"/>
      <c r="AQ12" s="378"/>
      <c r="AR12" s="378"/>
      <c r="AS12" s="378"/>
      <c r="AT12" s="378"/>
      <c r="AU12" s="378"/>
      <c r="AV12" s="378"/>
      <c r="AW12" s="378"/>
      <c r="AX12" s="378"/>
      <c r="AY12" s="378"/>
      <c r="AZ12" s="378"/>
      <c r="BA12" s="378"/>
      <c r="BB12" s="380"/>
      <c r="BC12" s="380"/>
      <c r="BD12" s="380"/>
      <c r="BE12" s="380"/>
      <c r="BF12" s="380"/>
      <c r="BG12" s="380"/>
      <c r="BH12" s="380"/>
      <c r="BI12" s="380"/>
      <c r="BJ12" s="380"/>
    </row>
    <row r="13" spans="1:62">
      <c r="A13" s="375"/>
      <c r="B13" s="375"/>
      <c r="C13" s="375"/>
      <c r="D13" s="375"/>
      <c r="E13" s="375"/>
      <c r="F13" s="375"/>
      <c r="G13" s="375"/>
      <c r="H13" s="375"/>
      <c r="I13" s="375"/>
      <c r="J13" s="375"/>
      <c r="K13" s="375"/>
      <c r="L13" s="375"/>
      <c r="M13" s="375"/>
      <c r="N13" s="375"/>
      <c r="O13" s="375"/>
      <c r="P13" s="375"/>
      <c r="Q13" s="375"/>
      <c r="R13" s="375"/>
      <c r="S13" s="375"/>
      <c r="T13" s="375"/>
      <c r="U13" s="375"/>
      <c r="V13" s="375"/>
      <c r="W13" s="375"/>
      <c r="X13" s="375"/>
      <c r="Y13" s="375"/>
      <c r="Z13" s="375"/>
      <c r="AA13" s="375"/>
      <c r="AB13" s="375"/>
      <c r="AC13" s="375"/>
      <c r="AD13" s="375"/>
      <c r="AE13" s="375"/>
      <c r="AF13" s="375"/>
      <c r="AH13" s="376" t="s">
        <v>300</v>
      </c>
      <c r="AJ13" s="378"/>
      <c r="AK13" s="378"/>
      <c r="AL13" s="378"/>
      <c r="AM13" s="378"/>
      <c r="AN13" s="378"/>
      <c r="AO13" s="378"/>
      <c r="AP13" s="378"/>
      <c r="AQ13" s="378"/>
      <c r="AR13" s="378"/>
      <c r="AS13" s="378"/>
      <c r="AT13" s="378"/>
      <c r="AU13" s="378"/>
      <c r="AV13" s="378"/>
      <c r="AW13" s="378"/>
      <c r="AX13" s="378"/>
      <c r="AY13" s="378"/>
      <c r="AZ13" s="378"/>
      <c r="BA13" s="378"/>
      <c r="BB13" s="380"/>
      <c r="BC13" s="380"/>
      <c r="BD13" s="380"/>
      <c r="BE13" s="380"/>
      <c r="BF13" s="380"/>
      <c r="BG13" s="380"/>
      <c r="BH13" s="380"/>
      <c r="BI13" s="380"/>
      <c r="BJ13" s="380"/>
    </row>
    <row r="14" spans="1:62">
      <c r="A14" s="375"/>
      <c r="B14" s="375" t="s">
        <v>301</v>
      </c>
      <c r="C14" s="375"/>
      <c r="D14" s="375"/>
      <c r="E14" s="375"/>
      <c r="F14" s="375"/>
      <c r="G14" s="375"/>
      <c r="H14" s="375"/>
      <c r="I14" s="375"/>
      <c r="J14" s="375"/>
      <c r="K14" s="375"/>
      <c r="L14" s="375"/>
      <c r="M14" s="375"/>
      <c r="N14" s="375"/>
      <c r="O14" s="375"/>
      <c r="P14" s="375"/>
      <c r="Q14" s="375"/>
      <c r="R14" s="375"/>
      <c r="S14" s="375"/>
      <c r="T14" s="375"/>
      <c r="U14" s="375"/>
      <c r="V14" s="375"/>
      <c r="W14" s="375"/>
      <c r="X14" s="375"/>
      <c r="Y14" s="375"/>
      <c r="Z14" s="375"/>
      <c r="AA14" s="375"/>
      <c r="AB14" s="375"/>
      <c r="AC14" s="375"/>
      <c r="AD14" s="375"/>
      <c r="AE14" s="375"/>
      <c r="AF14" s="375"/>
      <c r="AJ14" s="378"/>
      <c r="AK14" s="378"/>
      <c r="AL14" s="378"/>
      <c r="AM14" s="378"/>
      <c r="AN14" s="378"/>
      <c r="AO14" s="378"/>
      <c r="AP14" s="378"/>
      <c r="AQ14" s="378"/>
      <c r="AR14" s="378"/>
      <c r="AS14" s="378"/>
      <c r="AT14" s="378"/>
      <c r="AU14" s="378"/>
      <c r="AV14" s="378"/>
      <c r="AW14" s="378"/>
      <c r="AX14" s="378"/>
      <c r="AY14" s="378"/>
      <c r="AZ14" s="378"/>
      <c r="BA14" s="378"/>
      <c r="BB14" s="380"/>
      <c r="BC14" s="380"/>
      <c r="BD14" s="380"/>
      <c r="BE14" s="380"/>
      <c r="BF14" s="380"/>
      <c r="BG14" s="380"/>
      <c r="BH14" s="380"/>
      <c r="BI14" s="380"/>
      <c r="BJ14" s="380"/>
    </row>
    <row r="15" spans="1:62">
      <c r="A15" s="375"/>
      <c r="B15" s="375" t="s">
        <v>302</v>
      </c>
      <c r="C15" s="375"/>
      <c r="D15" s="375"/>
      <c r="E15" s="375"/>
      <c r="F15" s="375"/>
      <c r="G15" s="375"/>
      <c r="H15" s="375"/>
      <c r="I15" s="375"/>
      <c r="J15" s="375"/>
      <c r="K15" s="375"/>
      <c r="L15" s="375"/>
      <c r="M15" s="375"/>
      <c r="N15" s="375"/>
      <c r="O15" s="375"/>
      <c r="P15" s="375"/>
      <c r="Q15" s="375"/>
      <c r="R15" s="375"/>
      <c r="S15" s="375"/>
      <c r="T15" s="375"/>
      <c r="U15" s="375"/>
      <c r="V15" s="375"/>
      <c r="W15" s="375"/>
      <c r="X15" s="375"/>
      <c r="Y15" s="375"/>
      <c r="Z15" s="375"/>
      <c r="AA15" s="375"/>
      <c r="AB15" s="375"/>
      <c r="AC15" s="375"/>
      <c r="AD15" s="375"/>
      <c r="AE15" s="375"/>
      <c r="AF15" s="375"/>
      <c r="AJ15" s="378"/>
      <c r="AK15" s="378"/>
      <c r="AL15" s="378"/>
      <c r="AM15" s="378"/>
      <c r="AN15" s="378"/>
      <c r="AO15" s="378"/>
      <c r="AP15" s="378"/>
      <c r="AQ15" s="378"/>
      <c r="AR15" s="378"/>
      <c r="AS15" s="378"/>
      <c r="AT15" s="378"/>
      <c r="AU15" s="378"/>
      <c r="AV15" s="378"/>
      <c r="AW15" s="378"/>
      <c r="AX15" s="378"/>
      <c r="AY15" s="378"/>
      <c r="AZ15" s="378"/>
      <c r="BA15" s="378"/>
      <c r="BB15" s="380"/>
      <c r="BC15" s="380"/>
      <c r="BD15" s="380"/>
      <c r="BE15" s="380"/>
      <c r="BF15" s="380"/>
      <c r="BG15" s="380"/>
      <c r="BH15" s="380"/>
      <c r="BI15" s="380"/>
      <c r="BJ15" s="380"/>
    </row>
    <row r="16" spans="1:62" ht="14.5" thickBot="1">
      <c r="A16" s="375"/>
      <c r="B16" s="65"/>
      <c r="C16" s="65" t="s">
        <v>461</v>
      </c>
      <c r="D16" s="375"/>
      <c r="E16" s="375"/>
      <c r="F16" s="375"/>
      <c r="G16" s="375"/>
      <c r="H16" s="375"/>
      <c r="I16" s="375"/>
      <c r="J16" s="375"/>
      <c r="K16" s="375"/>
      <c r="L16" s="375"/>
      <c r="M16" s="375"/>
      <c r="N16" s="375"/>
      <c r="O16" s="375"/>
      <c r="P16" s="375"/>
      <c r="Q16" s="375"/>
      <c r="R16" s="375"/>
      <c r="S16" s="375"/>
      <c r="T16" s="375"/>
      <c r="U16" s="375"/>
      <c r="V16" s="375"/>
      <c r="W16" s="375"/>
      <c r="X16" s="375"/>
      <c r="Y16" s="375"/>
      <c r="Z16" s="375"/>
      <c r="AA16" s="375"/>
      <c r="AB16" s="375"/>
      <c r="AC16" s="375"/>
      <c r="AD16" s="375"/>
      <c r="AE16" s="375"/>
      <c r="AI16" s="388"/>
      <c r="AJ16" s="378"/>
      <c r="AK16" s="378"/>
      <c r="AL16" s="378"/>
      <c r="AM16" s="378"/>
      <c r="AN16" s="378"/>
      <c r="AO16" s="378"/>
      <c r="AP16" s="378"/>
      <c r="AQ16" s="378"/>
      <c r="AR16" s="378"/>
      <c r="AS16" s="378"/>
      <c r="AT16" s="378"/>
      <c r="AU16" s="378"/>
      <c r="AV16" s="378"/>
      <c r="AW16" s="378"/>
      <c r="AX16" s="378"/>
      <c r="AY16" s="378"/>
      <c r="AZ16" s="378"/>
      <c r="BA16" s="380"/>
      <c r="BB16" s="380"/>
      <c r="BC16" s="380"/>
      <c r="BD16" s="380"/>
      <c r="BE16" s="380"/>
      <c r="BF16" s="380"/>
      <c r="BG16" s="380"/>
      <c r="BH16" s="380"/>
      <c r="BI16" s="380"/>
    </row>
    <row r="17" spans="1:62">
      <c r="A17" s="375"/>
      <c r="B17" s="941"/>
      <c r="C17" s="942"/>
      <c r="D17" s="943"/>
      <c r="E17" s="375"/>
      <c r="F17" s="375"/>
      <c r="G17" s="375"/>
      <c r="H17" s="375"/>
      <c r="I17" s="375"/>
      <c r="J17" s="437"/>
      <c r="K17" s="375"/>
      <c r="L17" s="375"/>
      <c r="M17" s="375"/>
      <c r="N17" s="375"/>
      <c r="O17" s="375"/>
      <c r="P17" s="375"/>
      <c r="Q17" s="375"/>
      <c r="R17" s="375"/>
      <c r="S17" s="375"/>
      <c r="T17" s="375"/>
      <c r="U17" s="375"/>
      <c r="V17" s="375"/>
      <c r="W17" s="375"/>
      <c r="X17" s="375"/>
      <c r="Y17" s="375"/>
      <c r="Z17" s="375"/>
      <c r="AA17" s="375"/>
      <c r="AB17" s="375"/>
      <c r="AC17" s="375"/>
      <c r="AD17" s="375"/>
      <c r="AE17" s="375"/>
      <c r="AI17" s="388"/>
      <c r="AJ17" s="378"/>
      <c r="AK17" s="378"/>
      <c r="AL17" s="378"/>
      <c r="AM17" s="378"/>
      <c r="AN17" s="378"/>
      <c r="AO17" s="378"/>
      <c r="AP17" s="378"/>
      <c r="AQ17" s="378"/>
      <c r="AR17" s="378"/>
      <c r="AS17" s="378"/>
      <c r="AT17" s="378"/>
      <c r="AU17" s="378"/>
      <c r="AV17" s="378"/>
      <c r="AW17" s="378"/>
      <c r="AX17" s="378"/>
      <c r="AY17" s="378"/>
      <c r="AZ17" s="378"/>
      <c r="BA17" s="380"/>
      <c r="BB17" s="380"/>
      <c r="BC17" s="380"/>
      <c r="BD17" s="380"/>
      <c r="BE17" s="380"/>
      <c r="BF17" s="380"/>
      <c r="BG17" s="380"/>
      <c r="BH17" s="380"/>
      <c r="BI17" s="380"/>
    </row>
    <row r="18" spans="1:62" ht="14.5" thickBot="1">
      <c r="A18" s="375"/>
      <c r="B18" s="944"/>
      <c r="C18" s="945"/>
      <c r="D18" s="946"/>
      <c r="E18" s="375"/>
      <c r="F18" s="375"/>
      <c r="G18" s="375"/>
      <c r="H18" s="375"/>
      <c r="I18" s="375"/>
      <c r="J18" s="375"/>
      <c r="K18" s="375"/>
      <c r="L18" s="375"/>
      <c r="M18" s="375"/>
      <c r="N18" s="375"/>
      <c r="O18" s="375"/>
      <c r="P18" s="375"/>
      <c r="Q18" s="375"/>
      <c r="R18" s="375"/>
      <c r="S18" s="375"/>
      <c r="T18" s="375"/>
      <c r="U18" s="375"/>
      <c r="V18" s="375"/>
      <c r="W18" s="375"/>
      <c r="X18" s="375"/>
      <c r="Y18" s="375"/>
      <c r="Z18" s="375"/>
      <c r="AA18" s="375"/>
      <c r="AB18" s="375"/>
      <c r="AC18" s="375"/>
      <c r="AD18" s="375"/>
      <c r="AE18" s="375"/>
      <c r="AI18" s="388"/>
      <c r="AJ18" s="378"/>
      <c r="AK18" s="378"/>
      <c r="AL18" s="378"/>
      <c r="AM18" s="378"/>
      <c r="AN18" s="378"/>
      <c r="AO18" s="378"/>
      <c r="AP18" s="378"/>
      <c r="AQ18" s="378"/>
      <c r="AR18" s="378"/>
      <c r="AS18" s="378"/>
      <c r="AT18" s="378"/>
      <c r="AU18" s="378"/>
      <c r="AV18" s="378"/>
      <c r="AW18" s="378"/>
      <c r="AX18" s="378"/>
      <c r="AY18" s="378"/>
      <c r="AZ18" s="378"/>
      <c r="BA18" s="380"/>
      <c r="BB18" s="380"/>
      <c r="BC18" s="380"/>
      <c r="BD18" s="380"/>
      <c r="BE18" s="380"/>
      <c r="BF18" s="380"/>
      <c r="BG18" s="380"/>
      <c r="BH18" s="380"/>
      <c r="BI18" s="380"/>
    </row>
    <row r="19" spans="1:62" s="375" customFormat="1" ht="45" customHeight="1">
      <c r="B19" s="936" t="s">
        <v>458</v>
      </c>
      <c r="C19" s="936"/>
      <c r="D19" s="936"/>
      <c r="E19" s="937"/>
      <c r="F19" s="937"/>
      <c r="G19" s="937"/>
      <c r="H19" s="937"/>
      <c r="I19" s="931" t="s">
        <v>303</v>
      </c>
      <c r="J19" s="931"/>
      <c r="K19" s="931"/>
      <c r="L19" s="931"/>
      <c r="M19" s="931"/>
      <c r="N19" s="931"/>
      <c r="O19" s="931"/>
      <c r="P19" s="931"/>
      <c r="Q19" s="931"/>
      <c r="R19" s="931"/>
      <c r="S19" s="931"/>
      <c r="T19" s="931"/>
      <c r="U19" s="931"/>
      <c r="V19" s="931"/>
      <c r="W19" s="931"/>
      <c r="X19" s="931"/>
      <c r="Y19" s="931"/>
      <c r="Z19" s="931"/>
      <c r="AA19" s="931"/>
      <c r="AB19" s="931"/>
      <c r="AC19" s="931"/>
      <c r="AD19" s="931"/>
      <c r="AE19" s="931"/>
      <c r="AJ19" s="389"/>
      <c r="AK19" s="378"/>
      <c r="AL19" s="378"/>
      <c r="AM19" s="378"/>
      <c r="AN19" s="378"/>
      <c r="AO19" s="378"/>
      <c r="AP19" s="378"/>
      <c r="AQ19" s="378"/>
      <c r="AR19" s="378"/>
      <c r="AS19" s="378"/>
      <c r="AT19" s="378"/>
      <c r="AU19" s="378"/>
      <c r="AV19" s="378"/>
      <c r="AW19" s="378"/>
      <c r="AX19" s="378"/>
      <c r="AY19" s="378"/>
      <c r="AZ19" s="378"/>
      <c r="BA19" s="378"/>
      <c r="BB19" s="380"/>
      <c r="BC19" s="380"/>
      <c r="BD19" s="380"/>
      <c r="BE19" s="380"/>
      <c r="BF19" s="380"/>
      <c r="BG19" s="380"/>
      <c r="BH19" s="380"/>
      <c r="BI19" s="380"/>
      <c r="BJ19" s="380"/>
    </row>
    <row r="20" spans="1:62" s="375" customFormat="1" ht="45" customHeight="1">
      <c r="B20" s="938" t="s">
        <v>459</v>
      </c>
      <c r="C20" s="939"/>
      <c r="D20" s="939"/>
      <c r="E20" s="939"/>
      <c r="F20" s="939"/>
      <c r="G20" s="939"/>
      <c r="H20" s="940"/>
      <c r="I20" s="931" t="s">
        <v>304</v>
      </c>
      <c r="J20" s="931"/>
      <c r="K20" s="931"/>
      <c r="L20" s="931"/>
      <c r="M20" s="931"/>
      <c r="N20" s="931"/>
      <c r="O20" s="931"/>
      <c r="P20" s="931"/>
      <c r="Q20" s="931"/>
      <c r="R20" s="931"/>
      <c r="S20" s="931"/>
      <c r="T20" s="931"/>
      <c r="U20" s="931"/>
      <c r="V20" s="931"/>
      <c r="W20" s="931"/>
      <c r="X20" s="931"/>
      <c r="Y20" s="931"/>
      <c r="Z20" s="931"/>
      <c r="AA20" s="931"/>
      <c r="AB20" s="931"/>
      <c r="AC20" s="931"/>
      <c r="AD20" s="931"/>
      <c r="AE20" s="931"/>
      <c r="AJ20" s="389"/>
      <c r="AK20" s="378"/>
      <c r="AL20" s="378"/>
      <c r="AM20" s="378"/>
      <c r="AN20" s="378"/>
      <c r="AO20" s="378"/>
      <c r="AP20" s="378"/>
      <c r="AQ20" s="378"/>
      <c r="AR20" s="378"/>
      <c r="AS20" s="378"/>
      <c r="AT20" s="378"/>
      <c r="AU20" s="378"/>
      <c r="AV20" s="378"/>
      <c r="AW20" s="378"/>
      <c r="AX20" s="378"/>
      <c r="AY20" s="378"/>
      <c r="AZ20" s="378"/>
      <c r="BA20" s="378"/>
      <c r="BB20" s="380"/>
      <c r="BC20" s="380"/>
      <c r="BD20" s="380"/>
      <c r="BE20" s="380"/>
      <c r="BF20" s="380"/>
      <c r="BG20" s="380"/>
      <c r="BH20" s="380"/>
      <c r="BI20" s="380"/>
      <c r="BJ20" s="380"/>
    </row>
    <row r="21" spans="1:62" s="375" customFormat="1" ht="45" customHeight="1">
      <c r="B21" s="938" t="s">
        <v>460</v>
      </c>
      <c r="C21" s="939"/>
      <c r="D21" s="939"/>
      <c r="E21" s="939"/>
      <c r="F21" s="939"/>
      <c r="G21" s="939"/>
      <c r="H21" s="940"/>
      <c r="I21" s="931" t="s">
        <v>305</v>
      </c>
      <c r="J21" s="931"/>
      <c r="K21" s="931"/>
      <c r="L21" s="931"/>
      <c r="M21" s="931"/>
      <c r="N21" s="931"/>
      <c r="O21" s="931"/>
      <c r="P21" s="931"/>
      <c r="Q21" s="931"/>
      <c r="R21" s="931"/>
      <c r="S21" s="931"/>
      <c r="T21" s="931"/>
      <c r="U21" s="931"/>
      <c r="V21" s="931"/>
      <c r="W21" s="931"/>
      <c r="X21" s="931"/>
      <c r="Y21" s="931"/>
      <c r="Z21" s="931"/>
      <c r="AA21" s="931"/>
      <c r="AB21" s="931"/>
      <c r="AC21" s="931"/>
      <c r="AD21" s="931"/>
      <c r="AE21" s="931"/>
      <c r="AJ21" s="389"/>
      <c r="AK21" s="378"/>
      <c r="AL21" s="378"/>
      <c r="AM21" s="378"/>
      <c r="AN21" s="378"/>
      <c r="AO21" s="378"/>
      <c r="AP21" s="378"/>
      <c r="AQ21" s="378"/>
      <c r="AR21" s="378"/>
      <c r="AS21" s="378"/>
      <c r="AT21" s="378"/>
      <c r="AU21" s="378"/>
      <c r="AV21" s="378"/>
      <c r="AW21" s="378"/>
      <c r="AX21" s="378"/>
      <c r="AY21" s="378"/>
      <c r="AZ21" s="378"/>
      <c r="BA21" s="378"/>
      <c r="BB21" s="380"/>
      <c r="BC21" s="380"/>
      <c r="BD21" s="380"/>
      <c r="BE21" s="380"/>
      <c r="BF21" s="380"/>
      <c r="BG21" s="380"/>
      <c r="BH21" s="380"/>
      <c r="BI21" s="380"/>
      <c r="BJ21" s="380"/>
    </row>
    <row r="22" spans="1:62" ht="45" customHeight="1">
      <c r="A22" s="375"/>
      <c r="B22" s="932" t="s">
        <v>306</v>
      </c>
      <c r="C22" s="933"/>
      <c r="D22" s="933"/>
      <c r="E22" s="933"/>
      <c r="F22" s="933"/>
      <c r="G22" s="933"/>
      <c r="H22" s="934"/>
      <c r="I22" s="935">
        <v>45383</v>
      </c>
      <c r="J22" s="933"/>
      <c r="K22" s="933"/>
      <c r="L22" s="933"/>
      <c r="M22" s="933"/>
      <c r="N22" s="933"/>
      <c r="O22" s="933"/>
      <c r="P22" s="933"/>
      <c r="Q22" s="933"/>
      <c r="R22" s="933"/>
      <c r="S22" s="933"/>
      <c r="T22" s="933"/>
      <c r="U22" s="933"/>
      <c r="V22" s="933"/>
      <c r="W22" s="933"/>
      <c r="X22" s="933"/>
      <c r="Y22" s="933"/>
      <c r="Z22" s="933"/>
      <c r="AA22" s="933"/>
      <c r="AB22" s="933"/>
      <c r="AC22" s="933"/>
      <c r="AD22" s="933"/>
      <c r="AE22" s="934"/>
      <c r="AF22" s="375"/>
      <c r="AJ22" s="390"/>
      <c r="AK22" s="378"/>
      <c r="AL22" s="378"/>
      <c r="AM22" s="378"/>
      <c r="AN22" s="378"/>
      <c r="AO22" s="378"/>
      <c r="AP22" s="378"/>
      <c r="AQ22" s="378"/>
      <c r="AR22" s="378"/>
      <c r="AS22" s="378"/>
      <c r="AT22" s="378"/>
      <c r="AU22" s="378"/>
      <c r="AV22" s="378"/>
      <c r="AW22" s="378"/>
      <c r="AX22" s="378"/>
      <c r="AY22" s="378"/>
      <c r="AZ22" s="378"/>
      <c r="BA22" s="378"/>
      <c r="BB22" s="380"/>
      <c r="BC22" s="380"/>
      <c r="BD22" s="380"/>
      <c r="BE22" s="380"/>
      <c r="BF22" s="380"/>
      <c r="BG22" s="380"/>
      <c r="BH22" s="380"/>
      <c r="BI22" s="380"/>
      <c r="BJ22" s="380"/>
    </row>
    <row r="23" spans="1:62" s="375" customFormat="1">
      <c r="B23" s="375" t="s">
        <v>307</v>
      </c>
      <c r="C23" s="382"/>
      <c r="D23" s="382"/>
      <c r="E23" s="382"/>
      <c r="F23" s="382"/>
      <c r="G23" s="382"/>
      <c r="H23" s="382"/>
      <c r="I23" s="383"/>
      <c r="J23" s="383"/>
      <c r="K23" s="383"/>
      <c r="L23" s="383"/>
      <c r="M23" s="383"/>
      <c r="N23" s="383"/>
      <c r="O23" s="383"/>
      <c r="P23" s="383"/>
      <c r="Q23" s="383"/>
      <c r="R23" s="383"/>
      <c r="S23" s="383"/>
      <c r="T23" s="383"/>
      <c r="U23" s="383"/>
      <c r="V23" s="383"/>
      <c r="W23" s="383"/>
      <c r="X23" s="383"/>
      <c r="Y23" s="383"/>
      <c r="Z23" s="383"/>
      <c r="AA23" s="383"/>
      <c r="AB23" s="383"/>
      <c r="AC23" s="384"/>
      <c r="AD23" s="384"/>
      <c r="AE23" s="384"/>
      <c r="AJ23" s="65"/>
      <c r="AK23" s="378"/>
      <c r="AL23" s="378"/>
      <c r="AM23" s="378"/>
      <c r="AN23" s="378"/>
      <c r="AO23" s="378"/>
      <c r="AP23" s="378"/>
      <c r="AQ23" s="378"/>
      <c r="AR23" s="378"/>
      <c r="AS23" s="378"/>
      <c r="AT23" s="378"/>
      <c r="AU23" s="378"/>
      <c r="AV23" s="378"/>
      <c r="AW23" s="378"/>
      <c r="AX23" s="378"/>
      <c r="AY23" s="378"/>
      <c r="AZ23" s="378"/>
      <c r="BA23" s="378"/>
      <c r="BB23" s="380"/>
      <c r="BC23" s="380"/>
      <c r="BD23" s="380"/>
      <c r="BE23" s="380"/>
      <c r="BF23" s="380"/>
      <c r="BG23" s="380"/>
      <c r="BH23" s="380"/>
      <c r="BI23" s="380"/>
      <c r="BJ23" s="380"/>
    </row>
    <row r="24" spans="1:62" s="375" customFormat="1">
      <c r="C24" s="382"/>
      <c r="D24" s="382"/>
      <c r="E24" s="382"/>
      <c r="F24" s="382"/>
      <c r="G24" s="382"/>
      <c r="H24" s="382"/>
      <c r="I24" s="383"/>
      <c r="J24" s="383"/>
      <c r="K24" s="383"/>
      <c r="L24" s="383"/>
      <c r="M24" s="383"/>
      <c r="N24" s="383"/>
      <c r="O24" s="383"/>
      <c r="P24" s="383"/>
      <c r="Q24" s="383"/>
      <c r="R24" s="383"/>
      <c r="S24" s="383"/>
      <c r="T24" s="383"/>
      <c r="U24" s="383"/>
      <c r="V24" s="383"/>
      <c r="W24" s="383"/>
      <c r="X24" s="383"/>
      <c r="Y24" s="383"/>
      <c r="Z24" s="383"/>
      <c r="AA24" s="383"/>
      <c r="AB24" s="383"/>
      <c r="AC24" s="384"/>
      <c r="AD24" s="384"/>
      <c r="AE24" s="384"/>
      <c r="AJ24" s="65"/>
      <c r="AK24" s="378"/>
      <c r="AL24" s="378"/>
      <c r="AM24" s="378"/>
      <c r="AN24" s="378"/>
      <c r="AO24" s="378"/>
      <c r="AP24" s="378"/>
      <c r="AQ24" s="378"/>
      <c r="AR24" s="378"/>
      <c r="AS24" s="378"/>
      <c r="AT24" s="378"/>
      <c r="AU24" s="378"/>
      <c r="AV24" s="378"/>
      <c r="AW24" s="378"/>
      <c r="AX24" s="378"/>
      <c r="AY24" s="378"/>
      <c r="AZ24" s="378"/>
      <c r="BA24" s="378"/>
      <c r="BB24" s="380"/>
      <c r="BC24" s="380"/>
      <c r="BD24" s="380"/>
      <c r="BE24" s="380"/>
      <c r="BF24" s="380"/>
      <c r="BG24" s="380"/>
      <c r="BH24" s="380"/>
      <c r="BI24" s="380"/>
      <c r="BJ24" s="380"/>
    </row>
    <row r="25" spans="1:62" s="375" customFormat="1">
      <c r="C25" s="382"/>
      <c r="D25" s="382"/>
      <c r="E25" s="382"/>
      <c r="F25" s="382"/>
      <c r="G25" s="382"/>
      <c r="H25" s="382"/>
      <c r="I25" s="383"/>
      <c r="J25" s="383"/>
      <c r="K25" s="383"/>
      <c r="L25" s="383"/>
      <c r="M25" s="383"/>
      <c r="N25" s="383"/>
      <c r="O25" s="383"/>
      <c r="P25" s="383"/>
      <c r="Q25" s="383"/>
      <c r="R25" s="383"/>
      <c r="S25" s="383"/>
      <c r="T25" s="383"/>
      <c r="U25" s="383"/>
      <c r="V25" s="383"/>
      <c r="W25" s="383"/>
      <c r="X25" s="383"/>
      <c r="Y25" s="383"/>
      <c r="Z25" s="383"/>
      <c r="AA25" s="383"/>
      <c r="AB25" s="383"/>
      <c r="AC25" s="384"/>
      <c r="AD25" s="384"/>
      <c r="AE25" s="384"/>
      <c r="AJ25" s="65"/>
      <c r="AK25" s="378"/>
      <c r="AL25" s="378"/>
      <c r="AM25" s="378"/>
      <c r="AN25" s="378"/>
      <c r="AO25" s="378"/>
      <c r="AP25" s="378"/>
      <c r="AQ25" s="378"/>
      <c r="AR25" s="378"/>
      <c r="AS25" s="378"/>
      <c r="AT25" s="378"/>
      <c r="AU25" s="378"/>
      <c r="AV25" s="378"/>
      <c r="AW25" s="378"/>
      <c r="AX25" s="378"/>
      <c r="AY25" s="378"/>
      <c r="AZ25" s="378"/>
      <c r="BA25" s="378"/>
      <c r="BB25" s="380"/>
      <c r="BC25" s="380"/>
      <c r="BD25" s="380"/>
      <c r="BE25" s="380"/>
      <c r="BF25" s="380"/>
      <c r="BG25" s="380"/>
      <c r="BH25" s="380"/>
      <c r="BI25" s="380"/>
      <c r="BJ25" s="380"/>
    </row>
    <row r="26" spans="1:62">
      <c r="A26" s="375"/>
      <c r="B26" s="375" t="s">
        <v>308</v>
      </c>
      <c r="C26" s="375"/>
      <c r="D26" s="375"/>
      <c r="E26" s="375"/>
      <c r="F26" s="375"/>
      <c r="G26" s="375"/>
      <c r="H26" s="375"/>
      <c r="I26" s="375"/>
      <c r="J26" s="375"/>
      <c r="K26" s="375"/>
      <c r="L26" s="375"/>
      <c r="M26" s="375"/>
      <c r="N26" s="375"/>
      <c r="O26" s="375"/>
      <c r="P26" s="375"/>
      <c r="Q26" s="375"/>
      <c r="R26" s="375"/>
      <c r="S26" s="375"/>
      <c r="T26" s="375"/>
      <c r="U26" s="375"/>
      <c r="V26" s="375"/>
      <c r="W26" s="375"/>
      <c r="X26" s="375"/>
      <c r="Y26" s="375"/>
      <c r="Z26" s="375"/>
      <c r="AA26" s="375"/>
      <c r="AB26" s="375"/>
      <c r="AC26" s="375"/>
      <c r="AD26" s="375"/>
      <c r="AE26" s="375"/>
      <c r="AF26" s="375"/>
      <c r="AJ26" s="377"/>
      <c r="AK26" s="378"/>
      <c r="AL26" s="378"/>
      <c r="AM26" s="378"/>
      <c r="AN26" s="378"/>
      <c r="AO26" s="378"/>
      <c r="AP26" s="378"/>
      <c r="AQ26" s="378"/>
      <c r="AR26" s="378"/>
      <c r="AS26" s="378"/>
      <c r="AT26" s="378"/>
      <c r="AU26" s="378"/>
      <c r="AV26" s="378"/>
      <c r="AW26" s="378"/>
      <c r="AX26" s="378"/>
      <c r="AY26" s="378"/>
      <c r="AZ26" s="378"/>
      <c r="BA26" s="378"/>
      <c r="BB26" s="380"/>
      <c r="BC26" s="380"/>
      <c r="BD26" s="380"/>
      <c r="BE26" s="380"/>
      <c r="BF26" s="380"/>
      <c r="BG26" s="380"/>
      <c r="BH26" s="380"/>
      <c r="BI26" s="380"/>
      <c r="BJ26" s="380"/>
    </row>
    <row r="27" spans="1:62">
      <c r="A27" s="375"/>
      <c r="B27" s="65" t="s">
        <v>445</v>
      </c>
      <c r="C27" s="65" t="s">
        <v>446</v>
      </c>
      <c r="D27" s="375"/>
      <c r="E27" s="375"/>
      <c r="F27" s="375"/>
      <c r="G27" s="375"/>
      <c r="H27" s="375"/>
      <c r="I27" s="375"/>
      <c r="J27" s="375"/>
      <c r="K27" s="375"/>
      <c r="L27" s="375"/>
      <c r="M27" s="375"/>
      <c r="N27" s="375"/>
      <c r="O27" s="375"/>
      <c r="P27" s="375"/>
      <c r="Q27" s="375"/>
      <c r="R27" s="375"/>
      <c r="S27" s="375"/>
      <c r="T27" s="375"/>
      <c r="U27" s="375"/>
      <c r="V27" s="375"/>
      <c r="W27" s="375"/>
      <c r="X27" s="375"/>
      <c r="Y27" s="375"/>
      <c r="Z27" s="375"/>
      <c r="AA27" s="375"/>
      <c r="AB27" s="375"/>
      <c r="AC27" s="375"/>
      <c r="AD27" s="375"/>
      <c r="AE27" s="375"/>
      <c r="AF27" s="375"/>
      <c r="AJ27" s="379"/>
      <c r="AK27" s="379"/>
      <c r="AL27" s="378"/>
      <c r="AM27" s="378"/>
      <c r="AN27" s="378"/>
      <c r="AO27" s="378"/>
      <c r="AP27" s="378"/>
      <c r="AQ27" s="378"/>
      <c r="AR27" s="378"/>
      <c r="AS27" s="378"/>
      <c r="AT27" s="378"/>
      <c r="AU27" s="378"/>
      <c r="AV27" s="378"/>
      <c r="AW27" s="378"/>
      <c r="AX27" s="378"/>
      <c r="AY27" s="378"/>
      <c r="AZ27" s="378"/>
      <c r="BA27" s="378"/>
      <c r="BB27" s="380"/>
      <c r="BC27" s="380"/>
      <c r="BD27" s="380"/>
      <c r="BE27" s="380"/>
      <c r="BF27" s="380"/>
      <c r="BG27" s="380"/>
      <c r="BH27" s="380"/>
      <c r="BI27" s="380"/>
      <c r="BJ27" s="380"/>
    </row>
    <row r="28" spans="1:62" s="375" customFormat="1" ht="40" customHeight="1">
      <c r="B28" s="351"/>
      <c r="C28" s="931" t="s">
        <v>309</v>
      </c>
      <c r="D28" s="931"/>
      <c r="E28" s="931"/>
      <c r="F28" s="931"/>
      <c r="G28" s="931"/>
      <c r="H28" s="931"/>
      <c r="I28" s="931"/>
      <c r="J28" s="931"/>
      <c r="K28" s="931"/>
      <c r="L28" s="931"/>
      <c r="M28" s="931"/>
      <c r="N28" s="931"/>
      <c r="O28" s="931"/>
      <c r="P28" s="931"/>
      <c r="Q28" s="931"/>
      <c r="R28" s="931"/>
      <c r="S28" s="931"/>
      <c r="T28" s="931"/>
      <c r="U28" s="931"/>
      <c r="V28" s="931"/>
      <c r="W28" s="931"/>
      <c r="X28" s="931"/>
      <c r="Y28" s="931"/>
      <c r="Z28" s="931"/>
      <c r="AA28" s="931"/>
      <c r="AB28" s="931"/>
      <c r="AC28" s="931"/>
      <c r="AD28" s="931"/>
      <c r="AE28" s="931"/>
      <c r="AJ28" s="379"/>
      <c r="AK28" s="379"/>
      <c r="AL28" s="378"/>
      <c r="AM28" s="378"/>
      <c r="AN28" s="378"/>
      <c r="AO28" s="378"/>
      <c r="AP28" s="378"/>
      <c r="AQ28" s="378"/>
      <c r="AR28" s="378"/>
      <c r="AS28" s="378"/>
      <c r="AT28" s="378"/>
      <c r="AU28" s="378"/>
      <c r="AV28" s="378"/>
      <c r="AW28" s="378"/>
      <c r="AX28" s="378"/>
      <c r="AY28" s="378"/>
      <c r="AZ28" s="378"/>
      <c r="BA28" s="378"/>
      <c r="BB28" s="380"/>
      <c r="BC28" s="380"/>
      <c r="BD28" s="380"/>
      <c r="BE28" s="380"/>
      <c r="BF28" s="380"/>
      <c r="BG28" s="380"/>
      <c r="BH28" s="380"/>
      <c r="BI28" s="380"/>
      <c r="BJ28" s="380"/>
    </row>
    <row r="29" spans="1:62" s="375" customFormat="1" ht="40" customHeight="1">
      <c r="B29" s="351"/>
      <c r="C29" s="931" t="s">
        <v>310</v>
      </c>
      <c r="D29" s="931"/>
      <c r="E29" s="931"/>
      <c r="F29" s="931"/>
      <c r="G29" s="931"/>
      <c r="H29" s="931"/>
      <c r="I29" s="931"/>
      <c r="J29" s="931"/>
      <c r="K29" s="931"/>
      <c r="L29" s="931"/>
      <c r="M29" s="931"/>
      <c r="N29" s="931"/>
      <c r="O29" s="931"/>
      <c r="P29" s="931"/>
      <c r="Q29" s="931"/>
      <c r="R29" s="931"/>
      <c r="S29" s="931"/>
      <c r="T29" s="931"/>
      <c r="U29" s="931"/>
      <c r="V29" s="931"/>
      <c r="W29" s="931"/>
      <c r="X29" s="931"/>
      <c r="Y29" s="931"/>
      <c r="Z29" s="931"/>
      <c r="AA29" s="931"/>
      <c r="AB29" s="931"/>
      <c r="AC29" s="931"/>
      <c r="AD29" s="931"/>
      <c r="AE29" s="931"/>
      <c r="AJ29" s="65"/>
      <c r="AK29" s="378"/>
      <c r="AL29" s="378"/>
      <c r="AM29" s="378"/>
      <c r="AN29" s="378"/>
      <c r="AO29" s="378"/>
      <c r="AP29" s="378"/>
      <c r="AQ29" s="378"/>
      <c r="AR29" s="378"/>
      <c r="AS29" s="378"/>
      <c r="AT29" s="378"/>
      <c r="AU29" s="378"/>
      <c r="AV29" s="378"/>
      <c r="AW29" s="378"/>
      <c r="AX29" s="378"/>
      <c r="AY29" s="378"/>
      <c r="AZ29" s="378"/>
      <c r="BA29" s="378"/>
      <c r="BB29" s="380"/>
      <c r="BC29" s="380"/>
      <c r="BD29" s="380"/>
      <c r="BE29" s="380"/>
      <c r="BF29" s="380"/>
      <c r="BG29" s="380"/>
      <c r="BH29" s="380"/>
      <c r="BI29" s="380"/>
      <c r="BJ29" s="380"/>
    </row>
    <row r="30" spans="1:62" s="375" customFormat="1" ht="40" customHeight="1">
      <c r="B30" s="351"/>
      <c r="C30" s="931" t="s">
        <v>311</v>
      </c>
      <c r="D30" s="931"/>
      <c r="E30" s="931"/>
      <c r="F30" s="931"/>
      <c r="G30" s="931"/>
      <c r="H30" s="931"/>
      <c r="I30" s="931"/>
      <c r="J30" s="931"/>
      <c r="K30" s="931"/>
      <c r="L30" s="931"/>
      <c r="M30" s="931"/>
      <c r="N30" s="931"/>
      <c r="O30" s="931"/>
      <c r="P30" s="931"/>
      <c r="Q30" s="931"/>
      <c r="R30" s="931"/>
      <c r="S30" s="931"/>
      <c r="T30" s="931"/>
      <c r="U30" s="931"/>
      <c r="V30" s="931"/>
      <c r="W30" s="931"/>
      <c r="X30" s="931"/>
      <c r="Y30" s="931"/>
      <c r="Z30" s="931"/>
      <c r="AA30" s="931"/>
      <c r="AB30" s="931"/>
      <c r="AC30" s="931"/>
      <c r="AD30" s="931"/>
      <c r="AE30" s="931"/>
      <c r="AJ30" s="65"/>
      <c r="AK30" s="378"/>
      <c r="AL30" s="378"/>
      <c r="AM30" s="378"/>
      <c r="AN30" s="378"/>
      <c r="AO30" s="378"/>
      <c r="AP30" s="378"/>
      <c r="AQ30" s="378"/>
      <c r="AR30" s="378"/>
      <c r="AS30" s="378"/>
      <c r="AT30" s="378"/>
      <c r="AU30" s="378"/>
      <c r="AV30" s="378"/>
      <c r="AW30" s="378"/>
      <c r="AX30" s="378"/>
      <c r="AY30" s="378"/>
      <c r="AZ30" s="378"/>
      <c r="BA30" s="378"/>
      <c r="BB30" s="380"/>
      <c r="BC30" s="380"/>
      <c r="BD30" s="380"/>
      <c r="BE30" s="380"/>
      <c r="BF30" s="380"/>
      <c r="BG30" s="380"/>
      <c r="BH30" s="380"/>
      <c r="BI30" s="380"/>
      <c r="BJ30" s="380"/>
    </row>
    <row r="31" spans="1:62" s="375" customFormat="1">
      <c r="C31" s="382"/>
      <c r="D31" s="382"/>
      <c r="E31" s="382"/>
      <c r="F31" s="382"/>
      <c r="G31" s="382"/>
      <c r="H31" s="382"/>
      <c r="I31" s="383"/>
      <c r="J31" s="383"/>
      <c r="K31" s="383"/>
      <c r="L31" s="383"/>
      <c r="M31" s="383"/>
      <c r="N31" s="383"/>
      <c r="O31" s="383"/>
      <c r="P31" s="383"/>
      <c r="Q31" s="383"/>
      <c r="R31" s="383"/>
      <c r="S31" s="383"/>
      <c r="T31" s="383"/>
      <c r="U31" s="383"/>
      <c r="V31" s="383"/>
      <c r="W31" s="383"/>
      <c r="X31" s="383"/>
      <c r="Y31" s="383"/>
      <c r="Z31" s="383"/>
      <c r="AA31" s="383"/>
      <c r="AB31" s="383"/>
      <c r="AC31" s="384"/>
      <c r="AD31" s="384"/>
      <c r="AE31" s="384"/>
      <c r="AJ31" s="65"/>
      <c r="AK31" s="378"/>
      <c r="AL31" s="378"/>
      <c r="AM31" s="378"/>
      <c r="AN31" s="378"/>
      <c r="AO31" s="378"/>
      <c r="AP31" s="378"/>
      <c r="AQ31" s="378"/>
      <c r="AR31" s="378"/>
      <c r="AS31" s="378"/>
      <c r="AT31" s="378"/>
      <c r="AU31" s="378"/>
      <c r="AV31" s="378"/>
      <c r="AW31" s="378"/>
      <c r="AX31" s="378"/>
      <c r="AY31" s="378"/>
      <c r="AZ31" s="378"/>
      <c r="BA31" s="378"/>
      <c r="BB31" s="380"/>
      <c r="BC31" s="380"/>
      <c r="BD31" s="380"/>
      <c r="BE31" s="380"/>
      <c r="BF31" s="380"/>
      <c r="BG31" s="380"/>
      <c r="BH31" s="380"/>
      <c r="BI31" s="380"/>
      <c r="BJ31" s="380"/>
    </row>
    <row r="32" spans="1:62">
      <c r="A32" s="375"/>
      <c r="B32" s="375" t="s">
        <v>312</v>
      </c>
      <c r="C32" s="375"/>
      <c r="D32" s="375"/>
      <c r="E32" s="375"/>
      <c r="F32" s="375"/>
      <c r="G32" s="375"/>
      <c r="H32" s="375"/>
      <c r="I32" s="375"/>
      <c r="J32" s="375"/>
      <c r="K32" s="375"/>
      <c r="L32" s="375"/>
      <c r="M32" s="375"/>
      <c r="N32" s="375"/>
      <c r="O32" s="375"/>
      <c r="P32" s="375"/>
      <c r="Q32" s="375"/>
      <c r="R32" s="375"/>
      <c r="S32" s="375"/>
      <c r="T32" s="375"/>
      <c r="U32" s="375"/>
      <c r="V32" s="375"/>
      <c r="W32" s="375"/>
      <c r="X32" s="375"/>
      <c r="Y32" s="375"/>
      <c r="Z32" s="375"/>
      <c r="AA32" s="375"/>
      <c r="AB32" s="375"/>
      <c r="AC32" s="375"/>
      <c r="AD32" s="375"/>
      <c r="AE32" s="375"/>
      <c r="AF32" s="375"/>
      <c r="AJ32" s="379"/>
      <c r="AK32" s="379"/>
      <c r="AL32" s="378"/>
      <c r="AM32" s="378"/>
      <c r="AN32" s="378"/>
      <c r="AO32" s="378"/>
      <c r="AP32" s="378"/>
      <c r="AQ32" s="378"/>
      <c r="AR32" s="378"/>
      <c r="AS32" s="378"/>
      <c r="AT32" s="378"/>
      <c r="AU32" s="378"/>
      <c r="AV32" s="378"/>
      <c r="AW32" s="378"/>
      <c r="AX32" s="378"/>
      <c r="AY32" s="378"/>
      <c r="AZ32" s="378"/>
      <c r="BA32" s="378"/>
      <c r="BB32" s="380"/>
      <c r="BC32" s="380"/>
      <c r="BD32" s="380"/>
      <c r="BE32" s="380"/>
      <c r="BF32" s="380"/>
      <c r="BG32" s="380"/>
      <c r="BH32" s="380"/>
      <c r="BI32" s="380"/>
      <c r="BJ32" s="380"/>
    </row>
    <row r="33" spans="1:62">
      <c r="A33" s="375"/>
      <c r="B33" s="932" t="s">
        <v>313</v>
      </c>
      <c r="C33" s="933"/>
      <c r="D33" s="934"/>
      <c r="E33" s="932" t="s">
        <v>314</v>
      </c>
      <c r="F33" s="933"/>
      <c r="G33" s="933"/>
      <c r="H33" s="934"/>
      <c r="I33" s="932" t="s">
        <v>315</v>
      </c>
      <c r="J33" s="933"/>
      <c r="K33" s="933"/>
      <c r="L33" s="933"/>
      <c r="M33" s="933"/>
      <c r="N33" s="933"/>
      <c r="O33" s="933"/>
      <c r="P33" s="933"/>
      <c r="Q33" s="933"/>
      <c r="R33" s="933"/>
      <c r="S33" s="933"/>
      <c r="T33" s="933"/>
      <c r="U33" s="933"/>
      <c r="V33" s="933"/>
      <c r="W33" s="933"/>
      <c r="X33" s="933"/>
      <c r="Y33" s="933"/>
      <c r="Z33" s="933"/>
      <c r="AA33" s="933"/>
      <c r="AB33" s="934"/>
      <c r="AC33" s="375"/>
      <c r="AD33" s="375"/>
      <c r="AE33" s="375"/>
      <c r="AF33" s="375"/>
      <c r="AJ33" s="379"/>
      <c r="AK33" s="379"/>
      <c r="AL33" s="378"/>
      <c r="AM33" s="378"/>
      <c r="AN33" s="378"/>
      <c r="AO33" s="378"/>
      <c r="AP33" s="378"/>
      <c r="AQ33" s="378"/>
      <c r="AR33" s="378"/>
      <c r="AS33" s="378"/>
      <c r="AT33" s="378"/>
      <c r="AU33" s="378"/>
      <c r="AV33" s="378"/>
      <c r="AW33" s="378"/>
      <c r="AX33" s="378"/>
      <c r="AY33" s="378"/>
      <c r="AZ33" s="378"/>
      <c r="BA33" s="378"/>
      <c r="BB33" s="380"/>
      <c r="BC33" s="380"/>
      <c r="BD33" s="380"/>
      <c r="BE33" s="380"/>
      <c r="BF33" s="380"/>
      <c r="BG33" s="380"/>
      <c r="BH33" s="380"/>
      <c r="BI33" s="380"/>
      <c r="BJ33" s="380"/>
    </row>
    <row r="34" spans="1:62" ht="20" customHeight="1">
      <c r="A34" s="375"/>
      <c r="B34" s="932" t="s">
        <v>316</v>
      </c>
      <c r="C34" s="933"/>
      <c r="D34" s="934"/>
      <c r="E34" s="947"/>
      <c r="F34" s="948"/>
      <c r="G34" s="948"/>
      <c r="H34" s="949"/>
      <c r="I34" s="947"/>
      <c r="J34" s="948"/>
      <c r="K34" s="948"/>
      <c r="L34" s="948"/>
      <c r="M34" s="948"/>
      <c r="N34" s="948"/>
      <c r="O34" s="948"/>
      <c r="P34" s="948"/>
      <c r="Q34" s="948"/>
      <c r="R34" s="948"/>
      <c r="S34" s="948"/>
      <c r="T34" s="948"/>
      <c r="U34" s="948"/>
      <c r="V34" s="948"/>
      <c r="W34" s="948"/>
      <c r="X34" s="948"/>
      <c r="Y34" s="948"/>
      <c r="Z34" s="948"/>
      <c r="AA34" s="948"/>
      <c r="AB34" s="949"/>
      <c r="AC34" s="375"/>
      <c r="AD34" s="375"/>
      <c r="AE34" s="375"/>
      <c r="AF34" s="375"/>
      <c r="AJ34" s="379"/>
      <c r="AK34" s="379"/>
      <c r="AL34" s="378"/>
      <c r="AM34" s="378"/>
      <c r="AN34" s="378"/>
      <c r="AO34" s="378"/>
      <c r="AP34" s="378"/>
      <c r="AQ34" s="378"/>
      <c r="AR34" s="378"/>
      <c r="AS34" s="378"/>
      <c r="AT34" s="378"/>
      <c r="AU34" s="378"/>
      <c r="AV34" s="378"/>
      <c r="AW34" s="378"/>
      <c r="AX34" s="378"/>
      <c r="AY34" s="378"/>
      <c r="AZ34" s="378"/>
      <c r="BA34" s="378"/>
      <c r="BB34" s="380"/>
      <c r="BC34" s="380"/>
      <c r="BD34" s="380"/>
      <c r="BE34" s="380"/>
      <c r="BF34" s="380"/>
      <c r="BG34" s="380"/>
      <c r="BH34" s="380"/>
      <c r="BI34" s="380"/>
      <c r="BJ34" s="380"/>
    </row>
    <row r="35" spans="1:62" ht="20" customHeight="1">
      <c r="A35" s="375"/>
      <c r="B35" s="932" t="s">
        <v>95</v>
      </c>
      <c r="C35" s="933"/>
      <c r="D35" s="934"/>
      <c r="E35" s="947"/>
      <c r="F35" s="948"/>
      <c r="G35" s="948"/>
      <c r="H35" s="949"/>
      <c r="I35" s="947"/>
      <c r="J35" s="948"/>
      <c r="K35" s="948"/>
      <c r="L35" s="948"/>
      <c r="M35" s="948"/>
      <c r="N35" s="948"/>
      <c r="O35" s="948"/>
      <c r="P35" s="948"/>
      <c r="Q35" s="948"/>
      <c r="R35" s="948"/>
      <c r="S35" s="948"/>
      <c r="T35" s="948"/>
      <c r="U35" s="948"/>
      <c r="V35" s="948"/>
      <c r="W35" s="948"/>
      <c r="X35" s="948"/>
      <c r="Y35" s="948"/>
      <c r="Z35" s="948"/>
      <c r="AA35" s="948"/>
      <c r="AB35" s="949"/>
      <c r="AC35" s="375"/>
      <c r="AD35" s="375"/>
      <c r="AE35" s="375"/>
      <c r="AF35" s="375"/>
      <c r="AJ35" s="380"/>
      <c r="AK35" s="378"/>
      <c r="AL35" s="378"/>
      <c r="AM35" s="378"/>
      <c r="AN35" s="378"/>
      <c r="AO35" s="378"/>
      <c r="AP35" s="378"/>
      <c r="AQ35" s="378"/>
      <c r="AR35" s="378"/>
      <c r="AS35" s="378"/>
      <c r="AT35" s="378"/>
      <c r="AU35" s="378"/>
      <c r="AV35" s="378"/>
      <c r="AW35" s="378"/>
      <c r="AX35" s="378"/>
      <c r="AY35" s="378"/>
      <c r="AZ35" s="378"/>
      <c r="BA35" s="378"/>
      <c r="BB35" s="380"/>
      <c r="BC35" s="380"/>
      <c r="BD35" s="380"/>
      <c r="BE35" s="380"/>
      <c r="BF35" s="380"/>
      <c r="BG35" s="380"/>
      <c r="BH35" s="380"/>
      <c r="BI35" s="380"/>
      <c r="BJ35" s="380"/>
    </row>
    <row r="36" spans="1:62" ht="20" customHeight="1">
      <c r="A36" s="375"/>
      <c r="B36" s="932" t="s">
        <v>96</v>
      </c>
      <c r="C36" s="933"/>
      <c r="D36" s="934"/>
      <c r="E36" s="947"/>
      <c r="F36" s="948"/>
      <c r="G36" s="948"/>
      <c r="H36" s="949"/>
      <c r="I36" s="947"/>
      <c r="J36" s="948"/>
      <c r="K36" s="948"/>
      <c r="L36" s="948"/>
      <c r="M36" s="948"/>
      <c r="N36" s="948"/>
      <c r="O36" s="948"/>
      <c r="P36" s="948"/>
      <c r="Q36" s="948"/>
      <c r="R36" s="948"/>
      <c r="S36" s="948"/>
      <c r="T36" s="948"/>
      <c r="U36" s="948"/>
      <c r="V36" s="948"/>
      <c r="W36" s="948"/>
      <c r="X36" s="948"/>
      <c r="Y36" s="948"/>
      <c r="Z36" s="948"/>
      <c r="AA36" s="948"/>
      <c r="AB36" s="949"/>
      <c r="AC36" s="375"/>
      <c r="AD36" s="375"/>
      <c r="AE36" s="375"/>
      <c r="AF36" s="375"/>
    </row>
    <row r="37" spans="1:62" ht="20" customHeight="1">
      <c r="A37" s="375"/>
      <c r="B37" s="932" t="s">
        <v>317</v>
      </c>
      <c r="C37" s="933"/>
      <c r="D37" s="934"/>
      <c r="E37" s="947"/>
      <c r="F37" s="948"/>
      <c r="G37" s="948"/>
      <c r="H37" s="949"/>
      <c r="I37" s="947"/>
      <c r="J37" s="948"/>
      <c r="K37" s="948"/>
      <c r="L37" s="948"/>
      <c r="M37" s="948"/>
      <c r="N37" s="948"/>
      <c r="O37" s="948"/>
      <c r="P37" s="948"/>
      <c r="Q37" s="948"/>
      <c r="R37" s="948"/>
      <c r="S37" s="948"/>
      <c r="T37" s="948"/>
      <c r="U37" s="948"/>
      <c r="V37" s="948"/>
      <c r="W37" s="948"/>
      <c r="X37" s="948"/>
      <c r="Y37" s="948"/>
      <c r="Z37" s="948"/>
      <c r="AA37" s="948"/>
      <c r="AB37" s="949"/>
      <c r="AC37" s="375"/>
      <c r="AD37" s="375"/>
      <c r="AE37" s="375"/>
      <c r="AF37" s="375"/>
    </row>
    <row r="38" spans="1:62" ht="20" customHeight="1">
      <c r="A38" s="375"/>
      <c r="B38" s="932" t="s">
        <v>223</v>
      </c>
      <c r="C38" s="933"/>
      <c r="D38" s="934"/>
      <c r="E38" s="947"/>
      <c r="F38" s="948"/>
      <c r="G38" s="948"/>
      <c r="H38" s="949"/>
      <c r="I38" s="947"/>
      <c r="J38" s="948"/>
      <c r="K38" s="948"/>
      <c r="L38" s="948"/>
      <c r="M38" s="948"/>
      <c r="N38" s="948"/>
      <c r="O38" s="948"/>
      <c r="P38" s="948"/>
      <c r="Q38" s="948"/>
      <c r="R38" s="948"/>
      <c r="S38" s="948"/>
      <c r="T38" s="948"/>
      <c r="U38" s="948"/>
      <c r="V38" s="948"/>
      <c r="W38" s="948"/>
      <c r="X38" s="948"/>
      <c r="Y38" s="948"/>
      <c r="Z38" s="948"/>
      <c r="AA38" s="948"/>
      <c r="AB38" s="949"/>
      <c r="AC38" s="375"/>
      <c r="AD38" s="375"/>
      <c r="AE38" s="375"/>
      <c r="AF38" s="375"/>
    </row>
    <row r="39" spans="1:62" ht="20" customHeight="1">
      <c r="A39" s="375"/>
      <c r="B39" s="932" t="s">
        <v>99</v>
      </c>
      <c r="C39" s="933"/>
      <c r="D39" s="934"/>
      <c r="E39" s="947"/>
      <c r="F39" s="948"/>
      <c r="G39" s="948"/>
      <c r="H39" s="949"/>
      <c r="I39" s="947"/>
      <c r="J39" s="948"/>
      <c r="K39" s="948"/>
      <c r="L39" s="948"/>
      <c r="M39" s="948"/>
      <c r="N39" s="948"/>
      <c r="O39" s="948"/>
      <c r="P39" s="948"/>
      <c r="Q39" s="948"/>
      <c r="R39" s="948"/>
      <c r="S39" s="948"/>
      <c r="T39" s="948"/>
      <c r="U39" s="948"/>
      <c r="V39" s="948"/>
      <c r="W39" s="948"/>
      <c r="X39" s="948"/>
      <c r="Y39" s="948"/>
      <c r="Z39" s="948"/>
      <c r="AA39" s="948"/>
      <c r="AB39" s="949"/>
      <c r="AC39" s="375"/>
      <c r="AD39" s="375"/>
      <c r="AE39" s="375"/>
      <c r="AF39" s="375"/>
    </row>
    <row r="40" spans="1:62" ht="20" customHeight="1">
      <c r="A40" s="375"/>
      <c r="B40" s="932" t="s">
        <v>100</v>
      </c>
      <c r="C40" s="933"/>
      <c r="D40" s="934"/>
      <c r="E40" s="947"/>
      <c r="F40" s="948"/>
      <c r="G40" s="948"/>
      <c r="H40" s="949"/>
      <c r="I40" s="947"/>
      <c r="J40" s="948"/>
      <c r="K40" s="948"/>
      <c r="L40" s="948"/>
      <c r="M40" s="948"/>
      <c r="N40" s="948"/>
      <c r="O40" s="948"/>
      <c r="P40" s="948"/>
      <c r="Q40" s="948"/>
      <c r="R40" s="948"/>
      <c r="S40" s="948"/>
      <c r="T40" s="948"/>
      <c r="U40" s="948"/>
      <c r="V40" s="948"/>
      <c r="W40" s="948"/>
      <c r="X40" s="948"/>
      <c r="Y40" s="948"/>
      <c r="Z40" s="948"/>
      <c r="AA40" s="948"/>
      <c r="AB40" s="949"/>
      <c r="AC40" s="375"/>
      <c r="AD40" s="375"/>
      <c r="AE40" s="375"/>
      <c r="AF40" s="375"/>
    </row>
    <row r="41" spans="1:62" ht="20" customHeight="1">
      <c r="A41" s="375"/>
      <c r="B41" s="932" t="s">
        <v>101</v>
      </c>
      <c r="C41" s="933"/>
      <c r="D41" s="934"/>
      <c r="E41" s="947"/>
      <c r="F41" s="948"/>
      <c r="G41" s="948"/>
      <c r="H41" s="949"/>
      <c r="I41" s="947"/>
      <c r="J41" s="948"/>
      <c r="K41" s="948"/>
      <c r="L41" s="948"/>
      <c r="M41" s="948"/>
      <c r="N41" s="948"/>
      <c r="O41" s="948"/>
      <c r="P41" s="948"/>
      <c r="Q41" s="948"/>
      <c r="R41" s="948"/>
      <c r="S41" s="948"/>
      <c r="T41" s="948"/>
      <c r="U41" s="948"/>
      <c r="V41" s="948"/>
      <c r="W41" s="948"/>
      <c r="X41" s="948"/>
      <c r="Y41" s="948"/>
      <c r="Z41" s="948"/>
      <c r="AA41" s="948"/>
      <c r="AB41" s="949"/>
      <c r="AC41" s="375"/>
      <c r="AD41" s="375"/>
      <c r="AE41" s="375"/>
      <c r="AF41" s="375"/>
    </row>
    <row r="42" spans="1:62" ht="20" customHeight="1">
      <c r="A42" s="375"/>
      <c r="B42" s="932" t="s">
        <v>102</v>
      </c>
      <c r="C42" s="933"/>
      <c r="D42" s="934"/>
      <c r="E42" s="947"/>
      <c r="F42" s="948"/>
      <c r="G42" s="948"/>
      <c r="H42" s="949"/>
      <c r="I42" s="947"/>
      <c r="J42" s="948"/>
      <c r="K42" s="948"/>
      <c r="L42" s="948"/>
      <c r="M42" s="948"/>
      <c r="N42" s="948"/>
      <c r="O42" s="948"/>
      <c r="P42" s="948"/>
      <c r="Q42" s="948"/>
      <c r="R42" s="948"/>
      <c r="S42" s="948"/>
      <c r="T42" s="948"/>
      <c r="U42" s="948"/>
      <c r="V42" s="948"/>
      <c r="W42" s="948"/>
      <c r="X42" s="948"/>
      <c r="Y42" s="948"/>
      <c r="Z42" s="948"/>
      <c r="AA42" s="948"/>
      <c r="AB42" s="949"/>
      <c r="AC42" s="375"/>
      <c r="AD42" s="375"/>
      <c r="AE42" s="375"/>
      <c r="AF42" s="375"/>
    </row>
    <row r="43" spans="1:62" ht="20" customHeight="1">
      <c r="A43" s="375"/>
      <c r="B43" s="932" t="s">
        <v>103</v>
      </c>
      <c r="C43" s="933"/>
      <c r="D43" s="934"/>
      <c r="E43" s="947"/>
      <c r="F43" s="948"/>
      <c r="G43" s="948"/>
      <c r="H43" s="949"/>
      <c r="I43" s="947"/>
      <c r="J43" s="948"/>
      <c r="K43" s="948"/>
      <c r="L43" s="948"/>
      <c r="M43" s="948"/>
      <c r="N43" s="948"/>
      <c r="O43" s="948"/>
      <c r="P43" s="948"/>
      <c r="Q43" s="948"/>
      <c r="R43" s="948"/>
      <c r="S43" s="948"/>
      <c r="T43" s="948"/>
      <c r="U43" s="948"/>
      <c r="V43" s="948"/>
      <c r="W43" s="948"/>
      <c r="X43" s="948"/>
      <c r="Y43" s="948"/>
      <c r="Z43" s="948"/>
      <c r="AA43" s="948"/>
      <c r="AB43" s="949"/>
      <c r="AC43" s="375"/>
      <c r="AD43" s="375"/>
      <c r="AE43" s="375"/>
      <c r="AF43" s="375"/>
    </row>
    <row r="44" spans="1:62" ht="20" customHeight="1">
      <c r="A44" s="375"/>
      <c r="B44" s="932" t="s">
        <v>104</v>
      </c>
      <c r="C44" s="933"/>
      <c r="D44" s="934"/>
      <c r="E44" s="947"/>
      <c r="F44" s="948"/>
      <c r="G44" s="948"/>
      <c r="H44" s="949"/>
      <c r="I44" s="947"/>
      <c r="J44" s="948"/>
      <c r="K44" s="948"/>
      <c r="L44" s="948"/>
      <c r="M44" s="948"/>
      <c r="N44" s="948"/>
      <c r="O44" s="948"/>
      <c r="P44" s="948"/>
      <c r="Q44" s="948"/>
      <c r="R44" s="948"/>
      <c r="S44" s="948"/>
      <c r="T44" s="948"/>
      <c r="U44" s="948"/>
      <c r="V44" s="948"/>
      <c r="W44" s="948"/>
      <c r="X44" s="948"/>
      <c r="Y44" s="948"/>
      <c r="Z44" s="948"/>
      <c r="AA44" s="948"/>
      <c r="AB44" s="949"/>
      <c r="AC44" s="375"/>
      <c r="AD44" s="375"/>
      <c r="AE44" s="375"/>
      <c r="AF44" s="375"/>
    </row>
    <row r="45" spans="1:62" ht="20" customHeight="1">
      <c r="A45" s="375"/>
      <c r="B45" s="950" t="s">
        <v>105</v>
      </c>
      <c r="C45" s="950"/>
      <c r="D45" s="950"/>
      <c r="E45" s="947"/>
      <c r="F45" s="948"/>
      <c r="G45" s="948"/>
      <c r="H45" s="949"/>
      <c r="I45" s="947"/>
      <c r="J45" s="948"/>
      <c r="K45" s="948"/>
      <c r="L45" s="948"/>
      <c r="M45" s="948"/>
      <c r="N45" s="948"/>
      <c r="O45" s="948"/>
      <c r="P45" s="948"/>
      <c r="Q45" s="948"/>
      <c r="R45" s="948"/>
      <c r="S45" s="948"/>
      <c r="T45" s="948"/>
      <c r="U45" s="948"/>
      <c r="V45" s="948"/>
      <c r="W45" s="948"/>
      <c r="X45" s="948"/>
      <c r="Y45" s="948"/>
      <c r="Z45" s="948"/>
      <c r="AA45" s="948"/>
      <c r="AB45" s="949"/>
      <c r="AC45" s="375"/>
      <c r="AD45" s="375"/>
      <c r="AE45" s="375"/>
      <c r="AF45" s="375"/>
    </row>
    <row r="46" spans="1:62">
      <c r="A46" s="375"/>
      <c r="B46" s="407" t="s">
        <v>318</v>
      </c>
      <c r="C46" s="375"/>
      <c r="D46" s="375"/>
      <c r="E46" s="375"/>
      <c r="F46" s="375"/>
      <c r="G46" s="375"/>
      <c r="H46" s="375"/>
      <c r="I46" s="375"/>
      <c r="J46" s="375"/>
      <c r="K46" s="375"/>
      <c r="L46" s="375"/>
      <c r="M46" s="375"/>
      <c r="N46" s="375"/>
      <c r="O46" s="375"/>
      <c r="P46" s="375"/>
      <c r="Q46" s="375"/>
      <c r="R46" s="375"/>
      <c r="S46" s="375"/>
      <c r="T46" s="375"/>
      <c r="U46" s="375"/>
      <c r="V46" s="375"/>
      <c r="W46" s="375"/>
      <c r="X46" s="375"/>
      <c r="Y46" s="375"/>
      <c r="Z46" s="375"/>
      <c r="AA46" s="375"/>
      <c r="AB46" s="375"/>
      <c r="AC46" s="375"/>
      <c r="AD46" s="375"/>
      <c r="AE46" s="375"/>
      <c r="AF46" s="375"/>
    </row>
    <row r="47" spans="1:62">
      <c r="A47" s="375"/>
      <c r="B47" s="385" t="s">
        <v>319</v>
      </c>
      <c r="C47" s="375"/>
      <c r="D47" s="375"/>
      <c r="E47" s="375"/>
      <c r="F47" s="375"/>
      <c r="G47" s="375"/>
      <c r="H47" s="375"/>
      <c r="I47" s="375"/>
      <c r="J47" s="375"/>
      <c r="K47" s="375"/>
      <c r="L47" s="375"/>
      <c r="M47" s="375"/>
      <c r="N47" s="375"/>
      <c r="O47" s="375"/>
      <c r="P47" s="375"/>
      <c r="Q47" s="375"/>
      <c r="R47" s="375"/>
      <c r="S47" s="375"/>
      <c r="T47" s="375"/>
      <c r="U47" s="375"/>
      <c r="V47" s="375"/>
      <c r="W47" s="375"/>
      <c r="X47" s="375"/>
      <c r="Y47" s="375"/>
      <c r="Z47" s="375"/>
      <c r="AA47" s="375"/>
      <c r="AB47" s="375"/>
      <c r="AC47" s="375"/>
      <c r="AD47" s="375"/>
      <c r="AE47" s="375"/>
      <c r="AF47" s="375"/>
    </row>
    <row r="49" spans="2:31">
      <c r="B49" s="376" t="s">
        <v>398</v>
      </c>
    </row>
    <row r="50" spans="2:31" ht="41.4" customHeight="1">
      <c r="B50" s="925" t="s">
        <v>399</v>
      </c>
      <c r="C50" s="926"/>
      <c r="D50" s="926"/>
      <c r="E50" s="926"/>
      <c r="F50" s="926"/>
      <c r="G50" s="927"/>
      <c r="H50" s="919" t="str">
        <f>IF(B17="A",単価表!D81,IF(B17="B",単価表!D82,IF(B17="C",単価表!D83,IFERROR("",0))))</f>
        <v/>
      </c>
      <c r="I50" s="920"/>
      <c r="J50" s="920"/>
      <c r="K50" s="920"/>
      <c r="L50" s="921" t="s">
        <v>6</v>
      </c>
      <c r="M50" s="921"/>
      <c r="N50" s="387" t="s">
        <v>400</v>
      </c>
      <c r="O50" s="928"/>
      <c r="P50" s="928"/>
      <c r="Q50" s="387" t="s">
        <v>1</v>
      </c>
      <c r="R50" s="922">
        <f>IFERROR(H50*O50,0)</f>
        <v>0</v>
      </c>
      <c r="S50" s="923"/>
      <c r="T50" s="923"/>
      <c r="U50" s="923"/>
      <c r="V50" s="923"/>
      <c r="W50" s="923"/>
      <c r="X50" s="923"/>
      <c r="Y50" s="923"/>
      <c r="Z50" s="924"/>
      <c r="AA50" s="921" t="s">
        <v>6</v>
      </c>
      <c r="AB50" s="921"/>
      <c r="AC50" s="386"/>
      <c r="AD50" s="386"/>
      <c r="AE50" s="386"/>
    </row>
  </sheetData>
  <mergeCells count="63">
    <mergeCell ref="B45:D45"/>
    <mergeCell ref="E45:H45"/>
    <mergeCell ref="B35:D35"/>
    <mergeCell ref="E35:H35"/>
    <mergeCell ref="I45:AB45"/>
    <mergeCell ref="B40:D40"/>
    <mergeCell ref="E40:H40"/>
    <mergeCell ref="I40:AB40"/>
    <mergeCell ref="B37:D37"/>
    <mergeCell ref="E37:H37"/>
    <mergeCell ref="I37:AB37"/>
    <mergeCell ref="B38:D38"/>
    <mergeCell ref="E38:H38"/>
    <mergeCell ref="I38:AB38"/>
    <mergeCell ref="I35:AB35"/>
    <mergeCell ref="B36:D36"/>
    <mergeCell ref="T7:V7"/>
    <mergeCell ref="B43:D43"/>
    <mergeCell ref="E43:H43"/>
    <mergeCell ref="I43:AB43"/>
    <mergeCell ref="B44:D44"/>
    <mergeCell ref="E44:H44"/>
    <mergeCell ref="I44:AB44"/>
    <mergeCell ref="B41:D41"/>
    <mergeCell ref="E41:H41"/>
    <mergeCell ref="I41:AB41"/>
    <mergeCell ref="B42:D42"/>
    <mergeCell ref="E42:H42"/>
    <mergeCell ref="I42:AB42"/>
    <mergeCell ref="B39:D39"/>
    <mergeCell ref="E39:H39"/>
    <mergeCell ref="I39:AB39"/>
    <mergeCell ref="E36:H36"/>
    <mergeCell ref="I36:AB36"/>
    <mergeCell ref="C30:AE30"/>
    <mergeCell ref="B33:D33"/>
    <mergeCell ref="E33:H33"/>
    <mergeCell ref="I33:AB33"/>
    <mergeCell ref="B34:D34"/>
    <mergeCell ref="E34:H34"/>
    <mergeCell ref="I34:AB34"/>
    <mergeCell ref="A2:AE2"/>
    <mergeCell ref="Z4:AA4"/>
    <mergeCell ref="AC4:AD4"/>
    <mergeCell ref="W7:AE7"/>
    <mergeCell ref="C29:AE29"/>
    <mergeCell ref="A12:AF12"/>
    <mergeCell ref="I19:AE19"/>
    <mergeCell ref="I20:AE20"/>
    <mergeCell ref="I21:AE21"/>
    <mergeCell ref="B22:H22"/>
    <mergeCell ref="I22:AE22"/>
    <mergeCell ref="C28:AE28"/>
    <mergeCell ref="B19:H19"/>
    <mergeCell ref="B20:H20"/>
    <mergeCell ref="B21:H21"/>
    <mergeCell ref="B17:D18"/>
    <mergeCell ref="H50:K50"/>
    <mergeCell ref="L50:M50"/>
    <mergeCell ref="AA50:AB50"/>
    <mergeCell ref="R50:Z50"/>
    <mergeCell ref="B50:G50"/>
    <mergeCell ref="O50:P50"/>
  </mergeCells>
  <phoneticPr fontId="3"/>
  <conditionalFormatting sqref="B50">
    <cfRule type="colorScale" priority="1">
      <colorScale>
        <cfvo type="min"/>
        <cfvo type="max"/>
        <color rgb="FFFF7128"/>
        <color rgb="FFFFEF9C"/>
      </colorScale>
    </cfRule>
  </conditionalFormatting>
  <dataValidations count="2">
    <dataValidation type="list" allowBlank="1" showInputMessage="1" showErrorMessage="1" sqref="B28:B30" xr:uid="{AF868887-6383-4E5F-AC74-B266D461E9E9}">
      <formula1>"✓"</formula1>
    </dataValidation>
    <dataValidation type="list" allowBlank="1" showInputMessage="1" showErrorMessage="1" sqref="B17:C18" xr:uid="{377B4946-E7C2-4864-8905-059E97B11571}">
      <formula1>"A,B,C"</formula1>
    </dataValidation>
  </dataValidations>
  <pageMargins left="0.7" right="0.7" top="0.75" bottom="0.75" header="0.3" footer="0.3"/>
  <pageSetup paperSize="9" scale="74"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①【区内園】運営費申請書第1号様式  </vt:lpstr>
      <vt:lpstr>②処遇改善加算</vt:lpstr>
      <vt:lpstr>③受託児童数見込算出書</vt:lpstr>
      <vt:lpstr>④事業計画書</vt:lpstr>
      <vt:lpstr>⑤収支予算書</vt:lpstr>
      <vt:lpstr>⑥チーム保育推進加算</vt:lpstr>
      <vt:lpstr>⑦施設機能強化推進費加算</vt:lpstr>
      <vt:lpstr>⑧小学校接続加算</vt:lpstr>
      <vt:lpstr>⑨栄養管理加算</vt:lpstr>
      <vt:lpstr>単価表</vt:lpstr>
      <vt:lpstr>'①【区内園】運営費申請書第1号様式  '!Print_Area</vt:lpstr>
      <vt:lpstr>②処遇改善加算!Print_Area</vt:lpstr>
      <vt:lpstr>③受託児童数見込算出書!Print_Area</vt:lpstr>
      <vt:lpstr>④事業計画書!Print_Area</vt:lpstr>
      <vt:lpstr>⑤収支予算書!Print_Area</vt:lpstr>
      <vt:lpstr>⑥チーム保育推進加算!Print_Area</vt:lpstr>
      <vt:lpstr>⑦施設機能強化推進費加算!Print_Area</vt:lpstr>
      <vt:lpstr>⑧小学校接続加算!Print_Area</vt:lpstr>
      <vt:lpstr>⑨栄養管理加算!Print_Area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長嶋　勇輝</dc:creator>
  <cp:lastModifiedBy>Okayama101</cp:lastModifiedBy>
  <cp:lastPrinted>2024-03-28T03:36:03Z</cp:lastPrinted>
  <dcterms:created xsi:type="dcterms:W3CDTF">2010-03-25T08:24:55Z</dcterms:created>
  <dcterms:modified xsi:type="dcterms:W3CDTF">2024-04-15T08:54:19Z</dcterms:modified>
</cp:coreProperties>
</file>