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etagaya.local\files\files02xxx\sed02022\data\財政課\35財政公表（広報等）\★HP公表用PDFファイル\財政状況資料集\令和5年度\"/>
    </mc:Choice>
  </mc:AlternateContent>
  <workbookProtection workbookPassword="CA06" lockStructure="1"/>
  <bookViews>
    <workbookView xWindow="1290" yWindow="-105" windowWidth="19425" windowHeight="122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AM35" i="10"/>
  <c r="CO34" i="10"/>
  <c r="CO35" i="10" s="1"/>
  <c r="CO36" i="10" s="1"/>
  <c r="CO37" i="10" s="1"/>
  <c r="CO38" i="10" s="1"/>
  <c r="CO39" i="10" s="1"/>
  <c r="CO40" i="10" s="1"/>
  <c r="CO41" i="10" s="1"/>
  <c r="BW34" i="10"/>
  <c r="BW35" i="10" s="1"/>
  <c r="BW36" i="10" s="1"/>
  <c r="BW37" i="10" s="1"/>
  <c r="BW38" i="10" s="1"/>
  <c r="BW39" i="10" s="1"/>
  <c r="BE34" i="10"/>
  <c r="AM34" i="10"/>
  <c r="C34" i="10"/>
  <c r="C35" i="10" s="1"/>
  <c r="U34" i="10" s="1"/>
  <c r="U35" i="10" s="1"/>
  <c r="U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<sst xmlns="http://schemas.openxmlformats.org/spreadsheetml/2006/main" count="1140" uniqueCount="561">
  <si>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</si>
  <si>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</si>
  <si>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</si>
  <si>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</si>
  <si>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</si>
  <si>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</si>
  <si>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</si>
  <si>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</si>
  <si>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</si>
  <si>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</si>
  <si>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</si>
  <si>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</si>
  <si>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</si>
  <si>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</si>
  <si>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</si>
  <si>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</si>
  <si>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</si>
  <si>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</si>
  <si>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</si>
  <si>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</si>
  <si>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</si>
  <si>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</si>
  <si>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</si>
  <si>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</si>
  <si>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</si>
  <si>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</si>
  <si>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</si>
  <si>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</si>
  <si>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</si>
  <si>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</si>
  <si>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</si>
  <si>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</si>
  <si>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</si>
  <si>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</si>
  <si>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</si>
  <si>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</si>
  <si>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</si>
  <si>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</si>
  <si>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</si>
  <si>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</si>
  <si>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</si>
  <si>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</si>
  <si>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</si>
  <si>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</si>
  <si>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</si>
  <si>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</si>
  <si>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</si>
  <si>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</si>
  <si>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</si>
  <si>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</si>
  <si>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</si>
  <si>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</si>
  <si>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</si>
  <si>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</si>
  <si>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</si>
  <si>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</si>
  <si>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</si>
  <si>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</si>
  <si>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</si>
  <si>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</si>
  <si>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</si>
  <si>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</si>
  <si>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</si>
  <si>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</si>
  <si>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</si>
  <si>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</si>
  <si>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</si>
  <si>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</si>
  <si>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</si>
  <si>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</si>
  <si>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</si>
  <si>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</si>
  <si>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</si>
  <si>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</si>
  <si>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</si>
  <si>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</si>
  <si>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</si>
  <si>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</si>
  <si>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</si>
  <si>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</si>
  <si>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</si>
  <si>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</si>
  <si>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</si>
  <si>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</si>
  <si>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</si>
  <si>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</si>
  <si>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</si>
  <si>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</si>
  <si>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</si>
  <si>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</si>
  <si>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</si>
  <si>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</si>
  <si>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</si>
  <si>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</si>
  <si>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世田谷区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</si>
  <si>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</si>
  <si>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</si>
  <si>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</si>
  <si>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</si>
  <si>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</si>
  <si>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</si>
  <si>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</si>
  <si>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</si>
  <si>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</si>
  <si>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</si>
  <si>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</si>
  <si>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</si>
  <si>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</si>
  <si>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</si>
  <si>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</si>
  <si>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</si>
  <si>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</si>
  <si>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</si>
  <si>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</si>
  <si>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</si>
  <si>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</si>
  <si>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</si>
  <si>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</si>
  <si>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</si>
  <si>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</si>
  <si>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</si>
  <si>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</si>
  <si>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</si>
  <si>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</si>
  <si>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</si>
  <si>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</si>
  <si>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</si>
  <si>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</si>
  <si>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</si>
  <si>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</si>
  <si>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</si>
  <si>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</si>
  <si>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</si>
  <si>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</si>
  <si>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</si>
  <si>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</si>
  <si>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</si>
  <si>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</si>
  <si>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</si>
  <si>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</si>
  <si>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</si>
  <si>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</si>
  <si>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</si>
  <si>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</si>
  <si>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</si>
  <si>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</si>
  <si>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</si>
  <si>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</si>
  <si>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</si>
  <si>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</si>
  <si>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</si>
  <si>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</si>
  <si>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</si>
  <si>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</si>
  <si>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</si>
  <si>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</si>
  <si>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</si>
  <si>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</si>
  <si>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</si>
  <si>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</si>
  <si>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</si>
  <si>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</si>
  <si>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</si>
  <si>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</si>
  <si>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</si>
  <si>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</si>
  <si>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</si>
  <si>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</si>
  <si>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</si>
  <si>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</si>
  <si>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</si>
  <si>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</si>
  <si>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</si>
  <si>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</si>
  <si>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</si>
  <si>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</si>
  <si>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</si>
  <si>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</si>
  <si>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</si>
  <si>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</si>
  <si>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</si>
  <si>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</si>
  <si>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</si>
  <si>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</si>
  <si>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</si>
  <si>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</si>
  <si>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</si>
  <si>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</si>
  <si>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</si>
  <si>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</si>
  <si>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</si>
  <si>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</si>
  <si>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</si>
  <si>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</si>
  <si>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</si>
  <si>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</si>
  <si>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</si>
  <si>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</si>
  <si>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</si>
  <si>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</si>
  <si>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</si>
  <si>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</si>
  <si>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</si>
  <si>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東京都世田谷区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</si>
  <si>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</si>
  <si>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</si>
  <si>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</si>
  <si>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</si>
  <si>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</si>
  <si>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</si>
  <si>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</si>
  <si>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</si>
  <si>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</si>
  <si>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</si>
  <si>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</si>
  <si>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</si>
  <si>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</si>
  <si>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</si>
  <si>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</si>
  <si>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</si>
  <si>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</si>
  <si>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</si>
  <si>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</si>
  <si>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</si>
  <si>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</si>
  <si>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</si>
  <si>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</si>
  <si>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</si>
  <si>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</si>
  <si>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</si>
  <si>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</si>
  <si>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</si>
  <si>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</si>
  <si>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</si>
  <si>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</si>
  <si>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</si>
  <si>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</si>
  <si>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</si>
  <si>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</si>
  <si>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</si>
  <si>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</si>
  <si>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</si>
  <si>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</si>
  <si>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</si>
  <si>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</si>
  <si>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</si>
  <si>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</si>
  <si>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</si>
  <si>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</si>
  <si>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</si>
  <si>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</si>
  <si>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</si>
  <si>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</si>
  <si>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</si>
  <si>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</si>
  <si>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</si>
  <si>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</si>
  <si>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</si>
  <si>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</si>
  <si>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</si>
  <si>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</si>
  <si>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</si>
  <si>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</si>
  <si>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</si>
  <si>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</si>
  <si>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</si>
  <si>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</si>
  <si>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</si>
  <si>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</si>
  <si>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</si>
  <si>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</si>
  <si>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</si>
  <si>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</si>
  <si>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</si>
  <si>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</si>
  <si>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</si>
  <si>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</si>
  <si>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</si>
  <si>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</si>
  <si>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</si>
  <si>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</si>
  <si>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</si>
  <si>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</si>
  <si>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</si>
  <si>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</si>
  <si>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</si>
  <si>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</si>
  <si>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</si>
  <si>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</si>
  <si>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</si>
  <si>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</si>
  <si>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</si>
  <si>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</si>
  <si>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</si>
  <si>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</si>
  <si>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</si>
  <si>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</si>
  <si>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</si>
  <si>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</si>
  <si>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</si>
  <si>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</si>
  <si>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</si>
  <si>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</si>
  <si>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</si>
  <si>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</si>
  <si>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</si>
  <si>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</si>
  <si>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</si>
  <si>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</si>
  <si>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</si>
  <si>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</si>
  <si>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</si>
  <si>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</si>
  <si>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</si>
  <si>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</si>
  <si>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</si>
  <si>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</si>
  <si>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</si>
  <si>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</si>
  <si>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</si>
  <si>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</si>
  <si>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</si>
  <si>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</si>
  <si>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</si>
  <si>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</si>
  <si>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</si>
  <si>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</si>
  <si>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</si>
  <si>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</si>
  <si>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</si>
  <si>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</si>
  <si>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</si>
  <si>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</si>
  <si>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</si>
  <si>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</si>
  <si>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</si>
  <si>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</si>
  <si>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</si>
  <si>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</si>
  <si>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</si>
  <si>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</si>
  <si>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</si>
  <si>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</si>
  <si>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</si>
  <si>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</si>
  <si>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</si>
  <si>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</si>
  <si>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</si>
  <si>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</si>
  <si>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</si>
  <si>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</si>
  <si>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</si>
  <si>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</si>
  <si>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</si>
  <si>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東京都世田谷区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</si>
  <si>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</si>
  <si>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</si>
  <si>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</si>
  <si>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</si>
  <si>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</si>
  <si>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</si>
  <si>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</si>
  <si>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</si>
  <si>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</si>
  <si>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</si>
  <si>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</si>
  <si>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</si>
  <si>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</si>
  <si>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</si>
  <si>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</si>
  <si>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</si>
  <si>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</si>
  <si>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</si>
  <si>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</si>
  <si>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</si>
  <si>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</si>
  <si>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</si>
  <si>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</si>
  <si>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</si>
  <si>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</si>
  <si>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</si>
  <si>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</si>
  <si>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</si>
  <si>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</si>
  <si>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</si>
  <si>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</si>
  <si>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</si>
  <si>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</si>
  <si>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</si>
  <si>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</si>
  <si>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後期高齢者医療会計</t>
    <phoneticPr fontId="5"/>
  </si>
  <si>
    <t>介護保険事業会計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</si>
  <si>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</si>
  <si>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</si>
  <si>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</si>
  <si>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</si>
  <si>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</si>
  <si>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</si>
  <si>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</si>
  <si>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</si>
  <si>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</si>
  <si>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</si>
  <si>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</si>
  <si>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</si>
  <si>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</si>
  <si>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</si>
  <si>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</si>
  <si>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</si>
  <si>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</si>
  <si>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</si>
  <si>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</si>
  <si>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</si>
  <si>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</si>
  <si>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</si>
  <si>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</si>
  <si>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</si>
  <si>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</si>
  <si>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</si>
  <si>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</si>
  <si>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</si>
  <si>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</si>
  <si>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</si>
  <si>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</si>
  <si>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</si>
  <si>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</si>
  <si>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</si>
  <si>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</si>
  <si>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</si>
  <si>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</si>
  <si>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</si>
  <si>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</si>
  <si>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</si>
  <si>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</si>
  <si>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</si>
  <si>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</si>
  <si>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</si>
  <si>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</si>
  <si>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</si>
  <si>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</si>
  <si>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</si>
  <si>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</si>
  <si>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</si>
  <si>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</si>
  <si>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</si>
  <si>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</si>
  <si>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</si>
  <si>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</si>
  <si>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</si>
  <si>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</si>
  <si>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</si>
  <si>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</si>
  <si>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</si>
  <si>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</si>
  <si>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</si>
  <si>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</si>
  <si>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</si>
  <si>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</si>
  <si>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</si>
  <si>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</si>
  <si>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</si>
  <si>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</si>
  <si>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</si>
  <si>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</si>
  <si>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</si>
  <si>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</si>
  <si>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</si>
  <si>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</si>
  <si>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</si>
  <si>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</si>
  <si>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</si>
  <si>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</si>
  <si>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</si>
  <si>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</si>
  <si>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</si>
  <si>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</si>
  <si>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</si>
  <si>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</si>
  <si>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</si>
  <si>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</si>
  <si>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</si>
  <si>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</si>
  <si>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</si>
  <si>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</si>
  <si>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</si>
  <si>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</si>
  <si>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</si>
  <si>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</si>
  <si>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</si>
  <si>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</si>
  <si>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</si>
  <si>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</si>
  <si>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</si>
  <si>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</si>
  <si>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</si>
  <si>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</si>
  <si>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</si>
  <si>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</si>
  <si>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</si>
  <si>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</si>
  <si>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</si>
  <si>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</si>
  <si>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</si>
  <si>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</si>
  <si>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</si>
  <si>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</si>
  <si>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</si>
  <si>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</si>
  <si>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</si>
  <si>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</si>
  <si>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</si>
  <si>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</si>
  <si>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</si>
  <si>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</si>
  <si>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</si>
  <si>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</si>
  <si>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</si>
  <si>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</si>
  <si>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</si>
  <si>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</si>
  <si>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</si>
  <si>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</si>
  <si>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</si>
  <si>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</si>
  <si>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</si>
  <si>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</si>
  <si>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</si>
  <si>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</si>
  <si>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1.79</t>
  </si>
  <si>
    <t>一般会計</t>
  </si>
  <si>
    <t>介護保険事業会計</t>
  </si>
  <si>
    <t>後期高齢者医療会計</t>
  </si>
  <si>
    <t>国民健康保険事業会計</t>
  </si>
  <si>
    <t>学校給食費会計</t>
  </si>
  <si>
    <t>その他会計（赤字）</t>
  </si>
  <si>
    <t>その他会計（黒字）</t>
  </si>
  <si>
    <t>R01</t>
    <phoneticPr fontId="5"/>
  </si>
  <si>
    <t>R02</t>
    <phoneticPr fontId="5"/>
  </si>
  <si>
    <t>R03</t>
    <phoneticPr fontId="5"/>
  </si>
  <si>
    <t>R04</t>
    <phoneticPr fontId="5"/>
  </si>
  <si>
    <t>R05</t>
    <phoneticPr fontId="5"/>
  </si>
  <si>
    <t>特別区人事・厚生事務組合</t>
  </si>
  <si>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</si>
  <si>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</si>
  <si>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</si>
  <si>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</si>
  <si>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</si>
  <si>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</si>
  <si>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都市整備基金</t>
    <rPh sb="0" eb="2">
      <t>トシ</t>
    </rPh>
    <rPh sb="2" eb="4">
      <t>セイビ</t>
    </rPh>
    <rPh sb="4" eb="6">
      <t>キキン</t>
    </rPh>
    <phoneticPr fontId="6"/>
  </si>
  <si>
    <t>みどりのトラスト基金</t>
    <rPh sb="8" eb="10">
      <t>キキン</t>
    </rPh>
    <phoneticPr fontId="6"/>
  </si>
  <si>
    <t>スポーツ推進基金</t>
    <rPh sb="4" eb="6">
      <t>スイシン</t>
    </rPh>
    <rPh sb="6" eb="8">
      <t>キキン</t>
    </rPh>
    <phoneticPr fontId="6"/>
  </si>
  <si>
    <t>義務教育施設整備基金</t>
  </si>
  <si>
    <t>庁舎等建設等基金</t>
  </si>
  <si>
    <t>世田谷区保健センター</t>
    <rPh sb="0" eb="4">
      <t>セタガヤク</t>
    </rPh>
    <rPh sb="4" eb="6">
      <t>ホケン</t>
    </rPh>
    <phoneticPr fontId="32"/>
  </si>
  <si>
    <t>世田谷区スポーツ振興財団</t>
    <rPh sb="0" eb="4">
      <t>セタガヤク</t>
    </rPh>
    <rPh sb="8" eb="10">
      <t>シンコウ</t>
    </rPh>
    <rPh sb="10" eb="12">
      <t>ザイダン</t>
    </rPh>
    <phoneticPr fontId="1"/>
  </si>
  <si>
    <t>世田谷サービス公社</t>
    <rPh sb="0" eb="3">
      <t>セタガヤ</t>
    </rPh>
    <rPh sb="7" eb="9">
      <t>コウシャ</t>
    </rPh>
    <phoneticPr fontId="1"/>
  </si>
  <si>
    <t>世田谷川場ふるさと公社</t>
  </si>
  <si>
    <t>世田谷区土地開発公社</t>
    <rPh sb="4" eb="6">
      <t>トチ</t>
    </rPh>
    <rPh sb="6" eb="8">
      <t>カイハツ</t>
    </rPh>
    <rPh sb="8" eb="10">
      <t>コウシャ</t>
    </rPh>
    <phoneticPr fontId="1"/>
  </si>
  <si>
    <t>せたがや文化財団</t>
  </si>
  <si>
    <t>世田谷区産業振興公社</t>
  </si>
  <si>
    <t>世田谷トラストまちづくり</t>
    <rPh sb="0" eb="3">
      <t>セタガヤ</t>
    </rPh>
    <phoneticPr fontId="3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</si>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</sst>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44A0-4E9C-9872-AB99C71190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56077</c:v>
                </c:pt>
                <c:pt idx="1">
                  <c:v>43232</c:v>
                </c:pt>
                <c:pt idx="2">
                  <c:v>34663</c:v>
                </c:pt>
                <c:pt idx="3">
                  <c:v>34717</c:v>
                </c:pt>
                <c:pt idx="4">
                  <c:v>50364</c:v>
                </c:pt>
              </c:numCache>
            </c:numRef>
          </c:val>
          <c:smooth val="0"/>
          <c:extLst>
            <c:ext xmlns:c16="http://schemas.microsoft.com/office/drawing/2014/chart" uri="{C3380CC4-5D6E-409C-BE32-E72D297353CC}">
              <c16:uniqueId val="{00000001-44A0-4E9C-9872-AB99C71190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4.91</c:v>
                </c:pt>
                <c:pt idx="1">
                  <c:v>6.13</c:v>
                </c:pt>
                <c:pt idx="2">
                  <c:v>8.26</c:v>
                </c:pt>
                <c:pt idx="3">
                  <c:v>7.02</c:v>
                </c:pt>
                <c:pt idx="4">
                  <c:v>4.91</c:v>
                </c:pt>
              </c:numCache>
            </c:numRef>
          </c:val>
          <c:extLst>
            <c:ext xmlns:c16="http://schemas.microsoft.com/office/drawing/2014/chart" uri="{C3380CC4-5D6E-409C-BE32-E72D297353CC}">
              <c16:uniqueId val="{00000000-5A7C-4910-BB7C-42445B35D6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16.46</c:v>
                </c:pt>
                <c:pt idx="1">
                  <c:v>19.100000000000001</c:v>
                </c:pt>
                <c:pt idx="2">
                  <c:v>18.78</c:v>
                </c:pt>
                <c:pt idx="3">
                  <c:v>19.27</c:v>
                </c:pt>
                <c:pt idx="4">
                  <c:v>18.5</c:v>
                </c:pt>
              </c:numCache>
            </c:numRef>
          </c:val>
          <c:extLst>
            <c:ext xmlns:c16="http://schemas.microsoft.com/office/drawing/2014/chart" uri="{C3380CC4-5D6E-409C-BE32-E72D297353CC}">
              <c16:uniqueId val="{00000001-5A7C-4910-BB7C-42445B35D6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1.62</c:v>
                </c:pt>
                <c:pt idx="1">
                  <c:v>3.75</c:v>
                </c:pt>
                <c:pt idx="2">
                  <c:v>2.69</c:v>
                </c:pt>
                <c:pt idx="3">
                  <c:v>0.54</c:v>
                </c:pt>
                <c:pt idx="4">
                  <c:v>-1.79</c:v>
                </c:pt>
              </c:numCache>
            </c:numRef>
          </c:val>
          <c:smooth val="0"/>
          <c:extLst>
            <c:ext xmlns:c16="http://schemas.microsoft.com/office/drawing/2014/chart" uri="{C3380CC4-5D6E-409C-BE32-E72D297353CC}">
              <c16:uniqueId val="{00000002-5A7C-4910-BB7C-42445B35D6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583-49CB-983C-9B55E91BDA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83-49CB-983C-9B55E91BDA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583-49CB-983C-9B55E91BDA4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583-49CB-983C-9B55E91BDA4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583-49CB-983C-9B55E91BDA4A}"/>
            </c:ext>
          </c:extLst>
        </c:ser>
        <c:ser>
          <c:idx val="5"/>
          <c:order val="5"/>
          <c:tx>
            <c:strRef>
              <c:f>データシート!$A$32</c:f>
              <c:strCache>
                <c:ptCount val="1"/>
                <c:pt idx="0">
                  <c:v>学校給食費会計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0.02</c:v>
                </c:pt>
                <c:pt idx="4">
                  <c:v>#N/A</c:v>
                </c:pt>
                <c:pt idx="5">
                  <c:v>0.03</c:v>
                </c:pt>
                <c:pt idx="6">
                  <c:v>#N/A</c:v>
                </c:pt>
                <c:pt idx="7">
                  <c:v>0.02</c:v>
                </c:pt>
                <c:pt idx="8">
                  <c:v>#N/A</c:v>
                </c:pt>
                <c:pt idx="9">
                  <c:v>0.01</c:v>
                </c:pt>
              </c:numCache>
            </c:numRef>
          </c:val>
          <c:extLst>
            <c:ext xmlns:c16="http://schemas.microsoft.com/office/drawing/2014/chart" uri="{C3380CC4-5D6E-409C-BE32-E72D297353CC}">
              <c16:uniqueId val="{00000005-F583-49CB-983C-9B55E91BDA4A}"/>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0.18</c:v>
                </c:pt>
                <c:pt idx="2">
                  <c:v>#N/A</c:v>
                </c:pt>
                <c:pt idx="3">
                  <c:v>0.59</c:v>
                </c:pt>
                <c:pt idx="4">
                  <c:v>#N/A</c:v>
                </c:pt>
                <c:pt idx="5">
                  <c:v>0.56000000000000005</c:v>
                </c:pt>
                <c:pt idx="6">
                  <c:v>#N/A</c:v>
                </c:pt>
                <c:pt idx="7">
                  <c:v>0.28999999999999998</c:v>
                </c:pt>
                <c:pt idx="8">
                  <c:v>#N/A</c:v>
                </c:pt>
                <c:pt idx="9">
                  <c:v>0.27</c:v>
                </c:pt>
              </c:numCache>
            </c:numRef>
          </c:val>
          <c:extLst>
            <c:ext xmlns:c16="http://schemas.microsoft.com/office/drawing/2014/chart" uri="{C3380CC4-5D6E-409C-BE32-E72D297353CC}">
              <c16:uniqueId val="{00000006-F583-49CB-983C-9B55E91BDA4A}"/>
            </c:ext>
          </c:extLst>
        </c:ser>
        <c:ser>
          <c:idx val="7"/>
          <c:order val="7"/>
          <c:tx>
            <c:strRef>
              <c:f>データシート!$A$34</c:f>
              <c:strCache>
                <c:ptCount val="1"/>
                <c:pt idx="0">
                  <c:v>後期高齢者医療会計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0.28000000000000003</c:v>
                </c:pt>
                <c:pt idx="2">
                  <c:v>#N/A</c:v>
                </c:pt>
                <c:pt idx="3">
                  <c:v>0.34</c:v>
                </c:pt>
                <c:pt idx="4">
                  <c:v>#N/A</c:v>
                </c:pt>
                <c:pt idx="5">
                  <c:v>0.31</c:v>
                </c:pt>
                <c:pt idx="6">
                  <c:v>#N/A</c:v>
                </c:pt>
                <c:pt idx="7">
                  <c:v>0.36</c:v>
                </c:pt>
                <c:pt idx="8">
                  <c:v>#N/A</c:v>
                </c:pt>
                <c:pt idx="9">
                  <c:v>0.31</c:v>
                </c:pt>
              </c:numCache>
            </c:numRef>
          </c:val>
          <c:extLst>
            <c:ext xmlns:c16="http://schemas.microsoft.com/office/drawing/2014/chart" uri="{C3380CC4-5D6E-409C-BE32-E72D297353CC}">
              <c16:uniqueId val="{00000007-F583-49CB-983C-9B55E91BDA4A}"/>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1.47</c:v>
                </c:pt>
                <c:pt idx="2">
                  <c:v>#N/A</c:v>
                </c:pt>
                <c:pt idx="3">
                  <c:v>1.21</c:v>
                </c:pt>
                <c:pt idx="4">
                  <c:v>#N/A</c:v>
                </c:pt>
                <c:pt idx="5">
                  <c:v>1.46</c:v>
                </c:pt>
                <c:pt idx="6">
                  <c:v>#N/A</c:v>
                </c:pt>
                <c:pt idx="7">
                  <c:v>1.61</c:v>
                </c:pt>
                <c:pt idx="8">
                  <c:v>#N/A</c:v>
                </c:pt>
                <c:pt idx="9">
                  <c:v>1.36</c:v>
                </c:pt>
              </c:numCache>
            </c:numRef>
          </c:val>
          <c:extLst>
            <c:ext xmlns:c16="http://schemas.microsoft.com/office/drawing/2014/chart" uri="{C3380CC4-5D6E-409C-BE32-E72D297353CC}">
              <c16:uniqueId val="{00000008-F583-49CB-983C-9B55E91BDA4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4.88</c:v>
                </c:pt>
                <c:pt idx="2">
                  <c:v>#N/A</c:v>
                </c:pt>
                <c:pt idx="3">
                  <c:v>6.98</c:v>
                </c:pt>
                <c:pt idx="4">
                  <c:v>#N/A</c:v>
                </c:pt>
                <c:pt idx="5">
                  <c:v>8.2200000000000006</c:v>
                </c:pt>
                <c:pt idx="6">
                  <c:v>#N/A</c:v>
                </c:pt>
                <c:pt idx="7">
                  <c:v>6.99</c:v>
                </c:pt>
                <c:pt idx="8">
                  <c:v>#N/A</c:v>
                </c:pt>
                <c:pt idx="9">
                  <c:v>4.8899999999999997</c:v>
                </c:pt>
              </c:numCache>
            </c:numRef>
          </c:val>
          <c:extLst>
            <c:ext xmlns:c16="http://schemas.microsoft.com/office/drawing/2014/chart" uri="{C3380CC4-5D6E-409C-BE32-E72D297353CC}">
              <c16:uniqueId val="{00000009-F583-49CB-983C-9B55E91BDA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15395</c:v>
                </c:pt>
                <c:pt idx="5">
                  <c:v>15147</c:v>
                </c:pt>
                <c:pt idx="8">
                  <c:v>14552</c:v>
                </c:pt>
                <c:pt idx="11">
                  <c:v>13426</c:v>
                </c:pt>
                <c:pt idx="14">
                  <c:v>12161</c:v>
                </c:pt>
              </c:numCache>
            </c:numRef>
          </c:val>
          <c:extLst>
            <c:ext xmlns:c16="http://schemas.microsoft.com/office/drawing/2014/chart" uri="{C3380CC4-5D6E-409C-BE32-E72D297353CC}">
              <c16:uniqueId val="{00000000-2AF8-4EE9-B483-F142D10A80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AF8-4EE9-B483-F142D10A80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1830</c:v>
                </c:pt>
                <c:pt idx="3">
                  <c:v>3600</c:v>
                </c:pt>
                <c:pt idx="6">
                  <c:v>2443</c:v>
                </c:pt>
                <c:pt idx="9">
                  <c:v>3409</c:v>
                </c:pt>
                <c:pt idx="12">
                  <c:v>4338</c:v>
                </c:pt>
              </c:numCache>
            </c:numRef>
          </c:val>
          <c:extLst>
            <c:ext xmlns:c16="http://schemas.microsoft.com/office/drawing/2014/chart" uri="{C3380CC4-5D6E-409C-BE32-E72D297353CC}">
              <c16:uniqueId val="{00000002-2AF8-4EE9-B483-F142D10A80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239</c:v>
                </c:pt>
                <c:pt idx="3">
                  <c:v>269</c:v>
                </c:pt>
                <c:pt idx="6">
                  <c:v>256</c:v>
                </c:pt>
                <c:pt idx="9">
                  <c:v>266</c:v>
                </c:pt>
                <c:pt idx="12">
                  <c:v>331</c:v>
                </c:pt>
              </c:numCache>
            </c:numRef>
          </c:val>
          <c:extLst>
            <c:ext xmlns:c16="http://schemas.microsoft.com/office/drawing/2014/chart" uri="{C3380CC4-5D6E-409C-BE32-E72D297353CC}">
              <c16:uniqueId val="{00000003-2AF8-4EE9-B483-F142D10A80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F8-4EE9-B483-F142D10A80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823</c:v>
                </c:pt>
                <c:pt idx="3">
                  <c:v>998</c:v>
                </c:pt>
                <c:pt idx="6">
                  <c:v>1126</c:v>
                </c:pt>
                <c:pt idx="9">
                  <c:v>863</c:v>
                </c:pt>
                <c:pt idx="12">
                  <c:v>615</c:v>
                </c:pt>
              </c:numCache>
            </c:numRef>
          </c:val>
          <c:extLst>
            <c:ext xmlns:c16="http://schemas.microsoft.com/office/drawing/2014/chart" uri="{C3380CC4-5D6E-409C-BE32-E72D297353CC}">
              <c16:uniqueId val="{00000005-2AF8-4EE9-B483-F142D10A80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F8-4EE9-B483-F142D10A80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4573</c:v>
                </c:pt>
                <c:pt idx="3">
                  <c:v>4336</c:v>
                </c:pt>
                <c:pt idx="6">
                  <c:v>4107</c:v>
                </c:pt>
                <c:pt idx="9">
                  <c:v>3993</c:v>
                </c:pt>
                <c:pt idx="12">
                  <c:v>3823</c:v>
                </c:pt>
              </c:numCache>
            </c:numRef>
          </c:val>
          <c:extLst>
            <c:ext xmlns:c16="http://schemas.microsoft.com/office/drawing/2014/chart" uri="{C3380CC4-5D6E-409C-BE32-E72D297353CC}">
              <c16:uniqueId val="{00000007-2AF8-4EE9-B483-F142D10A80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-7930</c:v>
                </c:pt>
                <c:pt idx="2">
                  <c:v>#N/A</c:v>
                </c:pt>
                <c:pt idx="3">
                  <c:v>#N/A</c:v>
                </c:pt>
                <c:pt idx="4">
                  <c:v>-5944</c:v>
                </c:pt>
                <c:pt idx="5">
                  <c:v>#N/A</c:v>
                </c:pt>
                <c:pt idx="6">
                  <c:v>#N/A</c:v>
                </c:pt>
                <c:pt idx="7">
                  <c:v>-6620</c:v>
                </c:pt>
                <c:pt idx="8">
                  <c:v>#N/A</c:v>
                </c:pt>
                <c:pt idx="9">
                  <c:v>#N/A</c:v>
                </c:pt>
                <c:pt idx="10">
                  <c:v>-4895</c:v>
                </c:pt>
                <c:pt idx="11">
                  <c:v>#N/A</c:v>
                </c:pt>
                <c:pt idx="12">
                  <c:v>#N/A</c:v>
                </c:pt>
                <c:pt idx="13">
                  <c:v>-3054</c:v>
                </c:pt>
                <c:pt idx="14">
                  <c:v>#N/A</c:v>
                </c:pt>
              </c:numCache>
            </c:numRef>
          </c:val>
          <c:smooth val="0"/>
          <c:extLst>
            <c:ext xmlns:c16="http://schemas.microsoft.com/office/drawing/2014/chart" uri="{C3380CC4-5D6E-409C-BE32-E72D297353CC}">
              <c16:uniqueId val="{00000008-2AF8-4EE9-B483-F142D10A80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130515</c:v>
                </c:pt>
                <c:pt idx="5">
                  <c:v>122728</c:v>
                </c:pt>
                <c:pt idx="8">
                  <c:v>126413</c:v>
                </c:pt>
                <c:pt idx="11">
                  <c:v>115155</c:v>
                </c:pt>
                <c:pt idx="14">
                  <c:v>99521</c:v>
                </c:pt>
              </c:numCache>
            </c:numRef>
          </c:val>
          <c:extLst>
            <c:ext xmlns:c16="http://schemas.microsoft.com/office/drawing/2014/chart" uri="{C3380CC4-5D6E-409C-BE32-E72D297353CC}">
              <c16:uniqueId val="{00000000-AF8E-4C8A-AF39-392377FD76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6375</c:v>
                </c:pt>
                <c:pt idx="5">
                  <c:v>6212</c:v>
                </c:pt>
                <c:pt idx="8">
                  <c:v>5982</c:v>
                </c:pt>
                <c:pt idx="11">
                  <c:v>5908</c:v>
                </c:pt>
                <c:pt idx="14">
                  <c:v>5884</c:v>
                </c:pt>
              </c:numCache>
            </c:numRef>
          </c:val>
          <c:extLst>
            <c:ext xmlns:c16="http://schemas.microsoft.com/office/drawing/2014/chart" uri="{C3380CC4-5D6E-409C-BE32-E72D297353CC}">
              <c16:uniqueId val="{00000001-AF8E-4C8A-AF39-392377FD76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113106</c:v>
                </c:pt>
                <c:pt idx="5">
                  <c:v>121416</c:v>
                </c:pt>
                <c:pt idx="8">
                  <c:v>137264</c:v>
                </c:pt>
                <c:pt idx="11">
                  <c:v>163175</c:v>
                </c:pt>
                <c:pt idx="14">
                  <c:v>165869</c:v>
                </c:pt>
              </c:numCache>
            </c:numRef>
          </c:val>
          <c:extLst>
            <c:ext xmlns:c16="http://schemas.microsoft.com/office/drawing/2014/chart" uri="{C3380CC4-5D6E-409C-BE32-E72D297353CC}">
              <c16:uniqueId val="{00000002-AF8E-4C8A-AF39-392377FD76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8E-4C8A-AF39-392377FD76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8E-4C8A-AF39-392377FD76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8E-4C8A-AF39-392377FD76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33470</c:v>
                </c:pt>
                <c:pt idx="3">
                  <c:v>32712</c:v>
                </c:pt>
                <c:pt idx="6">
                  <c:v>31469</c:v>
                </c:pt>
                <c:pt idx="9">
                  <c:v>31193</c:v>
                </c:pt>
                <c:pt idx="12">
                  <c:v>32722</c:v>
                </c:pt>
              </c:numCache>
            </c:numRef>
          </c:val>
          <c:extLst>
            <c:ext xmlns:c16="http://schemas.microsoft.com/office/drawing/2014/chart" uri="{C3380CC4-5D6E-409C-BE32-E72D297353CC}">
              <c16:uniqueId val="{00000006-AF8E-4C8A-AF39-392377FD76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3000</c:v>
                </c:pt>
                <c:pt idx="3">
                  <c:v>3519</c:v>
                </c:pt>
                <c:pt idx="6">
                  <c:v>4003</c:v>
                </c:pt>
                <c:pt idx="9">
                  <c:v>4966</c:v>
                </c:pt>
                <c:pt idx="12">
                  <c:v>5250</c:v>
                </c:pt>
              </c:numCache>
            </c:numRef>
          </c:val>
          <c:extLst>
            <c:ext xmlns:c16="http://schemas.microsoft.com/office/drawing/2014/chart" uri="{C3380CC4-5D6E-409C-BE32-E72D297353CC}">
              <c16:uniqueId val="{00000007-AF8E-4C8A-AF39-392377FD76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AF8E-4C8A-AF39-392377FD76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27684</c:v>
                </c:pt>
                <c:pt idx="3">
                  <c:v>19319</c:v>
                </c:pt>
                <c:pt idx="6">
                  <c:v>18910</c:v>
                </c:pt>
                <c:pt idx="9">
                  <c:v>22508</c:v>
                </c:pt>
                <c:pt idx="12">
                  <c:v>22725</c:v>
                </c:pt>
              </c:numCache>
            </c:numRef>
          </c:val>
          <c:extLst>
            <c:ext xmlns:c16="http://schemas.microsoft.com/office/drawing/2014/chart" uri="{C3380CC4-5D6E-409C-BE32-E72D297353CC}">
              <c16:uniqueId val="{00000009-AF8E-4C8A-AF39-392377FD76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69759</c:v>
                </c:pt>
                <c:pt idx="3">
                  <c:v>73597</c:v>
                </c:pt>
                <c:pt idx="6">
                  <c:v>63799</c:v>
                </c:pt>
                <c:pt idx="9">
                  <c:v>55595</c:v>
                </c:pt>
                <c:pt idx="12">
                  <c:v>48132</c:v>
                </c:pt>
              </c:numCache>
            </c:numRef>
          </c:val>
          <c:extLst>
            <c:ext xmlns:c16="http://schemas.microsoft.com/office/drawing/2014/chart" uri="{C3380CC4-5D6E-409C-BE32-E72D297353CC}">
              <c16:uniqueId val="{0000000A-AF8E-4C8A-AF39-392377FD76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F8E-4C8A-AF39-392377FD76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38838</c:v>
                </c:pt>
                <c:pt idx="1">
                  <c:v>41831</c:v>
                </c:pt>
                <c:pt idx="2">
                  <c:v>41912</c:v>
                </c:pt>
              </c:numCache>
            </c:numRef>
          </c:val>
          <c:extLst>
            <c:ext xmlns:c16="http://schemas.microsoft.com/office/drawing/2014/chart" uri="{C3380CC4-5D6E-409C-BE32-E72D297353CC}">
              <c16:uniqueId val="{00000000-E39D-4EB2-995E-41BEDBE2F4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6466</c:v>
                </c:pt>
                <c:pt idx="1">
                  <c:v>6477</c:v>
                </c:pt>
                <c:pt idx="2">
                  <c:v>6491</c:v>
                </c:pt>
              </c:numCache>
            </c:numRef>
          </c:val>
          <c:extLst>
            <c:ext xmlns:c16="http://schemas.microsoft.com/office/drawing/2014/chart" uri="{C3380CC4-5D6E-409C-BE32-E72D297353CC}">
              <c16:uniqueId val="{00000001-E39D-4EB2-995E-41BEDBE2F4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82710</c:v>
                </c:pt>
                <c:pt idx="1">
                  <c:v>104919</c:v>
                </c:pt>
                <c:pt idx="2">
                  <c:v>98634</c:v>
                </c:pt>
              </c:numCache>
            </c:numRef>
          </c:val>
          <c:extLst>
            <c:ext xmlns:c16="http://schemas.microsoft.com/office/drawing/2014/chart" uri="{C3380CC4-5D6E-409C-BE32-E72D297353CC}">
              <c16:uniqueId val="{00000002-E39D-4EB2-995E-41BEDBE2F4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地方債の着実な償還などの地方債残高縮減の取組みにより、元利償還金が減少した。</a:t>
          </a:r>
        </a:p>
        <a:p>
          <a:r>
            <a:rPr kumimoji="1" lang="ja-JP" altLang="en-US" sz="1400">
              <a:latin typeface="ＭＳ ゴシック" pitchFamily="49" charset="-128"/>
              <a:ea typeface="ＭＳ ゴシック" pitchFamily="49" charset="-128"/>
            </a:rPr>
            <a:t>　また、算入公債費等（地方財政法第</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条の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第</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項第</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号の規定に基づき総務大臣が定める額）が、元利償還金等額全体を上回る数値となっており、実質公債費比率の分子としては負の数値となる。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Ｐゴシック" panose="020B0600070205080204" pitchFamily="50" charset="-128"/>
              <a:ea typeface="ＭＳ Ｐゴシック" panose="020B0600070205080204" pitchFamily="50" charset="-128"/>
            </a:rPr>
            <a:t>減債基金残高については、運用利子を積み立てたことにより増となった。引き続き、適切な範囲で計画的に活用していく。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土地開発公社からの買戻し予定額の増等の影響により、債務負担行為に基づく支出予定額については増加した。一方で、一般会計等に係る地方債の現在高は、平成３０年度借り入れの満期一括償還を行ったことにより、前年度比で減少したため、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）は前年度比で減少した。</a:t>
          </a:r>
        </a:p>
        <a:p>
          <a:r>
            <a:rPr kumimoji="1" lang="ja-JP" altLang="en-US" sz="1400">
              <a:latin typeface="ＭＳ ゴシック" pitchFamily="49" charset="-128"/>
              <a:ea typeface="ＭＳ ゴシック" pitchFamily="49" charset="-128"/>
            </a:rPr>
            <a:t>　将来負担比率の分子（</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）については、計画的な基金の積み立てを行ったことにより、充当可能基金が増加し、充当可能財源等が将来負担額全体を上回る数値となるため、負の数値となる。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東京都世田谷区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本庁舎等整備に伴い「庁舎等建設等基金」を約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億円取り崩したことなどにより、基金全体としては約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本庁舎等整備や区立小中学校をはじめとする学校改築・改修に計画的な活用をしていく。また、道路・公園等の都市基盤整備などにおいても、基金残高の状況や毎年度の収支状況等を踏まえながら、計画的に基金の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・庁舎等建設等基金：庁舎及び施設の建設、増改築等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・義務教育施設整備基金：義務教育施設の整備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・都市整備基金：都市基盤の整備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庁舎等建設等基金：本庁舎等整備に伴い約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・庁舎等建設等基金：本庁舎等整備を行っており、多額の財政負担を伴うことから、計画的な活用を図っていく。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年を迎える建物のうち、約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％を小・中学校が占めており、改築・改修に伴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う多額の財政負担が見込まれることから、計画的な活用と積み立てを行っていく。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・都市整備基金：都市基盤整備を進めていくにあたり、計画的な活用と積み立てを行っていく。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急激な景気変動による減収などにも耐えうるよう、予算規模の約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割を確保することを目標としている。今後も必要最小限の活用に努め、予算規模の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割程度を確保している状況を維持していく。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本庁舎等整備にかかる起債に伴い、満期一括債の償還が多くなる見込みであることから、今後の収支状況を踏まえながら、計画的な積み立てと活用を図っていく。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918,141
892,604
58.05
390,598,653
370,376,911
11,118,266
226,601,394
46,492,935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令和３年度から令和５年度の３か年で平均すると、分子となる基準財政収入額が増加したものの、分母となる基準財政需要額の増加率が分子の増加率を上回ったため、前年度比で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161472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850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127000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109765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67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109765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67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特別区税の増などにより分母となる歳入経常一般財源等が増加したものの、物件費や扶助費の増などにより分子となる経常的経費充当一般財源等の増加率が上回ったため、前年度比で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類似団体との比較では平均値を上回っているが、今後もさらに行財政改革の取組みを進めるとともに、将来を見通した持続可能な財政運営を進めていく。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102108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8804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87630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880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64</xdr:row>
      <xdr:rowOff>145542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6043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131064</xdr:rowOff>
    </xdr:from>
    <xdr:to>
      <xdr:col>11</xdr:col>
      <xdr:colOff>31750</xdr:colOff>
      <xdr:row>64</xdr:row>
      <xdr:rowOff>145542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0386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51308</xdr:rowOff>
    </xdr:from>
    <xdr:to>
      <xdr:col>23</xdr:col>
      <xdr:colOff>184150</xdr:colOff>
      <xdr:row>64</xdr:row>
      <xdr:rowOff>152908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118635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1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94742</xdr:rowOff>
    </xdr:from>
    <xdr:to>
      <xdr:col>11</xdr:col>
      <xdr:colOff>82550</xdr:colOff>
      <xdr:row>65</xdr:row>
      <xdr:rowOff>24892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35069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3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分子となる人件費・物件費等の決算額は、主に物件費（電算関連経費など）が減少し、分母となる人口も増加したため、前年度より減となった。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66052</xdr:rowOff>
    </xdr:from>
    <xdr:to>
      <xdr:col>23</xdr:col>
      <xdr:colOff>133350</xdr:colOff>
      <xdr:row>81</xdr:row>
      <xdr:rowOff>103011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53502"/>
          <a:ext cx="838200" cy="3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58706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6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68022</xdr:rowOff>
    </xdr:from>
    <xdr:to>
      <xdr:col>19</xdr:col>
      <xdr:colOff>133350</xdr:colOff>
      <xdr:row>81</xdr:row>
      <xdr:rowOff>103011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55472"/>
          <a:ext cx="8890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8204</xdr:rowOff>
    </xdr:from>
    <xdr:to>
      <xdr:col>15</xdr:col>
      <xdr:colOff>82550</xdr:colOff>
      <xdr:row>81</xdr:row>
      <xdr:rowOff>68022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95654"/>
          <a:ext cx="889000" cy="5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150011</xdr:rowOff>
    </xdr:from>
    <xdr:to>
      <xdr:col>11</xdr:col>
      <xdr:colOff>31750</xdr:colOff>
      <xdr:row>81</xdr:row>
      <xdr:rowOff>8204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66011"/>
          <a:ext cx="889000" cy="2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15252</xdr:rowOff>
    </xdr:from>
    <xdr:to>
      <xdr:col>23</xdr:col>
      <xdr:colOff>184150</xdr:colOff>
      <xdr:row>81</xdr:row>
      <xdr:rowOff>116852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0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107979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2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52211</xdr:rowOff>
    </xdr:from>
    <xdr:to>
      <xdr:col>19</xdr:col>
      <xdr:colOff>184150</xdr:colOff>
      <xdr:row>81</xdr:row>
      <xdr:rowOff>153811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163988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17222</xdr:rowOff>
    </xdr:from>
    <xdr:to>
      <xdr:col>15</xdr:col>
      <xdr:colOff>133350</xdr:colOff>
      <xdr:row>81</xdr:row>
      <xdr:rowOff>118822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128999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128854</xdr:rowOff>
    </xdr:from>
    <xdr:to>
      <xdr:col>11</xdr:col>
      <xdr:colOff>82550</xdr:colOff>
      <xdr:row>81</xdr:row>
      <xdr:rowOff>59004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4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69181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13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99211</xdr:rowOff>
    </xdr:from>
    <xdr:to>
      <xdr:col>7</xdr:col>
      <xdr:colOff>31750</xdr:colOff>
      <xdr:row>81</xdr:row>
      <xdr:rowOff>29361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39538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8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給与構造の改革に伴う給料表の引き上げを行い、国においても、官民較差解消のため給料表の引き上げを行ったものの、給与月額の低い職層の職員割合が国と比較して増加したため、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この数値は類似団体平均を上回っており、今後も引き続き職員給与の適正化</a:t>
          </a:r>
        </a:p>
        <a:p>
          <a:r>
            <a:rPr kumimoji="1" lang="ja-JP" altLang="en-US" sz="1300">
              <a:latin typeface="ＭＳ Ｐゴシック" panose="020B0600070205080204" pitchFamily="50" charset="-128"/>
              <a:ea typeface="ＭＳ Ｐゴシック" panose="020B0600070205080204" pitchFamily="50" charset="-128"/>
            </a:rPr>
            <a:t>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136979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98418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88</xdr:row>
      <xdr:rowOff>103414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0531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103414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0876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35379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876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分子となる職員数、分母となる人口がともに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率が分母の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増加率を上回った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ため、人口千人当たり職員数が前年度比で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141696</xdr:rowOff>
    </xdr:from>
    <xdr:to>
      <xdr:col>81</xdr:col>
      <xdr:colOff>44450</xdr:colOff>
      <xdr:row>59</xdr:row>
      <xdr:rowOff>142845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257246"/>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141696</xdr:rowOff>
    </xdr:from>
    <xdr:to>
      <xdr:col>77</xdr:col>
      <xdr:colOff>44450</xdr:colOff>
      <xdr:row>59</xdr:row>
      <xdr:rowOff>142845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257246"/>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140546</xdr:rowOff>
    </xdr:from>
    <xdr:to>
      <xdr:col>72</xdr:col>
      <xdr:colOff>203200</xdr:colOff>
      <xdr:row>59</xdr:row>
      <xdr:rowOff>142845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56096"/>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131354</xdr:rowOff>
    </xdr:from>
    <xdr:to>
      <xdr:col>68</xdr:col>
      <xdr:colOff>152400</xdr:colOff>
      <xdr:row>59</xdr:row>
      <xdr:rowOff>140546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46904"/>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92045</xdr:rowOff>
    </xdr:from>
    <xdr:to>
      <xdr:col>81</xdr:col>
      <xdr:colOff>95250</xdr:colOff>
      <xdr:row>60</xdr:row>
      <xdr:rowOff>22195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108572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5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90896</xdr:rowOff>
    </xdr:from>
    <xdr:to>
      <xdr:col>77</xdr:col>
      <xdr:colOff>95250</xdr:colOff>
      <xdr:row>60</xdr:row>
      <xdr:rowOff>21046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31223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75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92045</xdr:rowOff>
    </xdr:from>
    <xdr:to>
      <xdr:col>73</xdr:col>
      <xdr:colOff>44450</xdr:colOff>
      <xdr:row>60</xdr:row>
      <xdr:rowOff>22195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32372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7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89746</xdr:rowOff>
    </xdr:from>
    <xdr:to>
      <xdr:col>68</xdr:col>
      <xdr:colOff>203200</xdr:colOff>
      <xdr:row>60</xdr:row>
      <xdr:rowOff>19896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30073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80554</xdr:rowOff>
    </xdr:from>
    <xdr:to>
      <xdr:col>64</xdr:col>
      <xdr:colOff>152400</xdr:colOff>
      <xdr:row>60</xdr:row>
      <xdr:rowOff>10704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20881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6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地方債の着実な償還を進めたことにより、公債費は減少したものの、土地開発公社からの買戻しに係る経費の増により、公債費に準ずる債務負担行為に係るものの経費が増となったため、分子が増加した。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さらに分母となる標準財政規模も増加したため、前年度より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今後も引き続き適切な範囲で地方債の活用を図っていく。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40</xdr:row>
      <xdr:rowOff>46567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78391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97367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6632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148167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6230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138642</xdr:rowOff>
    </xdr:from>
    <xdr:to>
      <xdr:col>68</xdr:col>
      <xdr:colOff>152400</xdr:colOff>
      <xdr:row>38</xdr:row>
      <xdr:rowOff>107950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82292"/>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139294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2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132944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81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87842</xdr:rowOff>
    </xdr:from>
    <xdr:to>
      <xdr:col>64</xdr:col>
      <xdr:colOff>152400</xdr:colOff>
      <xdr:row>38</xdr:row>
      <xdr:rowOff>17991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28169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地方債の現在高や退職手当などの将来負担見込み額に対して、基金や基準財政需要額算入見込額などの合計である充当可能な財源が上回っているため、将来負担比率の数値は「－」となった。</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918,141
892,604
58.05
390,598,653
370,376,911
11,118,266
226,601,394
46,492,935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分子となる人件費が概ね横ばいだが、特別区税の増などにより分母となる歳入経常一般財源等が増加したため、前年度比で、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この数値は類似団体平均を上回っており、今後も引き続き定員適正化の取り組みにより、計画的な定員管理に努めていく。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133350</xdr:rowOff>
    </xdr:from>
    <xdr:to>
      <xdr:col>24</xdr:col>
      <xdr:colOff>25400</xdr:colOff>
      <xdr:row>38</xdr:row>
      <xdr:rowOff>25400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77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25400</xdr:rowOff>
    </xdr:from>
    <xdr:to>
      <xdr:col>19</xdr:col>
      <xdr:colOff>187325</xdr:colOff>
      <xdr:row>39</xdr:row>
      <xdr:rowOff>57150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405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57150</xdr:rowOff>
    </xdr:from>
    <xdr:to>
      <xdr:col>15</xdr:col>
      <xdr:colOff>98425</xdr:colOff>
      <xdr:row>40</xdr:row>
      <xdr:rowOff>76200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43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57150</xdr:rowOff>
    </xdr:from>
    <xdr:to>
      <xdr:col>11</xdr:col>
      <xdr:colOff>9525</xdr:colOff>
      <xdr:row>40</xdr:row>
      <xdr:rowOff>76200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43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82550</xdr:rowOff>
    </xdr:from>
    <xdr:to>
      <xdr:col>24</xdr:col>
      <xdr:colOff>76200</xdr:colOff>
      <xdr:row>38</xdr:row>
      <xdr:rowOff>12700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54627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146050</xdr:rowOff>
    </xdr:from>
    <xdr:to>
      <xdr:col>20</xdr:col>
      <xdr:colOff>38100</xdr:colOff>
      <xdr:row>38</xdr:row>
      <xdr:rowOff>76200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60977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6350</xdr:rowOff>
    </xdr:from>
    <xdr:to>
      <xdr:col>15</xdr:col>
      <xdr:colOff>149225</xdr:colOff>
      <xdr:row>39</xdr:row>
      <xdr:rowOff>107950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25400</xdr:rowOff>
    </xdr:from>
    <xdr:to>
      <xdr:col>11</xdr:col>
      <xdr:colOff>60325</xdr:colOff>
      <xdr:row>40</xdr:row>
      <xdr:rowOff>127000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6350</xdr:rowOff>
    </xdr:from>
    <xdr:to>
      <xdr:col>6</xdr:col>
      <xdr:colOff>171450</xdr:colOff>
      <xdr:row>39</xdr:row>
      <xdr:rowOff>107950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分母となる歳入経常一般財源等が、特別区税の増などにより増加したものの、電算関連経費の増などにより分子となる物件費の増加率が分母の増加率を上回ったため、前年度比で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この数値は類似団体平均を上回っており、今後業務の効率化を進めるとともに、各種事務経費や施設維持管理経費などの内部経費抑制に努めていく。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18143</xdr:rowOff>
    </xdr:from>
    <xdr:to>
      <xdr:col>82</xdr:col>
      <xdr:colOff>107950</xdr:colOff>
      <xdr:row>15</xdr:row>
      <xdr:rowOff>86179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18443"/>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80736</xdr:rowOff>
    </xdr:from>
    <xdr:to>
      <xdr:col>78</xdr:col>
      <xdr:colOff>69850</xdr:colOff>
      <xdr:row>14</xdr:row>
      <xdr:rowOff>18143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095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80736</xdr:rowOff>
    </xdr:from>
    <xdr:to>
      <xdr:col>73</xdr:col>
      <xdr:colOff>180975</xdr:colOff>
      <xdr:row>14</xdr:row>
      <xdr:rowOff>18143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095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18143</xdr:rowOff>
    </xdr:from>
    <xdr:to>
      <xdr:col>69</xdr:col>
      <xdr:colOff>92075</xdr:colOff>
      <xdr:row>14</xdr:row>
      <xdr:rowOff>137886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184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7456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138793</xdr:rowOff>
    </xdr:from>
    <xdr:to>
      <xdr:col>78</xdr:col>
      <xdr:colOff>120650</xdr:colOff>
      <xdr:row>14</xdr:row>
      <xdr:rowOff>68943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79120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3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29936</xdr:rowOff>
    </xdr:from>
    <xdr:to>
      <xdr:col>74</xdr:col>
      <xdr:colOff>31750</xdr:colOff>
      <xdr:row>13</xdr:row>
      <xdr:rowOff>131536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141713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2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138793</xdr:rowOff>
    </xdr:from>
    <xdr:to>
      <xdr:col>69</xdr:col>
      <xdr:colOff>142875</xdr:colOff>
      <xdr:row>14</xdr:row>
      <xdr:rowOff>68943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79120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87086</xdr:rowOff>
    </xdr:from>
    <xdr:to>
      <xdr:col>65</xdr:col>
      <xdr:colOff>53975</xdr:colOff>
      <xdr:row>15</xdr:row>
      <xdr:rowOff>17236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2013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分母となる歳入経常一般財源等が特別区税の増などにより増加したものの、私立保育園運営費の増などにより分子となる扶助費の増加率が分母の増加率を上回ったため、前年度比で、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この数値は類似団体平均を上回っているが、今後も国の制度改正などにより、社会保障関連経費の一定の増が見込まれる。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137885</xdr:rowOff>
    </xdr:from>
    <xdr:to>
      <xdr:col>24</xdr:col>
      <xdr:colOff>25400</xdr:colOff>
      <xdr:row>58</xdr:row>
      <xdr:rowOff>148772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819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137885</xdr:rowOff>
    </xdr:from>
    <xdr:to>
      <xdr:col>19</xdr:col>
      <xdr:colOff>187325</xdr:colOff>
      <xdr:row>58</xdr:row>
      <xdr:rowOff>148772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081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148772</xdr:rowOff>
    </xdr:from>
    <xdr:to>
      <xdr:col>15</xdr:col>
      <xdr:colOff>98425</xdr:colOff>
      <xdr:row>59</xdr:row>
      <xdr:rowOff>64407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092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53522</xdr:rowOff>
    </xdr:from>
    <xdr:to>
      <xdr:col>11</xdr:col>
      <xdr:colOff>9525</xdr:colOff>
      <xdr:row>59</xdr:row>
      <xdr:rowOff>64407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169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97972</xdr:rowOff>
    </xdr:from>
    <xdr:to>
      <xdr:col>24</xdr:col>
      <xdr:colOff>76200</xdr:colOff>
      <xdr:row>59</xdr:row>
      <xdr:rowOff>28122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70049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1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87085</xdr:rowOff>
    </xdr:from>
    <xdr:to>
      <xdr:col>20</xdr:col>
      <xdr:colOff>38100</xdr:colOff>
      <xdr:row>59</xdr:row>
      <xdr:rowOff>17235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2012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97972</xdr:rowOff>
    </xdr:from>
    <xdr:to>
      <xdr:col>15</xdr:col>
      <xdr:colOff>149225</xdr:colOff>
      <xdr:row>59</xdr:row>
      <xdr:rowOff>28122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1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13607</xdr:rowOff>
    </xdr:from>
    <xdr:to>
      <xdr:col>11</xdr:col>
      <xdr:colOff>60325</xdr:colOff>
      <xdr:row>59</xdr:row>
      <xdr:rowOff>115207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125384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2722</xdr:rowOff>
    </xdr:from>
    <xdr:to>
      <xdr:col>6</xdr:col>
      <xdr:colOff>171450</xdr:colOff>
      <xdr:row>59</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89099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その他経費は、維持補修費、貸付金、各特別会計への繰出金の合計である。</a:t>
          </a:r>
        </a:p>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分母となる歳入経常一般財源等が特別区税の増などにより増加したものの、国民健康保険事業会計繰出金の増などにより分子となるその他経費の増加率が分母の増加率を上回ったため、前年度比で、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127000</xdr:rowOff>
    </xdr:from>
    <xdr:to>
      <xdr:col>82</xdr:col>
      <xdr:colOff>107950</xdr:colOff>
      <xdr:row>58</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99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127000</xdr:rowOff>
    </xdr:from>
    <xdr:to>
      <xdr:col>78</xdr:col>
      <xdr:colOff>69850</xdr:colOff>
      <xdr:row>57</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99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127000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107950</xdr:rowOff>
    </xdr:from>
    <xdr:to>
      <xdr:col>69</xdr:col>
      <xdr:colOff>92075</xdr:colOff>
      <xdr:row>58</xdr:row>
      <xdr:rowOff>127000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52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76200</xdr:rowOff>
    </xdr:from>
    <xdr:to>
      <xdr:col>78</xdr:col>
      <xdr:colOff>120650</xdr:colOff>
      <xdr:row>58</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57150</xdr:rowOff>
    </xdr:from>
    <xdr:to>
      <xdr:col>65</xdr:col>
      <xdr:colOff>53975</xdr:colOff>
      <xdr:row>58</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168927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7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税の増などにより増加したものの、東京二十三区清掃一部事務組合への分担金の増などにより分子となる補助費等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この数値は類似団体平均を上回っており、今後も各補助事業等の定期的な検証・見直しを進めていく。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41275</xdr:rowOff>
    </xdr:from>
    <xdr:to>
      <xdr:col>82</xdr:col>
      <xdr:colOff>107950</xdr:colOff>
      <xdr:row>36</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4202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41275</xdr:rowOff>
    </xdr:from>
    <xdr:to>
      <xdr:col>78</xdr:col>
      <xdr:colOff>69850</xdr:colOff>
      <xdr:row>35</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042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70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127000</xdr:rowOff>
    </xdr:from>
    <xdr:to>
      <xdr:col>69</xdr:col>
      <xdr:colOff>92075</xdr:colOff>
      <xdr:row>36</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27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105427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161925</xdr:rowOff>
    </xdr:from>
    <xdr:to>
      <xdr:col>78</xdr:col>
      <xdr:colOff>120650</xdr:colOff>
      <xdr:row>35</xdr:row>
      <xdr:rowOff>92075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76852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77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105427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76200</xdr:rowOff>
    </xdr:from>
    <xdr:to>
      <xdr:col>69</xdr:col>
      <xdr:colOff>142875</xdr:colOff>
      <xdr:row>36</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分子となる公債費が地方債償還元金の減などにより減少したことに加え、特別区税の増などにより分母となる歳入経常一般財源等が増加したため、前年度比で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この数値は、類似団体平均を上回っているが、全国平均及び東京都平均を下回っているため、今後も適切な範囲で地方債の活用を図っていく。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79</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857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144797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5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1270</xdr:rowOff>
    </xdr:from>
    <xdr:to>
      <xdr:col>24</xdr:col>
      <xdr:colOff>114300</xdr:colOff>
      <xdr:row>79</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54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80</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458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104157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79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xdr:rowOff>
    </xdr:from>
    <xdr:to>
      <xdr:col>19</xdr:col>
      <xdr:colOff>187325</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7287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110490</xdr:rowOff>
    </xdr:from>
    <xdr:to>
      <xdr:col>20</xdr:col>
      <xdr:colOff>38100</xdr:colOff>
      <xdr:row>76</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80</xdr:row>
      <xdr:rowOff>149861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57200"/>
          <a:ext cx="889000" cy="70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149861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57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30497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0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99061</xdr:rowOff>
    </xdr:from>
    <xdr:to>
      <xdr:col>15</xdr:col>
      <xdr:colOff>149225</xdr:colOff>
      <xdr:row>81</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13988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162577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分母となる歳入経常一般財源等が特別区税の増などにより増加したものの、物件費や補助費等の増などにより分子となる公債費以外の増加率が分母の増加率を上回ったため、前年度比で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104139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00100"/>
          <a:ext cx="8382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6986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50010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6986</xdr:rowOff>
    </xdr:from>
    <xdr:to>
      <xdr:col>73</xdr:col>
      <xdr:colOff>180975</xdr:colOff>
      <xdr:row>80</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551536"/>
          <a:ext cx="8890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58420</xdr:rowOff>
    </xdr:from>
    <xdr:to>
      <xdr:col>69</xdr:col>
      <xdr:colOff>92075</xdr:colOff>
      <xdr:row>80</xdr:row>
      <xdr:rowOff>81280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77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10813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8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53339</xdr:rowOff>
    </xdr:from>
    <xdr:to>
      <xdr:col>82</xdr:col>
      <xdr:colOff>158750</xdr:colOff>
      <xdr:row>79</xdr:row>
      <xdr:rowOff>154939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25416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16527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127636</xdr:rowOff>
    </xdr:from>
    <xdr:to>
      <xdr:col>74</xdr:col>
      <xdr:colOff>31750</xdr:colOff>
      <xdr:row>79</xdr:row>
      <xdr:rowOff>57786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5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67963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30480</xdr:rowOff>
    </xdr:from>
    <xdr:to>
      <xdr:col>69</xdr:col>
      <xdr:colOff>142875</xdr:colOff>
      <xdr:row>80</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142257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1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7620</xdr:rowOff>
    </xdr:from>
    <xdr:to>
      <xdr:col>65</xdr:col>
      <xdr:colOff>53975</xdr:colOff>
      <xdr:row>80</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93997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128872</xdr:rowOff>
    </xdr:from>
    <xdr:to>
      <xdr:col>29</xdr:col>
      <xdr:colOff>127000</xdr:colOff>
      <xdr:row>18</xdr:row>
      <xdr:rowOff>140259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62597"/>
          <a:ext cx="647700" cy="11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140259</xdr:rowOff>
    </xdr:from>
    <xdr:to>
      <xdr:col>26</xdr:col>
      <xdr:colOff>50800</xdr:colOff>
      <xdr:row>18</xdr:row>
      <xdr:rowOff>145386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73984"/>
          <a:ext cx="698500" cy="5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145386</xdr:rowOff>
    </xdr:from>
    <xdr:to>
      <xdr:col>22</xdr:col>
      <xdr:colOff>114300</xdr:colOff>
      <xdr:row>18</xdr:row>
      <xdr:rowOff>149185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79111"/>
          <a:ext cx="698500" cy="3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149185</xdr:rowOff>
    </xdr:from>
    <xdr:to>
      <xdr:col>18</xdr:col>
      <xdr:colOff>177800</xdr:colOff>
      <xdr:row>18</xdr:row>
      <xdr:rowOff>161987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82910"/>
          <a:ext cx="698500" cy="12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78072</xdr:rowOff>
    </xdr:from>
    <xdr:to>
      <xdr:col>29</xdr:col>
      <xdr:colOff>177800</xdr:colOff>
      <xdr:row>19</xdr:row>
      <xdr:rowOff>8222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11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50149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8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89459</xdr:rowOff>
    </xdr:from>
    <xdr:to>
      <xdr:col>26</xdr:col>
      <xdr:colOff>101600</xdr:colOff>
      <xdr:row>19</xdr:row>
      <xdr:rowOff>19609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23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4386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09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94586</xdr:rowOff>
    </xdr:from>
    <xdr:to>
      <xdr:col>22</xdr:col>
      <xdr:colOff>165100</xdr:colOff>
      <xdr:row>19</xdr:row>
      <xdr:rowOff>24736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28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9513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1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98385</xdr:rowOff>
    </xdr:from>
    <xdr:to>
      <xdr:col>19</xdr:col>
      <xdr:colOff>38100</xdr:colOff>
      <xdr:row>19</xdr:row>
      <xdr:rowOff>28535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32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13312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1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111187</xdr:rowOff>
    </xdr:from>
    <xdr:to>
      <xdr:col>15</xdr:col>
      <xdr:colOff>101600</xdr:colOff>
      <xdr:row>19</xdr:row>
      <xdr:rowOff>41337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4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26114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3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50419</xdr:rowOff>
    </xdr:from>
    <xdr:to>
      <xdr:col>29</xdr:col>
      <xdr:colOff>127000</xdr:colOff>
      <xdr:row>37</xdr:row>
      <xdr:rowOff>142911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75119"/>
          <a:ext cx="647700" cy="92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60530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185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142911</xdr:rowOff>
    </xdr:from>
    <xdr:to>
      <xdr:col>26</xdr:col>
      <xdr:colOff>50800</xdr:colOff>
      <xdr:row>37</xdr:row>
      <xdr:rowOff>228727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67611"/>
          <a:ext cx="698500" cy="85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193705</xdr:rowOff>
    </xdr:from>
    <xdr:to>
      <xdr:col>22</xdr:col>
      <xdr:colOff>114300</xdr:colOff>
      <xdr:row>37</xdr:row>
      <xdr:rowOff>228727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318405"/>
          <a:ext cx="698500" cy="35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193705</xdr:rowOff>
    </xdr:from>
    <xdr:to>
      <xdr:col>18</xdr:col>
      <xdr:colOff>177800</xdr:colOff>
      <xdr:row>37</xdr:row>
      <xdr:rowOff>293558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18405"/>
          <a:ext cx="698500" cy="99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171069</xdr:rowOff>
    </xdr:from>
    <xdr:to>
      <xdr:col>29</xdr:col>
      <xdr:colOff>177800</xdr:colOff>
      <xdr:row>37</xdr:row>
      <xdr:rowOff>101219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24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16146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6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92111</xdr:rowOff>
    </xdr:from>
    <xdr:to>
      <xdr:col>26</xdr:col>
      <xdr:colOff>101600</xdr:colOff>
      <xdr:row>37</xdr:row>
      <xdr:rowOff>193711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16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32438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8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177927</xdr:rowOff>
    </xdr:from>
    <xdr:to>
      <xdr:col>22</xdr:col>
      <xdr:colOff>165100</xdr:colOff>
      <xdr:row>37</xdr:row>
      <xdr:rowOff>279527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02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118254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7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142905</xdr:rowOff>
    </xdr:from>
    <xdr:to>
      <xdr:col>19</xdr:col>
      <xdr:colOff>38100</xdr:colOff>
      <xdr:row>37</xdr:row>
      <xdr:rowOff>244505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67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83232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242758</xdr:rowOff>
    </xdr:from>
    <xdr:to>
      <xdr:col>15</xdr:col>
      <xdr:colOff>101600</xdr:colOff>
      <xdr:row>38</xdr:row>
      <xdr:rowOff>1458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67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329135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5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918,141
892,604
58.05
390,598,653
370,376,911
11,118,266
226,601,394
46,492,935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107337</xdr:rowOff>
    </xdr:from>
    <xdr:to>
      <xdr:col>24</xdr:col>
      <xdr:colOff>63500</xdr:colOff>
      <xdr:row>37</xdr:row>
      <xdr:rowOff>115392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50987"/>
          <a:ext cx="8382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104213</xdr:rowOff>
    </xdr:from>
    <xdr:to>
      <xdr:col>19</xdr:col>
      <xdr:colOff>177800</xdr:colOff>
      <xdr:row>37</xdr:row>
      <xdr:rowOff>107337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47863"/>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104213</xdr:rowOff>
    </xdr:from>
    <xdr:to>
      <xdr:col>15</xdr:col>
      <xdr:colOff>50800</xdr:colOff>
      <xdr:row>37</xdr:row>
      <xdr:rowOff>106912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47863"/>
          <a:ext cx="889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106912</xdr:rowOff>
    </xdr:from>
    <xdr:to>
      <xdr:col>10</xdr:col>
      <xdr:colOff>114300</xdr:colOff>
      <xdr:row>37</xdr:row>
      <xdr:rowOff>135683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50562"/>
          <a:ext cx="889000" cy="2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64592</xdr:rowOff>
    </xdr:from>
    <xdr:to>
      <xdr:col>24</xdr:col>
      <xdr:colOff>114300</xdr:colOff>
      <xdr:row>37</xdr:row>
      <xdr:rowOff>166192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43019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56537</xdr:rowOff>
    </xdr:from>
    <xdr:to>
      <xdr:col>20</xdr:col>
      <xdr:colOff>38100</xdr:colOff>
      <xdr:row>37</xdr:row>
      <xdr:rowOff>158137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149264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53413</xdr:rowOff>
    </xdr:from>
    <xdr:to>
      <xdr:col>15</xdr:col>
      <xdr:colOff>101600</xdr:colOff>
      <xdr:row>37</xdr:row>
      <xdr:rowOff>155013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146139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8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56112</xdr:rowOff>
    </xdr:from>
    <xdr:to>
      <xdr:col>10</xdr:col>
      <xdr:colOff>165100</xdr:colOff>
      <xdr:row>37</xdr:row>
      <xdr:rowOff>157712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148839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84883</xdr:rowOff>
    </xdr:from>
    <xdr:to>
      <xdr:col>6</xdr:col>
      <xdr:colOff>38100</xdr:colOff>
      <xdr:row>38</xdr:row>
      <xdr:rowOff>15033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6160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79971</xdr:rowOff>
    </xdr:from>
    <xdr:to>
      <xdr:col>24</xdr:col>
      <xdr:colOff>63500</xdr:colOff>
      <xdr:row>56</xdr:row>
      <xdr:rowOff>126478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81171"/>
          <a:ext cx="838200" cy="4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79971</xdr:rowOff>
    </xdr:from>
    <xdr:to>
      <xdr:col>19</xdr:col>
      <xdr:colOff>177800</xdr:colOff>
      <xdr:row>56</xdr:row>
      <xdr:rowOff>118102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81171"/>
          <a:ext cx="889000" cy="3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118102</xdr:rowOff>
    </xdr:from>
    <xdr:to>
      <xdr:col>15</xdr:col>
      <xdr:colOff>50800</xdr:colOff>
      <xdr:row>57</xdr:row>
      <xdr:rowOff>12649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19302"/>
          <a:ext cx="889000" cy="6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12649</xdr:rowOff>
    </xdr:from>
    <xdr:to>
      <xdr:col>10</xdr:col>
      <xdr:colOff>114300</xdr:colOff>
      <xdr:row>57</xdr:row>
      <xdr:rowOff>34407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85299"/>
          <a:ext cx="889000" cy="2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75678</xdr:rowOff>
    </xdr:from>
    <xdr:to>
      <xdr:col>24</xdr:col>
      <xdr:colOff>114300</xdr:colOff>
      <xdr:row>57</xdr:row>
      <xdr:rowOff>5828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29171</xdr:rowOff>
    </xdr:from>
    <xdr:to>
      <xdr:col>20</xdr:col>
      <xdr:colOff>38100</xdr:colOff>
      <xdr:row>56</xdr:row>
      <xdr:rowOff>130771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121898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2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67302</xdr:rowOff>
    </xdr:from>
    <xdr:to>
      <xdr:col>15</xdr:col>
      <xdr:colOff>101600</xdr:colOff>
      <xdr:row>56</xdr:row>
      <xdr:rowOff>168902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160029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6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133299</xdr:rowOff>
    </xdr:from>
    <xdr:to>
      <xdr:col>10</xdr:col>
      <xdr:colOff>165100</xdr:colOff>
      <xdr:row>57</xdr:row>
      <xdr:rowOff>63449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54576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2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155057</xdr:rowOff>
    </xdr:from>
    <xdr:to>
      <xdr:col>6</xdr:col>
      <xdr:colOff>38100</xdr:colOff>
      <xdr:row>57</xdr:row>
      <xdr:rowOff>85207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76334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4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3226</xdr:rowOff>
    </xdr:from>
    <xdr:to>
      <xdr:col>24</xdr:col>
      <xdr:colOff>63500</xdr:colOff>
      <xdr:row>79</xdr:row>
      <xdr:rowOff>6731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47776"/>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3226</xdr:rowOff>
    </xdr:from>
    <xdr:to>
      <xdr:col>19</xdr:col>
      <xdr:colOff>177800</xdr:colOff>
      <xdr:row>79</xdr:row>
      <xdr:rowOff>6807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47776"/>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2997</xdr:rowOff>
    </xdr:from>
    <xdr:to>
      <xdr:col>15</xdr:col>
      <xdr:colOff>50800</xdr:colOff>
      <xdr:row>79</xdr:row>
      <xdr:rowOff>6807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4754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2997</xdr:rowOff>
    </xdr:from>
    <xdr:to>
      <xdr:col>10</xdr:col>
      <xdr:colOff>114300</xdr:colOff>
      <xdr:row>79</xdr:row>
      <xdr:rowOff>5131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7547"/>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127381</xdr:rowOff>
    </xdr:from>
    <xdr:to>
      <xdr:col>24</xdr:col>
      <xdr:colOff>114300</xdr:colOff>
      <xdr:row>79</xdr:row>
      <xdr:rowOff>57531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42308</xdr:rowOff>
    </xdr:from>
    <xdr:ext cx="378565"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123876</xdr:rowOff>
    </xdr:from>
    <xdr:to>
      <xdr:col>20</xdr:col>
      <xdr:colOff>38100</xdr:colOff>
      <xdr:row>79</xdr:row>
      <xdr:rowOff>54026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45153</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8017" y="13589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127457</xdr:rowOff>
    </xdr:from>
    <xdr:to>
      <xdr:col>15</xdr:col>
      <xdr:colOff>101600</xdr:colOff>
      <xdr:row>79</xdr:row>
      <xdr:rowOff>57607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48734</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719017" y="1359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123647</xdr:rowOff>
    </xdr:from>
    <xdr:to>
      <xdr:col>10</xdr:col>
      <xdr:colOff>165100</xdr:colOff>
      <xdr:row>79</xdr:row>
      <xdr:rowOff>53797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44924</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830017" y="13589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125781</xdr:rowOff>
    </xdr:from>
    <xdr:to>
      <xdr:col>6</xdr:col>
      <xdr:colOff>38100</xdr:colOff>
      <xdr:row>79</xdr:row>
      <xdr:rowOff>55931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47058</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941017" y="13591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153645</xdr:rowOff>
    </xdr:from>
    <xdr:to>
      <xdr:col>24</xdr:col>
      <xdr:colOff>62865</xdr:colOff>
      <xdr:row>97</xdr:row>
      <xdr:rowOff>54947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2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58774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54947</xdr:rowOff>
    </xdr:from>
    <xdr:to>
      <xdr:col>24</xdr:col>
      <xdr:colOff>152400</xdr:colOff>
      <xdr:row>97</xdr:row>
      <xdr:rowOff>54947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8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100322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153645</xdr:rowOff>
    </xdr:from>
    <xdr:to>
      <xdr:col>24</xdr:col>
      <xdr:colOff>152400</xdr:colOff>
      <xdr:row>89</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165760</xdr:rowOff>
    </xdr:from>
    <xdr:to>
      <xdr:col>24</xdr:col>
      <xdr:colOff>63500</xdr:colOff>
      <xdr:row>96</xdr:row>
      <xdr:rowOff>63385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53510"/>
          <a:ext cx="838200" cy="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15327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78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163900</xdr:rowOff>
    </xdr:from>
    <xdr:to>
      <xdr:col>24</xdr:col>
      <xdr:colOff>114300</xdr:colOff>
      <xdr:row>93</xdr:row>
      <xdr:rowOff>94050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59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156902</xdr:rowOff>
    </xdr:from>
    <xdr:to>
      <xdr:col>19</xdr:col>
      <xdr:colOff>177800</xdr:colOff>
      <xdr:row>96</xdr:row>
      <xdr:rowOff>63385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44652"/>
          <a:ext cx="889000" cy="7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95529</xdr:rowOff>
    </xdr:from>
    <xdr:to>
      <xdr:col>20</xdr:col>
      <xdr:colOff>38100</xdr:colOff>
      <xdr:row>94</xdr:row>
      <xdr:rowOff>25679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42206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8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156902</xdr:rowOff>
    </xdr:from>
    <xdr:to>
      <xdr:col>15</xdr:col>
      <xdr:colOff>50800</xdr:colOff>
      <xdr:row>97</xdr:row>
      <xdr:rowOff>165512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44652"/>
          <a:ext cx="889000" cy="3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110370</xdr:rowOff>
    </xdr:from>
    <xdr:to>
      <xdr:col>15</xdr:col>
      <xdr:colOff>101600</xdr:colOff>
      <xdr:row>93</xdr:row>
      <xdr:rowOff>40520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57047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165512</xdr:rowOff>
    </xdr:from>
    <xdr:to>
      <xdr:col>10</xdr:col>
      <xdr:colOff>114300</xdr:colOff>
      <xdr:row>99</xdr:row>
      <xdr:rowOff>14236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96162"/>
          <a:ext cx="889000" cy="19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7499</xdr:rowOff>
    </xdr:from>
    <xdr:to>
      <xdr:col>10</xdr:col>
      <xdr:colOff>165100</xdr:colOff>
      <xdr:row>95</xdr:row>
      <xdr:rowOff>109099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125626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144793</xdr:rowOff>
    </xdr:from>
    <xdr:to>
      <xdr:col>6</xdr:col>
      <xdr:colOff>38100</xdr:colOff>
      <xdr:row>96</xdr:row>
      <xdr:rowOff>74943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91470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114960</xdr:rowOff>
    </xdr:from>
    <xdr:to>
      <xdr:col>24</xdr:col>
      <xdr:colOff>114300</xdr:colOff>
      <xdr:row>96</xdr:row>
      <xdr:rowOff>45110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93387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8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12585</xdr:rowOff>
    </xdr:from>
    <xdr:to>
      <xdr:col>20</xdr:col>
      <xdr:colOff>38100</xdr:colOff>
      <xdr:row>96</xdr:row>
      <xdr:rowOff>114185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105312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6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106102</xdr:rowOff>
    </xdr:from>
    <xdr:to>
      <xdr:col>15</xdr:col>
      <xdr:colOff>101600</xdr:colOff>
      <xdr:row>96</xdr:row>
      <xdr:rowOff>36252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27379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48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114712</xdr:rowOff>
    </xdr:from>
    <xdr:to>
      <xdr:col>10</xdr:col>
      <xdr:colOff>165100</xdr:colOff>
      <xdr:row>98</xdr:row>
      <xdr:rowOff>44862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4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35989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83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134886</xdr:rowOff>
    </xdr:from>
    <xdr:to>
      <xdr:col>6</xdr:col>
      <xdr:colOff>38100</xdr:colOff>
      <xdr:row>99</xdr:row>
      <xdr:rowOff>65036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3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56163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702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50508</xdr:rowOff>
    </xdr:from>
    <xdr:to>
      <xdr:col>55</xdr:col>
      <xdr:colOff>0</xdr:colOff>
      <xdr:row>37</xdr:row>
      <xdr:rowOff>52121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94158"/>
          <a:ext cx="838200" cy="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52121</xdr:rowOff>
    </xdr:from>
    <xdr:to>
      <xdr:col>50</xdr:col>
      <xdr:colOff>114300</xdr:colOff>
      <xdr:row>37</xdr:row>
      <xdr:rowOff>90831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95771"/>
          <a:ext cx="8890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53505</xdr:rowOff>
    </xdr:from>
    <xdr:to>
      <xdr:col>45</xdr:col>
      <xdr:colOff>177800</xdr:colOff>
      <xdr:row>37</xdr:row>
      <xdr:rowOff>90831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97005"/>
          <a:ext cx="889000" cy="123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53505</xdr:rowOff>
    </xdr:from>
    <xdr:to>
      <xdr:col>41</xdr:col>
      <xdr:colOff>50800</xdr:colOff>
      <xdr:row>37</xdr:row>
      <xdr:rowOff>129845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97005"/>
          <a:ext cx="889000" cy="12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171158</xdr:rowOff>
    </xdr:from>
    <xdr:to>
      <xdr:col>55</xdr:col>
      <xdr:colOff>50800</xdr:colOff>
      <xdr:row>37</xdr:row>
      <xdr:rowOff>101308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4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86085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5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1321</xdr:rowOff>
    </xdr:from>
    <xdr:to>
      <xdr:col>50</xdr:col>
      <xdr:colOff>165100</xdr:colOff>
      <xdr:row>37</xdr:row>
      <xdr:rowOff>102921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94048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3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40031</xdr:rowOff>
    </xdr:from>
    <xdr:to>
      <xdr:col>46</xdr:col>
      <xdr:colOff>38100</xdr:colOff>
      <xdr:row>37</xdr:row>
      <xdr:rowOff>141631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8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132757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7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2705</xdr:rowOff>
    </xdr:from>
    <xdr:to>
      <xdr:col>41</xdr:col>
      <xdr:colOff>101600</xdr:colOff>
      <xdr:row>30</xdr:row>
      <xdr:rowOff>104305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4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95432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23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79045</xdr:rowOff>
    </xdr:from>
    <xdr:to>
      <xdr:col>36</xdr:col>
      <xdr:colOff>165100</xdr:colOff>
      <xdr:row>38</xdr:row>
      <xdr:rowOff>9195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322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1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80886</xdr:rowOff>
    </xdr:from>
    <xdr:to>
      <xdr:col>55</xdr:col>
      <xdr:colOff>0</xdr:colOff>
      <xdr:row>57</xdr:row>
      <xdr:rowOff>152424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53536"/>
          <a:ext cx="838200" cy="7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152424</xdr:rowOff>
    </xdr:from>
    <xdr:to>
      <xdr:col>50</xdr:col>
      <xdr:colOff>114300</xdr:colOff>
      <xdr:row>57</xdr:row>
      <xdr:rowOff>152671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25074"/>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113493</xdr:rowOff>
    </xdr:from>
    <xdr:to>
      <xdr:col>45</xdr:col>
      <xdr:colOff>177800</xdr:colOff>
      <xdr:row>57</xdr:row>
      <xdr:rowOff>152671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86143"/>
          <a:ext cx="889000" cy="3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54766</xdr:rowOff>
    </xdr:from>
    <xdr:to>
      <xdr:col>41</xdr:col>
      <xdr:colOff>50800</xdr:colOff>
      <xdr:row>57</xdr:row>
      <xdr:rowOff>113493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27416"/>
          <a:ext cx="889000" cy="5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30086</xdr:rowOff>
    </xdr:from>
    <xdr:to>
      <xdr:col>55</xdr:col>
      <xdr:colOff>50800</xdr:colOff>
      <xdr:row>57</xdr:row>
      <xdr:rowOff>131686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120184</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101624</xdr:rowOff>
    </xdr:from>
    <xdr:to>
      <xdr:col>50</xdr:col>
      <xdr:colOff>165100</xdr:colOff>
      <xdr:row>58</xdr:row>
      <xdr:rowOff>31774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7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22901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6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101871</xdr:rowOff>
    </xdr:from>
    <xdr:to>
      <xdr:col>46</xdr:col>
      <xdr:colOff>38100</xdr:colOff>
      <xdr:row>58</xdr:row>
      <xdr:rowOff>32021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7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23148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6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62693</xdr:rowOff>
    </xdr:from>
    <xdr:to>
      <xdr:col>41</xdr:col>
      <xdr:colOff>101600</xdr:colOff>
      <xdr:row>57</xdr:row>
      <xdr:rowOff>164293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155420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2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3966</xdr:rowOff>
    </xdr:from>
    <xdr:to>
      <xdr:col>36</xdr:col>
      <xdr:colOff>165100</xdr:colOff>
      <xdr:row>57</xdr:row>
      <xdr:rowOff>105566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122093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55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131483</xdr:rowOff>
    </xdr:from>
    <xdr:to>
      <xdr:col>55</xdr:col>
      <xdr:colOff>0</xdr:colOff>
      <xdr:row>78</xdr:row>
      <xdr:rowOff>125946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33133"/>
          <a:ext cx="838200" cy="1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9847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82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104584</xdr:rowOff>
    </xdr:from>
    <xdr:to>
      <xdr:col>50</xdr:col>
      <xdr:colOff>114300</xdr:colOff>
      <xdr:row>78</xdr:row>
      <xdr:rowOff>125946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77684"/>
          <a:ext cx="889000" cy="2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104584</xdr:rowOff>
    </xdr:from>
    <xdr:to>
      <xdr:col>45</xdr:col>
      <xdr:colOff>177800</xdr:colOff>
      <xdr:row>78</xdr:row>
      <xdr:rowOff>157048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77684"/>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60313</xdr:rowOff>
    </xdr:from>
    <xdr:to>
      <xdr:col>41</xdr:col>
      <xdr:colOff>50800</xdr:colOff>
      <xdr:row>78</xdr:row>
      <xdr:rowOff>157048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33413"/>
          <a:ext cx="889000" cy="9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80683</xdr:rowOff>
    </xdr:from>
    <xdr:to>
      <xdr:col>55</xdr:col>
      <xdr:colOff>50800</xdr:colOff>
      <xdr:row>78</xdr:row>
      <xdr:rowOff>10833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8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103560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3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75146</xdr:rowOff>
    </xdr:from>
    <xdr:to>
      <xdr:col>50</xdr:col>
      <xdr:colOff>165100</xdr:colOff>
      <xdr:row>79</xdr:row>
      <xdr:rowOff>5296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167873</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4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53784</xdr:rowOff>
    </xdr:from>
    <xdr:to>
      <xdr:col>46</xdr:col>
      <xdr:colOff>38100</xdr:colOff>
      <xdr:row>78</xdr:row>
      <xdr:rowOff>155384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2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146511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106248</xdr:rowOff>
    </xdr:from>
    <xdr:to>
      <xdr:col>41</xdr:col>
      <xdr:colOff>101600</xdr:colOff>
      <xdr:row>79</xdr:row>
      <xdr:rowOff>36398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27525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7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9513</xdr:rowOff>
    </xdr:from>
    <xdr:to>
      <xdr:col>36</xdr:col>
      <xdr:colOff>165100</xdr:colOff>
      <xdr:row>78</xdr:row>
      <xdr:rowOff>111113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8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127640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82055</xdr:rowOff>
    </xdr:from>
    <xdr:to>
      <xdr:col>55</xdr:col>
      <xdr:colOff>0</xdr:colOff>
      <xdr:row>98</xdr:row>
      <xdr:rowOff>112040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84155"/>
          <a:ext cx="8382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101798</xdr:rowOff>
    </xdr:from>
    <xdr:to>
      <xdr:col>50</xdr:col>
      <xdr:colOff>114300</xdr:colOff>
      <xdr:row>98</xdr:row>
      <xdr:rowOff>112040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03898"/>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67463</xdr:rowOff>
    </xdr:from>
    <xdr:to>
      <xdr:col>45</xdr:col>
      <xdr:colOff>177800</xdr:colOff>
      <xdr:row>98</xdr:row>
      <xdr:rowOff>101798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69563"/>
          <a:ext cx="889000" cy="3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37661</xdr:rowOff>
    </xdr:from>
    <xdr:to>
      <xdr:col>41</xdr:col>
      <xdr:colOff>50800</xdr:colOff>
      <xdr:row>98</xdr:row>
      <xdr:rowOff>67463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39761"/>
          <a:ext cx="889000" cy="2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31255</xdr:rowOff>
    </xdr:from>
    <xdr:to>
      <xdr:col>55</xdr:col>
      <xdr:colOff>50800</xdr:colOff>
      <xdr:row>98</xdr:row>
      <xdr:rowOff>132855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117632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4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61240</xdr:rowOff>
    </xdr:from>
    <xdr:to>
      <xdr:col>50</xdr:col>
      <xdr:colOff>165100</xdr:colOff>
      <xdr:row>98</xdr:row>
      <xdr:rowOff>162840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153967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50998</xdr:rowOff>
    </xdr:from>
    <xdr:to>
      <xdr:col>46</xdr:col>
      <xdr:colOff>38100</xdr:colOff>
      <xdr:row>98</xdr:row>
      <xdr:rowOff>152598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143725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16663</xdr:rowOff>
    </xdr:from>
    <xdr:to>
      <xdr:col>41</xdr:col>
      <xdr:colOff>101600</xdr:colOff>
      <xdr:row>98</xdr:row>
      <xdr:rowOff>118263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109390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1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158311</xdr:rowOff>
    </xdr:from>
    <xdr:to>
      <xdr:col>36</xdr:col>
      <xdr:colOff>165100</xdr:colOff>
      <xdr:row>98</xdr:row>
      <xdr:rowOff>88461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79588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8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35</xdr:row>
      <xdr:rowOff>54627</xdr:rowOff>
    </xdr:from>
    <xdr:ext cx="37702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068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32</xdr:row>
      <xdr:rowOff>111777</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168927</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254</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001004"/>
          <a:ext cx="889000" cy="65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66548</xdr:rowOff>
    </xdr:from>
    <xdr:to>
      <xdr:col>76</xdr:col>
      <xdr:colOff>114300</xdr:colOff>
      <xdr:row>35</xdr:row>
      <xdr:rowOff>254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5552948"/>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20320</xdr:rowOff>
    </xdr:from>
    <xdr:to>
      <xdr:col>76</xdr:col>
      <xdr:colOff>165100</xdr:colOff>
      <xdr:row>38</xdr:row>
      <xdr:rowOff>121920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113047</xdr:rowOff>
    </xdr:from>
    <xdr:ext cx="313932"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35333" y="662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66548</xdr:rowOff>
    </xdr:from>
    <xdr:to>
      <xdr:col>71</xdr:col>
      <xdr:colOff>177800</xdr:colOff>
      <xdr:row>34</xdr:row>
      <xdr:rowOff>39116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5552948"/>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134620</xdr:rowOff>
    </xdr:from>
    <xdr:to>
      <xdr:col>72</xdr:col>
      <xdr:colOff>38100</xdr:colOff>
      <xdr:row>37</xdr:row>
      <xdr:rowOff>64770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55897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46333" y="639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171196</xdr:rowOff>
    </xdr:from>
    <xdr:to>
      <xdr:col>67</xdr:col>
      <xdr:colOff>101600</xdr:colOff>
      <xdr:row>37</xdr:row>
      <xdr:rowOff>101346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34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92473</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57333" y="6436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120904</xdr:rowOff>
    </xdr:from>
    <xdr:to>
      <xdr:col>76</xdr:col>
      <xdr:colOff>165100</xdr:colOff>
      <xdr:row>35</xdr:row>
      <xdr:rowOff>51054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33</xdr:row>
      <xdr:rowOff>67581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572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15748</xdr:rowOff>
    </xdr:from>
    <xdr:to>
      <xdr:col>72</xdr:col>
      <xdr:colOff>38100</xdr:colOff>
      <xdr:row>32</xdr:row>
      <xdr:rowOff>117348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55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30</xdr:row>
      <xdr:rowOff>133875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5277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159766</xdr:rowOff>
    </xdr:from>
    <xdr:to>
      <xdr:col>67</xdr:col>
      <xdr:colOff>101600</xdr:colOff>
      <xdr:row>34</xdr:row>
      <xdr:rowOff>89916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32</xdr:row>
      <xdr:rowOff>106443</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5592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83145</xdr:rowOff>
    </xdr:from>
    <xdr:to>
      <xdr:col>85</xdr:col>
      <xdr:colOff>127000</xdr:colOff>
      <xdr:row>75</xdr:row>
      <xdr:rowOff>168092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941895"/>
          <a:ext cx="838200" cy="8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49495</xdr:rowOff>
    </xdr:from>
    <xdr:to>
      <xdr:col>81</xdr:col>
      <xdr:colOff>50800</xdr:colOff>
      <xdr:row>75</xdr:row>
      <xdr:rowOff>83145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908245"/>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49495</xdr:rowOff>
    </xdr:from>
    <xdr:to>
      <xdr:col>76</xdr:col>
      <xdr:colOff>114300</xdr:colOff>
      <xdr:row>77</xdr:row>
      <xdr:rowOff>53656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908245"/>
          <a:ext cx="889000" cy="34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41859</xdr:rowOff>
    </xdr:from>
    <xdr:to>
      <xdr:col>71</xdr:col>
      <xdr:colOff>177800</xdr:colOff>
      <xdr:row>77</xdr:row>
      <xdr:rowOff>53656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243509"/>
          <a:ext cx="889000" cy="1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117292</xdr:rowOff>
    </xdr:from>
    <xdr:to>
      <xdr:col>85</xdr:col>
      <xdr:colOff>177800</xdr:colOff>
      <xdr:row>76</xdr:row>
      <xdr:rowOff>47442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140169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82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32345</xdr:rowOff>
    </xdr:from>
    <xdr:to>
      <xdr:col>81</xdr:col>
      <xdr:colOff>101600</xdr:colOff>
      <xdr:row>75</xdr:row>
      <xdr:rowOff>133945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89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150472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6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170145</xdr:rowOff>
    </xdr:from>
    <xdr:to>
      <xdr:col>76</xdr:col>
      <xdr:colOff>165100</xdr:colOff>
      <xdr:row>75</xdr:row>
      <xdr:rowOff>100295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85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116822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3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2856</xdr:rowOff>
    </xdr:from>
    <xdr:to>
      <xdr:col>72</xdr:col>
      <xdr:colOff>38100</xdr:colOff>
      <xdr:row>77</xdr:row>
      <xdr:rowOff>104456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0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95583</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68428" y="1329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162509</xdr:rowOff>
    </xdr:from>
    <xdr:to>
      <xdr:col>67</xdr:col>
      <xdr:colOff>101600</xdr:colOff>
      <xdr:row>77</xdr:row>
      <xdr:rowOff>92659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9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83786</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79428" y="1328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138306</xdr:rowOff>
    </xdr:from>
    <xdr:to>
      <xdr:col>85</xdr:col>
      <xdr:colOff>127000</xdr:colOff>
      <xdr:row>99</xdr:row>
      <xdr:rowOff>82615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68956"/>
          <a:ext cx="838200" cy="28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138306</xdr:rowOff>
    </xdr:from>
    <xdr:to>
      <xdr:col>81</xdr:col>
      <xdr:colOff>50800</xdr:colOff>
      <xdr:row>98</xdr:row>
      <xdr:rowOff>76127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68956"/>
          <a:ext cx="8890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76127</xdr:rowOff>
    </xdr:from>
    <xdr:to>
      <xdr:col>76</xdr:col>
      <xdr:colOff>114300</xdr:colOff>
      <xdr:row>99</xdr:row>
      <xdr:rowOff>25836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78227"/>
          <a:ext cx="889000" cy="12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4466</xdr:rowOff>
    </xdr:from>
    <xdr:to>
      <xdr:col>71</xdr:col>
      <xdr:colOff>177800</xdr:colOff>
      <xdr:row>99</xdr:row>
      <xdr:rowOff>25836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78016"/>
          <a:ext cx="889000" cy="2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31815</xdr:rowOff>
    </xdr:from>
    <xdr:to>
      <xdr:col>85</xdr:col>
      <xdr:colOff>177800</xdr:colOff>
      <xdr:row>99</xdr:row>
      <xdr:rowOff>133415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700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118192</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2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87506</xdr:rowOff>
    </xdr:from>
    <xdr:to>
      <xdr:col>81</xdr:col>
      <xdr:colOff>101600</xdr:colOff>
      <xdr:row>98</xdr:row>
      <xdr:rowOff>17656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1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8783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1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25327</xdr:rowOff>
    </xdr:from>
    <xdr:to>
      <xdr:col>76</xdr:col>
      <xdr:colOff>165100</xdr:colOff>
      <xdr:row>98</xdr:row>
      <xdr:rowOff>126927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118054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2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146486</xdr:rowOff>
    </xdr:from>
    <xdr:to>
      <xdr:col>72</xdr:col>
      <xdr:colOff>38100</xdr:colOff>
      <xdr:row>99</xdr:row>
      <xdr:rowOff>76636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4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67763</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04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125116</xdr:rowOff>
    </xdr:from>
    <xdr:to>
      <xdr:col>67</xdr:col>
      <xdr:colOff>101600</xdr:colOff>
      <xdr:row>99</xdr:row>
      <xdr:rowOff>55266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2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46393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0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25509</xdr:rowOff>
    </xdr:from>
    <xdr:to>
      <xdr:col>116</xdr:col>
      <xdr:colOff>63500</xdr:colOff>
      <xdr:row>57</xdr:row>
      <xdr:rowOff>52832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9798159"/>
          <a:ext cx="838200" cy="2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133730</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06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25509</xdr:rowOff>
    </xdr:from>
    <xdr:to>
      <xdr:col>111</xdr:col>
      <xdr:colOff>177800</xdr:colOff>
      <xdr:row>57</xdr:row>
      <xdr:rowOff>106172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798159"/>
          <a:ext cx="8890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35758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64698</xdr:rowOff>
    </xdr:from>
    <xdr:to>
      <xdr:col>107</xdr:col>
      <xdr:colOff>50800</xdr:colOff>
      <xdr:row>57</xdr:row>
      <xdr:rowOff>106172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837348"/>
          <a:ext cx="889000" cy="4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76906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18977</xdr:rowOff>
    </xdr:from>
    <xdr:to>
      <xdr:col>102</xdr:col>
      <xdr:colOff>114300</xdr:colOff>
      <xdr:row>57</xdr:row>
      <xdr:rowOff>64698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79162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59598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21062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2032</xdr:rowOff>
    </xdr:from>
    <xdr:to>
      <xdr:col>116</xdr:col>
      <xdr:colOff>114300</xdr:colOff>
      <xdr:row>57</xdr:row>
      <xdr:rowOff>103632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77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24909</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62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146159</xdr:rowOff>
    </xdr:from>
    <xdr:to>
      <xdr:col>112</xdr:col>
      <xdr:colOff>38100</xdr:colOff>
      <xdr:row>57</xdr:row>
      <xdr:rowOff>76309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7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92836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5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55372</xdr:rowOff>
    </xdr:from>
    <xdr:to>
      <xdr:col>107</xdr:col>
      <xdr:colOff>101600</xdr:colOff>
      <xdr:row>57</xdr:row>
      <xdr:rowOff>156972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82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2049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0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13898</xdr:rowOff>
    </xdr:from>
    <xdr:to>
      <xdr:col>102</xdr:col>
      <xdr:colOff>165100</xdr:colOff>
      <xdr:row>57</xdr:row>
      <xdr:rowOff>115498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78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132025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56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139627</xdr:rowOff>
    </xdr:from>
    <xdr:to>
      <xdr:col>98</xdr:col>
      <xdr:colOff>38100</xdr:colOff>
      <xdr:row>57</xdr:row>
      <xdr:rowOff>69777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74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86304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51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137719</xdr:rowOff>
    </xdr:from>
    <xdr:to>
      <xdr:col>116</xdr:col>
      <xdr:colOff>62864</xdr:colOff>
      <xdr:row>77</xdr:row>
      <xdr:rowOff>15342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1967769"/>
          <a:ext cx="1269" cy="124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19169</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22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15342</xdr:rowOff>
    </xdr:from>
    <xdr:to>
      <xdr:col>116</xdr:col>
      <xdr:colOff>152400</xdr:colOff>
      <xdr:row>77</xdr:row>
      <xdr:rowOff>15342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21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84396</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74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137719</xdr:rowOff>
    </xdr:from>
    <xdr:to>
      <xdr:col>116</xdr:col>
      <xdr:colOff>152400</xdr:colOff>
      <xdr:row>69</xdr:row>
      <xdr:rowOff>137719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1967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58624</xdr:rowOff>
    </xdr:from>
    <xdr:to>
      <xdr:col>116</xdr:col>
      <xdr:colOff>63500</xdr:colOff>
      <xdr:row>77</xdr:row>
      <xdr:rowOff>78817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231574"/>
          <a:ext cx="838200" cy="104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165016</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509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15139</xdr:rowOff>
    </xdr:from>
    <xdr:to>
      <xdr:col>116</xdr:col>
      <xdr:colOff>114300</xdr:colOff>
      <xdr:row>73</xdr:row>
      <xdr:rowOff>116739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53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78817</xdr:rowOff>
    </xdr:from>
    <xdr:to>
      <xdr:col>111</xdr:col>
      <xdr:colOff>177800</xdr:colOff>
      <xdr:row>78</xdr:row>
      <xdr:rowOff>72949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280467"/>
          <a:ext cx="889000" cy="16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136982</xdr:rowOff>
    </xdr:from>
    <xdr:to>
      <xdr:col>112</xdr:col>
      <xdr:colOff>38100</xdr:colOff>
      <xdr:row>75</xdr:row>
      <xdr:rowOff>67132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82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83659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59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142063</xdr:rowOff>
    </xdr:from>
    <xdr:to>
      <xdr:col>107</xdr:col>
      <xdr:colOff>50800</xdr:colOff>
      <xdr:row>78</xdr:row>
      <xdr:rowOff>72949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343713"/>
          <a:ext cx="889000" cy="1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123647</xdr:rowOff>
    </xdr:from>
    <xdr:to>
      <xdr:col>107</xdr:col>
      <xdr:colOff>101600</xdr:colOff>
      <xdr:row>76</xdr:row>
      <xdr:rowOff>53798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70324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5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47955</xdr:rowOff>
    </xdr:from>
    <xdr:to>
      <xdr:col>102</xdr:col>
      <xdr:colOff>114300</xdr:colOff>
      <xdr:row>77</xdr:row>
      <xdr:rowOff>142063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249605"/>
          <a:ext cx="889000" cy="9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80823</xdr:rowOff>
    </xdr:from>
    <xdr:to>
      <xdr:col>102</xdr:col>
      <xdr:colOff>165100</xdr:colOff>
      <xdr:row>76</xdr:row>
      <xdr:rowOff>10973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27500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70003</xdr:rowOff>
    </xdr:from>
    <xdr:to>
      <xdr:col>98</xdr:col>
      <xdr:colOff>38100</xdr:colOff>
      <xdr:row>76</xdr:row>
      <xdr:rowOff>152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16680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7824</xdr:rowOff>
    </xdr:from>
    <xdr:to>
      <xdr:col>116</xdr:col>
      <xdr:colOff>114300</xdr:colOff>
      <xdr:row>71</xdr:row>
      <xdr:rowOff>109424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18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30701</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0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28017</xdr:rowOff>
    </xdr:from>
    <xdr:to>
      <xdr:col>112</xdr:col>
      <xdr:colOff>38100</xdr:colOff>
      <xdr:row>77</xdr:row>
      <xdr:rowOff>129617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120744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32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22149</xdr:rowOff>
    </xdr:from>
    <xdr:to>
      <xdr:col>107</xdr:col>
      <xdr:colOff>101600</xdr:colOff>
      <xdr:row>78</xdr:row>
      <xdr:rowOff>123749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3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114876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91263</xdr:rowOff>
    </xdr:from>
    <xdr:to>
      <xdr:col>102</xdr:col>
      <xdr:colOff>165100</xdr:colOff>
      <xdr:row>78</xdr:row>
      <xdr:rowOff>21413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12540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8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168605</xdr:rowOff>
    </xdr:from>
    <xdr:to>
      <xdr:col>98</xdr:col>
      <xdr:colOff>38100</xdr:colOff>
      <xdr:row>77</xdr:row>
      <xdr:rowOff>98755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9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89882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2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歳出決算総額は、住民一人当たりで前年度比</a:t>
          </a:r>
          <a:r>
            <a:rPr kumimoji="1" lang="en-US" altLang="ja-JP" sz="1300">
              <a:latin typeface="ＭＳ Ｐゴシック" panose="020B0600070205080204" pitchFamily="50" charset="-128"/>
              <a:ea typeface="ＭＳ Ｐゴシック" panose="020B0600070205080204" pitchFamily="50" charset="-128"/>
            </a:rPr>
            <a:t>6,286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403,399</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繰出金が、用地取得基金創設に伴う定額運用基金への繰り出しにより、扶助費が私立保育園運営費などの増により、前年度比で増となっている。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類似団体との比較では、世田谷区は最も人口が多いため、各性質別の歳出の住民一人当たりの額が類似団体平均を下回っている項目が多い。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918,141
892,604
58.05
390,598,653
370,376,911
11,118,266
226,601,394
46,492,935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24067</xdr:rowOff>
    </xdr:from>
    <xdr:to>
      <xdr:col>24</xdr:col>
      <xdr:colOff>63500</xdr:colOff>
      <xdr:row>38</xdr:row>
      <xdr:rowOff>26924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39167"/>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25019</xdr:rowOff>
    </xdr:from>
    <xdr:to>
      <xdr:col>19</xdr:col>
      <xdr:colOff>177800</xdr:colOff>
      <xdr:row>38</xdr:row>
      <xdr:rowOff>26924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54011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20066</xdr:rowOff>
    </xdr:from>
    <xdr:to>
      <xdr:col>15</xdr:col>
      <xdr:colOff>50800</xdr:colOff>
      <xdr:row>38</xdr:row>
      <xdr:rowOff>25019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3516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15304</xdr:rowOff>
    </xdr:from>
    <xdr:to>
      <xdr:col>10</xdr:col>
      <xdr:colOff>114300</xdr:colOff>
      <xdr:row>38</xdr:row>
      <xdr:rowOff>20066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30404"/>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144716</xdr:rowOff>
    </xdr:from>
    <xdr:to>
      <xdr:col>24</xdr:col>
      <xdr:colOff>114300</xdr:colOff>
      <xdr:row>38</xdr:row>
      <xdr:rowOff>74867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88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59643</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147574</xdr:rowOff>
    </xdr:from>
    <xdr:to>
      <xdr:col>20</xdr:col>
      <xdr:colOff>38100</xdr:colOff>
      <xdr:row>38</xdr:row>
      <xdr:rowOff>77724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38</xdr:row>
      <xdr:rowOff>68851</xdr:rowOff>
    </xdr:from>
    <xdr:ext cx="378565"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608017" y="6583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145669</xdr:rowOff>
    </xdr:from>
    <xdr:to>
      <xdr:col>15</xdr:col>
      <xdr:colOff>101600</xdr:colOff>
      <xdr:row>38</xdr:row>
      <xdr:rowOff>75819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66946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140716</xdr:rowOff>
    </xdr:from>
    <xdr:to>
      <xdr:col>10</xdr:col>
      <xdr:colOff>165100</xdr:colOff>
      <xdr:row>38</xdr:row>
      <xdr:rowOff>70865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84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61993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135953</xdr:rowOff>
    </xdr:from>
    <xdr:to>
      <xdr:col>6</xdr:col>
      <xdr:colOff>38100</xdr:colOff>
      <xdr:row>38</xdr:row>
      <xdr:rowOff>66103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57231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7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27718</xdr:rowOff>
    </xdr:from>
    <xdr:to>
      <xdr:col>24</xdr:col>
      <xdr:colOff>63500</xdr:colOff>
      <xdr:row>58</xdr:row>
      <xdr:rowOff>127867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71818"/>
          <a:ext cx="838200" cy="10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99379</xdr:rowOff>
    </xdr:from>
    <xdr:to>
      <xdr:col>19</xdr:col>
      <xdr:colOff>177800</xdr:colOff>
      <xdr:row>58</xdr:row>
      <xdr:rowOff>127867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43479"/>
          <a:ext cx="889000" cy="2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24202</xdr:rowOff>
    </xdr:from>
    <xdr:to>
      <xdr:col>15</xdr:col>
      <xdr:colOff>50800</xdr:colOff>
      <xdr:row>58</xdr:row>
      <xdr:rowOff>99379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939602"/>
          <a:ext cx="889000" cy="110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24202</xdr:rowOff>
    </xdr:from>
    <xdr:to>
      <xdr:col>10</xdr:col>
      <xdr:colOff>114300</xdr:colOff>
      <xdr:row>58</xdr:row>
      <xdr:rowOff>98237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939602"/>
          <a:ext cx="889000" cy="110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148368</xdr:rowOff>
    </xdr:from>
    <xdr:to>
      <xdr:col>24</xdr:col>
      <xdr:colOff>114300</xdr:colOff>
      <xdr:row>58</xdr:row>
      <xdr:rowOff>78518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126795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9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77067</xdr:rowOff>
    </xdr:from>
    <xdr:to>
      <xdr:col>20</xdr:col>
      <xdr:colOff>38100</xdr:colOff>
      <xdr:row>59</xdr:row>
      <xdr:rowOff>7217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2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169794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1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48579</xdr:rowOff>
    </xdr:from>
    <xdr:to>
      <xdr:col>15</xdr:col>
      <xdr:colOff>101600</xdr:colOff>
      <xdr:row>58</xdr:row>
      <xdr:rowOff>150179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141306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8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144852</xdr:rowOff>
    </xdr:from>
    <xdr:to>
      <xdr:col>10</xdr:col>
      <xdr:colOff>165100</xdr:colOff>
      <xdr:row>52</xdr:row>
      <xdr:rowOff>75002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88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66129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98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47437</xdr:rowOff>
    </xdr:from>
    <xdr:to>
      <xdr:col>6</xdr:col>
      <xdr:colOff>38100</xdr:colOff>
      <xdr:row>58</xdr:row>
      <xdr:rowOff>149037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140164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51650</xdr:rowOff>
    </xdr:from>
    <xdr:to>
      <xdr:col>24</xdr:col>
      <xdr:colOff>62865</xdr:colOff>
      <xdr:row>77</xdr:row>
      <xdr:rowOff>78716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24600"/>
          <a:ext cx="1270" cy="1055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82543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8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78716</xdr:rowOff>
    </xdr:from>
    <xdr:to>
      <xdr:col>24</xdr:col>
      <xdr:colOff>152400</xdr:colOff>
      <xdr:row>77</xdr:row>
      <xdr:rowOff>78716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169777</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51650</xdr:rowOff>
    </xdr:from>
    <xdr:to>
      <xdr:col>24</xdr:col>
      <xdr:colOff>152400</xdr:colOff>
      <xdr:row>71</xdr:row>
      <xdr:rowOff>51650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2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78716</xdr:rowOff>
    </xdr:from>
    <xdr:to>
      <xdr:col>24</xdr:col>
      <xdr:colOff>63500</xdr:colOff>
      <xdr:row>77</xdr:row>
      <xdr:rowOff>153938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80366"/>
          <a:ext cx="838200" cy="7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126361</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136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103484</xdr:rowOff>
    </xdr:from>
    <xdr:to>
      <xdr:col>24</xdr:col>
      <xdr:colOff>114300</xdr:colOff>
      <xdr:row>76</xdr:row>
      <xdr:rowOff>33635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622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143331</xdr:rowOff>
    </xdr:from>
    <xdr:to>
      <xdr:col>19</xdr:col>
      <xdr:colOff>177800</xdr:colOff>
      <xdr:row>77</xdr:row>
      <xdr:rowOff>153938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344981"/>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156468</xdr:rowOff>
    </xdr:from>
    <xdr:to>
      <xdr:col>20</xdr:col>
      <xdr:colOff>38100</xdr:colOff>
      <xdr:row>76</xdr:row>
      <xdr:rowOff>86618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103145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79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143331</xdr:rowOff>
    </xdr:from>
    <xdr:to>
      <xdr:col>15</xdr:col>
      <xdr:colOff>50800</xdr:colOff>
      <xdr:row>78</xdr:row>
      <xdr:rowOff>95293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44981"/>
          <a:ext cx="889000" cy="12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155318</xdr:rowOff>
    </xdr:from>
    <xdr:to>
      <xdr:col>15</xdr:col>
      <xdr:colOff>101600</xdr:colOff>
      <xdr:row>76</xdr:row>
      <xdr:rowOff>85468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101995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78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95293</xdr:rowOff>
    </xdr:from>
    <xdr:to>
      <xdr:col>10</xdr:col>
      <xdr:colOff>114300</xdr:colOff>
      <xdr:row>78</xdr:row>
      <xdr:rowOff>97174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68393"/>
          <a:ext cx="889000" cy="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126952</xdr:rowOff>
    </xdr:from>
    <xdr:to>
      <xdr:col>10</xdr:col>
      <xdr:colOff>165100</xdr:colOff>
      <xdr:row>77</xdr:row>
      <xdr:rowOff>57102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5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73629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3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157225</xdr:rowOff>
    </xdr:from>
    <xdr:to>
      <xdr:col>6</xdr:col>
      <xdr:colOff>38100</xdr:colOff>
      <xdr:row>77</xdr:row>
      <xdr:rowOff>87375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8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103902</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6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27916</xdr:rowOff>
    </xdr:from>
    <xdr:to>
      <xdr:col>24</xdr:col>
      <xdr:colOff>114300</xdr:colOff>
      <xdr:row>77</xdr:row>
      <xdr:rowOff>129516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114293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4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103138</xdr:rowOff>
    </xdr:from>
    <xdr:to>
      <xdr:col>20</xdr:col>
      <xdr:colOff>38100</xdr:colOff>
      <xdr:row>78</xdr:row>
      <xdr:rowOff>33288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24415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9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92531</xdr:rowOff>
    </xdr:from>
    <xdr:to>
      <xdr:col>15</xdr:col>
      <xdr:colOff>101600</xdr:colOff>
      <xdr:row>78</xdr:row>
      <xdr:rowOff>22681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9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13808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8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44493</xdr:rowOff>
    </xdr:from>
    <xdr:to>
      <xdr:col>10</xdr:col>
      <xdr:colOff>165100</xdr:colOff>
      <xdr:row>78</xdr:row>
      <xdr:rowOff>146093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1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137220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1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46374</xdr:rowOff>
    </xdr:from>
    <xdr:to>
      <xdr:col>6</xdr:col>
      <xdr:colOff>38100</xdr:colOff>
      <xdr:row>78</xdr:row>
      <xdr:rowOff>147974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139101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1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143608</xdr:rowOff>
    </xdr:from>
    <xdr:to>
      <xdr:col>24</xdr:col>
      <xdr:colOff>63500</xdr:colOff>
      <xdr:row>96</xdr:row>
      <xdr:rowOff>134786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59908"/>
          <a:ext cx="838200" cy="33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143608</xdr:rowOff>
    </xdr:from>
    <xdr:to>
      <xdr:col>19</xdr:col>
      <xdr:colOff>177800</xdr:colOff>
      <xdr:row>95</xdr:row>
      <xdr:rowOff>110644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59908"/>
          <a:ext cx="889000" cy="13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110644</xdr:rowOff>
    </xdr:from>
    <xdr:to>
      <xdr:col>15</xdr:col>
      <xdr:colOff>50800</xdr:colOff>
      <xdr:row>97</xdr:row>
      <xdr:rowOff>136226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98394"/>
          <a:ext cx="889000" cy="36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136226</xdr:rowOff>
    </xdr:from>
    <xdr:to>
      <xdr:col>10</xdr:col>
      <xdr:colOff>114300</xdr:colOff>
      <xdr:row>98</xdr:row>
      <xdr:rowOff>51209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66876"/>
          <a:ext cx="889000" cy="8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83986</xdr:rowOff>
    </xdr:from>
    <xdr:to>
      <xdr:col>24</xdr:col>
      <xdr:colOff>114300</xdr:colOff>
      <xdr:row>97</xdr:row>
      <xdr:rowOff>14136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170363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5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92808</xdr:rowOff>
    </xdr:from>
    <xdr:to>
      <xdr:col>20</xdr:col>
      <xdr:colOff>38100</xdr:colOff>
      <xdr:row>95</xdr:row>
      <xdr:rowOff>22958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0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39485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98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59844</xdr:rowOff>
    </xdr:from>
    <xdr:to>
      <xdr:col>15</xdr:col>
      <xdr:colOff>101600</xdr:colOff>
      <xdr:row>95</xdr:row>
      <xdr:rowOff>161444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4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152571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4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85426</xdr:rowOff>
    </xdr:from>
    <xdr:to>
      <xdr:col>10</xdr:col>
      <xdr:colOff>165100</xdr:colOff>
      <xdr:row>98</xdr:row>
      <xdr:rowOff>15576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6703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0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409</xdr:rowOff>
    </xdr:from>
    <xdr:to>
      <xdr:col>6</xdr:col>
      <xdr:colOff>38100</xdr:colOff>
      <xdr:row>98</xdr:row>
      <xdr:rowOff>102009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93136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9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9398</xdr:rowOff>
    </xdr:from>
    <xdr:to>
      <xdr:col>55</xdr:col>
      <xdr:colOff>0</xdr:colOff>
      <xdr:row>38</xdr:row>
      <xdr:rowOff>9855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2449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169418</xdr:rowOff>
    </xdr:from>
    <xdr:to>
      <xdr:col>50</xdr:col>
      <xdr:colOff>114300</xdr:colOff>
      <xdr:row>38</xdr:row>
      <xdr:rowOff>9398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1306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169418</xdr:rowOff>
    </xdr:from>
    <xdr:to>
      <xdr:col>45</xdr:col>
      <xdr:colOff>177800</xdr:colOff>
      <xdr:row>38</xdr:row>
      <xdr:rowOff>12598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1306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12598</xdr:rowOff>
    </xdr:from>
    <xdr:to>
      <xdr:col>41</xdr:col>
      <xdr:colOff>50800</xdr:colOff>
      <xdr:row>38</xdr:row>
      <xdr:rowOff>22657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27698"/>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130505</xdr:rowOff>
    </xdr:from>
    <xdr:to>
      <xdr:col>55</xdr:col>
      <xdr:colOff>50800</xdr:colOff>
      <xdr:row>38</xdr:row>
      <xdr:rowOff>60655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45432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8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130048</xdr:rowOff>
    </xdr:from>
    <xdr:to>
      <xdr:col>50</xdr:col>
      <xdr:colOff>165100</xdr:colOff>
      <xdr:row>38</xdr:row>
      <xdr:rowOff>60198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51325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118618</xdr:rowOff>
    </xdr:from>
    <xdr:to>
      <xdr:col>46</xdr:col>
      <xdr:colOff>38100</xdr:colOff>
      <xdr:row>38</xdr:row>
      <xdr:rowOff>48768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39895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133248</xdr:rowOff>
    </xdr:from>
    <xdr:to>
      <xdr:col>41</xdr:col>
      <xdr:colOff>101600</xdr:colOff>
      <xdr:row>38</xdr:row>
      <xdr:rowOff>63398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54525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69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143307</xdr:rowOff>
    </xdr:from>
    <xdr:to>
      <xdr:col>36</xdr:col>
      <xdr:colOff>165100</xdr:colOff>
      <xdr:row>38</xdr:row>
      <xdr:rowOff>73457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64584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7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100381</xdr:rowOff>
    </xdr:from>
    <xdr:to>
      <xdr:col>55</xdr:col>
      <xdr:colOff>0</xdr:colOff>
      <xdr:row>58</xdr:row>
      <xdr:rowOff>712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8844331"/>
          <a:ext cx="838200" cy="110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106189</xdr:rowOff>
    </xdr:from>
    <xdr:ext cx="378565"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8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100381</xdr:rowOff>
    </xdr:from>
    <xdr:to>
      <xdr:col>50</xdr:col>
      <xdr:colOff>114300</xdr:colOff>
      <xdr:row>58</xdr:row>
      <xdr:rowOff>16713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8844331"/>
          <a:ext cx="889000" cy="111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3776</xdr:rowOff>
    </xdr:from>
    <xdr:ext cx="378565"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50017" y="994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16713</xdr:rowOff>
    </xdr:from>
    <xdr:to>
      <xdr:col>45</xdr:col>
      <xdr:colOff>177800</xdr:colOff>
      <xdr:row>58</xdr:row>
      <xdr:rowOff>38659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60813"/>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72813</xdr:rowOff>
    </xdr:from>
    <xdr:ext cx="378565"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61017" y="1001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26771</xdr:rowOff>
    </xdr:from>
    <xdr:to>
      <xdr:col>41</xdr:col>
      <xdr:colOff>50800</xdr:colOff>
      <xdr:row>58</xdr:row>
      <xdr:rowOff>38659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70871"/>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84243</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3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121362</xdr:rowOff>
    </xdr:from>
    <xdr:to>
      <xdr:col>55</xdr:col>
      <xdr:colOff>50800</xdr:colOff>
      <xdr:row>58</xdr:row>
      <xdr:rowOff>51512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144239</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45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49581</xdr:rowOff>
    </xdr:from>
    <xdr:to>
      <xdr:col>50</xdr:col>
      <xdr:colOff>165100</xdr:colOff>
      <xdr:row>51</xdr:row>
      <xdr:rowOff>151181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879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49</xdr:row>
      <xdr:rowOff>167708</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856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137363</xdr:rowOff>
    </xdr:from>
    <xdr:to>
      <xdr:col>46</xdr:col>
      <xdr:colOff>38100</xdr:colOff>
      <xdr:row>58</xdr:row>
      <xdr:rowOff>67513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84040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9685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159309</xdr:rowOff>
    </xdr:from>
    <xdr:to>
      <xdr:col>41</xdr:col>
      <xdr:colOff>101600</xdr:colOff>
      <xdr:row>58</xdr:row>
      <xdr:rowOff>89459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3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80586</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10024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147421</xdr:rowOff>
    </xdr:from>
    <xdr:to>
      <xdr:col>36</xdr:col>
      <xdr:colOff>165100</xdr:colOff>
      <xdr:row>58</xdr:row>
      <xdr:rowOff>77571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94098</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969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118624</xdr:rowOff>
    </xdr:from>
    <xdr:to>
      <xdr:col>55</xdr:col>
      <xdr:colOff>0</xdr:colOff>
      <xdr:row>77</xdr:row>
      <xdr:rowOff>142123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20274"/>
          <a:ext cx="838200" cy="2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118624</xdr:rowOff>
    </xdr:from>
    <xdr:to>
      <xdr:col>50</xdr:col>
      <xdr:colOff>114300</xdr:colOff>
      <xdr:row>77</xdr:row>
      <xdr:rowOff>169601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20274"/>
          <a:ext cx="8890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169601</xdr:rowOff>
    </xdr:from>
    <xdr:to>
      <xdr:col>45</xdr:col>
      <xdr:colOff>177800</xdr:colOff>
      <xdr:row>78</xdr:row>
      <xdr:rowOff>42500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71251"/>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168824</xdr:rowOff>
    </xdr:from>
    <xdr:to>
      <xdr:col>41</xdr:col>
      <xdr:colOff>50800</xdr:colOff>
      <xdr:row>78</xdr:row>
      <xdr:rowOff>42500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370474"/>
          <a:ext cx="8890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91323</xdr:rowOff>
    </xdr:from>
    <xdr:to>
      <xdr:col>55</xdr:col>
      <xdr:colOff>50800</xdr:colOff>
      <xdr:row>78</xdr:row>
      <xdr:rowOff>21473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9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6250</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0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67824</xdr:rowOff>
    </xdr:from>
    <xdr:to>
      <xdr:col>50</xdr:col>
      <xdr:colOff>165100</xdr:colOff>
      <xdr:row>77</xdr:row>
      <xdr:rowOff>169424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6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160551</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3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118801</xdr:rowOff>
    </xdr:from>
    <xdr:to>
      <xdr:col>46</xdr:col>
      <xdr:colOff>38100</xdr:colOff>
      <xdr:row>78</xdr:row>
      <xdr:rowOff>48951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2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40078</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1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163150</xdr:rowOff>
    </xdr:from>
    <xdr:to>
      <xdr:col>41</xdr:col>
      <xdr:colOff>101600</xdr:colOff>
      <xdr:row>78</xdr:row>
      <xdr:rowOff>93300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84427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118024</xdr:rowOff>
    </xdr:from>
    <xdr:to>
      <xdr:col>36</xdr:col>
      <xdr:colOff>165100</xdr:colOff>
      <xdr:row>78</xdr:row>
      <xdr:rowOff>48174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39301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109662</xdr:rowOff>
    </xdr:from>
    <xdr:to>
      <xdr:col>55</xdr:col>
      <xdr:colOff>0</xdr:colOff>
      <xdr:row>96</xdr:row>
      <xdr:rowOff>143095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568862"/>
          <a:ext cx="838200" cy="3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143095</xdr:rowOff>
    </xdr:from>
    <xdr:to>
      <xdr:col>50</xdr:col>
      <xdr:colOff>114300</xdr:colOff>
      <xdr:row>96</xdr:row>
      <xdr:rowOff>167315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602295"/>
          <a:ext cx="889000" cy="2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142574</xdr:rowOff>
    </xdr:from>
    <xdr:to>
      <xdr:col>45</xdr:col>
      <xdr:colOff>177800</xdr:colOff>
      <xdr:row>96</xdr:row>
      <xdr:rowOff>167315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601774"/>
          <a:ext cx="889000" cy="2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142574</xdr:rowOff>
    </xdr:from>
    <xdr:to>
      <xdr:col>41</xdr:col>
      <xdr:colOff>50800</xdr:colOff>
      <xdr:row>96</xdr:row>
      <xdr:rowOff>144072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6601774"/>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58862</xdr:rowOff>
    </xdr:from>
    <xdr:to>
      <xdr:col>55</xdr:col>
      <xdr:colOff>50800</xdr:colOff>
      <xdr:row>96</xdr:row>
      <xdr:rowOff>160462</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51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81739</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36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92295</xdr:rowOff>
    </xdr:from>
    <xdr:to>
      <xdr:col>50</xdr:col>
      <xdr:colOff>165100</xdr:colOff>
      <xdr:row>97</xdr:row>
      <xdr:rowOff>22445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55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38972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32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116515</xdr:rowOff>
    </xdr:from>
    <xdr:to>
      <xdr:col>46</xdr:col>
      <xdr:colOff>38100</xdr:colOff>
      <xdr:row>97</xdr:row>
      <xdr:rowOff>46665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5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37792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6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91774</xdr:rowOff>
    </xdr:from>
    <xdr:to>
      <xdr:col>41</xdr:col>
      <xdr:colOff>101600</xdr:colOff>
      <xdr:row>97</xdr:row>
      <xdr:rowOff>21924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55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38451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2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93272</xdr:rowOff>
    </xdr:from>
    <xdr:to>
      <xdr:col>36</xdr:col>
      <xdr:colOff>165100</xdr:colOff>
      <xdr:row>97</xdr:row>
      <xdr:rowOff>23422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55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39949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2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93386</xdr:rowOff>
    </xdr:from>
    <xdr:to>
      <xdr:col>85</xdr:col>
      <xdr:colOff>127000</xdr:colOff>
      <xdr:row>38</xdr:row>
      <xdr:rowOff>96495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6608486"/>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96495</xdr:rowOff>
    </xdr:from>
    <xdr:to>
      <xdr:col>81</xdr:col>
      <xdr:colOff>50800</xdr:colOff>
      <xdr:row>38</xdr:row>
      <xdr:rowOff>104632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592300" y="6611595"/>
          <a:ext cx="889000" cy="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90414</xdr:rowOff>
    </xdr:from>
    <xdr:to>
      <xdr:col>76</xdr:col>
      <xdr:colOff>114300</xdr:colOff>
      <xdr:row>38</xdr:row>
      <xdr:rowOff>104632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3703300" y="6605514"/>
          <a:ext cx="8890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19319</xdr:rowOff>
    </xdr:from>
    <xdr:to>
      <xdr:col>71</xdr:col>
      <xdr:colOff>177800</xdr:colOff>
      <xdr:row>38</xdr:row>
      <xdr:rowOff>90414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814300" y="6534419"/>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42586</xdr:rowOff>
    </xdr:from>
    <xdr:to>
      <xdr:col>85</xdr:col>
      <xdr:colOff>177800</xdr:colOff>
      <xdr:row>38</xdr:row>
      <xdr:rowOff>144186</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55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128963</xdr:rowOff>
    </xdr:from>
    <xdr:ext cx="469744"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47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45695</xdr:rowOff>
    </xdr:from>
    <xdr:to>
      <xdr:col>81</xdr:col>
      <xdr:colOff>101600</xdr:colOff>
      <xdr:row>38</xdr:row>
      <xdr:rowOff>147295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5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138422</xdr:rowOff>
    </xdr:from>
    <xdr:ext cx="378565"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2017" y="665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53832</xdr:rowOff>
    </xdr:from>
    <xdr:to>
      <xdr:col>76</xdr:col>
      <xdr:colOff>165100</xdr:colOff>
      <xdr:row>38</xdr:row>
      <xdr:rowOff>155432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56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146559</xdr:rowOff>
    </xdr:from>
    <xdr:ext cx="378565"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3017" y="6661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39614</xdr:rowOff>
    </xdr:from>
    <xdr:to>
      <xdr:col>72</xdr:col>
      <xdr:colOff>38100</xdr:colOff>
      <xdr:row>38</xdr:row>
      <xdr:rowOff>141214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55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132341</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68428" y="664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139969</xdr:rowOff>
    </xdr:from>
    <xdr:to>
      <xdr:col>67</xdr:col>
      <xdr:colOff>101600</xdr:colOff>
      <xdr:row>38</xdr:row>
      <xdr:rowOff>70120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4836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61246</xdr:rowOff>
    </xdr:from>
    <xdr:ext cx="469744"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79428" y="657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29245</xdr:rowOff>
    </xdr:from>
    <xdr:to>
      <xdr:col>85</xdr:col>
      <xdr:colOff>127000</xdr:colOff>
      <xdr:row>57</xdr:row>
      <xdr:rowOff>91150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5481300" y="9801895"/>
          <a:ext cx="838200" cy="6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29245</xdr:rowOff>
    </xdr:from>
    <xdr:to>
      <xdr:col>81</xdr:col>
      <xdr:colOff>50800</xdr:colOff>
      <xdr:row>57</xdr:row>
      <xdr:rowOff>76433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592300" y="9801895"/>
          <a:ext cx="889000" cy="4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76433</xdr:rowOff>
    </xdr:from>
    <xdr:to>
      <xdr:col>76</xdr:col>
      <xdr:colOff>114300</xdr:colOff>
      <xdr:row>57</xdr:row>
      <xdr:rowOff>106114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3703300" y="9849083"/>
          <a:ext cx="889000" cy="2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99142</xdr:rowOff>
    </xdr:from>
    <xdr:to>
      <xdr:col>71</xdr:col>
      <xdr:colOff>177800</xdr:colOff>
      <xdr:row>57</xdr:row>
      <xdr:rowOff>106114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814300" y="9871792"/>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40350</xdr:rowOff>
    </xdr:from>
    <xdr:to>
      <xdr:col>85</xdr:col>
      <xdr:colOff>177800</xdr:colOff>
      <xdr:row>57</xdr:row>
      <xdr:rowOff>141950</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8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126727</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72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149895</xdr:rowOff>
    </xdr:from>
    <xdr:to>
      <xdr:col>81</xdr:col>
      <xdr:colOff>101600</xdr:colOff>
      <xdr:row>57</xdr:row>
      <xdr:rowOff>80045</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7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71172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4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25633</xdr:rowOff>
    </xdr:from>
    <xdr:to>
      <xdr:col>76</xdr:col>
      <xdr:colOff>165100</xdr:colOff>
      <xdr:row>57</xdr:row>
      <xdr:rowOff>127233</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79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118360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89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55314</xdr:rowOff>
    </xdr:from>
    <xdr:to>
      <xdr:col>72</xdr:col>
      <xdr:colOff>38100</xdr:colOff>
      <xdr:row>57</xdr:row>
      <xdr:rowOff>156914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8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148041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92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48342</xdr:rowOff>
    </xdr:from>
    <xdr:to>
      <xdr:col>67</xdr:col>
      <xdr:colOff>101600</xdr:colOff>
      <xdr:row>57</xdr:row>
      <xdr:rowOff>149942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8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141069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1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75</xdr:row>
      <xdr:rowOff>54627</xdr:rowOff>
    </xdr:from>
    <xdr:ext cx="37702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068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72</xdr:row>
      <xdr:rowOff>111777</xdr:rowOff>
    </xdr:from>
    <xdr:ext cx="37702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068974" y="12456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168927</xdr:rowOff>
    </xdr:from>
    <xdr:ext cx="37702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068974" y="11998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254</xdr:rowOff>
    </xdr:from>
    <xdr:to>
      <xdr:col>81</xdr:col>
      <xdr:colOff>50800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4592300" y="12859004"/>
          <a:ext cx="889000" cy="65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66548</xdr:rowOff>
    </xdr:from>
    <xdr:to>
      <xdr:col>76</xdr:col>
      <xdr:colOff>114300</xdr:colOff>
      <xdr:row>75</xdr:row>
      <xdr:rowOff>254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3703300" y="12410948"/>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20320</xdr:rowOff>
    </xdr:from>
    <xdr:to>
      <xdr:col>76</xdr:col>
      <xdr:colOff>165100</xdr:colOff>
      <xdr:row>78</xdr:row>
      <xdr:rowOff>121920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113047</xdr:rowOff>
    </xdr:from>
    <xdr:ext cx="31393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435333" y="13486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66548</xdr:rowOff>
    </xdr:from>
    <xdr:to>
      <xdr:col>71</xdr:col>
      <xdr:colOff>177800</xdr:colOff>
      <xdr:row>74</xdr:row>
      <xdr:rowOff>39116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2814300" y="12410948"/>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134620</xdr:rowOff>
    </xdr:from>
    <xdr:to>
      <xdr:col>72</xdr:col>
      <xdr:colOff>38100</xdr:colOff>
      <xdr:row>77</xdr:row>
      <xdr:rowOff>64770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316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55897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546333" y="1325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171196</xdr:rowOff>
    </xdr:from>
    <xdr:to>
      <xdr:col>67</xdr:col>
      <xdr:colOff>101600</xdr:colOff>
      <xdr:row>77</xdr:row>
      <xdr:rowOff>101346</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320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92473</xdr:rowOff>
    </xdr:from>
    <xdr:ext cx="313932"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657333" y="13294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120904</xdr:rowOff>
    </xdr:from>
    <xdr:to>
      <xdr:col>76</xdr:col>
      <xdr:colOff>165100</xdr:colOff>
      <xdr:row>75</xdr:row>
      <xdr:rowOff>51054</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28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73</xdr:row>
      <xdr:rowOff>67581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2583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15748</xdr:rowOff>
    </xdr:from>
    <xdr:to>
      <xdr:col>72</xdr:col>
      <xdr:colOff>38100</xdr:colOff>
      <xdr:row>72</xdr:row>
      <xdr:rowOff>117348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236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70</xdr:row>
      <xdr:rowOff>133875</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2135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159766</xdr:rowOff>
    </xdr:from>
    <xdr:to>
      <xdr:col>67</xdr:col>
      <xdr:colOff>101600</xdr:colOff>
      <xdr:row>74</xdr:row>
      <xdr:rowOff>89916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26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72</xdr:row>
      <xdr:rowOff>106443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245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公債費グラフ枠">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70" name="公債費最小値テキスト">
          <a:extLst>
            <a:ext uri="{FF2B5EF4-FFF2-40B4-BE49-F238E27FC236}">
              <a16:creationId xmlns:a16="http://schemas.microsoft.com/office/drawing/2014/main" id="{00000000-0008-0000-0700-00009E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2" name="公債費最大値テキスト">
          <a:extLst>
            <a:ext uri="{FF2B5EF4-FFF2-40B4-BE49-F238E27FC236}">
              <a16:creationId xmlns:a16="http://schemas.microsoft.com/office/drawing/2014/main" id="{00000000-0008-0000-0700-0000A0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83099</xdr:rowOff>
    </xdr:from>
    <xdr:to>
      <xdr:col>85</xdr:col>
      <xdr:colOff>127000</xdr:colOff>
      <xdr:row>95</xdr:row>
      <xdr:rowOff>168092</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5481300" y="16370849"/>
          <a:ext cx="838200" cy="8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5" name="公債費平均値テキスト">
          <a:extLst>
            <a:ext uri="{FF2B5EF4-FFF2-40B4-BE49-F238E27FC236}">
              <a16:creationId xmlns:a16="http://schemas.microsoft.com/office/drawing/2014/main" id="{00000000-0008-0000-0700-0000A3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48899</xdr:rowOff>
    </xdr:from>
    <xdr:to>
      <xdr:col>81</xdr:col>
      <xdr:colOff>50800</xdr:colOff>
      <xdr:row>95</xdr:row>
      <xdr:rowOff>83099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4592300" y="16336649"/>
          <a:ext cx="889000" cy="3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48899</xdr:rowOff>
    </xdr:from>
    <xdr:to>
      <xdr:col>76</xdr:col>
      <xdr:colOff>114300</xdr:colOff>
      <xdr:row>97</xdr:row>
      <xdr:rowOff>52924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3703300" y="16336649"/>
          <a:ext cx="889000" cy="34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41128</xdr:rowOff>
    </xdr:from>
    <xdr:to>
      <xdr:col>71</xdr:col>
      <xdr:colOff>177800</xdr:colOff>
      <xdr:row>97</xdr:row>
      <xdr:rowOff>52924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814300" y="16671778"/>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117292</xdr:rowOff>
    </xdr:from>
    <xdr:to>
      <xdr:col>85</xdr:col>
      <xdr:colOff>177800</xdr:colOff>
      <xdr:row>96</xdr:row>
      <xdr:rowOff>47442</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6268700" y="164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140169</xdr:rowOff>
    </xdr:from>
    <xdr:ext cx="534377" cy="259045"/>
    <xdr:sp macro="" textlink="">
      <xdr:nvSpPr>
        <xdr:cNvPr id="694" name="公債費該当値テキスト">
          <a:extLst>
            <a:ext uri="{FF2B5EF4-FFF2-40B4-BE49-F238E27FC236}">
              <a16:creationId xmlns:a16="http://schemas.microsoft.com/office/drawing/2014/main" id="{00000000-0008-0000-0700-0000B6020000}"/>
            </a:ext>
          </a:extLst>
        </xdr:cNvPr>
        <xdr:cNvSpPr txBox="1"/>
      </xdr:nvSpPr>
      <xdr:spPr>
        <a:xfrm>
          <a:off x="16370300" y="1625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32299</xdr:rowOff>
    </xdr:from>
    <xdr:to>
      <xdr:col>81</xdr:col>
      <xdr:colOff>101600</xdr:colOff>
      <xdr:row>95</xdr:row>
      <xdr:rowOff>133899</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5430500" y="1632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150426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09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169549</xdr:rowOff>
    </xdr:from>
    <xdr:to>
      <xdr:col>76</xdr:col>
      <xdr:colOff>165100</xdr:colOff>
      <xdr:row>95</xdr:row>
      <xdr:rowOff>99699</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4541500" y="1628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116226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06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2124</xdr:rowOff>
    </xdr:from>
    <xdr:to>
      <xdr:col>72</xdr:col>
      <xdr:colOff>38100</xdr:colOff>
      <xdr:row>97</xdr:row>
      <xdr:rowOff>103724</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3652500" y="1663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94851</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68428" y="1672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161778</xdr:rowOff>
    </xdr:from>
    <xdr:to>
      <xdr:col>67</xdr:col>
      <xdr:colOff>101600</xdr:colOff>
      <xdr:row>97</xdr:row>
      <xdr:rowOff>91928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2763500" y="1662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83055</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79428" y="1671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諸支出金グラフ枠">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3" name="諸支出金最小値テキスト">
          <a:extLst>
            <a:ext uri="{FF2B5EF4-FFF2-40B4-BE49-F238E27FC236}">
              <a16:creationId xmlns:a16="http://schemas.microsoft.com/office/drawing/2014/main" id="{00000000-0008-0000-0700-0000D3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5" name="諸支出金最大値テキスト">
          <a:extLst>
            <a:ext uri="{FF2B5EF4-FFF2-40B4-BE49-F238E27FC236}">
              <a16:creationId xmlns:a16="http://schemas.microsoft.com/office/drawing/2014/main" id="{00000000-0008-0000-0700-0000D5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8" name="諸支出金平均値テキスト">
          <a:extLst>
            <a:ext uri="{FF2B5EF4-FFF2-40B4-BE49-F238E27FC236}">
              <a16:creationId xmlns:a16="http://schemas.microsoft.com/office/drawing/2014/main" id="{00000000-0008-0000-0700-0000D8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7" name="諸支出金該当値テキスト">
          <a:extLst>
            <a:ext uri="{FF2B5EF4-FFF2-40B4-BE49-F238E27FC236}">
              <a16:creationId xmlns:a16="http://schemas.microsoft.com/office/drawing/2014/main" id="{00000000-0008-0000-0700-0000EB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前年度繰上充用金グラフ枠">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2" name="前年度繰上充用金最小値テキスト">
          <a:extLst>
            <a:ext uri="{FF2B5EF4-FFF2-40B4-BE49-F238E27FC236}">
              <a16:creationId xmlns:a16="http://schemas.microsoft.com/office/drawing/2014/main" id="{00000000-0008-0000-0700-00000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4" name="前年度繰上充用金最大値テキスト">
          <a:extLst>
            <a:ext uri="{FF2B5EF4-FFF2-40B4-BE49-F238E27FC236}">
              <a16:creationId xmlns:a16="http://schemas.microsoft.com/office/drawing/2014/main" id="{00000000-0008-0000-0700-00000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7" name="前年度繰上充用金平均値テキスト">
          <a:extLst>
            <a:ext uri="{FF2B5EF4-FFF2-40B4-BE49-F238E27FC236}">
              <a16:creationId xmlns:a16="http://schemas.microsoft.com/office/drawing/2014/main" id="{00000000-0008-0000-0700-00000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6" name="前年度繰上充用金該当値テキスト">
          <a:extLst>
            <a:ext uri="{FF2B5EF4-FFF2-40B4-BE49-F238E27FC236}">
              <a16:creationId xmlns:a16="http://schemas.microsoft.com/office/drawing/2014/main" id="{00000000-0008-0000-0700-00001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歳出決算総額は、住民一人当たりで前年度比</a:t>
          </a:r>
          <a:r>
            <a:rPr kumimoji="1" lang="en-US" altLang="ja-JP" sz="1300">
              <a:latin typeface="ＭＳ Ｐゴシック" panose="020B0600070205080204" pitchFamily="50" charset="-128"/>
              <a:ea typeface="ＭＳ Ｐゴシック" panose="020B0600070205080204" pitchFamily="50" charset="-128"/>
            </a:rPr>
            <a:t>6,286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403,399</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総務費が本庁舎等整備費の増、民生費が私立保育園運営費や障害者自立支援給付費などの増により、それぞれ前年度比で増となっている。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類似団体との比較では、世田谷区は最も人口が多いため、各目的別の歳出の住民一人当たりの額が類似団体平均を下回っている項目が多い。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財政調整基金残高については、令和５年度決算での繰り入れは行わず、運用利子分を積み立てたが、分母の標準財政規模の増加により、標準財政規模比で減少した。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また、実質収支額は、翌年度繰越額の増などにより減少し、実質単年度収支においても、分子の実質収支の減少及び分母の標準財政規模の増加により、標準財政規模比で減少した。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一般会計、国民健康保険事業会計ほか全ての特別会計において、実質収支は黒字の状況である。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このうち、一般会計では、実質収支額が翌年度繰越額の増などにより減少したため、標準財政規模比においても前年度比で減少した。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60" zoomScaleNormal="60" workbookViewId="0">
      <selection activeCell="DJ9" sqref="DJ9"/>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390598653</v>
      </c>
      <c r="BO4" s="358"/>
      <c r="BP4" s="358"/>
      <c r="BQ4" s="358"/>
      <c r="BR4" s="358"/>
      <c r="BS4" s="358"/>
      <c r="BT4" s="358"/>
      <c r="BU4" s="359"/>
      <c r="BV4" s="357">
        <v>395148535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4.9000000000000004</v>
      </c>
      <c r="CU4" s="364"/>
      <c r="CV4" s="364"/>
      <c r="CW4" s="364"/>
      <c r="CX4" s="364"/>
      <c r="CY4" s="364"/>
      <c r="CZ4" s="364"/>
      <c r="DA4" s="365"/>
      <c r="DB4" s="363">
        <v>7</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370376911</v>
      </c>
      <c r="BO5" s="395"/>
      <c r="BP5" s="395"/>
      <c r="BQ5" s="395"/>
      <c r="BR5" s="395"/>
      <c r="BS5" s="395"/>
      <c r="BT5" s="395"/>
      <c r="BU5" s="396"/>
      <c r="BV5" s="394">
        <v>375041261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80.8</v>
      </c>
      <c r="CU5" s="392"/>
      <c r="CV5" s="392"/>
      <c r="CW5" s="392"/>
      <c r="CX5" s="392"/>
      <c r="CY5" s="392"/>
      <c r="CZ5" s="392"/>
      <c r="DA5" s="393"/>
      <c r="DB5" s="391">
        <v>79</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101</v>
      </c>
      <c r="AV6" s="427"/>
      <c r="AW6" s="427"/>
      <c r="AX6" s="427"/>
      <c r="AY6" s="428" t="s">
        <v>98</v>
      </c>
      <c r="AZ6" s="429"/>
      <c r="BA6" s="429"/>
      <c r="BB6" s="429"/>
      <c r="BC6" s="429"/>
      <c r="BD6" s="429"/>
      <c r="BE6" s="429"/>
      <c r="BF6" s="429"/>
      <c r="BG6" s="429"/>
      <c r="BH6" s="429"/>
      <c r="BI6" s="429"/>
      <c r="BJ6" s="429"/>
      <c r="BK6" s="429"/>
      <c r="BL6" s="429"/>
      <c r="BM6" s="430"/>
      <c r="BN6" s="394">
        <v>20221742</v>
      </c>
      <c r="BO6" s="395"/>
      <c r="BP6" s="395"/>
      <c r="BQ6" s="395"/>
      <c r="BR6" s="395"/>
      <c r="BS6" s="395"/>
      <c r="BT6" s="395"/>
      <c r="BU6" s="396"/>
      <c r="BV6" s="394">
        <v>20107274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80.8</v>
      </c>
      <c r="CU6" s="432"/>
      <c r="CV6" s="432"/>
      <c r="CW6" s="432"/>
      <c r="CX6" s="432"/>
      <c r="CY6" s="432"/>
      <c r="CZ6" s="432"/>
      <c r="DA6" s="433"/>
      <c r="DB6" s="431">
        <v>79</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9103476</v>
      </c>
      <c r="BO7" s="395"/>
      <c r="BP7" s="395"/>
      <c r="BQ7" s="395"/>
      <c r="BR7" s="395"/>
      <c r="BS7" s="395"/>
      <c r="BT7" s="395"/>
      <c r="BU7" s="396"/>
      <c r="BV7" s="394">
        <v>4860484</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226601394</v>
      </c>
      <c r="CU7" s="395"/>
      <c r="CV7" s="395"/>
      <c r="CW7" s="395"/>
      <c r="CX7" s="395"/>
      <c r="CY7" s="395"/>
      <c r="CZ7" s="395"/>
      <c r="DA7" s="396"/>
      <c r="DB7" s="394">
        <v>217125148</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11118266</v>
      </c>
      <c r="BO8" s="395"/>
      <c r="BP8" s="395"/>
      <c r="BQ8" s="395"/>
      <c r="BR8" s="395"/>
      <c r="BS8" s="395"/>
      <c r="BT8" s="395"/>
      <c r="BU8" s="396"/>
      <c r="BV8" s="394">
        <v>15246790</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0.68</v>
      </c>
      <c r="CU8" s="435"/>
      <c r="CV8" s="435"/>
      <c r="CW8" s="435"/>
      <c r="CX8" s="435"/>
      <c r="CY8" s="435"/>
      <c r="CZ8" s="435"/>
      <c r="DA8" s="436"/>
      <c r="DB8" s="434">
        <v>0.7</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943664</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-4128524</v>
      </c>
      <c r="BO9" s="395"/>
      <c r="BP9" s="395"/>
      <c r="BQ9" s="395"/>
      <c r="BR9" s="395"/>
      <c r="BS9" s="395"/>
      <c r="BT9" s="395"/>
      <c r="BU9" s="396"/>
      <c r="BV9" s="394">
        <v>-1830148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3.6</v>
      </c>
      <c r="CU9" s="392"/>
      <c r="CV9" s="392"/>
      <c r="CW9" s="392"/>
      <c r="CX9" s="392"/>
      <c r="CY9" s="392"/>
      <c r="CZ9" s="392"/>
      <c r="DA9" s="393"/>
      <c r="DB9" s="391">
        <v>4.4000000000000004</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903346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80869</v>
      </c>
      <c r="BO10" s="395"/>
      <c r="BP10" s="395"/>
      <c r="BQ10" s="395"/>
      <c r="BR10" s="395"/>
      <c r="BS10" s="395"/>
      <c r="BT10" s="395"/>
      <c r="BU10" s="396"/>
      <c r="BV10" s="394">
        <v>2993517</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918141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892604</v>
      </c>
      <c r="S13" s="479"/>
      <c r="T13" s="479"/>
      <c r="U13" s="479"/>
      <c r="V13" s="480"/>
      <c r="W13" s="410" t="s">
        <v>131</v>
      </c>
      <c r="X13" s="411"/>
      <c r="Y13" s="411"/>
      <c r="Z13" s="411"/>
      <c r="AA13" s="411"/>
      <c r="AB13" s="401"/>
      <c r="AC13" s="445">
        <v>1194</v>
      </c>
      <c r="AD13" s="446"/>
      <c r="AE13" s="446"/>
      <c r="AF13" s="446"/>
      <c r="AG13" s="488"/>
      <c r="AH13" s="445">
        <v>1226</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-4047655</v>
      </c>
      <c r="BO13" s="395"/>
      <c r="BP13" s="395"/>
      <c r="BQ13" s="395"/>
      <c r="BR13" s="395"/>
      <c r="BS13" s="395"/>
      <c r="BT13" s="395"/>
      <c r="BU13" s="396"/>
      <c r="BV13" s="394">
        <v>1163369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-2.4</v>
      </c>
      <c r="CU13" s="392"/>
      <c r="CV13" s="392"/>
      <c r="CW13" s="392"/>
      <c r="CX13" s="392"/>
      <c r="CY13" s="392"/>
      <c r="CZ13" s="392"/>
      <c r="DA13" s="393"/>
      <c r="DB13" s="391">
        <v>-3</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915439</v>
      </c>
      <c r="S14" s="479"/>
      <c r="T14" s="479"/>
      <c r="U14" s="479"/>
      <c r="V14" s="480"/>
      <c r="W14" s="384"/>
      <c r="X14" s="385"/>
      <c r="Y14" s="385"/>
      <c r="Z14" s="385"/>
      <c r="AA14" s="385"/>
      <c r="AB14" s="374"/>
      <c r="AC14" s="481">
        <v>0.3</v>
      </c>
      <c r="AD14" s="482"/>
      <c r="AE14" s="482"/>
      <c r="AF14" s="482"/>
      <c r="AG14" s="483"/>
      <c r="AH14" s="481">
        <v>0.4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892345</v>
      </c>
      <c r="S15" s="479"/>
      <c r="T15" s="479"/>
      <c r="U15" s="479"/>
      <c r="V15" s="480"/>
      <c r="W15" s="410" t="s">
        <v>137</v>
      </c>
      <c r="X15" s="411"/>
      <c r="Y15" s="411"/>
      <c r="Z15" s="411"/>
      <c r="AA15" s="411"/>
      <c r="AB15" s="401"/>
      <c r="AC15" s="445">
        <v>41778</v>
      </c>
      <c r="AD15" s="446"/>
      <c r="AE15" s="446"/>
      <c r="AF15" s="446"/>
      <c r="AG15" s="488"/>
      <c r="AH15" s="445">
        <v>38943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138046922</v>
      </c>
      <c r="BO15" s="358"/>
      <c r="BP15" s="358"/>
      <c r="BQ15" s="358"/>
      <c r="BR15" s="358"/>
      <c r="BS15" s="358"/>
      <c r="BT15" s="358"/>
      <c r="BU15" s="359"/>
      <c r="BV15" s="357">
        <v>129952744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11</v>
      </c>
      <c r="AD16" s="482"/>
      <c r="AE16" s="482"/>
      <c r="AF16" s="482"/>
      <c r="AG16" s="483"/>
      <c r="AH16" s="481">
        <v>13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201404636</v>
      </c>
      <c r="BO16" s="395"/>
      <c r="BP16" s="395"/>
      <c r="BQ16" s="395"/>
      <c r="BR16" s="395"/>
      <c r="BS16" s="395"/>
      <c r="BT16" s="395"/>
      <c r="BU16" s="396"/>
      <c r="BV16" s="394">
        <v>193776518</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335702</v>
      </c>
      <c r="AD17" s="446"/>
      <c r="AE17" s="446"/>
      <c r="AF17" s="446"/>
      <c r="AG17" s="488"/>
      <c r="AH17" s="445">
        <v>259543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226601394</v>
      </c>
      <c r="BO17" s="395"/>
      <c r="BP17" s="395"/>
      <c r="BQ17" s="395"/>
      <c r="BR17" s="395"/>
      <c r="BS17" s="395"/>
      <c r="BT17" s="395"/>
      <c r="BU17" s="396"/>
      <c r="BV17" s="394">
        <v>217125148</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58.05</v>
      </c>
      <c r="M18" s="518"/>
      <c r="N18" s="518"/>
      <c r="O18" s="518"/>
      <c r="P18" s="518"/>
      <c r="Q18" s="518"/>
      <c r="R18" s="519"/>
      <c r="S18" s="519"/>
      <c r="T18" s="519"/>
      <c r="U18" s="519"/>
      <c r="V18" s="520"/>
      <c r="W18" s="412"/>
      <c r="X18" s="413"/>
      <c r="Y18" s="413"/>
      <c r="Z18" s="413"/>
      <c r="AA18" s="413"/>
      <c r="AB18" s="404"/>
      <c r="AC18" s="521">
        <v>88.7</v>
      </c>
      <c r="AD18" s="522"/>
      <c r="AE18" s="522"/>
      <c r="AF18" s="522"/>
      <c r="AG18" s="523"/>
      <c r="AH18" s="521">
        <v>86.6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188985234</v>
      </c>
      <c r="BO18" s="395"/>
      <c r="BP18" s="395"/>
      <c r="BQ18" s="395"/>
      <c r="BR18" s="395"/>
      <c r="BS18" s="395"/>
      <c r="BT18" s="395"/>
      <c r="BU18" s="396"/>
      <c r="BV18" s="394">
        <v>181715262</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16256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272822298</v>
      </c>
      <c r="BO19" s="395"/>
      <c r="BP19" s="395"/>
      <c r="BQ19" s="395"/>
      <c r="BR19" s="395"/>
      <c r="BS19" s="395"/>
      <c r="BT19" s="395"/>
      <c r="BU19" s="396"/>
      <c r="BV19" s="394">
        <v>261053053</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492065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46492935</v>
      </c>
      <c r="BO22" s="358"/>
      <c r="BP22" s="358"/>
      <c r="BQ22" s="358"/>
      <c r="BR22" s="358"/>
      <c r="BS22" s="358"/>
      <c r="BT22" s="358"/>
      <c r="BU22" s="359"/>
      <c r="BV22" s="357">
        <v>52655706</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31534057</v>
      </c>
      <c r="BO23" s="395"/>
      <c r="BP23" s="395"/>
      <c r="BQ23" s="395"/>
      <c r="BR23" s="395"/>
      <c r="BS23" s="395"/>
      <c r="BT23" s="395"/>
      <c r="BU23" s="396"/>
      <c r="BV23" s="394">
        <v>31249902</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10501</v>
      </c>
      <c r="R24" s="446"/>
      <c r="S24" s="446"/>
      <c r="T24" s="446"/>
      <c r="U24" s="446"/>
      <c r="V24" s="488"/>
      <c r="W24" s="540"/>
      <c r="X24" s="541"/>
      <c r="Y24" s="542"/>
      <c r="Z24" s="444" t="s">
        <v>162</v>
      </c>
      <c r="AA24" s="424"/>
      <c r="AB24" s="424"/>
      <c r="AC24" s="424"/>
      <c r="AD24" s="424"/>
      <c r="AE24" s="424"/>
      <c r="AF24" s="424"/>
      <c r="AG24" s="425"/>
      <c r="AH24" s="445">
        <v>5294</v>
      </c>
      <c r="AI24" s="446"/>
      <c r="AJ24" s="446"/>
      <c r="AK24" s="446"/>
      <c r="AL24" s="488"/>
      <c r="AM24" s="445">
        <v>15437304</v>
      </c>
      <c r="AN24" s="446"/>
      <c r="AO24" s="446"/>
      <c r="AP24" s="446"/>
      <c r="AQ24" s="446"/>
      <c r="AR24" s="488"/>
      <c r="AS24" s="445">
        <v>2916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46492935</v>
      </c>
      <c r="BO24" s="395"/>
      <c r="BP24" s="395"/>
      <c r="BQ24" s="395"/>
      <c r="BR24" s="395"/>
      <c r="BS24" s="395"/>
      <c r="BT24" s="395"/>
      <c r="BU24" s="396"/>
      <c r="BV24" s="394">
        <v>52655706</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3</v>
      </c>
      <c r="M25" s="446"/>
      <c r="N25" s="446"/>
      <c r="O25" s="446"/>
      <c r="P25" s="488"/>
      <c r="Q25" s="445">
        <v>8083</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64908962</v>
      </c>
      <c r="BO25" s="358"/>
      <c r="BP25" s="358"/>
      <c r="BQ25" s="358"/>
      <c r="BR25" s="358"/>
      <c r="BS25" s="358"/>
      <c r="BT25" s="358"/>
      <c r="BU25" s="359"/>
      <c r="BV25" s="357">
        <v>64867402</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7633</v>
      </c>
      <c r="R26" s="446"/>
      <c r="S26" s="446"/>
      <c r="T26" s="446"/>
      <c r="U26" s="446"/>
      <c r="V26" s="488"/>
      <c r="W26" s="540"/>
      <c r="X26" s="541"/>
      <c r="Y26" s="542"/>
      <c r="Z26" s="444" t="s">
        <v>168</v>
      </c>
      <c r="AA26" s="546"/>
      <c r="AB26" s="546"/>
      <c r="AC26" s="546"/>
      <c r="AD26" s="546"/>
      <c r="AE26" s="546"/>
      <c r="AF26" s="546"/>
      <c r="AG26" s="547"/>
      <c r="AH26" s="445">
        <v>551</v>
      </c>
      <c r="AI26" s="446"/>
      <c r="AJ26" s="446"/>
      <c r="AK26" s="446"/>
      <c r="AL26" s="488"/>
      <c r="AM26" s="445">
        <v>1577513</v>
      </c>
      <c r="AN26" s="446"/>
      <c r="AO26" s="446"/>
      <c r="AP26" s="446"/>
      <c r="AQ26" s="446"/>
      <c r="AR26" s="488"/>
      <c r="AS26" s="445">
        <v>2863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500000</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9269</v>
      </c>
      <c r="R27" s="446"/>
      <c r="S27" s="446"/>
      <c r="T27" s="446"/>
      <c r="U27" s="446"/>
      <c r="V27" s="488"/>
      <c r="W27" s="540"/>
      <c r="X27" s="541"/>
      <c r="Y27" s="542"/>
      <c r="Z27" s="444" t="s">
        <v>171</v>
      </c>
      <c r="AA27" s="424"/>
      <c r="AB27" s="424"/>
      <c r="AC27" s="424"/>
      <c r="AD27" s="424"/>
      <c r="AE27" s="424"/>
      <c r="AF27" s="424"/>
      <c r="AG27" s="425"/>
      <c r="AH27" s="445">
        <v>55</v>
      </c>
      <c r="AI27" s="446"/>
      <c r="AJ27" s="446"/>
      <c r="AK27" s="446"/>
      <c r="AL27" s="488"/>
      <c r="AM27" s="445">
        <v>196928</v>
      </c>
      <c r="AN27" s="446"/>
      <c r="AO27" s="446"/>
      <c r="AP27" s="446"/>
      <c r="AQ27" s="446"/>
      <c r="AR27" s="488"/>
      <c r="AS27" s="445">
        <v>3581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7848</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41911939</v>
      </c>
      <c r="BO28" s="358"/>
      <c r="BP28" s="358"/>
      <c r="BQ28" s="358"/>
      <c r="BR28" s="358"/>
      <c r="BS28" s="358"/>
      <c r="BT28" s="358"/>
      <c r="BU28" s="359"/>
      <c r="BV28" s="357">
        <v>41831070</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50</v>
      </c>
      <c r="M29" s="446"/>
      <c r="N29" s="446"/>
      <c r="O29" s="446"/>
      <c r="P29" s="488"/>
      <c r="Q29" s="445">
        <v>6147</v>
      </c>
      <c r="R29" s="446"/>
      <c r="S29" s="446"/>
      <c r="T29" s="446"/>
      <c r="U29" s="446"/>
      <c r="V29" s="488"/>
      <c r="W29" s="543"/>
      <c r="X29" s="544"/>
      <c r="Y29" s="545"/>
      <c r="Z29" s="444" t="s">
        <v>177</v>
      </c>
      <c r="AA29" s="424"/>
      <c r="AB29" s="424"/>
      <c r="AC29" s="424"/>
      <c r="AD29" s="424"/>
      <c r="AE29" s="424"/>
      <c r="AF29" s="424"/>
      <c r="AG29" s="425"/>
      <c r="AH29" s="445">
        <v>5349</v>
      </c>
      <c r="AI29" s="446"/>
      <c r="AJ29" s="446"/>
      <c r="AK29" s="446"/>
      <c r="AL29" s="488"/>
      <c r="AM29" s="445">
        <v>15634232</v>
      </c>
      <c r="AN29" s="446"/>
      <c r="AO29" s="446"/>
      <c r="AP29" s="446"/>
      <c r="AQ29" s="446"/>
      <c r="AR29" s="488"/>
      <c r="AS29" s="445">
        <v>2923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6491051</v>
      </c>
      <c r="BO29" s="395"/>
      <c r="BP29" s="395"/>
      <c r="BQ29" s="395"/>
      <c r="BR29" s="395"/>
      <c r="BS29" s="395"/>
      <c r="BT29" s="395"/>
      <c r="BU29" s="396"/>
      <c r="BV29" s="394">
        <v>6477362</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98634218</v>
      </c>
      <c r="BO30" s="514"/>
      <c r="BP30" s="514"/>
      <c r="BQ30" s="514"/>
      <c r="BR30" s="514"/>
      <c r="BS30" s="514"/>
      <c r="BT30" s="514"/>
      <c r="BU30" s="515"/>
      <c r="BV30" s="513">
        <v>104918846</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国民健康保険事業会計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6</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75"/>
      <c r="CO34" s="584">
        <f>IF(CQ34="","",MAX(C34:D43,U34:V43,AM34:AN43,BE34:BF43,BW34:BX43)+1)</f>
        <v>12</v>
      </c>
      <c r="CP34" s="584"/>
      <c r="CQ34" s="585" t="str">
        <f>IF('各会計、関係団体の財政状況及び健全化判断比率'!BS7="","",'各会計、関係団体の財政状況及び健全化判断比率'!BS7)</f>
        <v>世田谷区保健センター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学校給食費会計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後期高齢者医療会計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7</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75"/>
      <c r="CO35" s="584">
        <f t="shared" ref="CO35:CO43" si="3">IF(CQ35="","",CO34+1)</f>
        <v>13</v>
      </c>
      <c r="CP35" s="584"/>
      <c r="CQ35" s="585" t="str">
        <f>IF('各会計、関係団体の財政状況及び健全化判断比率'!BS8="","",'各会計、関係団体の財政状況及び健全化判断比率'!BS8)</f>
        <v>世田谷区スポーツ振興財団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介護保険事業会計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8</v>
      </c>
      <c r="BX36" s="584"/>
      <c r="BY36" s="585" t="str">
        <f>IF('各会計、関係団体の財政状況及び健全化判断比率'!B70="","",'各会計、関係団体の財政状況及び健全化判断比率'!B70)</f>
        <v>臨海部広域斎場組合</v>
      </c>
      <c r="BZ36" s="585"/>
      <c r="CA36" s="585"/>
      <c r="CB36" s="585"/>
      <c r="CC36" s="585"/>
      <c r="CD36" s="585"/>
      <c r="CE36" s="585"/>
      <c r="CF36" s="585"/>
      <c r="CG36" s="585"/>
      <c r="CH36" s="585"/>
      <c r="CI36" s="585"/>
      <c r="CJ36" s="585"/>
      <c r="CK36" s="585"/>
      <c r="CL36" s="585"/>
      <c r="CM36" s="585"/>
      <c r="CN36" s="175"/>
      <c r="CO36" s="584">
        <f t="shared" si="3"/>
        <v>14</v>
      </c>
      <c r="CP36" s="584"/>
      <c r="CQ36" s="585" t="str">
        <f>IF('各会計、関係団体の財政状況及び健全化判断比率'!BS9="","",'各会計、関係団体の財政状況及び健全化判断比率'!BS9)</f>
        <v>世田谷サービス公社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9</v>
      </c>
      <c r="BX37" s="584"/>
      <c r="BY37" s="585" t="str">
        <f>IF('各会計、関係団体の財政状況及び健全化判断比率'!B71="","",'各会計、関係団体の財政状況及び健全化判断比率'!B71)</f>
        <v>東京二十三区清掃一部事務組合</v>
      </c>
      <c r="BZ37" s="585"/>
      <c r="CA37" s="585"/>
      <c r="CB37" s="585"/>
      <c r="CC37" s="585"/>
      <c r="CD37" s="585"/>
      <c r="CE37" s="585"/>
      <c r="CF37" s="585"/>
      <c r="CG37" s="585"/>
      <c r="CH37" s="585"/>
      <c r="CI37" s="585"/>
      <c r="CJ37" s="585"/>
      <c r="CK37" s="585"/>
      <c r="CL37" s="585"/>
      <c r="CM37" s="585"/>
      <c r="CN37" s="175"/>
      <c r="CO37" s="584">
        <f t="shared" si="3"/>
        <v>15</v>
      </c>
      <c r="CP37" s="584"/>
      <c r="CQ37" s="585" t="str">
        <f>IF('各会計、関係団体の財政状況及び健全化判断比率'!BS10="","",'各会計、関係団体の財政状況及び健全化判断比率'!BS10)</f>
        <v>世田谷川場ふるさと公社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10</v>
      </c>
      <c r="BX38" s="584"/>
      <c r="BY38" s="585" t="str">
        <f>IF('各会計、関係団体の財政状況及び健全化判断比率'!B72="","",'各会計、関係団体の財政状況及び健全化判断比率'!B72)</f>
        <v>東京都後期高齢者医療広域連合（一般会計）</v>
      </c>
      <c r="BZ38" s="585"/>
      <c r="CA38" s="585"/>
      <c r="CB38" s="585"/>
      <c r="CC38" s="585"/>
      <c r="CD38" s="585"/>
      <c r="CE38" s="585"/>
      <c r="CF38" s="585"/>
      <c r="CG38" s="585"/>
      <c r="CH38" s="585"/>
      <c r="CI38" s="585"/>
      <c r="CJ38" s="585"/>
      <c r="CK38" s="585"/>
      <c r="CL38" s="585"/>
      <c r="CM38" s="585"/>
      <c r="CN38" s="175"/>
      <c r="CO38" s="584">
        <f t="shared" si="3"/>
        <v>16</v>
      </c>
      <c r="CP38" s="584"/>
      <c r="CQ38" s="585" t="str">
        <f>IF('各会計、関係団体の財政状況及び健全化判断比率'!BS11="","",'各会計、関係団体の財政状況及び健全化判断比率'!BS11)</f>
        <v>世田谷区土地開発公社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11</v>
      </c>
      <c r="BX39" s="584"/>
      <c r="BY39" s="585" t="str">
        <f>IF('各会計、関係団体の財政状況及び健全化判断比率'!B73="","",'各会計、関係団体の財政状況及び健全化判断比率'!B73)</f>
        <v>東京都後期高齢者医療広域連合
（後期高齢者医療特別会計）</v>
      </c>
      <c r="BZ39" s="585"/>
      <c r="CA39" s="585"/>
      <c r="CB39" s="585"/>
      <c r="CC39" s="585"/>
      <c r="CD39" s="585"/>
      <c r="CE39" s="585"/>
      <c r="CF39" s="585"/>
      <c r="CG39" s="585"/>
      <c r="CH39" s="585"/>
      <c r="CI39" s="585"/>
      <c r="CJ39" s="585"/>
      <c r="CK39" s="585"/>
      <c r="CL39" s="585"/>
      <c r="CM39" s="585"/>
      <c r="CN39" s="175"/>
      <c r="CO39" s="584">
        <f t="shared" si="3"/>
        <v>17</v>
      </c>
      <c r="CP39" s="584"/>
      <c r="CQ39" s="585" t="str">
        <f>IF('各会計、関係団体の財政状況及び健全化判断比率'!BS12="","",'各会計、関係団体の財政状況及び健全化判断比率'!BS12)</f>
        <v>せたがや文化財団</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f t="shared" si="3"/>
        <v>18</v>
      </c>
      <c r="CP40" s="584"/>
      <c r="CQ40" s="585" t="str">
        <f>IF('各会計、関係団体の財政状況及び健全化判断比率'!BS13="","",'各会計、関係団体の財政状況及び健全化判断比率'!BS13)</f>
        <v>世田谷区産業振興公社</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f t="shared" si="3"/>
        <v>19</v>
      </c>
      <c r="CP41" s="584"/>
      <c r="CQ41" s="585" t="str">
        <f>IF('各会計、関係団体の財政状況及び健全化判断比率'!BS14="","",'各会計、関係団体の財政状況及び健全化判断比率'!BS14)</f>
        <v>世田谷トラストまちづくり</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EduFd0EO4bDAptI8410Tf+IyI4R1ekyO9wCs/lQ0Ely3TUIYnwfMt3jx29DaLOH4B3fBkGbRcPFIn2FluSUQvw==" saltValue="vSV4T7LgrQvWIbFgL9XvQ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38" t="s">
        <v>528</v>
      </c>
      <c r="D34" s="1138"/>
      <c r="E34" s="1139"/>
      <c r="F34" s="32">
        <v>4.88</v>
      </c>
      <c r="G34" s="33">
        <v>6.98</v>
      </c>
      <c r="H34" s="33">
        <v>8.2200000000000006</v>
      </c>
      <c r="I34" s="33">
        <v>6.99</v>
      </c>
      <c r="J34" s="34">
        <v>4.8899999999999997</v>
      </c>
      <c r="K34" s="22"/>
      <c r="L34" s="22"/>
      <c r="M34" s="22"/>
      <c r="N34" s="22"/>
      <c r="O34" s="22"/>
      <c r="P34" s="22"/>
    </row>
    <row r="35" spans="1:16" ht="39" customHeight="1" x14ac:dyDescent="0.15">
      <c r="A35" s="22"/>
      <c r="B35" s="35"/>
      <c r="C35" s="1134" t="s">
        <v>529</v>
      </c>
      <c r="D35" s="1134"/>
      <c r="E35" s="1135"/>
      <c r="F35" s="36">
        <v>1.47</v>
      </c>
      <c r="G35" s="37">
        <v>1.21</v>
      </c>
      <c r="H35" s="37">
        <v>1.46</v>
      </c>
      <c r="I35" s="37">
        <v>1.61</v>
      </c>
      <c r="J35" s="38">
        <v>1.36</v>
      </c>
      <c r="K35" s="22"/>
      <c r="L35" s="22"/>
      <c r="M35" s="22"/>
      <c r="N35" s="22"/>
      <c r="O35" s="22"/>
      <c r="P35" s="22"/>
    </row>
    <row r="36" spans="1:16" ht="39" customHeight="1" x14ac:dyDescent="0.15">
      <c r="A36" s="22"/>
      <c r="B36" s="35"/>
      <c r="C36" s="1134" t="s">
        <v>530</v>
      </c>
      <c r="D36" s="1134"/>
      <c r="E36" s="1135"/>
      <c r="F36" s="36">
        <v>0.28000000000000003</v>
      </c>
      <c r="G36" s="37">
        <v>0.34</v>
      </c>
      <c r="H36" s="37">
        <v>0.31</v>
      </c>
      <c r="I36" s="37">
        <v>0.36</v>
      </c>
      <c r="J36" s="38">
        <v>0.31</v>
      </c>
      <c r="K36" s="22"/>
      <c r="L36" s="22"/>
      <c r="M36" s="22"/>
      <c r="N36" s="22"/>
      <c r="O36" s="22"/>
      <c r="P36" s="22"/>
    </row>
    <row r="37" spans="1:16" ht="39" customHeight="1" x14ac:dyDescent="0.15">
      <c r="A37" s="22"/>
      <c r="B37" s="35"/>
      <c r="C37" s="1134" t="s">
        <v>531</v>
      </c>
      <c r="D37" s="1134"/>
      <c r="E37" s="1135"/>
      <c r="F37" s="36">
        <v>0.18</v>
      </c>
      <c r="G37" s="37">
        <v>0.59</v>
      </c>
      <c r="H37" s="37">
        <v>0.56000000000000005</v>
      </c>
      <c r="I37" s="37">
        <v>0.28999999999999998</v>
      </c>
      <c r="J37" s="38">
        <v>0.27</v>
      </c>
      <c r="K37" s="22"/>
      <c r="L37" s="22"/>
      <c r="M37" s="22"/>
      <c r="N37" s="22"/>
      <c r="O37" s="22"/>
      <c r="P37" s="22"/>
    </row>
    <row r="38" spans="1:16" ht="39" customHeight="1" x14ac:dyDescent="0.15">
      <c r="A38" s="22"/>
      <c r="B38" s="35"/>
      <c r="C38" s="1134" t="s">
        <v>532</v>
      </c>
      <c r="D38" s="1134"/>
      <c r="E38" s="1135"/>
      <c r="F38" s="36">
        <v>0.01</v>
      </c>
      <c r="G38" s="37">
        <v>0.02</v>
      </c>
      <c r="H38" s="37">
        <v>0.03</v>
      </c>
      <c r="I38" s="37">
        <v>0.02</v>
      </c>
      <c r="J38" s="38">
        <v>0.01</v>
      </c>
      <c r="K38" s="22"/>
      <c r="L38" s="22"/>
      <c r="M38" s="22"/>
      <c r="N38" s="22"/>
      <c r="O38" s="22"/>
      <c r="P38" s="22"/>
    </row>
    <row r="39" spans="1:16" ht="39" customHeight="1" x14ac:dyDescent="0.15">
      <c r="A39" s="22"/>
      <c r="B39" s="35"/>
      <c r="C39" s="1134"/>
      <c r="D39" s="1134"/>
      <c r="E39" s="1135"/>
      <c r="F39" s="36"/>
      <c r="G39" s="37"/>
      <c r="H39" s="37"/>
      <c r="I39" s="37"/>
      <c r="J39" s="38"/>
      <c r="K39" s="22"/>
      <c r="L39" s="22"/>
      <c r="M39" s="22"/>
      <c r="N39" s="22"/>
      <c r="O39" s="22"/>
      <c r="P39" s="22"/>
    </row>
    <row r="40" spans="1:16" ht="39" customHeight="1" x14ac:dyDescent="0.15">
      <c r="A40" s="22"/>
      <c r="B40" s="35"/>
      <c r="C40" s="1134"/>
      <c r="D40" s="1134"/>
      <c r="E40" s="1135"/>
      <c r="F40" s="36"/>
      <c r="G40" s="37"/>
      <c r="H40" s="37"/>
      <c r="I40" s="37"/>
      <c r="J40" s="38"/>
      <c r="K40" s="22"/>
      <c r="L40" s="22"/>
      <c r="M40" s="22"/>
      <c r="N40" s="22"/>
      <c r="O40" s="22"/>
      <c r="P40" s="22"/>
    </row>
    <row r="41" spans="1:16" ht="39" customHeight="1" x14ac:dyDescent="0.15">
      <c r="A41" s="22"/>
      <c r="B41" s="35"/>
      <c r="C41" s="1134"/>
      <c r="D41" s="1134"/>
      <c r="E41" s="1135"/>
      <c r="F41" s="36"/>
      <c r="G41" s="37"/>
      <c r="H41" s="37"/>
      <c r="I41" s="37"/>
      <c r="J41" s="38"/>
      <c r="K41" s="22"/>
      <c r="L41" s="22"/>
      <c r="M41" s="22"/>
      <c r="N41" s="22"/>
      <c r="O41" s="22"/>
      <c r="P41" s="22"/>
    </row>
    <row r="42" spans="1:16" ht="39" customHeight="1" x14ac:dyDescent="0.15">
      <c r="A42" s="22"/>
      <c r="B42" s="39"/>
      <c r="C42" s="1134" t="s">
        <v>533</v>
      </c>
      <c r="D42" s="1134"/>
      <c r="E42" s="1135"/>
      <c r="F42" s="36" t="s">
        <v>483</v>
      </c>
      <c r="G42" s="37" t="s">
        <v>483</v>
      </c>
      <c r="H42" s="37" t="s">
        <v>483</v>
      </c>
      <c r="I42" s="37" t="s">
        <v>483</v>
      </c>
      <c r="J42" s="38" t="s">
        <v>483</v>
      </c>
      <c r="K42" s="22"/>
      <c r="L42" s="22"/>
      <c r="M42" s="22"/>
      <c r="N42" s="22"/>
      <c r="O42" s="22"/>
      <c r="P42" s="22"/>
    </row>
    <row r="43" spans="1:16" ht="39" customHeight="1" thickBot="1" x14ac:dyDescent="0.2">
      <c r="A43" s="22"/>
      <c r="B43" s="40"/>
      <c r="C43" s="1136" t="s">
        <v>534</v>
      </c>
      <c r="D43" s="1136"/>
      <c r="E43" s="1137"/>
      <c r="F43" s="41" t="s">
        <v>483</v>
      </c>
      <c r="G43" s="42" t="s">
        <v>483</v>
      </c>
      <c r="H43" s="42" t="s">
        <v>483</v>
      </c>
      <c r="I43" s="42" t="s">
        <v>483</v>
      </c>
      <c r="J43" s="43" t="s">
        <v>483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Gfmh8FFbOWq8wskrV59tmvN97Vefs6ILNMYy6F7FO2K1ZfYubUam+SwE+i5DVxr5lEVgX9QvaF3FoXGEecgOw==" saltValue="y8mbcFzOB+3A1RoKB/n9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15">
      <c r="A45" s="46"/>
      <c r="B45" s="1140" t="s">
        <v>9</v>
      </c>
      <c r="C45" s="1141"/>
      <c r="D45" s="56"/>
      <c r="E45" s="1146" t="s">
        <v>10</v>
      </c>
      <c r="F45" s="1146"/>
      <c r="G45" s="1146"/>
      <c r="H45" s="1146"/>
      <c r="I45" s="1146"/>
      <c r="J45" s="1147"/>
      <c r="K45" s="57">
        <v>4573</v>
      </c>
      <c r="L45" s="58">
        <v>4336</v>
      </c>
      <c r="M45" s="58">
        <v>4107</v>
      </c>
      <c r="N45" s="58">
        <v>3993</v>
      </c>
      <c r="O45" s="59">
        <v>3823</v>
      </c>
      <c r="P45" s="46"/>
      <c r="Q45" s="46"/>
      <c r="R45" s="46"/>
      <c r="S45" s="46"/>
      <c r="T45" s="46"/>
      <c r="U45" s="46"/>
    </row>
    <row r="46" spans="1:21" ht="30.75" customHeight="1" x14ac:dyDescent="0.15">
      <c r="A46" s="46"/>
      <c r="B46" s="1142"/>
      <c r="C46" s="1143"/>
      <c r="D46" s="60"/>
      <c r="E46" s="1148" t="s">
        <v>11</v>
      </c>
      <c r="F46" s="1148"/>
      <c r="G46" s="1148"/>
      <c r="H46" s="1148"/>
      <c r="I46" s="1148"/>
      <c r="J46" s="1149"/>
      <c r="K46" s="61" t="s">
        <v>483</v>
      </c>
      <c r="L46" s="62" t="s">
        <v>483</v>
      </c>
      <c r="M46" s="62" t="s">
        <v>483</v>
      </c>
      <c r="N46" s="62" t="s">
        <v>483</v>
      </c>
      <c r="O46" s="63" t="s">
        <v>483</v>
      </c>
      <c r="P46" s="46"/>
      <c r="Q46" s="46"/>
      <c r="R46" s="46"/>
      <c r="S46" s="46"/>
      <c r="T46" s="46"/>
      <c r="U46" s="46"/>
    </row>
    <row r="47" spans="1:21" ht="30.75" customHeight="1" x14ac:dyDescent="0.15">
      <c r="A47" s="46"/>
      <c r="B47" s="1142"/>
      <c r="C47" s="1143"/>
      <c r="D47" s="60"/>
      <c r="E47" s="1148" t="s">
        <v>12</v>
      </c>
      <c r="F47" s="1148"/>
      <c r="G47" s="1148"/>
      <c r="H47" s="1148"/>
      <c r="I47" s="1148"/>
      <c r="J47" s="1149"/>
      <c r="K47" s="61">
        <v>823</v>
      </c>
      <c r="L47" s="62">
        <v>998</v>
      </c>
      <c r="M47" s="62">
        <v>1126</v>
      </c>
      <c r="N47" s="62">
        <v>863</v>
      </c>
      <c r="O47" s="63">
        <v>615</v>
      </c>
      <c r="P47" s="46"/>
      <c r="Q47" s="46"/>
      <c r="R47" s="46"/>
      <c r="S47" s="46"/>
      <c r="T47" s="46"/>
      <c r="U47" s="46"/>
    </row>
    <row r="48" spans="1:21" ht="30.75" customHeight="1" x14ac:dyDescent="0.15">
      <c r="A48" s="46"/>
      <c r="B48" s="1142"/>
      <c r="C48" s="1143"/>
      <c r="D48" s="60"/>
      <c r="E48" s="1148" t="s">
        <v>13</v>
      </c>
      <c r="F48" s="1148"/>
      <c r="G48" s="1148"/>
      <c r="H48" s="1148"/>
      <c r="I48" s="1148"/>
      <c r="J48" s="1149"/>
      <c r="K48" s="61" t="s">
        <v>483</v>
      </c>
      <c r="L48" s="62" t="s">
        <v>483</v>
      </c>
      <c r="M48" s="62" t="s">
        <v>483</v>
      </c>
      <c r="N48" s="62" t="s">
        <v>483</v>
      </c>
      <c r="O48" s="63" t="s">
        <v>483</v>
      </c>
      <c r="P48" s="46"/>
      <c r="Q48" s="46"/>
      <c r="R48" s="46"/>
      <c r="S48" s="46"/>
      <c r="T48" s="46"/>
      <c r="U48" s="46"/>
    </row>
    <row r="49" spans="1:21" ht="30.75" customHeight="1" x14ac:dyDescent="0.15">
      <c r="A49" s="46"/>
      <c r="B49" s="1142"/>
      <c r="C49" s="1143"/>
      <c r="D49" s="60"/>
      <c r="E49" s="1148" t="s">
        <v>14</v>
      </c>
      <c r="F49" s="1148"/>
      <c r="G49" s="1148"/>
      <c r="H49" s="1148"/>
      <c r="I49" s="1148"/>
      <c r="J49" s="1149"/>
      <c r="K49" s="61">
        <v>239</v>
      </c>
      <c r="L49" s="62">
        <v>269</v>
      </c>
      <c r="M49" s="62">
        <v>256</v>
      </c>
      <c r="N49" s="62">
        <v>266</v>
      </c>
      <c r="O49" s="63">
        <v>331</v>
      </c>
      <c r="P49" s="46"/>
      <c r="Q49" s="46"/>
      <c r="R49" s="46"/>
      <c r="S49" s="46"/>
      <c r="T49" s="46"/>
      <c r="U49" s="46"/>
    </row>
    <row r="50" spans="1:21" ht="30.75" customHeight="1" x14ac:dyDescent="0.15">
      <c r="A50" s="46"/>
      <c r="B50" s="1142"/>
      <c r="C50" s="1143"/>
      <c r="D50" s="60"/>
      <c r="E50" s="1148" t="s">
        <v>15</v>
      </c>
      <c r="F50" s="1148"/>
      <c r="G50" s="1148"/>
      <c r="H50" s="1148"/>
      <c r="I50" s="1148"/>
      <c r="J50" s="1149"/>
      <c r="K50" s="61">
        <v>1830</v>
      </c>
      <c r="L50" s="62">
        <v>3600</v>
      </c>
      <c r="M50" s="62">
        <v>2443</v>
      </c>
      <c r="N50" s="62">
        <v>3409</v>
      </c>
      <c r="O50" s="63">
        <v>4338</v>
      </c>
      <c r="P50" s="46"/>
      <c r="Q50" s="46"/>
      <c r="R50" s="46"/>
      <c r="S50" s="46"/>
      <c r="T50" s="46"/>
      <c r="U50" s="46"/>
    </row>
    <row r="51" spans="1:21" ht="30.75" customHeight="1" x14ac:dyDescent="0.15">
      <c r="A51" s="46"/>
      <c r="B51" s="1144"/>
      <c r="C51" s="1145"/>
      <c r="D51" s="64"/>
      <c r="E51" s="1148" t="s">
        <v>16</v>
      </c>
      <c r="F51" s="1148"/>
      <c r="G51" s="1148"/>
      <c r="H51" s="1148"/>
      <c r="I51" s="1148"/>
      <c r="J51" s="1149"/>
      <c r="K51" s="61" t="s">
        <v>483</v>
      </c>
      <c r="L51" s="62" t="s">
        <v>483</v>
      </c>
      <c r="M51" s="62" t="s">
        <v>483</v>
      </c>
      <c r="N51" s="62" t="s">
        <v>483</v>
      </c>
      <c r="O51" s="63" t="s">
        <v>483</v>
      </c>
      <c r="P51" s="46"/>
      <c r="Q51" s="46"/>
      <c r="R51" s="46"/>
      <c r="S51" s="46"/>
      <c r="T51" s="46"/>
      <c r="U51" s="46"/>
    </row>
    <row r="52" spans="1:21" ht="30.75" customHeight="1" x14ac:dyDescent="0.15">
      <c r="A52" s="46"/>
      <c r="B52" s="1150" t="s">
        <v>17</v>
      </c>
      <c r="C52" s="1151"/>
      <c r="D52" s="64"/>
      <c r="E52" s="1148" t="s">
        <v>18</v>
      </c>
      <c r="F52" s="1148"/>
      <c r="G52" s="1148"/>
      <c r="H52" s="1148"/>
      <c r="I52" s="1148"/>
      <c r="J52" s="1149"/>
      <c r="K52" s="61">
        <v>15395</v>
      </c>
      <c r="L52" s="62">
        <v>15147</v>
      </c>
      <c r="M52" s="62">
        <v>14552</v>
      </c>
      <c r="N52" s="62">
        <v>13426</v>
      </c>
      <c r="O52" s="63">
        <v>12161</v>
      </c>
      <c r="P52" s="46"/>
      <c r="Q52" s="46"/>
      <c r="R52" s="46"/>
      <c r="S52" s="46"/>
      <c r="T52" s="46"/>
      <c r="U52" s="46"/>
    </row>
    <row r="53" spans="1:21" ht="30.75" customHeight="1" thickBot="1" x14ac:dyDescent="0.2">
      <c r="A53" s="46"/>
      <c r="B53" s="1152" t="s">
        <v>19</v>
      </c>
      <c r="C53" s="1153"/>
      <c r="D53" s="65"/>
      <c r="E53" s="1154" t="s">
        <v>20</v>
      </c>
      <c r="F53" s="1154"/>
      <c r="G53" s="1154"/>
      <c r="H53" s="1154"/>
      <c r="I53" s="1154"/>
      <c r="J53" s="1155"/>
      <c r="K53" s="66">
        <v>-7930</v>
      </c>
      <c r="L53" s="67">
        <v>-5944</v>
      </c>
      <c r="M53" s="67">
        <v>-6620</v>
      </c>
      <c r="N53" s="67">
        <v>-4895</v>
      </c>
      <c r="O53" s="68">
        <v>-3054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15">
      <c r="B58" s="1156" t="s">
        <v>24</v>
      </c>
      <c r="C58" s="1157"/>
      <c r="D58" s="1162" t="s">
        <v>25</v>
      </c>
      <c r="E58" s="1163"/>
      <c r="F58" s="1163"/>
      <c r="G58" s="1163"/>
      <c r="H58" s="1163"/>
      <c r="I58" s="1163"/>
      <c r="J58" s="1164"/>
      <c r="K58" s="81">
        <v>133</v>
      </c>
      <c r="L58" s="82">
        <v>167</v>
      </c>
      <c r="M58" s="82">
        <v>1335</v>
      </c>
      <c r="N58" s="82">
        <v>1240</v>
      </c>
      <c r="O58" s="83">
        <v>1206</v>
      </c>
    </row>
    <row r="59" spans="1:21" ht="31.5" customHeight="1" x14ac:dyDescent="0.15">
      <c r="B59" s="1158"/>
      <c r="C59" s="1159"/>
      <c r="D59" s="1165" t="s">
        <v>26</v>
      </c>
      <c r="E59" s="1166"/>
      <c r="F59" s="1166"/>
      <c r="G59" s="1166"/>
      <c r="H59" s="1166"/>
      <c r="I59" s="1166"/>
      <c r="J59" s="1167"/>
      <c r="K59" s="84">
        <v>6426</v>
      </c>
      <c r="L59" s="85">
        <v>6441</v>
      </c>
      <c r="M59" s="85">
        <v>6454</v>
      </c>
      <c r="N59" s="85">
        <v>6466</v>
      </c>
      <c r="O59" s="86">
        <v>6477</v>
      </c>
    </row>
    <row r="60" spans="1:21" ht="31.5" customHeight="1" thickBot="1" x14ac:dyDescent="0.2">
      <c r="B60" s="1160"/>
      <c r="C60" s="1161"/>
      <c r="D60" s="1168" t="s">
        <v>27</v>
      </c>
      <c r="E60" s="1169"/>
      <c r="F60" s="1169"/>
      <c r="G60" s="1169"/>
      <c r="H60" s="1169"/>
      <c r="I60" s="1169"/>
      <c r="J60" s="1170"/>
      <c r="K60" s="87">
        <v>1015</v>
      </c>
      <c r="L60" s="88">
        <v>1672</v>
      </c>
      <c r="M60" s="88">
        <v>2503</v>
      </c>
      <c r="N60" s="88">
        <v>2294</v>
      </c>
      <c r="O60" s="89">
        <v>1918</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ySuozadwelOSkmtXVpqgrsJgEfoReBdDTPaycIlIO5fZWwMQMh1mfOSf9SKdHJHHoonK6iYyHFxyNxb7PKXFg==" saltValue="f4cSMACBie8MAYXmcem0l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522</v>
      </c>
      <c r="J40" s="101" t="s">
        <v>523</v>
      </c>
      <c r="K40" s="101" t="s">
        <v>524</v>
      </c>
      <c r="L40" s="101" t="s">
        <v>525</v>
      </c>
      <c r="M40" s="102" t="s">
        <v>526</v>
      </c>
    </row>
    <row r="41" spans="2:13" ht="27.75" customHeight="1" x14ac:dyDescent="0.15">
      <c r="B41" s="1171" t="s">
        <v>30</v>
      </c>
      <c r="C41" s="1172"/>
      <c r="D41" s="103"/>
      <c r="E41" s="1177" t="s">
        <v>31</v>
      </c>
      <c r="F41" s="1177"/>
      <c r="G41" s="1177"/>
      <c r="H41" s="1178"/>
      <c r="I41" s="342">
        <v>69759</v>
      </c>
      <c r="J41" s="343">
        <v>73597</v>
      </c>
      <c r="K41" s="343">
        <v>63799</v>
      </c>
      <c r="L41" s="343">
        <v>55595</v>
      </c>
      <c r="M41" s="344">
        <v>48132</v>
      </c>
    </row>
    <row r="42" spans="2:13" ht="27.75" customHeight="1" x14ac:dyDescent="0.15">
      <c r="B42" s="1173"/>
      <c r="C42" s="1174"/>
      <c r="D42" s="104"/>
      <c r="E42" s="1179" t="s">
        <v>32</v>
      </c>
      <c r="F42" s="1179"/>
      <c r="G42" s="1179"/>
      <c r="H42" s="1180"/>
      <c r="I42" s="345">
        <v>27684</v>
      </c>
      <c r="J42" s="346">
        <v>19319</v>
      </c>
      <c r="K42" s="346">
        <v>18910</v>
      </c>
      <c r="L42" s="346">
        <v>22508</v>
      </c>
      <c r="M42" s="347">
        <v>22725</v>
      </c>
    </row>
    <row r="43" spans="2:13" ht="27.75" customHeight="1" x14ac:dyDescent="0.15">
      <c r="B43" s="1173"/>
      <c r="C43" s="1174"/>
      <c r="D43" s="104"/>
      <c r="E43" s="1179" t="s">
        <v>33</v>
      </c>
      <c r="F43" s="1179"/>
      <c r="G43" s="1179"/>
      <c r="H43" s="1180"/>
      <c r="I43" s="345" t="s">
        <v>483</v>
      </c>
      <c r="J43" s="346" t="s">
        <v>483</v>
      </c>
      <c r="K43" s="346" t="s">
        <v>483</v>
      </c>
      <c r="L43" s="346" t="s">
        <v>483</v>
      </c>
      <c r="M43" s="347" t="s">
        <v>483</v>
      </c>
    </row>
    <row r="44" spans="2:13" ht="27.75" customHeight="1" x14ac:dyDescent="0.15">
      <c r="B44" s="1173"/>
      <c r="C44" s="1174"/>
      <c r="D44" s="104"/>
      <c r="E44" s="1179" t="s">
        <v>34</v>
      </c>
      <c r="F44" s="1179"/>
      <c r="G44" s="1179"/>
      <c r="H44" s="1180"/>
      <c r="I44" s="345">
        <v>3000</v>
      </c>
      <c r="J44" s="346">
        <v>3519</v>
      </c>
      <c r="K44" s="346">
        <v>4003</v>
      </c>
      <c r="L44" s="346">
        <v>4966</v>
      </c>
      <c r="M44" s="347">
        <v>5250</v>
      </c>
    </row>
    <row r="45" spans="2:13" ht="27.75" customHeight="1" x14ac:dyDescent="0.15">
      <c r="B45" s="1173"/>
      <c r="C45" s="1174"/>
      <c r="D45" s="104"/>
      <c r="E45" s="1179" t="s">
        <v>35</v>
      </c>
      <c r="F45" s="1179"/>
      <c r="G45" s="1179"/>
      <c r="H45" s="1180"/>
      <c r="I45" s="345">
        <v>33470</v>
      </c>
      <c r="J45" s="346">
        <v>32712</v>
      </c>
      <c r="K45" s="346">
        <v>31469</v>
      </c>
      <c r="L45" s="346">
        <v>31193</v>
      </c>
      <c r="M45" s="347">
        <v>32722</v>
      </c>
    </row>
    <row r="46" spans="2:13" ht="27.75" customHeight="1" x14ac:dyDescent="0.15">
      <c r="B46" s="1173"/>
      <c r="C46" s="1174"/>
      <c r="D46" s="105"/>
      <c r="E46" s="1179" t="s">
        <v>36</v>
      </c>
      <c r="F46" s="1179"/>
      <c r="G46" s="1179"/>
      <c r="H46" s="1180"/>
      <c r="I46" s="345" t="s">
        <v>483</v>
      </c>
      <c r="J46" s="346" t="s">
        <v>483</v>
      </c>
      <c r="K46" s="346" t="s">
        <v>483</v>
      </c>
      <c r="L46" s="346" t="s">
        <v>483</v>
      </c>
      <c r="M46" s="347" t="s">
        <v>483</v>
      </c>
    </row>
    <row r="47" spans="2:13" ht="27.75" customHeight="1" x14ac:dyDescent="0.15">
      <c r="B47" s="1173"/>
      <c r="C47" s="1174"/>
      <c r="D47" s="106"/>
      <c r="E47" s="1181" t="s">
        <v>37</v>
      </c>
      <c r="F47" s="1182"/>
      <c r="G47" s="1182"/>
      <c r="H47" s="1183"/>
      <c r="I47" s="345" t="s">
        <v>483</v>
      </c>
      <c r="J47" s="346" t="s">
        <v>483</v>
      </c>
      <c r="K47" s="346" t="s">
        <v>483</v>
      </c>
      <c r="L47" s="346" t="s">
        <v>483</v>
      </c>
      <c r="M47" s="347" t="s">
        <v>483</v>
      </c>
    </row>
    <row r="48" spans="2:13" ht="27.75" customHeight="1" x14ac:dyDescent="0.15">
      <c r="B48" s="1173"/>
      <c r="C48" s="1174"/>
      <c r="D48" s="104"/>
      <c r="E48" s="1179" t="s">
        <v>38</v>
      </c>
      <c r="F48" s="1179"/>
      <c r="G48" s="1179"/>
      <c r="H48" s="1180"/>
      <c r="I48" s="345" t="s">
        <v>483</v>
      </c>
      <c r="J48" s="346" t="s">
        <v>483</v>
      </c>
      <c r="K48" s="346" t="s">
        <v>483</v>
      </c>
      <c r="L48" s="346" t="s">
        <v>483</v>
      </c>
      <c r="M48" s="347" t="s">
        <v>483</v>
      </c>
    </row>
    <row r="49" spans="2:13" ht="27.75" customHeight="1" x14ac:dyDescent="0.15">
      <c r="B49" s="1175"/>
      <c r="C49" s="1176"/>
      <c r="D49" s="104"/>
      <c r="E49" s="1179" t="s">
        <v>39</v>
      </c>
      <c r="F49" s="1179"/>
      <c r="G49" s="1179"/>
      <c r="H49" s="1180"/>
      <c r="I49" s="345" t="s">
        <v>483</v>
      </c>
      <c r="J49" s="346" t="s">
        <v>483</v>
      </c>
      <c r="K49" s="346" t="s">
        <v>483</v>
      </c>
      <c r="L49" s="346" t="s">
        <v>483</v>
      </c>
      <c r="M49" s="347" t="s">
        <v>483</v>
      </c>
    </row>
    <row r="50" spans="2:13" ht="27.75" customHeight="1" x14ac:dyDescent="0.15">
      <c r="B50" s="1184" t="s">
        <v>40</v>
      </c>
      <c r="C50" s="1185"/>
      <c r="D50" s="107"/>
      <c r="E50" s="1179" t="s">
        <v>41</v>
      </c>
      <c r="F50" s="1179"/>
      <c r="G50" s="1179"/>
      <c r="H50" s="1180"/>
      <c r="I50" s="345">
        <v>113106</v>
      </c>
      <c r="J50" s="346">
        <v>121416</v>
      </c>
      <c r="K50" s="346">
        <v>137264</v>
      </c>
      <c r="L50" s="346">
        <v>163175</v>
      </c>
      <c r="M50" s="347">
        <v>165869</v>
      </c>
    </row>
    <row r="51" spans="2:13" ht="27.75" customHeight="1" x14ac:dyDescent="0.15">
      <c r="B51" s="1173"/>
      <c r="C51" s="1174"/>
      <c r="D51" s="104"/>
      <c r="E51" s="1179" t="s">
        <v>42</v>
      </c>
      <c r="F51" s="1179"/>
      <c r="G51" s="1179"/>
      <c r="H51" s="1180"/>
      <c r="I51" s="345">
        <v>6375</v>
      </c>
      <c r="J51" s="346">
        <v>6212</v>
      </c>
      <c r="K51" s="346">
        <v>5982</v>
      </c>
      <c r="L51" s="346">
        <v>5908</v>
      </c>
      <c r="M51" s="347">
        <v>5884</v>
      </c>
    </row>
    <row r="52" spans="2:13" ht="27.75" customHeight="1" x14ac:dyDescent="0.15">
      <c r="B52" s="1175"/>
      <c r="C52" s="1176"/>
      <c r="D52" s="104"/>
      <c r="E52" s="1179" t="s">
        <v>43</v>
      </c>
      <c r="F52" s="1179"/>
      <c r="G52" s="1179"/>
      <c r="H52" s="1180"/>
      <c r="I52" s="345">
        <v>130515</v>
      </c>
      <c r="J52" s="346">
        <v>122728</v>
      </c>
      <c r="K52" s="346">
        <v>126413</v>
      </c>
      <c r="L52" s="346">
        <v>115155</v>
      </c>
      <c r="M52" s="347">
        <v>99521</v>
      </c>
    </row>
    <row r="53" spans="2:13" ht="27.75" customHeight="1" thickBot="1" x14ac:dyDescent="0.2">
      <c r="B53" s="1186" t="s">
        <v>19</v>
      </c>
      <c r="C53" s="1187"/>
      <c r="D53" s="108"/>
      <c r="E53" s="1188" t="s">
        <v>44</v>
      </c>
      <c r="F53" s="1188"/>
      <c r="G53" s="1188"/>
      <c r="H53" s="1189"/>
      <c r="I53" s="348">
        <v>-116083</v>
      </c>
      <c r="J53" s="349">
        <v>-121209</v>
      </c>
      <c r="K53" s="349">
        <v>-151479</v>
      </c>
      <c r="L53" s="349">
        <v>-169976</v>
      </c>
      <c r="M53" s="350">
        <v>-162446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fkL7CFUSIS8MGEiuYEpWyV6xVHSs/ZEkSECQyrM8z8YO/kcyEHqQZ7RasH4OgUyUre2VwV5BHlgVcHRKppdQ==" saltValue="Nt8e5As8/CAfAJ8yP6jP2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524</v>
      </c>
      <c r="G54" s="117" t="s">
        <v>525</v>
      </c>
      <c r="H54" s="118" t="s">
        <v>526</v>
      </c>
    </row>
    <row r="55" spans="2:8" ht="52.5" customHeight="1" x14ac:dyDescent="0.15">
      <c r="B55" s="119"/>
      <c r="C55" s="1198" t="s">
        <v>46</v>
      </c>
      <c r="D55" s="1198"/>
      <c r="E55" s="1199"/>
      <c r="F55" s="120">
        <v>38838</v>
      </c>
      <c r="G55" s="120">
        <v>41831</v>
      </c>
      <c r="H55" s="121">
        <v>41912</v>
      </c>
    </row>
    <row r="56" spans="2:8" ht="52.5" customHeight="1" x14ac:dyDescent="0.15">
      <c r="B56" s="122"/>
      <c r="C56" s="1200" t="s">
        <v>47</v>
      </c>
      <c r="D56" s="1200"/>
      <c r="E56" s="1201"/>
      <c r="F56" s="123">
        <v>6466</v>
      </c>
      <c r="G56" s="123">
        <v>6477</v>
      </c>
      <c r="H56" s="124">
        <v>6491</v>
      </c>
    </row>
    <row r="57" spans="2:8" ht="53.25" customHeight="1" x14ac:dyDescent="0.15">
      <c r="B57" s="122"/>
      <c r="C57" s="1202" t="s">
        <v>48</v>
      </c>
      <c r="D57" s="1202"/>
      <c r="E57" s="1203"/>
      <c r="F57" s="125">
        <v>82710</v>
      </c>
      <c r="G57" s="125">
        <v>104919</v>
      </c>
      <c r="H57" s="126">
        <v>98634</v>
      </c>
    </row>
    <row r="58" spans="2:8" ht="45.75" customHeight="1" x14ac:dyDescent="0.15">
      <c r="B58" s="127"/>
      <c r="C58" s="1190" t="s">
        <v>550</v>
      </c>
      <c r="D58" s="1191"/>
      <c r="E58" s="1192"/>
      <c r="F58" s="128">
        <v>18645</v>
      </c>
      <c r="G58" s="128">
        <v>31687</v>
      </c>
      <c r="H58" s="129">
        <v>31732</v>
      </c>
    </row>
    <row r="59" spans="2:8" ht="45.75" customHeight="1" x14ac:dyDescent="0.15">
      <c r="B59" s="127"/>
      <c r="C59" s="1190" t="s">
        <v>551</v>
      </c>
      <c r="D59" s="1191"/>
      <c r="E59" s="1192"/>
      <c r="F59" s="128">
        <v>35139</v>
      </c>
      <c r="G59" s="128">
        <v>37223</v>
      </c>
      <c r="H59" s="129">
        <v>30111</v>
      </c>
    </row>
    <row r="60" spans="2:8" ht="45.75" customHeight="1" x14ac:dyDescent="0.15">
      <c r="B60" s="127"/>
      <c r="C60" s="1190" t="s">
        <v>547</v>
      </c>
      <c r="D60" s="1191"/>
      <c r="E60" s="1192"/>
      <c r="F60" s="128">
        <v>10269</v>
      </c>
      <c r="G60" s="128">
        <v>12348</v>
      </c>
      <c r="H60" s="129">
        <v>12486</v>
      </c>
    </row>
    <row r="61" spans="2:8" ht="45.75" customHeight="1" x14ac:dyDescent="0.15">
      <c r="B61" s="127"/>
      <c r="C61" s="1190" t="s">
        <v>548</v>
      </c>
      <c r="D61" s="1191"/>
      <c r="E61" s="1192"/>
      <c r="F61" s="128">
        <v>10162</v>
      </c>
      <c r="G61" s="128">
        <v>12216</v>
      </c>
      <c r="H61" s="129">
        <v>12239</v>
      </c>
    </row>
    <row r="62" spans="2:8" ht="45.75" customHeight="1" thickBot="1" x14ac:dyDescent="0.2">
      <c r="B62" s="130"/>
      <c r="C62" s="1193" t="s">
        <v>549</v>
      </c>
      <c r="D62" s="1194"/>
      <c r="E62" s="1195"/>
      <c r="F62" s="131">
        <v>2900</v>
      </c>
      <c r="G62" s="131">
        <v>5087</v>
      </c>
      <c r="H62" s="132">
        <v>5228</v>
      </c>
    </row>
    <row r="63" spans="2:8" ht="52.5" customHeight="1" thickBot="1" x14ac:dyDescent="0.2">
      <c r="B63" s="133"/>
      <c r="C63" s="1196" t="s">
        <v>49</v>
      </c>
      <c r="D63" s="1196"/>
      <c r="E63" s="1197"/>
      <c r="F63" s="134">
        <v>128014</v>
      </c>
      <c r="G63" s="134">
        <v>153227</v>
      </c>
      <c r="H63" s="135">
        <v>147037</v>
      </c>
    </row>
    <row r="64" spans="2:8" x14ac:dyDescent="0.15"/>
  </sheetData>
  <sheetProtection algorithmName="SHA-512" hashValue="UL2Kv15swhrugI2tnnm581Q2fsRJBFo+wAzyD4HSzl6Acca0qQ/R2yxiA2mT88r0X/5Ro1jgxkNHCyxGOZR8EQ==" saltValue="ZPBUuHj+nxe9WrJIuzxV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521</v>
      </c>
      <c r="G2" s="149"/>
      <c r="H2" s="150"/>
    </row>
    <row r="3" spans="1:8" x14ac:dyDescent="0.15">
      <c r="A3" s="146" t="s">
        <v>514</v>
      </c>
      <c r="B3" s="151"/>
      <c r="C3" s="152"/>
      <c r="D3" s="153">
        <v>56077</v>
      </c>
      <c r="E3" s="154"/>
      <c r="F3" s="155">
        <v>51681</v>
      </c>
      <c r="G3" s="156"/>
      <c r="H3" s="157"/>
    </row>
    <row r="4" spans="1:8" x14ac:dyDescent="0.15">
      <c r="A4" s="158"/>
      <c r="B4" s="159"/>
      <c r="C4" s="160"/>
      <c r="D4" s="161">
        <v>36504</v>
      </c>
      <c r="E4" s="162"/>
      <c r="F4" s="163">
        <v>37226</v>
      </c>
      <c r="G4" s="164"/>
      <c r="H4" s="165"/>
    </row>
    <row r="5" spans="1:8" x14ac:dyDescent="0.15">
      <c r="A5" s="146" t="s">
        <v>516</v>
      </c>
      <c r="B5" s="151"/>
      <c r="C5" s="152"/>
      <c r="D5" s="153">
        <v>43232</v>
      </c>
      <c r="E5" s="154"/>
      <c r="F5" s="155">
        <v>50465</v>
      </c>
      <c r="G5" s="156"/>
      <c r="H5" s="157"/>
    </row>
    <row r="6" spans="1:8" x14ac:dyDescent="0.15">
      <c r="A6" s="158"/>
      <c r="B6" s="159"/>
      <c r="C6" s="160"/>
      <c r="D6" s="161">
        <v>26223</v>
      </c>
      <c r="E6" s="162"/>
      <c r="F6" s="163">
        <v>34193</v>
      </c>
      <c r="G6" s="164"/>
      <c r="H6" s="165"/>
    </row>
    <row r="7" spans="1:8" x14ac:dyDescent="0.15">
      <c r="A7" s="146" t="s">
        <v>517</v>
      </c>
      <c r="B7" s="151"/>
      <c r="C7" s="152"/>
      <c r="D7" s="153">
        <v>34663</v>
      </c>
      <c r="E7" s="154"/>
      <c r="F7" s="155">
        <v>51679</v>
      </c>
      <c r="G7" s="156"/>
      <c r="H7" s="157"/>
    </row>
    <row r="8" spans="1:8" x14ac:dyDescent="0.15">
      <c r="A8" s="158"/>
      <c r="B8" s="159"/>
      <c r="C8" s="160"/>
      <c r="D8" s="161">
        <v>21146</v>
      </c>
      <c r="E8" s="162"/>
      <c r="F8" s="163">
        <v>35132</v>
      </c>
      <c r="G8" s="164"/>
      <c r="H8" s="165"/>
    </row>
    <row r="9" spans="1:8" x14ac:dyDescent="0.15">
      <c r="A9" s="146" t="s">
        <v>518</v>
      </c>
      <c r="B9" s="151"/>
      <c r="C9" s="152"/>
      <c r="D9" s="153">
        <v>34717</v>
      </c>
      <c r="E9" s="154"/>
      <c r="F9" s="155">
        <v>49665</v>
      </c>
      <c r="G9" s="156"/>
      <c r="H9" s="157"/>
    </row>
    <row r="10" spans="1:8" x14ac:dyDescent="0.15">
      <c r="A10" s="158"/>
      <c r="B10" s="159"/>
      <c r="C10" s="160"/>
      <c r="D10" s="161">
        <v>22362</v>
      </c>
      <c r="E10" s="162"/>
      <c r="F10" s="163">
        <v>34678</v>
      </c>
      <c r="G10" s="164"/>
      <c r="H10" s="165"/>
    </row>
    <row r="11" spans="1:8" x14ac:dyDescent="0.15">
      <c r="A11" s="146" t="s">
        <v>519</v>
      </c>
      <c r="B11" s="151"/>
      <c r="C11" s="152"/>
      <c r="D11" s="153">
        <v>50364</v>
      </c>
      <c r="E11" s="154"/>
      <c r="F11" s="155">
        <v>63439</v>
      </c>
      <c r="G11" s="156"/>
      <c r="H11" s="157"/>
    </row>
    <row r="12" spans="1:8" x14ac:dyDescent="0.15">
      <c r="A12" s="158"/>
      <c r="B12" s="159"/>
      <c r="C12" s="166"/>
      <c r="D12" s="161">
        <v>36050</v>
      </c>
      <c r="E12" s="162"/>
      <c r="F12" s="163">
        <v>46463</v>
      </c>
      <c r="G12" s="164"/>
      <c r="H12" s="165"/>
    </row>
    <row r="13" spans="1:8" x14ac:dyDescent="0.15">
      <c r="A13" s="146"/>
      <c r="B13" s="151"/>
      <c r="C13" s="152"/>
      <c r="D13" s="153">
        <v>43811</v>
      </c>
      <c r="E13" s="154"/>
      <c r="F13" s="155">
        <v>53386</v>
      </c>
      <c r="G13" s="167"/>
      <c r="H13" s="157"/>
    </row>
    <row r="14" spans="1:8" x14ac:dyDescent="0.15">
      <c r="A14" s="158"/>
      <c r="B14" s="159"/>
      <c r="C14" s="160"/>
      <c r="D14" s="161">
        <v>28457</v>
      </c>
      <c r="E14" s="162"/>
      <c r="F14" s="163">
        <v>37538</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4.91</v>
      </c>
      <c r="C19" s="168">
        <f>ROUND(VALUE(SUBSTITUTE(実質収支比率等に係る経年分析!G$48,"▲","-")),2)</f>
        <v>6.13</v>
      </c>
      <c r="D19" s="168">
        <f>ROUND(VALUE(SUBSTITUTE(実質収支比率等に係る経年分析!H$48,"▲","-")),2)</f>
        <v>8.26</v>
      </c>
      <c r="E19" s="168">
        <f>ROUND(VALUE(SUBSTITUTE(実質収支比率等に係る経年分析!I$48,"▲","-")),2)</f>
        <v>7.02</v>
      </c>
      <c r="F19" s="168">
        <f>ROUND(VALUE(SUBSTITUTE(実質収支比率等に係る経年分析!J$48,"▲","-")),2)</f>
        <v>4.91</v>
      </c>
    </row>
    <row r="20" spans="1:11" x14ac:dyDescent="0.15">
      <c r="A20" s="168" t="s">
        <v>53</v>
      </c>
      <c r="B20" s="168">
        <f>ROUND(VALUE(SUBSTITUTE(実質収支比率等に係る経年分析!F$47,"▲","-")),2)</f>
        <v>16.46</v>
      </c>
      <c r="C20" s="168">
        <f>ROUND(VALUE(SUBSTITUTE(実質収支比率等に係る経年分析!G$47,"▲","-")),2)</f>
        <v>19.100000000000001</v>
      </c>
      <c r="D20" s="168">
        <f>ROUND(VALUE(SUBSTITUTE(実質収支比率等に係る経年分析!H$47,"▲","-")),2)</f>
        <v>18.78</v>
      </c>
      <c r="E20" s="168">
        <f>ROUND(VALUE(SUBSTITUTE(実質収支比率等に係る経年分析!I$47,"▲","-")),2)</f>
        <v>19.27</v>
      </c>
      <c r="F20" s="168">
        <f>ROUND(VALUE(SUBSTITUTE(実質収支比率等に係る経年分析!J$47,"▲","-")),2)</f>
        <v>18.5</v>
      </c>
    </row>
    <row r="21" spans="1:11" x14ac:dyDescent="0.15">
      <c r="A21" s="168" t="s">
        <v>54</v>
      </c>
      <c r="B21" s="168">
        <f>IF(ISNUMBER(VALUE(SUBSTITUTE(実質収支比率等に係る経年分析!F$49,"▲","-"))),ROUND(VALUE(SUBSTITUTE(実質収支比率等に係る経年分析!F$49,"▲","-")),2),NA())</f>
        <v>1.62</v>
      </c>
      <c r="C21" s="168">
        <f>IF(ISNUMBER(VALUE(SUBSTITUTE(実質収支比率等に係る経年分析!G$49,"▲","-"))),ROUND(VALUE(SUBSTITUTE(実質収支比率等に係る経年分析!G$49,"▲","-")),2),NA())</f>
        <v>3.75</v>
      </c>
      <c r="D21" s="168">
        <f>IF(ISNUMBER(VALUE(SUBSTITUTE(実質収支比率等に係る経年分析!H$49,"▲","-"))),ROUND(VALUE(SUBSTITUTE(実質収支比率等に係る経年分析!H$49,"▲","-")),2),NA())</f>
        <v>2.69</v>
      </c>
      <c r="E21" s="168">
        <f>IF(ISNUMBER(VALUE(SUBSTITUTE(実質収支比率等に係る経年分析!I$49,"▲","-"))),ROUND(VALUE(SUBSTITUTE(実質収支比率等に係る経年分析!I$49,"▲","-")),2),NA())</f>
        <v>0.54</v>
      </c>
      <c r="F21" s="168">
        <f>IF(ISNUMBER(VALUE(SUBSTITUTE(実質収支比率等に係る経年分析!J$49,"▲","-"))),ROUND(VALUE(SUBSTITUTE(実質収支比率等に係る経年分析!J$49,"▲","-")),2),NA())</f>
        <v>-1.79</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15">
      <c r="A32" s="169" t="str">
        <f>IF(連結実質赤字比率に係る赤字・黒字の構成分析!C$38="",NA(),連結実質赤字比率に係る赤字・黒字の構成分析!C$38)</f>
        <v>学校給食費会計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15">
      <c r="A33" s="169" t="str">
        <f>IF(連結実質赤字比率に係る赤字・黒字の構成分析!C$37="",NA(),連結実質赤字比率に係る赤字・黒字の構成分析!C$37)</f>
        <v>国民健康保険事業会計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0.56000000000000005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0.28999999999999998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0.27</v>
      </c>
    </row>
    <row r="34" spans="1:16" x14ac:dyDescent="0.15">
      <c r="A34" s="169" t="str">
        <f>IF(連結実質赤字比率に係る赤字・黒字の構成分析!C$36="",NA(),連結実質赤字比率に係る赤字・黒字の構成分析!C$36)</f>
        <v>後期高齢者医療会計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0.28000000000000003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0.31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0.31</v>
      </c>
    </row>
    <row r="35" spans="1:16" x14ac:dyDescent="0.15">
      <c r="A35" s="169" t="str">
        <f>IF(連結実質赤字比率に係る赤字・黒字の構成分析!C$35="",NA(),連結実質赤字比率に係る赤字・黒字の構成分析!C$35)</f>
        <v>介護保険事業会計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1.47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1.46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1.61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1.36</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4.88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6.98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8.2200000000000006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6.99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4.8899999999999997</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15395</v>
      </c>
      <c r="E42" s="170"/>
      <c r="F42" s="170"/>
      <c r="G42" s="170">
        <f>'実質公債費比率（分子）の構造'!L$52</f>
        <v>15147</v>
      </c>
      <c r="H42" s="170"/>
      <c r="I42" s="170"/>
      <c r="J42" s="170">
        <f>'実質公債費比率（分子）の構造'!M$52</f>
        <v>14552</v>
      </c>
      <c r="K42" s="170"/>
      <c r="L42" s="170"/>
      <c r="M42" s="170">
        <f>'実質公債費比率（分子）の構造'!N$52</f>
        <v>13426</v>
      </c>
      <c r="N42" s="170"/>
      <c r="O42" s="170"/>
      <c r="P42" s="170">
        <f>'実質公債費比率（分子）の構造'!O$52</f>
        <v>12161</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1830</v>
      </c>
      <c r="C44" s="170"/>
      <c r="D44" s="170"/>
      <c r="E44" s="170">
        <f>'実質公債費比率（分子）の構造'!L$50</f>
        <v>3600</v>
      </c>
      <c r="F44" s="170"/>
      <c r="G44" s="170"/>
      <c r="H44" s="170">
        <f>'実質公債費比率（分子）の構造'!M$50</f>
        <v>2443</v>
      </c>
      <c r="I44" s="170"/>
      <c r="J44" s="170"/>
      <c r="K44" s="170">
        <f>'実質公債費比率（分子）の構造'!N$50</f>
        <v>3409</v>
      </c>
      <c r="L44" s="170"/>
      <c r="M44" s="170"/>
      <c r="N44" s="170">
        <f>'実質公債費比率（分子）の構造'!O$50</f>
        <v>4338</v>
      </c>
      <c r="O44" s="170"/>
      <c r="P44" s="170"/>
    </row>
    <row r="45" spans="1:16" x14ac:dyDescent="0.15">
      <c r="A45" s="170" t="s">
        <v>63</v>
      </c>
      <c r="B45" s="170">
        <f>'実質公債費比率（分子）の構造'!K$49</f>
        <v>239</v>
      </c>
      <c r="C45" s="170"/>
      <c r="D45" s="170"/>
      <c r="E45" s="170">
        <f>'実質公債費比率（分子）の構造'!L$49</f>
        <v>269</v>
      </c>
      <c r="F45" s="170"/>
      <c r="G45" s="170"/>
      <c r="H45" s="170">
        <f>'実質公債費比率（分子）の構造'!M$49</f>
        <v>256</v>
      </c>
      <c r="I45" s="170"/>
      <c r="J45" s="170"/>
      <c r="K45" s="170">
        <f>'実質公債費比率（分子）の構造'!N$49</f>
        <v>266</v>
      </c>
      <c r="L45" s="170"/>
      <c r="M45" s="170"/>
      <c r="N45" s="170">
        <f>'実質公債費比率（分子）の構造'!O$49</f>
        <v>331</v>
      </c>
      <c r="O45" s="170"/>
      <c r="P45" s="170"/>
    </row>
    <row r="46" spans="1:16" x14ac:dyDescent="0.15">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15">
      <c r="A47" s="170" t="s">
        <v>12</v>
      </c>
      <c r="B47" s="170">
        <f>'実質公債費比率（分子）の構造'!K$47</f>
        <v>823</v>
      </c>
      <c r="C47" s="170"/>
      <c r="D47" s="170"/>
      <c r="E47" s="170">
        <f>'実質公債費比率（分子）の構造'!L$47</f>
        <v>998</v>
      </c>
      <c r="F47" s="170"/>
      <c r="G47" s="170"/>
      <c r="H47" s="170">
        <f>'実質公債費比率（分子）の構造'!M$47</f>
        <v>1126</v>
      </c>
      <c r="I47" s="170"/>
      <c r="J47" s="170"/>
      <c r="K47" s="170">
        <f>'実質公債費比率（分子）の構造'!N$47</f>
        <v>863</v>
      </c>
      <c r="L47" s="170"/>
      <c r="M47" s="170"/>
      <c r="N47" s="170">
        <f>'実質公債費比率（分子）の構造'!O$47</f>
        <v>615</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4573</v>
      </c>
      <c r="C49" s="170"/>
      <c r="D49" s="170"/>
      <c r="E49" s="170">
        <f>'実質公債費比率（分子）の構造'!L$45</f>
        <v>4336</v>
      </c>
      <c r="F49" s="170"/>
      <c r="G49" s="170"/>
      <c r="H49" s="170">
        <f>'実質公債費比率（分子）の構造'!M$45</f>
        <v>4107</v>
      </c>
      <c r="I49" s="170"/>
      <c r="J49" s="170"/>
      <c r="K49" s="170">
        <f>'実質公債費比率（分子）の構造'!N$45</f>
        <v>3993</v>
      </c>
      <c r="L49" s="170"/>
      <c r="M49" s="170"/>
      <c r="N49" s="170">
        <f>'実質公債費比率（分子）の構造'!O$45</f>
        <v>3823</v>
      </c>
      <c r="O49" s="170"/>
      <c r="P49" s="170"/>
    </row>
    <row r="50" spans="1:16" x14ac:dyDescent="0.15">
      <c r="A50" s="170" t="s">
        <v>67</v>
      </c>
      <c r="B50" s="170" t="e">
        <f>NA()</f>
        <v>#N/A</v>
      </c>
      <c r="C50" s="170">
        <f>IF(ISNUMBER('実質公債費比率（分子）の構造'!K$53),'実質公債費比率（分子）の構造'!K$53,NA())</f>
        <v>-7930</v>
      </c>
      <c r="D50" s="170" t="e">
        <f>NA()</f>
        <v>#N/A</v>
      </c>
      <c r="E50" s="170" t="e">
        <f>NA()</f>
        <v>#N/A</v>
      </c>
      <c r="F50" s="170">
        <f>IF(ISNUMBER('実質公債費比率（分子）の構造'!L$53),'実質公債費比率（分子）の構造'!L$53,NA())</f>
        <v>-5944</v>
      </c>
      <c r="G50" s="170" t="e">
        <f>NA()</f>
        <v>#N/A</v>
      </c>
      <c r="H50" s="170" t="e">
        <f>NA()</f>
        <v>#N/A</v>
      </c>
      <c r="I50" s="170">
        <f>IF(ISNUMBER('実質公債費比率（分子）の構造'!M$53),'実質公債費比率（分子）の構造'!M$53,NA())</f>
        <v>-6620</v>
      </c>
      <c r="J50" s="170" t="e">
        <f>NA()</f>
        <v>#N/A</v>
      </c>
      <c r="K50" s="170" t="e">
        <f>NA()</f>
        <v>#N/A</v>
      </c>
      <c r="L50" s="170">
        <f>IF(ISNUMBER('実質公債費比率（分子）の構造'!N$53),'実質公債費比率（分子）の構造'!N$53,NA())</f>
        <v>-4895</v>
      </c>
      <c r="M50" s="170" t="e">
        <f>NA()</f>
        <v>#N/A</v>
      </c>
      <c r="N50" s="170" t="e">
        <f>NA()</f>
        <v>#N/A</v>
      </c>
      <c r="O50" s="170">
        <f>IF(ISNUMBER('実質公債費比率（分子）の構造'!O$53),'実質公債費比率（分子）の構造'!O$53,NA())</f>
        <v>-3054</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130515</v>
      </c>
      <c r="E56" s="169"/>
      <c r="F56" s="169"/>
      <c r="G56" s="169">
        <f>'将来負担比率（分子）の構造'!J$52</f>
        <v>122728</v>
      </c>
      <c r="H56" s="169"/>
      <c r="I56" s="169"/>
      <c r="J56" s="169">
        <f>'将来負担比率（分子）の構造'!K$52</f>
        <v>126413</v>
      </c>
      <c r="K56" s="169"/>
      <c r="L56" s="169"/>
      <c r="M56" s="169">
        <f>'将来負担比率（分子）の構造'!L$52</f>
        <v>115155</v>
      </c>
      <c r="N56" s="169"/>
      <c r="O56" s="169"/>
      <c r="P56" s="169">
        <f>'将来負担比率（分子）の構造'!M$52</f>
        <v>99521</v>
      </c>
    </row>
    <row r="57" spans="1:16" x14ac:dyDescent="0.15">
      <c r="A57" s="169" t="s">
        <v>42</v>
      </c>
      <c r="B57" s="169"/>
      <c r="C57" s="169"/>
      <c r="D57" s="169">
        <f>'将来負担比率（分子）の構造'!I$51</f>
        <v>6375</v>
      </c>
      <c r="E57" s="169"/>
      <c r="F57" s="169"/>
      <c r="G57" s="169">
        <f>'将来負担比率（分子）の構造'!J$51</f>
        <v>6212</v>
      </c>
      <c r="H57" s="169"/>
      <c r="I57" s="169"/>
      <c r="J57" s="169">
        <f>'将来負担比率（分子）の構造'!K$51</f>
        <v>5982</v>
      </c>
      <c r="K57" s="169"/>
      <c r="L57" s="169"/>
      <c r="M57" s="169">
        <f>'将来負担比率（分子）の構造'!L$51</f>
        <v>5908</v>
      </c>
      <c r="N57" s="169"/>
      <c r="O57" s="169"/>
      <c r="P57" s="169">
        <f>'将来負担比率（分子）の構造'!M$51</f>
        <v>5884</v>
      </c>
    </row>
    <row r="58" spans="1:16" x14ac:dyDescent="0.15">
      <c r="A58" s="169" t="s">
        <v>41</v>
      </c>
      <c r="B58" s="169"/>
      <c r="C58" s="169"/>
      <c r="D58" s="169">
        <f>'将来負担比率（分子）の構造'!I$50</f>
        <v>113106</v>
      </c>
      <c r="E58" s="169"/>
      <c r="F58" s="169"/>
      <c r="G58" s="169">
        <f>'将来負担比率（分子）の構造'!J$50</f>
        <v>121416</v>
      </c>
      <c r="H58" s="169"/>
      <c r="I58" s="169"/>
      <c r="J58" s="169">
        <f>'将来負担比率（分子）の構造'!K$50</f>
        <v>137264</v>
      </c>
      <c r="K58" s="169"/>
      <c r="L58" s="169"/>
      <c r="M58" s="169">
        <f>'将来負担比率（分子）の構造'!L$50</f>
        <v>163175</v>
      </c>
      <c r="N58" s="169"/>
      <c r="O58" s="169"/>
      <c r="P58" s="169">
        <f>'将来負担比率（分子）の構造'!M$50</f>
        <v>165869</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33470</v>
      </c>
      <c r="C62" s="169"/>
      <c r="D62" s="169"/>
      <c r="E62" s="169">
        <f>'将来負担比率（分子）の構造'!J$45</f>
        <v>32712</v>
      </c>
      <c r="F62" s="169"/>
      <c r="G62" s="169"/>
      <c r="H62" s="169">
        <f>'将来負担比率（分子）の構造'!K$45</f>
        <v>31469</v>
      </c>
      <c r="I62" s="169"/>
      <c r="J62" s="169"/>
      <c r="K62" s="169">
        <f>'将来負担比率（分子）の構造'!L$45</f>
        <v>31193</v>
      </c>
      <c r="L62" s="169"/>
      <c r="M62" s="169"/>
      <c r="N62" s="169">
        <f>'将来負担比率（分子）の構造'!M$45</f>
        <v>32722</v>
      </c>
      <c r="O62" s="169"/>
      <c r="P62" s="169"/>
    </row>
    <row r="63" spans="1:16" x14ac:dyDescent="0.15">
      <c r="A63" s="169" t="s">
        <v>34</v>
      </c>
      <c r="B63" s="169">
        <f>'将来負担比率（分子）の構造'!I$44</f>
        <v>3000</v>
      </c>
      <c r="C63" s="169"/>
      <c r="D63" s="169"/>
      <c r="E63" s="169">
        <f>'将来負担比率（分子）の構造'!J$44</f>
        <v>3519</v>
      </c>
      <c r="F63" s="169"/>
      <c r="G63" s="169"/>
      <c r="H63" s="169">
        <f>'将来負担比率（分子）の構造'!K$44</f>
        <v>4003</v>
      </c>
      <c r="I63" s="169"/>
      <c r="J63" s="169"/>
      <c r="K63" s="169">
        <f>'将来負担比率（分子）の構造'!L$44</f>
        <v>4966</v>
      </c>
      <c r="L63" s="169"/>
      <c r="M63" s="169"/>
      <c r="N63" s="169">
        <f>'将来負担比率（分子）の構造'!M$44</f>
        <v>5250</v>
      </c>
      <c r="O63" s="169"/>
      <c r="P63" s="169"/>
    </row>
    <row r="64" spans="1:16" x14ac:dyDescent="0.15">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15">
      <c r="A65" s="169" t="s">
        <v>32</v>
      </c>
      <c r="B65" s="169">
        <f>'将来負担比率（分子）の構造'!I$42</f>
        <v>27684</v>
      </c>
      <c r="C65" s="169"/>
      <c r="D65" s="169"/>
      <c r="E65" s="169">
        <f>'将来負担比率（分子）の構造'!J$42</f>
        <v>19319</v>
      </c>
      <c r="F65" s="169"/>
      <c r="G65" s="169"/>
      <c r="H65" s="169">
        <f>'将来負担比率（分子）の構造'!K$42</f>
        <v>18910</v>
      </c>
      <c r="I65" s="169"/>
      <c r="J65" s="169"/>
      <c r="K65" s="169">
        <f>'将来負担比率（分子）の構造'!L$42</f>
        <v>22508</v>
      </c>
      <c r="L65" s="169"/>
      <c r="M65" s="169"/>
      <c r="N65" s="169">
        <f>'将来負担比率（分子）の構造'!M$42</f>
        <v>22725</v>
      </c>
      <c r="O65" s="169"/>
      <c r="P65" s="169"/>
    </row>
    <row r="66" spans="1:16" x14ac:dyDescent="0.15">
      <c r="A66" s="169" t="s">
        <v>31</v>
      </c>
      <c r="B66" s="169">
        <f>'将来負担比率（分子）の構造'!I$41</f>
        <v>69759</v>
      </c>
      <c r="C66" s="169"/>
      <c r="D66" s="169"/>
      <c r="E66" s="169">
        <f>'将来負担比率（分子）の構造'!J$41</f>
        <v>73597</v>
      </c>
      <c r="F66" s="169"/>
      <c r="G66" s="169"/>
      <c r="H66" s="169">
        <f>'将来負担比率（分子）の構造'!K$41</f>
        <v>63799</v>
      </c>
      <c r="I66" s="169"/>
      <c r="J66" s="169"/>
      <c r="K66" s="169">
        <f>'将来負担比率（分子）の構造'!L$41</f>
        <v>55595</v>
      </c>
      <c r="L66" s="169"/>
      <c r="M66" s="169"/>
      <c r="N66" s="169">
        <f>'将来負担比率（分子）の構造'!M$41</f>
        <v>48132</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38838</v>
      </c>
      <c r="C72" s="173">
        <f>基金残高に係る経年分析!G55</f>
        <v>41831</v>
      </c>
      <c r="D72" s="173">
        <f>基金残高に係る経年分析!H55</f>
        <v>41912</v>
      </c>
    </row>
    <row r="73" spans="1:16" x14ac:dyDescent="0.15">
      <c r="A73" s="172" t="s">
        <v>74</v>
      </c>
      <c r="B73" s="173">
        <f>基金残高に係る経年分析!F56</f>
        <v>6466</v>
      </c>
      <c r="C73" s="173">
        <f>基金残高に係る経年分析!G56</f>
        <v>6477</v>
      </c>
      <c r="D73" s="173">
        <f>基金残高に係る経年分析!H56</f>
        <v>6491</v>
      </c>
    </row>
    <row r="74" spans="1:16" x14ac:dyDescent="0.15">
      <c r="A74" s="172" t="s">
        <v>75</v>
      </c>
      <c r="B74" s="173">
        <f>基金残高に係る経年分析!F57</f>
        <v>82710</v>
      </c>
      <c r="C74" s="173">
        <f>基金残高に係る経年分析!G57</f>
        <v>104919</v>
      </c>
      <c r="D74" s="173">
        <f>基金残高に係る経年分析!H57</f>
        <v>98634</v>
      </c>
    </row>
  </sheetData>
  <sheetProtection algorithmName="SHA-512" hashValue="BEPKl7raSRocBqwT8kPZ3W4rZqO+OFHxXaBcGXIhA/qjB8YgQzNtVMYi/fU+RVV/d2y2aACRyp8yiM++j2pWqA==" saltValue="owx8hxySnHuogtSEH6qo7w=="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W1"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136530593</v>
      </c>
      <c r="S5" s="600"/>
      <c r="T5" s="600"/>
      <c r="U5" s="600"/>
      <c r="V5" s="600"/>
      <c r="W5" s="600"/>
      <c r="X5" s="600"/>
      <c r="Y5" s="601"/>
      <c r="Z5" s="602">
        <v>35</v>
      </c>
      <c r="AA5" s="602"/>
      <c r="AB5" s="602"/>
      <c r="AC5" s="602"/>
      <c r="AD5" s="603">
        <v>136530593</v>
      </c>
      <c r="AE5" s="603"/>
      <c r="AF5" s="603"/>
      <c r="AG5" s="603"/>
      <c r="AH5" s="603"/>
      <c r="AI5" s="603"/>
      <c r="AJ5" s="603"/>
      <c r="AK5" s="603"/>
      <c r="AL5" s="604">
        <v>58.4</v>
      </c>
      <c r="AM5" s="605"/>
      <c r="AN5" s="605"/>
      <c r="AO5" s="606"/>
      <c r="AP5" s="596" t="s">
        <v>216</v>
      </c>
      <c r="AQ5" s="597"/>
      <c r="AR5" s="597"/>
      <c r="AS5" s="597"/>
      <c r="AT5" s="597"/>
      <c r="AU5" s="597"/>
      <c r="AV5" s="597"/>
      <c r="AW5" s="597"/>
      <c r="AX5" s="597"/>
      <c r="AY5" s="597"/>
      <c r="AZ5" s="597"/>
      <c r="BA5" s="597"/>
      <c r="BB5" s="597"/>
      <c r="BC5" s="597"/>
      <c r="BD5" s="597"/>
      <c r="BE5" s="597"/>
      <c r="BF5" s="598"/>
      <c r="BG5" s="610">
        <v>136521619</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1353954</v>
      </c>
      <c r="S6" s="611"/>
      <c r="T6" s="611"/>
      <c r="U6" s="611"/>
      <c r="V6" s="611"/>
      <c r="W6" s="611"/>
      <c r="X6" s="611"/>
      <c r="Y6" s="612"/>
      <c r="Z6" s="613">
        <v>0.3</v>
      </c>
      <c r="AA6" s="613"/>
      <c r="AB6" s="613"/>
      <c r="AC6" s="613"/>
      <c r="AD6" s="614">
        <v>1353954</v>
      </c>
      <c r="AE6" s="614"/>
      <c r="AF6" s="614"/>
      <c r="AG6" s="614"/>
      <c r="AH6" s="614"/>
      <c r="AI6" s="614"/>
      <c r="AJ6" s="614"/>
      <c r="AK6" s="614"/>
      <c r="AL6" s="615">
        <v>0.6</v>
      </c>
      <c r="AM6" s="616"/>
      <c r="AN6" s="616"/>
      <c r="AO6" s="617"/>
      <c r="AP6" s="607" t="s">
        <v>221</v>
      </c>
      <c r="AQ6" s="608"/>
      <c r="AR6" s="608"/>
      <c r="AS6" s="608"/>
      <c r="AT6" s="608"/>
      <c r="AU6" s="608"/>
      <c r="AV6" s="608"/>
      <c r="AW6" s="608"/>
      <c r="AX6" s="608"/>
      <c r="AY6" s="608"/>
      <c r="AZ6" s="608"/>
      <c r="BA6" s="608"/>
      <c r="BB6" s="608"/>
      <c r="BC6" s="608"/>
      <c r="BD6" s="608"/>
      <c r="BE6" s="608"/>
      <c r="BF6" s="609"/>
      <c r="BG6" s="610">
        <v>136521619</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924711</v>
      </c>
      <c r="CS6" s="611"/>
      <c r="CT6" s="611"/>
      <c r="CU6" s="611"/>
      <c r="CV6" s="611"/>
      <c r="CW6" s="611"/>
      <c r="CX6" s="611"/>
      <c r="CY6" s="612"/>
      <c r="CZ6" s="604">
        <v>0.2</v>
      </c>
      <c r="DA6" s="605"/>
      <c r="DB6" s="605"/>
      <c r="DC6" s="621"/>
      <c r="DD6" s="619" t="s">
        <v>122</v>
      </c>
      <c r="DE6" s="611"/>
      <c r="DF6" s="611"/>
      <c r="DG6" s="611"/>
      <c r="DH6" s="611"/>
      <c r="DI6" s="611"/>
      <c r="DJ6" s="611"/>
      <c r="DK6" s="611"/>
      <c r="DL6" s="611"/>
      <c r="DM6" s="611"/>
      <c r="DN6" s="611"/>
      <c r="DO6" s="611"/>
      <c r="DP6" s="612"/>
      <c r="DQ6" s="619">
        <v>924372</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534787</v>
      </c>
      <c r="S7" s="611"/>
      <c r="T7" s="611"/>
      <c r="U7" s="611"/>
      <c r="V7" s="611"/>
      <c r="W7" s="611"/>
      <c r="X7" s="611"/>
      <c r="Y7" s="612"/>
      <c r="Z7" s="613">
        <v>0.1</v>
      </c>
      <c r="AA7" s="613"/>
      <c r="AB7" s="613"/>
      <c r="AC7" s="613"/>
      <c r="AD7" s="614">
        <v>534787</v>
      </c>
      <c r="AE7" s="614"/>
      <c r="AF7" s="614"/>
      <c r="AG7" s="614"/>
      <c r="AH7" s="614"/>
      <c r="AI7" s="614"/>
      <c r="AJ7" s="614"/>
      <c r="AK7" s="614"/>
      <c r="AL7" s="615">
        <v>0.2</v>
      </c>
      <c r="AM7" s="616"/>
      <c r="AN7" s="616"/>
      <c r="AO7" s="617"/>
      <c r="AP7" s="607" t="s">
        <v>224</v>
      </c>
      <c r="AQ7" s="608"/>
      <c r="AR7" s="608"/>
      <c r="AS7" s="608"/>
      <c r="AT7" s="608"/>
      <c r="AU7" s="608"/>
      <c r="AV7" s="608"/>
      <c r="AW7" s="608"/>
      <c r="AX7" s="608"/>
      <c r="AY7" s="608"/>
      <c r="AZ7" s="608"/>
      <c r="BA7" s="608"/>
      <c r="BB7" s="608"/>
      <c r="BC7" s="608"/>
      <c r="BD7" s="608"/>
      <c r="BE7" s="608"/>
      <c r="BF7" s="609"/>
      <c r="BG7" s="610">
        <v>131474980</v>
      </c>
      <c r="BH7" s="611"/>
      <c r="BI7" s="611"/>
      <c r="BJ7" s="611"/>
      <c r="BK7" s="611"/>
      <c r="BL7" s="611"/>
      <c r="BM7" s="611"/>
      <c r="BN7" s="612"/>
      <c r="BO7" s="613">
        <v>96.3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48006482</v>
      </c>
      <c r="CS7" s="611"/>
      <c r="CT7" s="611"/>
      <c r="CU7" s="611"/>
      <c r="CV7" s="611"/>
      <c r="CW7" s="611"/>
      <c r="CX7" s="611"/>
      <c r="CY7" s="612"/>
      <c r="CZ7" s="613">
        <v>13</v>
      </c>
      <c r="DA7" s="613"/>
      <c r="DB7" s="613"/>
      <c r="DC7" s="613"/>
      <c r="DD7" s="619">
        <v>15460914</v>
      </c>
      <c r="DE7" s="611"/>
      <c r="DF7" s="611"/>
      <c r="DG7" s="611"/>
      <c r="DH7" s="611"/>
      <c r="DI7" s="611"/>
      <c r="DJ7" s="611"/>
      <c r="DK7" s="611"/>
      <c r="DL7" s="611"/>
      <c r="DM7" s="611"/>
      <c r="DN7" s="611"/>
      <c r="DO7" s="611"/>
      <c r="DP7" s="612"/>
      <c r="DQ7" s="619">
        <v>32232505</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2845161</v>
      </c>
      <c r="S8" s="611"/>
      <c r="T8" s="611"/>
      <c r="U8" s="611"/>
      <c r="V8" s="611"/>
      <c r="W8" s="611"/>
      <c r="X8" s="611"/>
      <c r="Y8" s="612"/>
      <c r="Z8" s="613">
        <v>0.7</v>
      </c>
      <c r="AA8" s="613"/>
      <c r="AB8" s="613"/>
      <c r="AC8" s="613"/>
      <c r="AD8" s="614">
        <v>2845161</v>
      </c>
      <c r="AE8" s="614"/>
      <c r="AF8" s="614"/>
      <c r="AG8" s="614"/>
      <c r="AH8" s="614"/>
      <c r="AI8" s="614"/>
      <c r="AJ8" s="614"/>
      <c r="AK8" s="614"/>
      <c r="AL8" s="615">
        <v>1.2</v>
      </c>
      <c r="AM8" s="616"/>
      <c r="AN8" s="616"/>
      <c r="AO8" s="617"/>
      <c r="AP8" s="607" t="s">
        <v>227</v>
      </c>
      <c r="AQ8" s="608"/>
      <c r="AR8" s="608"/>
      <c r="AS8" s="608"/>
      <c r="AT8" s="608"/>
      <c r="AU8" s="608"/>
      <c r="AV8" s="608"/>
      <c r="AW8" s="608"/>
      <c r="AX8" s="608"/>
      <c r="AY8" s="608"/>
      <c r="AZ8" s="608"/>
      <c r="BA8" s="608"/>
      <c r="BB8" s="608"/>
      <c r="BC8" s="608"/>
      <c r="BD8" s="608"/>
      <c r="BE8" s="608"/>
      <c r="BF8" s="609"/>
      <c r="BG8" s="610">
        <v>1873144</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188758007</v>
      </c>
      <c r="CS8" s="611"/>
      <c r="CT8" s="611"/>
      <c r="CU8" s="611"/>
      <c r="CV8" s="611"/>
      <c r="CW8" s="611"/>
      <c r="CX8" s="611"/>
      <c r="CY8" s="612"/>
      <c r="CZ8" s="613">
        <v>51</v>
      </c>
      <c r="DA8" s="613"/>
      <c r="DB8" s="613"/>
      <c r="DC8" s="613"/>
      <c r="DD8" s="619">
        <v>2702505</v>
      </c>
      <c r="DE8" s="611"/>
      <c r="DF8" s="611"/>
      <c r="DG8" s="611"/>
      <c r="DH8" s="611"/>
      <c r="DI8" s="611"/>
      <c r="DJ8" s="611"/>
      <c r="DK8" s="611"/>
      <c r="DL8" s="611"/>
      <c r="DM8" s="611"/>
      <c r="DN8" s="611"/>
      <c r="DO8" s="611"/>
      <c r="DP8" s="612"/>
      <c r="DQ8" s="619">
        <v>112619790</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3056151</v>
      </c>
      <c r="S9" s="611"/>
      <c r="T9" s="611"/>
      <c r="U9" s="611"/>
      <c r="V9" s="611"/>
      <c r="W9" s="611"/>
      <c r="X9" s="611"/>
      <c r="Y9" s="612"/>
      <c r="Z9" s="613">
        <v>0.8</v>
      </c>
      <c r="AA9" s="613"/>
      <c r="AB9" s="613"/>
      <c r="AC9" s="613"/>
      <c r="AD9" s="614">
        <v>3056151</v>
      </c>
      <c r="AE9" s="614"/>
      <c r="AF9" s="614"/>
      <c r="AG9" s="614"/>
      <c r="AH9" s="614"/>
      <c r="AI9" s="614"/>
      <c r="AJ9" s="614"/>
      <c r="AK9" s="614"/>
      <c r="AL9" s="615">
        <v>1.3</v>
      </c>
      <c r="AM9" s="616"/>
      <c r="AN9" s="616"/>
      <c r="AO9" s="617"/>
      <c r="AP9" s="607" t="s">
        <v>230</v>
      </c>
      <c r="AQ9" s="608"/>
      <c r="AR9" s="608"/>
      <c r="AS9" s="608"/>
      <c r="AT9" s="608"/>
      <c r="AU9" s="608"/>
      <c r="AV9" s="608"/>
      <c r="AW9" s="608"/>
      <c r="AX9" s="608"/>
      <c r="AY9" s="608"/>
      <c r="AZ9" s="608"/>
      <c r="BA9" s="608"/>
      <c r="BB9" s="608"/>
      <c r="BC9" s="608"/>
      <c r="BD9" s="608"/>
      <c r="BE9" s="608"/>
      <c r="BF9" s="609"/>
      <c r="BG9" s="610">
        <v>129601836</v>
      </c>
      <c r="BH9" s="611"/>
      <c r="BI9" s="611"/>
      <c r="BJ9" s="611"/>
      <c r="BK9" s="611"/>
      <c r="BL9" s="611"/>
      <c r="BM9" s="611"/>
      <c r="BN9" s="612"/>
      <c r="BO9" s="613">
        <v>94.9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32332457</v>
      </c>
      <c r="CS9" s="611"/>
      <c r="CT9" s="611"/>
      <c r="CU9" s="611"/>
      <c r="CV9" s="611"/>
      <c r="CW9" s="611"/>
      <c r="CX9" s="611"/>
      <c r="CY9" s="612"/>
      <c r="CZ9" s="613">
        <v>8.6999999999999993</v>
      </c>
      <c r="DA9" s="613"/>
      <c r="DB9" s="613"/>
      <c r="DC9" s="613"/>
      <c r="DD9" s="619">
        <v>92209</v>
      </c>
      <c r="DE9" s="611"/>
      <c r="DF9" s="611"/>
      <c r="DG9" s="611"/>
      <c r="DH9" s="611"/>
      <c r="DI9" s="611"/>
      <c r="DJ9" s="611"/>
      <c r="DK9" s="611"/>
      <c r="DL9" s="611"/>
      <c r="DM9" s="611"/>
      <c r="DN9" s="611"/>
      <c r="DO9" s="611"/>
      <c r="DP9" s="612"/>
      <c r="DQ9" s="619">
        <v>24572165</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260606</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205921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21776609</v>
      </c>
      <c r="S11" s="611"/>
      <c r="T11" s="611"/>
      <c r="U11" s="611"/>
      <c r="V11" s="611"/>
      <c r="W11" s="611"/>
      <c r="X11" s="611"/>
      <c r="Y11" s="612"/>
      <c r="Z11" s="615">
        <v>5.6</v>
      </c>
      <c r="AA11" s="616"/>
      <c r="AB11" s="616"/>
      <c r="AC11" s="622"/>
      <c r="AD11" s="619">
        <v>21776609</v>
      </c>
      <c r="AE11" s="611"/>
      <c r="AF11" s="611"/>
      <c r="AG11" s="611"/>
      <c r="AH11" s="611"/>
      <c r="AI11" s="611"/>
      <c r="AJ11" s="611"/>
      <c r="AK11" s="612"/>
      <c r="AL11" s="615">
        <v>9.3000000000000007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279379</v>
      </c>
      <c r="CS11" s="611"/>
      <c r="CT11" s="611"/>
      <c r="CU11" s="611"/>
      <c r="CV11" s="611"/>
      <c r="CW11" s="611"/>
      <c r="CX11" s="611"/>
      <c r="CY11" s="612"/>
      <c r="CZ11" s="613">
        <v>0.1</v>
      </c>
      <c r="DA11" s="613"/>
      <c r="DB11" s="613"/>
      <c r="DC11" s="613"/>
      <c r="DD11" s="619">
        <v>49449</v>
      </c>
      <c r="DE11" s="611"/>
      <c r="DF11" s="611"/>
      <c r="DG11" s="611"/>
      <c r="DH11" s="611"/>
      <c r="DI11" s="611"/>
      <c r="DJ11" s="611"/>
      <c r="DK11" s="611"/>
      <c r="DL11" s="611"/>
      <c r="DM11" s="611"/>
      <c r="DN11" s="611"/>
      <c r="DO11" s="611"/>
      <c r="DP11" s="612"/>
      <c r="DQ11" s="619">
        <v>223606</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3393967</v>
      </c>
      <c r="CS12" s="611"/>
      <c r="CT12" s="611"/>
      <c r="CU12" s="611"/>
      <c r="CV12" s="611"/>
      <c r="CW12" s="611"/>
      <c r="CX12" s="611"/>
      <c r="CY12" s="612"/>
      <c r="CZ12" s="613">
        <v>0.9</v>
      </c>
      <c r="DA12" s="613"/>
      <c r="DB12" s="613"/>
      <c r="DC12" s="613"/>
      <c r="DD12" s="619">
        <v>46913</v>
      </c>
      <c r="DE12" s="611"/>
      <c r="DF12" s="611"/>
      <c r="DG12" s="611"/>
      <c r="DH12" s="611"/>
      <c r="DI12" s="611"/>
      <c r="DJ12" s="611"/>
      <c r="DK12" s="611"/>
      <c r="DL12" s="611"/>
      <c r="DM12" s="611"/>
      <c r="DN12" s="611"/>
      <c r="DO12" s="611"/>
      <c r="DP12" s="612"/>
      <c r="DQ12" s="619">
        <v>3148251</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41551835</v>
      </c>
      <c r="CS13" s="611"/>
      <c r="CT13" s="611"/>
      <c r="CU13" s="611"/>
      <c r="CV13" s="611"/>
      <c r="CW13" s="611"/>
      <c r="CX13" s="611"/>
      <c r="CY13" s="612"/>
      <c r="CZ13" s="613">
        <v>11.2</v>
      </c>
      <c r="DA13" s="613"/>
      <c r="DB13" s="613"/>
      <c r="DC13" s="613"/>
      <c r="DD13" s="619">
        <v>19085511</v>
      </c>
      <c r="DE13" s="611"/>
      <c r="DF13" s="611"/>
      <c r="DG13" s="611"/>
      <c r="DH13" s="611"/>
      <c r="DI13" s="611"/>
      <c r="DJ13" s="611"/>
      <c r="DK13" s="611"/>
      <c r="DL13" s="611"/>
      <c r="DM13" s="611"/>
      <c r="DN13" s="611"/>
      <c r="DO13" s="611"/>
      <c r="DP13" s="612"/>
      <c r="DQ13" s="619">
        <v>31515094</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9972</v>
      </c>
      <c r="S14" s="611"/>
      <c r="T14" s="611"/>
      <c r="U14" s="611"/>
      <c r="V14" s="611"/>
      <c r="W14" s="611"/>
      <c r="X14" s="611"/>
      <c r="Y14" s="612"/>
      <c r="Z14" s="613">
        <v>0</v>
      </c>
      <c r="AA14" s="613"/>
      <c r="AB14" s="613"/>
      <c r="AC14" s="613"/>
      <c r="AD14" s="614">
        <v>9972</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369053</v>
      </c>
      <c r="BH14" s="611"/>
      <c r="BI14" s="611"/>
      <c r="BJ14" s="611"/>
      <c r="BK14" s="611"/>
      <c r="BL14" s="611"/>
      <c r="BM14" s="611"/>
      <c r="BN14" s="612"/>
      <c r="BO14" s="613">
        <v>0.3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929793</v>
      </c>
      <c r="CS14" s="611"/>
      <c r="CT14" s="611"/>
      <c r="CU14" s="611"/>
      <c r="CV14" s="611"/>
      <c r="CW14" s="611"/>
      <c r="CX14" s="611"/>
      <c r="CY14" s="612"/>
      <c r="CZ14" s="613">
        <v>0.3</v>
      </c>
      <c r="DA14" s="613"/>
      <c r="DB14" s="613"/>
      <c r="DC14" s="613"/>
      <c r="DD14" s="619">
        <v>28004</v>
      </c>
      <c r="DE14" s="611"/>
      <c r="DF14" s="611"/>
      <c r="DG14" s="611"/>
      <c r="DH14" s="611"/>
      <c r="DI14" s="611"/>
      <c r="DJ14" s="611"/>
      <c r="DK14" s="611"/>
      <c r="DL14" s="611"/>
      <c r="DM14" s="611"/>
      <c r="DN14" s="611"/>
      <c r="DO14" s="611"/>
      <c r="DP14" s="612"/>
      <c r="DQ14" s="619">
        <v>912400</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4677586</v>
      </c>
      <c r="BH15" s="611"/>
      <c r="BI15" s="611"/>
      <c r="BJ15" s="611"/>
      <c r="BK15" s="611"/>
      <c r="BL15" s="611"/>
      <c r="BM15" s="611"/>
      <c r="BN15" s="612"/>
      <c r="BO15" s="613">
        <v>3.4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44180346</v>
      </c>
      <c r="CS15" s="611"/>
      <c r="CT15" s="611"/>
      <c r="CU15" s="611"/>
      <c r="CV15" s="611"/>
      <c r="CW15" s="611"/>
      <c r="CX15" s="611"/>
      <c r="CY15" s="612"/>
      <c r="CZ15" s="613">
        <v>11.9</v>
      </c>
      <c r="DA15" s="613"/>
      <c r="DB15" s="613"/>
      <c r="DC15" s="613"/>
      <c r="DD15" s="619">
        <v>8775974</v>
      </c>
      <c r="DE15" s="611"/>
      <c r="DF15" s="611"/>
      <c r="DG15" s="611"/>
      <c r="DH15" s="611"/>
      <c r="DI15" s="611"/>
      <c r="DJ15" s="611"/>
      <c r="DK15" s="611"/>
      <c r="DL15" s="611"/>
      <c r="DM15" s="611"/>
      <c r="DN15" s="611"/>
      <c r="DO15" s="611"/>
      <c r="DP15" s="612"/>
      <c r="DQ15" s="619">
        <v>36488114</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373133</v>
      </c>
      <c r="S16" s="611"/>
      <c r="T16" s="611"/>
      <c r="U16" s="611"/>
      <c r="V16" s="611"/>
      <c r="W16" s="611"/>
      <c r="X16" s="611"/>
      <c r="Y16" s="612"/>
      <c r="Z16" s="613">
        <v>0.1</v>
      </c>
      <c r="AA16" s="613"/>
      <c r="AB16" s="613"/>
      <c r="AC16" s="613"/>
      <c r="AD16" s="614">
        <v>373133</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t="s">
        <v>122</v>
      </c>
      <c r="S17" s="611"/>
      <c r="T17" s="611"/>
      <c r="U17" s="611"/>
      <c r="V17" s="611"/>
      <c r="W17" s="611"/>
      <c r="X17" s="611"/>
      <c r="Y17" s="612"/>
      <c r="Z17" s="613" t="s">
        <v>122</v>
      </c>
      <c r="AA17" s="613"/>
      <c r="AB17" s="613"/>
      <c r="AC17" s="613"/>
      <c r="AD17" s="614" t="s">
        <v>122</v>
      </c>
      <c r="AE17" s="614"/>
      <c r="AF17" s="614"/>
      <c r="AG17" s="614"/>
      <c r="AH17" s="614"/>
      <c r="AI17" s="614"/>
      <c r="AJ17" s="614"/>
      <c r="AK17" s="614"/>
      <c r="AL17" s="615" t="s">
        <v>122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9759328</v>
      </c>
      <c r="CS17" s="611"/>
      <c r="CT17" s="611"/>
      <c r="CU17" s="611"/>
      <c r="CV17" s="611"/>
      <c r="CW17" s="611"/>
      <c r="CX17" s="611"/>
      <c r="CY17" s="612"/>
      <c r="CZ17" s="613">
        <v>2.6</v>
      </c>
      <c r="DA17" s="613"/>
      <c r="DB17" s="613"/>
      <c r="DC17" s="613"/>
      <c r="DD17" s="619" t="s">
        <v>122</v>
      </c>
      <c r="DE17" s="611"/>
      <c r="DF17" s="611"/>
      <c r="DG17" s="611"/>
      <c r="DH17" s="611"/>
      <c r="DI17" s="611"/>
      <c r="DJ17" s="611"/>
      <c r="DK17" s="611"/>
      <c r="DL17" s="611"/>
      <c r="DM17" s="611"/>
      <c r="DN17" s="611"/>
      <c r="DO17" s="611"/>
      <c r="DP17" s="612"/>
      <c r="DQ17" s="619">
        <v>9758338</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413257</v>
      </c>
      <c r="S18" s="611"/>
      <c r="T18" s="611"/>
      <c r="U18" s="611"/>
      <c r="V18" s="611"/>
      <c r="W18" s="611"/>
      <c r="X18" s="611"/>
      <c r="Y18" s="612"/>
      <c r="Z18" s="613">
        <v>0.1</v>
      </c>
      <c r="AA18" s="613"/>
      <c r="AB18" s="613"/>
      <c r="AC18" s="613"/>
      <c r="AD18" s="614">
        <v>413257</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413257</v>
      </c>
      <c r="S19" s="611"/>
      <c r="T19" s="611"/>
      <c r="U19" s="611"/>
      <c r="V19" s="611"/>
      <c r="W19" s="611"/>
      <c r="X19" s="611"/>
      <c r="Y19" s="612"/>
      <c r="Z19" s="613">
        <v>0.1</v>
      </c>
      <c r="AA19" s="613"/>
      <c r="AB19" s="613"/>
      <c r="AC19" s="613"/>
      <c r="AD19" s="614">
        <v>413257</v>
      </c>
      <c r="AE19" s="614"/>
      <c r="AF19" s="614"/>
      <c r="AG19" s="614"/>
      <c r="AH19" s="614"/>
      <c r="AI19" s="614"/>
      <c r="AJ19" s="614"/>
      <c r="AK19" s="614"/>
      <c r="AL19" s="615">
        <v>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8974</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8974</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370376911</v>
      </c>
      <c r="CS20" s="611"/>
      <c r="CT20" s="611"/>
      <c r="CU20" s="611"/>
      <c r="CV20" s="611"/>
      <c r="CW20" s="611"/>
      <c r="CX20" s="611"/>
      <c r="CY20" s="612"/>
      <c r="CZ20" s="613">
        <v>100</v>
      </c>
      <c r="DA20" s="613"/>
      <c r="DB20" s="613"/>
      <c r="DC20" s="613"/>
      <c r="DD20" s="619">
        <v>46241479</v>
      </c>
      <c r="DE20" s="611"/>
      <c r="DF20" s="611"/>
      <c r="DG20" s="611"/>
      <c r="DH20" s="611"/>
      <c r="DI20" s="611"/>
      <c r="DJ20" s="611"/>
      <c r="DK20" s="611"/>
      <c r="DL20" s="611"/>
      <c r="DM20" s="611"/>
      <c r="DN20" s="611"/>
      <c r="DO20" s="611"/>
      <c r="DP20" s="612"/>
      <c r="DQ20" s="619">
        <v>252600556</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8974</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183852006</v>
      </c>
      <c r="CS24" s="600"/>
      <c r="CT24" s="600"/>
      <c r="CU24" s="600"/>
      <c r="CV24" s="600"/>
      <c r="CW24" s="600"/>
      <c r="CX24" s="600"/>
      <c r="CY24" s="601"/>
      <c r="CZ24" s="604">
        <v>49.6</v>
      </c>
      <c r="DA24" s="605"/>
      <c r="DB24" s="605"/>
      <c r="DC24" s="621"/>
      <c r="DD24" s="645">
        <v>115129124</v>
      </c>
      <c r="DE24" s="600"/>
      <c r="DF24" s="600"/>
      <c r="DG24" s="600"/>
      <c r="DH24" s="600"/>
      <c r="DI24" s="600"/>
      <c r="DJ24" s="600"/>
      <c r="DK24" s="601"/>
      <c r="DL24" s="645">
        <v>104131353</v>
      </c>
      <c r="DM24" s="600"/>
      <c r="DN24" s="600"/>
      <c r="DO24" s="600"/>
      <c r="DP24" s="600"/>
      <c r="DQ24" s="600"/>
      <c r="DR24" s="600"/>
      <c r="DS24" s="600"/>
      <c r="DT24" s="600"/>
      <c r="DU24" s="600"/>
      <c r="DV24" s="601"/>
      <c r="DW24" s="604">
        <v>44.5</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166893617</v>
      </c>
      <c r="S25" s="611"/>
      <c r="T25" s="611"/>
      <c r="U25" s="611"/>
      <c r="V25" s="611"/>
      <c r="W25" s="611"/>
      <c r="X25" s="611"/>
      <c r="Y25" s="612"/>
      <c r="Z25" s="613">
        <v>42.7</v>
      </c>
      <c r="AA25" s="613"/>
      <c r="AB25" s="613"/>
      <c r="AC25" s="613"/>
      <c r="AD25" s="614">
        <v>166893617</v>
      </c>
      <c r="AE25" s="614"/>
      <c r="AF25" s="614"/>
      <c r="AG25" s="614"/>
      <c r="AH25" s="614"/>
      <c r="AI25" s="614"/>
      <c r="AJ25" s="614"/>
      <c r="AK25" s="614"/>
      <c r="AL25" s="615">
        <v>71.3</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55072903</v>
      </c>
      <c r="CS25" s="642"/>
      <c r="CT25" s="642"/>
      <c r="CU25" s="642"/>
      <c r="CV25" s="642"/>
      <c r="CW25" s="642"/>
      <c r="CX25" s="642"/>
      <c r="CY25" s="643"/>
      <c r="CZ25" s="615">
        <v>14.9</v>
      </c>
      <c r="DA25" s="640"/>
      <c r="DB25" s="640"/>
      <c r="DC25" s="644"/>
      <c r="DD25" s="619">
        <v>50855736</v>
      </c>
      <c r="DE25" s="642"/>
      <c r="DF25" s="642"/>
      <c r="DG25" s="642"/>
      <c r="DH25" s="642"/>
      <c r="DI25" s="642"/>
      <c r="DJ25" s="642"/>
      <c r="DK25" s="643"/>
      <c r="DL25" s="619">
        <v>50412223</v>
      </c>
      <c r="DM25" s="642"/>
      <c r="DN25" s="642"/>
      <c r="DO25" s="642"/>
      <c r="DP25" s="642"/>
      <c r="DQ25" s="642"/>
      <c r="DR25" s="642"/>
      <c r="DS25" s="642"/>
      <c r="DT25" s="642"/>
      <c r="DU25" s="642"/>
      <c r="DV25" s="643"/>
      <c r="DW25" s="615">
        <v>21.5</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77282</v>
      </c>
      <c r="S26" s="611"/>
      <c r="T26" s="611"/>
      <c r="U26" s="611"/>
      <c r="V26" s="611"/>
      <c r="W26" s="611"/>
      <c r="X26" s="611"/>
      <c r="Y26" s="612"/>
      <c r="Z26" s="613">
        <v>0</v>
      </c>
      <c r="AA26" s="613"/>
      <c r="AB26" s="613"/>
      <c r="AC26" s="613"/>
      <c r="AD26" s="614">
        <v>77282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34660236</v>
      </c>
      <c r="CS26" s="611"/>
      <c r="CT26" s="611"/>
      <c r="CU26" s="611"/>
      <c r="CV26" s="611"/>
      <c r="CW26" s="611"/>
      <c r="CX26" s="611"/>
      <c r="CY26" s="612"/>
      <c r="CZ26" s="615">
        <v>9.4</v>
      </c>
      <c r="DA26" s="640"/>
      <c r="DB26" s="640"/>
      <c r="DC26" s="644"/>
      <c r="DD26" s="619">
        <v>31979259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2203345</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136530593</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119020560</v>
      </c>
      <c r="CS27" s="642"/>
      <c r="CT27" s="642"/>
      <c r="CU27" s="642"/>
      <c r="CV27" s="642"/>
      <c r="CW27" s="642"/>
      <c r="CX27" s="642"/>
      <c r="CY27" s="643"/>
      <c r="CZ27" s="615">
        <v>32.1</v>
      </c>
      <c r="DA27" s="640"/>
      <c r="DB27" s="640"/>
      <c r="DC27" s="644"/>
      <c r="DD27" s="619">
        <v>54515835</v>
      </c>
      <c r="DE27" s="642"/>
      <c r="DF27" s="642"/>
      <c r="DG27" s="642"/>
      <c r="DH27" s="642"/>
      <c r="DI27" s="642"/>
      <c r="DJ27" s="642"/>
      <c r="DK27" s="643"/>
      <c r="DL27" s="619">
        <v>43962970</v>
      </c>
      <c r="DM27" s="642"/>
      <c r="DN27" s="642"/>
      <c r="DO27" s="642"/>
      <c r="DP27" s="642"/>
      <c r="DQ27" s="642"/>
      <c r="DR27" s="642"/>
      <c r="DS27" s="642"/>
      <c r="DT27" s="642"/>
      <c r="DU27" s="642"/>
      <c r="DV27" s="643"/>
      <c r="DW27" s="615">
        <v>18.8</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5780987</v>
      </c>
      <c r="S28" s="611"/>
      <c r="T28" s="611"/>
      <c r="U28" s="611"/>
      <c r="V28" s="611"/>
      <c r="W28" s="611"/>
      <c r="X28" s="611"/>
      <c r="Y28" s="612"/>
      <c r="Z28" s="613">
        <v>1.5</v>
      </c>
      <c r="AA28" s="613"/>
      <c r="AB28" s="613"/>
      <c r="AC28" s="613"/>
      <c r="AD28" s="614">
        <v>3537469</v>
      </c>
      <c r="AE28" s="614"/>
      <c r="AF28" s="614"/>
      <c r="AG28" s="614"/>
      <c r="AH28" s="614"/>
      <c r="AI28" s="614"/>
      <c r="AJ28" s="614"/>
      <c r="AK28" s="614"/>
      <c r="AL28" s="615">
        <v>1.5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9758543</v>
      </c>
      <c r="CS28" s="611"/>
      <c r="CT28" s="611"/>
      <c r="CU28" s="611"/>
      <c r="CV28" s="611"/>
      <c r="CW28" s="611"/>
      <c r="CX28" s="611"/>
      <c r="CY28" s="612"/>
      <c r="CZ28" s="615">
        <v>2.6</v>
      </c>
      <c r="DA28" s="640"/>
      <c r="DB28" s="640"/>
      <c r="DC28" s="644"/>
      <c r="DD28" s="619">
        <v>9757553</v>
      </c>
      <c r="DE28" s="611"/>
      <c r="DF28" s="611"/>
      <c r="DG28" s="611"/>
      <c r="DH28" s="611"/>
      <c r="DI28" s="611"/>
      <c r="DJ28" s="611"/>
      <c r="DK28" s="612"/>
      <c r="DL28" s="619">
        <v>9756160</v>
      </c>
      <c r="DM28" s="611"/>
      <c r="DN28" s="611"/>
      <c r="DO28" s="611"/>
      <c r="DP28" s="611"/>
      <c r="DQ28" s="611"/>
      <c r="DR28" s="611"/>
      <c r="DS28" s="611"/>
      <c r="DT28" s="611"/>
      <c r="DU28" s="611"/>
      <c r="DV28" s="612"/>
      <c r="DW28" s="615">
        <v>4.2</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1291789</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9758543</v>
      </c>
      <c r="CS29" s="642"/>
      <c r="CT29" s="642"/>
      <c r="CU29" s="642"/>
      <c r="CV29" s="642"/>
      <c r="CW29" s="642"/>
      <c r="CX29" s="642"/>
      <c r="CY29" s="643"/>
      <c r="CZ29" s="615">
        <v>2.6</v>
      </c>
      <c r="DA29" s="640"/>
      <c r="DB29" s="640"/>
      <c r="DC29" s="644"/>
      <c r="DD29" s="619">
        <v>9757553</v>
      </c>
      <c r="DE29" s="642"/>
      <c r="DF29" s="642"/>
      <c r="DG29" s="642"/>
      <c r="DH29" s="642"/>
      <c r="DI29" s="642"/>
      <c r="DJ29" s="642"/>
      <c r="DK29" s="643"/>
      <c r="DL29" s="619">
        <v>9756160</v>
      </c>
      <c r="DM29" s="642"/>
      <c r="DN29" s="642"/>
      <c r="DO29" s="642"/>
      <c r="DP29" s="642"/>
      <c r="DQ29" s="642"/>
      <c r="DR29" s="642"/>
      <c r="DS29" s="642"/>
      <c r="DT29" s="642"/>
      <c r="DU29" s="642"/>
      <c r="DV29" s="643"/>
      <c r="DW29" s="615">
        <v>4.2</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59485335</v>
      </c>
      <c r="S30" s="611"/>
      <c r="T30" s="611"/>
      <c r="U30" s="611"/>
      <c r="V30" s="611"/>
      <c r="W30" s="611"/>
      <c r="X30" s="611"/>
      <c r="Y30" s="612"/>
      <c r="Z30" s="613">
        <v>15.2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9492771</v>
      </c>
      <c r="CS30" s="611"/>
      <c r="CT30" s="611"/>
      <c r="CU30" s="611"/>
      <c r="CV30" s="611"/>
      <c r="CW30" s="611"/>
      <c r="CX30" s="611"/>
      <c r="CY30" s="612"/>
      <c r="CZ30" s="615">
        <v>2.6</v>
      </c>
      <c r="DA30" s="640"/>
      <c r="DB30" s="640"/>
      <c r="DC30" s="644"/>
      <c r="DD30" s="619">
        <v>9491781</v>
      </c>
      <c r="DE30" s="611"/>
      <c r="DF30" s="611"/>
      <c r="DG30" s="611"/>
      <c r="DH30" s="611"/>
      <c r="DI30" s="611"/>
      <c r="DJ30" s="611"/>
      <c r="DK30" s="612"/>
      <c r="DL30" s="619">
        <v>9490388</v>
      </c>
      <c r="DM30" s="611"/>
      <c r="DN30" s="611"/>
      <c r="DO30" s="611"/>
      <c r="DP30" s="611"/>
      <c r="DQ30" s="611"/>
      <c r="DR30" s="611"/>
      <c r="DS30" s="611"/>
      <c r="DT30" s="611"/>
      <c r="DU30" s="611"/>
      <c r="DV30" s="612"/>
      <c r="DW30" s="615">
        <v>4.0999999999999996</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67211457</v>
      </c>
      <c r="S31" s="611"/>
      <c r="T31" s="611"/>
      <c r="U31" s="611"/>
      <c r="V31" s="611"/>
      <c r="W31" s="611"/>
      <c r="X31" s="611"/>
      <c r="Y31" s="612"/>
      <c r="Z31" s="613">
        <v>17.2</v>
      </c>
      <c r="AA31" s="613"/>
      <c r="AB31" s="613"/>
      <c r="AC31" s="613"/>
      <c r="AD31" s="614">
        <v>63357714</v>
      </c>
      <c r="AE31" s="614"/>
      <c r="AF31" s="614"/>
      <c r="AG31" s="614"/>
      <c r="AH31" s="614"/>
      <c r="AI31" s="614"/>
      <c r="AJ31" s="614"/>
      <c r="AK31" s="614"/>
      <c r="AL31" s="615">
        <v>27.1</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99.3</v>
      </c>
      <c r="BH31" s="654"/>
      <c r="BI31" s="654"/>
      <c r="BJ31" s="654"/>
      <c r="BK31" s="654"/>
      <c r="BL31" s="654"/>
      <c r="BM31" s="605">
        <v>98.1</v>
      </c>
      <c r="BN31" s="654"/>
      <c r="BO31" s="654"/>
      <c r="BP31" s="654"/>
      <c r="BQ31" s="655"/>
      <c r="BR31" s="666">
        <v>99</v>
      </c>
      <c r="BS31" s="654"/>
      <c r="BT31" s="654"/>
      <c r="BU31" s="654"/>
      <c r="BV31" s="654"/>
      <c r="BW31" s="654"/>
      <c r="BX31" s="605">
        <v>98</v>
      </c>
      <c r="BY31" s="654"/>
      <c r="BZ31" s="654"/>
      <c r="CA31" s="654"/>
      <c r="CB31" s="655"/>
      <c r="CD31" s="648"/>
      <c r="CE31" s="649"/>
      <c r="CF31" s="607" t="s">
        <v>300</v>
      </c>
      <c r="CG31" s="608"/>
      <c r="CH31" s="608"/>
      <c r="CI31" s="608"/>
      <c r="CJ31" s="608"/>
      <c r="CK31" s="608"/>
      <c r="CL31" s="608"/>
      <c r="CM31" s="608"/>
      <c r="CN31" s="608"/>
      <c r="CO31" s="608"/>
      <c r="CP31" s="608"/>
      <c r="CQ31" s="609"/>
      <c r="CR31" s="610">
        <v>265772</v>
      </c>
      <c r="CS31" s="642"/>
      <c r="CT31" s="642"/>
      <c r="CU31" s="642"/>
      <c r="CV31" s="642"/>
      <c r="CW31" s="642"/>
      <c r="CX31" s="642"/>
      <c r="CY31" s="643"/>
      <c r="CZ31" s="615">
        <v>0.1</v>
      </c>
      <c r="DA31" s="640"/>
      <c r="DB31" s="640"/>
      <c r="DC31" s="644"/>
      <c r="DD31" s="619">
        <v>265772</v>
      </c>
      <c r="DE31" s="642"/>
      <c r="DF31" s="642"/>
      <c r="DG31" s="642"/>
      <c r="DH31" s="642"/>
      <c r="DI31" s="642"/>
      <c r="DJ31" s="642"/>
      <c r="DK31" s="643"/>
      <c r="DL31" s="619">
        <v>265772</v>
      </c>
      <c r="DM31" s="642"/>
      <c r="DN31" s="642"/>
      <c r="DO31" s="642"/>
      <c r="DP31" s="642"/>
      <c r="DQ31" s="642"/>
      <c r="DR31" s="642"/>
      <c r="DS31" s="642"/>
      <c r="DT31" s="642"/>
      <c r="DU31" s="642"/>
      <c r="DV31" s="643"/>
      <c r="DW31" s="615">
        <v>0.1</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44154423</v>
      </c>
      <c r="S32" s="611"/>
      <c r="T32" s="611"/>
      <c r="U32" s="611"/>
      <c r="V32" s="611"/>
      <c r="W32" s="611"/>
      <c r="X32" s="611"/>
      <c r="Y32" s="612"/>
      <c r="Z32" s="613">
        <v>11.3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99.2</v>
      </c>
      <c r="BH32" s="642"/>
      <c r="BI32" s="642"/>
      <c r="BJ32" s="642"/>
      <c r="BK32" s="642"/>
      <c r="BL32" s="642"/>
      <c r="BM32" s="616">
        <v>98</v>
      </c>
      <c r="BN32" s="642"/>
      <c r="BO32" s="642"/>
      <c r="BP32" s="642"/>
      <c r="BQ32" s="665"/>
      <c r="BR32" s="667">
        <v>99</v>
      </c>
      <c r="BS32" s="642"/>
      <c r="BT32" s="642"/>
      <c r="BU32" s="642"/>
      <c r="BV32" s="642"/>
      <c r="BW32" s="642"/>
      <c r="BX32" s="616">
        <v>97.9</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1654301</v>
      </c>
      <c r="S33" s="611"/>
      <c r="T33" s="611"/>
      <c r="U33" s="611"/>
      <c r="V33" s="611"/>
      <c r="W33" s="611"/>
      <c r="X33" s="611"/>
      <c r="Y33" s="612"/>
      <c r="Z33" s="613">
        <v>0.4</v>
      </c>
      <c r="AA33" s="613"/>
      <c r="AB33" s="613"/>
      <c r="AC33" s="613"/>
      <c r="AD33" s="614">
        <v>80449</v>
      </c>
      <c r="AE33" s="614"/>
      <c r="AF33" s="614"/>
      <c r="AG33" s="614"/>
      <c r="AH33" s="614"/>
      <c r="AI33" s="614"/>
      <c r="AJ33" s="614"/>
      <c r="AK33" s="614"/>
      <c r="AL33" s="615">
        <v>0</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140283426</v>
      </c>
      <c r="CS33" s="642"/>
      <c r="CT33" s="642"/>
      <c r="CU33" s="642"/>
      <c r="CV33" s="642"/>
      <c r="CW33" s="642"/>
      <c r="CX33" s="642"/>
      <c r="CY33" s="643"/>
      <c r="CZ33" s="615">
        <v>37.9</v>
      </c>
      <c r="DA33" s="640"/>
      <c r="DB33" s="640"/>
      <c r="DC33" s="644"/>
      <c r="DD33" s="619">
        <v>114520620</v>
      </c>
      <c r="DE33" s="642"/>
      <c r="DF33" s="642"/>
      <c r="DG33" s="642"/>
      <c r="DH33" s="642"/>
      <c r="DI33" s="642"/>
      <c r="DJ33" s="642"/>
      <c r="DK33" s="643"/>
      <c r="DL33" s="619">
        <v>84853881</v>
      </c>
      <c r="DM33" s="642"/>
      <c r="DN33" s="642"/>
      <c r="DO33" s="642"/>
      <c r="DP33" s="642"/>
      <c r="DQ33" s="642"/>
      <c r="DR33" s="642"/>
      <c r="DS33" s="642"/>
      <c r="DT33" s="642"/>
      <c r="DU33" s="642"/>
      <c r="DV33" s="643"/>
      <c r="DW33" s="615">
        <v>36.299999999999997</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345356</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71515434</v>
      </c>
      <c r="CS34" s="611"/>
      <c r="CT34" s="611"/>
      <c r="CU34" s="611"/>
      <c r="CV34" s="611"/>
      <c r="CW34" s="611"/>
      <c r="CX34" s="611"/>
      <c r="CY34" s="612"/>
      <c r="CZ34" s="615">
        <v>19.3</v>
      </c>
      <c r="DA34" s="640"/>
      <c r="DB34" s="640"/>
      <c r="DC34" s="644"/>
      <c r="DD34" s="619">
        <v>55965492</v>
      </c>
      <c r="DE34" s="611"/>
      <c r="DF34" s="611"/>
      <c r="DG34" s="611"/>
      <c r="DH34" s="611"/>
      <c r="DI34" s="611"/>
      <c r="DJ34" s="611"/>
      <c r="DK34" s="612"/>
      <c r="DL34" s="619">
        <v>52694157</v>
      </c>
      <c r="DM34" s="611"/>
      <c r="DN34" s="611"/>
      <c r="DO34" s="611"/>
      <c r="DP34" s="611"/>
      <c r="DQ34" s="611"/>
      <c r="DR34" s="611"/>
      <c r="DS34" s="611"/>
      <c r="DT34" s="611"/>
      <c r="DU34" s="611"/>
      <c r="DV34" s="612"/>
      <c r="DW34" s="615">
        <v>22.5</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7773934</v>
      </c>
      <c r="S35" s="611"/>
      <c r="T35" s="611"/>
      <c r="U35" s="611"/>
      <c r="V35" s="611"/>
      <c r="W35" s="611"/>
      <c r="X35" s="611"/>
      <c r="Y35" s="612"/>
      <c r="Z35" s="613">
        <v>2</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454551</v>
      </c>
      <c r="CS35" s="642"/>
      <c r="CT35" s="642"/>
      <c r="CU35" s="642"/>
      <c r="CV35" s="642"/>
      <c r="CW35" s="642"/>
      <c r="CX35" s="642"/>
      <c r="CY35" s="643"/>
      <c r="CZ35" s="615">
        <v>0.1</v>
      </c>
      <c r="DA35" s="640"/>
      <c r="DB35" s="640"/>
      <c r="DC35" s="644"/>
      <c r="DD35" s="619">
        <v>453589</v>
      </c>
      <c r="DE35" s="642"/>
      <c r="DF35" s="642"/>
      <c r="DG35" s="642"/>
      <c r="DH35" s="642"/>
      <c r="DI35" s="642"/>
      <c r="DJ35" s="642"/>
      <c r="DK35" s="643"/>
      <c r="DL35" s="619">
        <v>453589</v>
      </c>
      <c r="DM35" s="642"/>
      <c r="DN35" s="642"/>
      <c r="DO35" s="642"/>
      <c r="DP35" s="642"/>
      <c r="DQ35" s="642"/>
      <c r="DR35" s="642"/>
      <c r="DS35" s="642"/>
      <c r="DT35" s="642"/>
      <c r="DU35" s="642"/>
      <c r="DV35" s="643"/>
      <c r="DW35" s="615">
        <v>0.2</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20107274</v>
      </c>
      <c r="S36" s="611"/>
      <c r="T36" s="611"/>
      <c r="U36" s="611"/>
      <c r="V36" s="611"/>
      <c r="W36" s="611"/>
      <c r="X36" s="611"/>
      <c r="Y36" s="612"/>
      <c r="Z36" s="613">
        <v>5.0999999999999996</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39309143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620184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24351935</v>
      </c>
      <c r="CS36" s="611"/>
      <c r="CT36" s="611"/>
      <c r="CU36" s="611"/>
      <c r="CV36" s="611"/>
      <c r="CW36" s="611"/>
      <c r="CX36" s="611"/>
      <c r="CY36" s="612"/>
      <c r="CZ36" s="615">
        <v>6.6</v>
      </c>
      <c r="DA36" s="640"/>
      <c r="DB36" s="640"/>
      <c r="DC36" s="644"/>
      <c r="DD36" s="619">
        <v>19604753</v>
      </c>
      <c r="DE36" s="611"/>
      <c r="DF36" s="611"/>
      <c r="DG36" s="611"/>
      <c r="DH36" s="611"/>
      <c r="DI36" s="611"/>
      <c r="DJ36" s="611"/>
      <c r="DK36" s="612"/>
      <c r="DL36" s="619">
        <v>12235383</v>
      </c>
      <c r="DM36" s="611"/>
      <c r="DN36" s="611"/>
      <c r="DO36" s="611"/>
      <c r="DP36" s="611"/>
      <c r="DQ36" s="611"/>
      <c r="DR36" s="611"/>
      <c r="DS36" s="611"/>
      <c r="DT36" s="611"/>
      <c r="DU36" s="611"/>
      <c r="DV36" s="612"/>
      <c r="DW36" s="615">
        <v>5.2</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10289553</v>
      </c>
      <c r="S37" s="611"/>
      <c r="T37" s="611"/>
      <c r="U37" s="611"/>
      <c r="V37" s="611"/>
      <c r="W37" s="611"/>
      <c r="X37" s="611"/>
      <c r="Y37" s="612"/>
      <c r="Z37" s="613">
        <v>2.6</v>
      </c>
      <c r="AA37" s="613"/>
      <c r="AB37" s="613"/>
      <c r="AC37" s="613"/>
      <c r="AD37" s="614">
        <v>30561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1629543</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620184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4758179</v>
      </c>
      <c r="CS37" s="642"/>
      <c r="CT37" s="642"/>
      <c r="CU37" s="642"/>
      <c r="CV37" s="642"/>
      <c r="CW37" s="642"/>
      <c r="CX37" s="642"/>
      <c r="CY37" s="643"/>
      <c r="CZ37" s="615">
        <v>1.3</v>
      </c>
      <c r="DA37" s="640"/>
      <c r="DB37" s="640"/>
      <c r="DC37" s="644"/>
      <c r="DD37" s="619">
        <v>4758179</v>
      </c>
      <c r="DE37" s="642"/>
      <c r="DF37" s="642"/>
      <c r="DG37" s="642"/>
      <c r="DH37" s="642"/>
      <c r="DI37" s="642"/>
      <c r="DJ37" s="642"/>
      <c r="DK37" s="643"/>
      <c r="DL37" s="619">
        <v>3596814</v>
      </c>
      <c r="DM37" s="642"/>
      <c r="DN37" s="642"/>
      <c r="DO37" s="642"/>
      <c r="DP37" s="642"/>
      <c r="DQ37" s="642"/>
      <c r="DR37" s="642"/>
      <c r="DS37" s="642"/>
      <c r="DT37" s="642"/>
      <c r="DU37" s="642"/>
      <c r="DV37" s="643"/>
      <c r="DW37" s="615">
        <v>1.5</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3330000</v>
      </c>
      <c r="S38" s="611"/>
      <c r="T38" s="611"/>
      <c r="U38" s="611"/>
      <c r="V38" s="611"/>
      <c r="W38" s="611"/>
      <c r="X38" s="611"/>
      <c r="Y38" s="612"/>
      <c r="Z38" s="613">
        <v>0.9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123409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39309143</v>
      </c>
      <c r="CS38" s="611"/>
      <c r="CT38" s="611"/>
      <c r="CU38" s="611"/>
      <c r="CV38" s="611"/>
      <c r="CW38" s="611"/>
      <c r="CX38" s="611"/>
      <c r="CY38" s="612"/>
      <c r="CZ38" s="615">
        <v>10.6</v>
      </c>
      <c r="DA38" s="640"/>
      <c r="DB38" s="640"/>
      <c r="DC38" s="644"/>
      <c r="DD38" s="619">
        <v>34603086</v>
      </c>
      <c r="DE38" s="611"/>
      <c r="DF38" s="611"/>
      <c r="DG38" s="611"/>
      <c r="DH38" s="611"/>
      <c r="DI38" s="611"/>
      <c r="DJ38" s="611"/>
      <c r="DK38" s="612"/>
      <c r="DL38" s="619">
        <v>19467580</v>
      </c>
      <c r="DM38" s="611"/>
      <c r="DN38" s="611"/>
      <c r="DO38" s="611"/>
      <c r="DP38" s="611"/>
      <c r="DQ38" s="611"/>
      <c r="DR38" s="611"/>
      <c r="DS38" s="611"/>
      <c r="DT38" s="611"/>
      <c r="DU38" s="611"/>
      <c r="DV38" s="612"/>
      <c r="DW38" s="615">
        <v>8.3000000000000007</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164262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1372071</v>
      </c>
      <c r="CS39" s="642"/>
      <c r="CT39" s="642"/>
      <c r="CU39" s="642"/>
      <c r="CV39" s="642"/>
      <c r="CW39" s="642"/>
      <c r="CX39" s="642"/>
      <c r="CY39" s="643"/>
      <c r="CZ39" s="615">
        <v>0.4</v>
      </c>
      <c r="DA39" s="640"/>
      <c r="DB39" s="640"/>
      <c r="DC39" s="644"/>
      <c r="DD39" s="619">
        <v>613408</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151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3280292</v>
      </c>
      <c r="CS40" s="611"/>
      <c r="CT40" s="611"/>
      <c r="CU40" s="611"/>
      <c r="CV40" s="611"/>
      <c r="CW40" s="611"/>
      <c r="CX40" s="611"/>
      <c r="CY40" s="612"/>
      <c r="CZ40" s="615">
        <v>0.9</v>
      </c>
      <c r="DA40" s="640"/>
      <c r="DB40" s="640"/>
      <c r="DC40" s="644"/>
      <c r="DD40" s="619">
        <v>3280292</v>
      </c>
      <c r="DE40" s="611"/>
      <c r="DF40" s="611"/>
      <c r="DG40" s="611"/>
      <c r="DH40" s="611"/>
      <c r="DI40" s="611"/>
      <c r="DJ40" s="611"/>
      <c r="DK40" s="612"/>
      <c r="DL40" s="619">
        <v>3172</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390598653</v>
      </c>
      <c r="S41" s="683"/>
      <c r="T41" s="683"/>
      <c r="U41" s="683"/>
      <c r="V41" s="683"/>
      <c r="W41" s="683"/>
      <c r="X41" s="683"/>
      <c r="Y41" s="687"/>
      <c r="Z41" s="688">
        <v>100</v>
      </c>
      <c r="AA41" s="688"/>
      <c r="AB41" s="688"/>
      <c r="AC41" s="688"/>
      <c r="AD41" s="689">
        <v>233977092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9970509</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27709091</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299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46241479</v>
      </c>
      <c r="CS42" s="642"/>
      <c r="CT42" s="642"/>
      <c r="CU42" s="642"/>
      <c r="CV42" s="642"/>
      <c r="CW42" s="642"/>
      <c r="CX42" s="642"/>
      <c r="CY42" s="643"/>
      <c r="CZ42" s="615">
        <v>12.5</v>
      </c>
      <c r="DA42" s="640"/>
      <c r="DB42" s="640"/>
      <c r="DC42" s="644"/>
      <c r="DD42" s="619">
        <v>22950812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1007290</v>
      </c>
      <c r="CS43" s="642"/>
      <c r="CT43" s="642"/>
      <c r="CU43" s="642"/>
      <c r="CV43" s="642"/>
      <c r="CW43" s="642"/>
      <c r="CX43" s="642"/>
      <c r="CY43" s="643"/>
      <c r="CZ43" s="615">
        <v>0.3</v>
      </c>
      <c r="DA43" s="640"/>
      <c r="DB43" s="640"/>
      <c r="DC43" s="644"/>
      <c r="DD43" s="619">
        <v>1007290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46241479</v>
      </c>
      <c r="CS44" s="611"/>
      <c r="CT44" s="611"/>
      <c r="CU44" s="611"/>
      <c r="CV44" s="611"/>
      <c r="CW44" s="611"/>
      <c r="CX44" s="611"/>
      <c r="CY44" s="612"/>
      <c r="CZ44" s="615">
        <v>12.5</v>
      </c>
      <c r="DA44" s="616"/>
      <c r="DB44" s="616"/>
      <c r="DC44" s="622"/>
      <c r="DD44" s="619">
        <v>22950812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11990319</v>
      </c>
      <c r="CS45" s="642"/>
      <c r="CT45" s="642"/>
      <c r="CU45" s="642"/>
      <c r="CV45" s="642"/>
      <c r="CW45" s="642"/>
      <c r="CX45" s="642"/>
      <c r="CY45" s="643"/>
      <c r="CZ45" s="615">
        <v>3.2</v>
      </c>
      <c r="DA45" s="640"/>
      <c r="DB45" s="640"/>
      <c r="DC45" s="644"/>
      <c r="DD45" s="619">
        <v>4541322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348</v>
      </c>
      <c r="CG46" s="608"/>
      <c r="CH46" s="608"/>
      <c r="CI46" s="608"/>
      <c r="CJ46" s="608"/>
      <c r="CK46" s="608"/>
      <c r="CL46" s="608"/>
      <c r="CM46" s="608"/>
      <c r="CN46" s="608"/>
      <c r="CO46" s="608"/>
      <c r="CP46" s="608"/>
      <c r="CQ46" s="609"/>
      <c r="CR46" s="610">
        <v>33098687</v>
      </c>
      <c r="CS46" s="611"/>
      <c r="CT46" s="611"/>
      <c r="CU46" s="611"/>
      <c r="CV46" s="611"/>
      <c r="CW46" s="611"/>
      <c r="CX46" s="611"/>
      <c r="CY46" s="612"/>
      <c r="CZ46" s="615">
        <v>8.9</v>
      </c>
      <c r="DA46" s="616"/>
      <c r="DB46" s="616"/>
      <c r="DC46" s="622"/>
      <c r="DD46" s="619">
        <v>18017487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351</v>
      </c>
      <c r="CE49" s="632"/>
      <c r="CF49" s="632"/>
      <c r="CG49" s="632"/>
      <c r="CH49" s="632"/>
      <c r="CI49" s="632"/>
      <c r="CJ49" s="632"/>
      <c r="CK49" s="632"/>
      <c r="CL49" s="632"/>
      <c r="CM49" s="632"/>
      <c r="CN49" s="632"/>
      <c r="CO49" s="632"/>
      <c r="CP49" s="632"/>
      <c r="CQ49" s="633"/>
      <c r="CR49" s="682">
        <v>370376911</v>
      </c>
      <c r="CS49" s="669"/>
      <c r="CT49" s="669"/>
      <c r="CU49" s="669"/>
      <c r="CV49" s="669"/>
      <c r="CW49" s="669"/>
      <c r="CX49" s="669"/>
      <c r="CY49" s="698"/>
      <c r="CZ49" s="690">
        <v>100</v>
      </c>
      <c r="DA49" s="699"/>
      <c r="DB49" s="699"/>
      <c r="DC49" s="700"/>
      <c r="DD49" s="701">
        <v>252600556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Q8fArm0BpZBImTusTZwtltbwp0ooFkRgisfNWJCTfeUVLrWdt9ggOxpm5at0tC2thWakUqgV1puRQtoIXOM67g==" saltValue="G+CtrA1chZ8E8foHVHr8w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view="pageBreakPreview" topLeftCell="A13" zoomScale="20" zoomScaleNormal="70" zoomScaleSheetLayoutView="20" workbookViewId="0">
      <selection activeCell="DG28" sqref="DG28:DK28"/>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374</v>
      </c>
      <c r="C7" s="737"/>
      <c r="D7" s="737"/>
      <c r="E7" s="737"/>
      <c r="F7" s="737"/>
      <c r="G7" s="737"/>
      <c r="H7" s="737"/>
      <c r="I7" s="737"/>
      <c r="J7" s="737"/>
      <c r="K7" s="737"/>
      <c r="L7" s="737"/>
      <c r="M7" s="737"/>
      <c r="N7" s="737"/>
      <c r="O7" s="737"/>
      <c r="P7" s="738"/>
      <c r="Q7" s="739">
        <v>391894</v>
      </c>
      <c r="R7" s="740"/>
      <c r="S7" s="740"/>
      <c r="T7" s="740"/>
      <c r="U7" s="740"/>
      <c r="V7" s="740">
        <v>371697</v>
      </c>
      <c r="W7" s="740"/>
      <c r="X7" s="740"/>
      <c r="Y7" s="740"/>
      <c r="Z7" s="740"/>
      <c r="AA7" s="740">
        <v>20197</v>
      </c>
      <c r="AB7" s="740"/>
      <c r="AC7" s="740"/>
      <c r="AD7" s="740"/>
      <c r="AE7" s="741"/>
      <c r="AF7" s="742">
        <v>11094</v>
      </c>
      <c r="AG7" s="743"/>
      <c r="AH7" s="743"/>
      <c r="AI7" s="743"/>
      <c r="AJ7" s="744"/>
      <c r="AK7" s="745">
        <v>7774</v>
      </c>
      <c r="AL7" s="746"/>
      <c r="AM7" s="746"/>
      <c r="AN7" s="746"/>
      <c r="AO7" s="746"/>
      <c r="AP7" s="746">
        <v>48132</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552</v>
      </c>
      <c r="BT7" s="734"/>
      <c r="BU7" s="734"/>
      <c r="BV7" s="734"/>
      <c r="BW7" s="734"/>
      <c r="BX7" s="734"/>
      <c r="BY7" s="734"/>
      <c r="BZ7" s="734"/>
      <c r="CA7" s="734"/>
      <c r="CB7" s="734"/>
      <c r="CC7" s="734"/>
      <c r="CD7" s="734"/>
      <c r="CE7" s="734"/>
      <c r="CF7" s="734"/>
      <c r="CG7" s="749"/>
      <c r="CH7" s="730">
        <v>0</v>
      </c>
      <c r="CI7" s="731"/>
      <c r="CJ7" s="731"/>
      <c r="CK7" s="731"/>
      <c r="CL7" s="732"/>
      <c r="CM7" s="730">
        <v>619</v>
      </c>
      <c r="CN7" s="731"/>
      <c r="CO7" s="731"/>
      <c r="CP7" s="731"/>
      <c r="CQ7" s="732"/>
      <c r="CR7" s="730">
        <v>400</v>
      </c>
      <c r="CS7" s="731"/>
      <c r="CT7" s="731"/>
      <c r="CU7" s="731"/>
      <c r="CV7" s="732"/>
      <c r="CW7" s="730">
        <v>155</v>
      </c>
      <c r="CX7" s="731"/>
      <c r="CY7" s="731"/>
      <c r="CZ7" s="731"/>
      <c r="DA7" s="732"/>
      <c r="DB7" s="730" t="s">
        <v>483</v>
      </c>
      <c r="DC7" s="731"/>
      <c r="DD7" s="731"/>
      <c r="DE7" s="731"/>
      <c r="DF7" s="732"/>
      <c r="DG7" s="730" t="s">
        <v>483</v>
      </c>
      <c r="DH7" s="731"/>
      <c r="DI7" s="731"/>
      <c r="DJ7" s="731"/>
      <c r="DK7" s="732"/>
      <c r="DL7" s="730" t="s">
        <v>483</v>
      </c>
      <c r="DM7" s="731"/>
      <c r="DN7" s="731"/>
      <c r="DO7" s="731"/>
      <c r="DP7" s="732"/>
      <c r="DQ7" s="730" t="s">
        <v>483</v>
      </c>
      <c r="DR7" s="731"/>
      <c r="DS7" s="731"/>
      <c r="DT7" s="731"/>
      <c r="DU7" s="732"/>
      <c r="DV7" s="733"/>
      <c r="DW7" s="734"/>
      <c r="DX7" s="734"/>
      <c r="DY7" s="734"/>
      <c r="DZ7" s="735"/>
      <c r="EA7" s="228"/>
    </row>
    <row r="8" spans="1:131" s="229" customFormat="1" ht="26.25" customHeight="1" x14ac:dyDescent="0.15">
      <c r="A8" s="232">
        <v>2</v>
      </c>
      <c r="B8" s="767" t="s">
        <v>375</v>
      </c>
      <c r="C8" s="768"/>
      <c r="D8" s="768"/>
      <c r="E8" s="768"/>
      <c r="F8" s="768"/>
      <c r="G8" s="768"/>
      <c r="H8" s="768"/>
      <c r="I8" s="768"/>
      <c r="J8" s="768"/>
      <c r="K8" s="768"/>
      <c r="L8" s="768"/>
      <c r="M8" s="768"/>
      <c r="N8" s="768"/>
      <c r="O8" s="768"/>
      <c r="P8" s="769"/>
      <c r="Q8" s="770">
        <v>3190</v>
      </c>
      <c r="R8" s="771"/>
      <c r="S8" s="771"/>
      <c r="T8" s="771"/>
      <c r="U8" s="771"/>
      <c r="V8" s="771">
        <v>3165</v>
      </c>
      <c r="W8" s="771"/>
      <c r="X8" s="771"/>
      <c r="Y8" s="771"/>
      <c r="Z8" s="771"/>
      <c r="AA8" s="771">
        <v>25</v>
      </c>
      <c r="AB8" s="771"/>
      <c r="AC8" s="771"/>
      <c r="AD8" s="771"/>
      <c r="AE8" s="772"/>
      <c r="AF8" s="773">
        <v>24</v>
      </c>
      <c r="AG8" s="774"/>
      <c r="AH8" s="774"/>
      <c r="AI8" s="774"/>
      <c r="AJ8" s="775"/>
      <c r="AK8" s="756">
        <v>2811</v>
      </c>
      <c r="AL8" s="757"/>
      <c r="AM8" s="757"/>
      <c r="AN8" s="757"/>
      <c r="AO8" s="757"/>
      <c r="AP8" s="757" t="s">
        <v>483</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553</v>
      </c>
      <c r="BT8" s="761"/>
      <c r="BU8" s="761"/>
      <c r="BV8" s="761"/>
      <c r="BW8" s="761"/>
      <c r="BX8" s="761"/>
      <c r="BY8" s="761"/>
      <c r="BZ8" s="761"/>
      <c r="CA8" s="761"/>
      <c r="CB8" s="761"/>
      <c r="CC8" s="761"/>
      <c r="CD8" s="761"/>
      <c r="CE8" s="761"/>
      <c r="CF8" s="761"/>
      <c r="CG8" s="762"/>
      <c r="CH8" s="763">
        <v>43</v>
      </c>
      <c r="CI8" s="764"/>
      <c r="CJ8" s="764"/>
      <c r="CK8" s="764"/>
      <c r="CL8" s="765"/>
      <c r="CM8" s="763">
        <v>1062</v>
      </c>
      <c r="CN8" s="764"/>
      <c r="CO8" s="764"/>
      <c r="CP8" s="764"/>
      <c r="CQ8" s="765"/>
      <c r="CR8" s="763">
        <v>500</v>
      </c>
      <c r="CS8" s="764"/>
      <c r="CT8" s="764"/>
      <c r="CU8" s="764"/>
      <c r="CV8" s="765"/>
      <c r="CW8" s="763">
        <v>281</v>
      </c>
      <c r="CX8" s="764"/>
      <c r="CY8" s="764"/>
      <c r="CZ8" s="764"/>
      <c r="DA8" s="765"/>
      <c r="DB8" s="763" t="s">
        <v>483</v>
      </c>
      <c r="DC8" s="764"/>
      <c r="DD8" s="764"/>
      <c r="DE8" s="764"/>
      <c r="DF8" s="765"/>
      <c r="DG8" s="763" t="s">
        <v>483</v>
      </c>
      <c r="DH8" s="764"/>
      <c r="DI8" s="764"/>
      <c r="DJ8" s="764"/>
      <c r="DK8" s="765"/>
      <c r="DL8" s="763" t="s">
        <v>483</v>
      </c>
      <c r="DM8" s="764"/>
      <c r="DN8" s="764"/>
      <c r="DO8" s="764"/>
      <c r="DP8" s="765"/>
      <c r="DQ8" s="763" t="s">
        <v>483</v>
      </c>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554</v>
      </c>
      <c r="BT9" s="761"/>
      <c r="BU9" s="761"/>
      <c r="BV9" s="761"/>
      <c r="BW9" s="761"/>
      <c r="BX9" s="761"/>
      <c r="BY9" s="761"/>
      <c r="BZ9" s="761"/>
      <c r="CA9" s="761"/>
      <c r="CB9" s="761"/>
      <c r="CC9" s="761"/>
      <c r="CD9" s="761"/>
      <c r="CE9" s="761"/>
      <c r="CF9" s="761"/>
      <c r="CG9" s="762"/>
      <c r="CH9" s="763">
        <v>95</v>
      </c>
      <c r="CI9" s="764"/>
      <c r="CJ9" s="764"/>
      <c r="CK9" s="764"/>
      <c r="CL9" s="765"/>
      <c r="CM9" s="763">
        <v>3560</v>
      </c>
      <c r="CN9" s="764"/>
      <c r="CO9" s="764"/>
      <c r="CP9" s="764"/>
      <c r="CQ9" s="765"/>
      <c r="CR9" s="763">
        <v>400</v>
      </c>
      <c r="CS9" s="764"/>
      <c r="CT9" s="764"/>
      <c r="CU9" s="764"/>
      <c r="CV9" s="765"/>
      <c r="CW9" s="763" t="s">
        <v>483</v>
      </c>
      <c r="CX9" s="764"/>
      <c r="CY9" s="764"/>
      <c r="CZ9" s="764"/>
      <c r="DA9" s="765"/>
      <c r="DB9" s="763" t="s">
        <v>483</v>
      </c>
      <c r="DC9" s="764"/>
      <c r="DD9" s="764"/>
      <c r="DE9" s="764"/>
      <c r="DF9" s="765"/>
      <c r="DG9" s="763" t="s">
        <v>483</v>
      </c>
      <c r="DH9" s="764"/>
      <c r="DI9" s="764"/>
      <c r="DJ9" s="764"/>
      <c r="DK9" s="765"/>
      <c r="DL9" s="763" t="s">
        <v>483</v>
      </c>
      <c r="DM9" s="764"/>
      <c r="DN9" s="764"/>
      <c r="DO9" s="764"/>
      <c r="DP9" s="765"/>
      <c r="DQ9" s="763" t="s">
        <v>483</v>
      </c>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t="s">
        <v>555</v>
      </c>
      <c r="BT10" s="761"/>
      <c r="BU10" s="761"/>
      <c r="BV10" s="761"/>
      <c r="BW10" s="761"/>
      <c r="BX10" s="761"/>
      <c r="BY10" s="761"/>
      <c r="BZ10" s="761"/>
      <c r="CA10" s="761"/>
      <c r="CB10" s="761"/>
      <c r="CC10" s="761"/>
      <c r="CD10" s="761"/>
      <c r="CE10" s="761"/>
      <c r="CF10" s="761"/>
      <c r="CG10" s="762"/>
      <c r="CH10" s="763">
        <v>-8</v>
      </c>
      <c r="CI10" s="764"/>
      <c r="CJ10" s="764"/>
      <c r="CK10" s="764"/>
      <c r="CL10" s="765"/>
      <c r="CM10" s="763">
        <v>262</v>
      </c>
      <c r="CN10" s="764"/>
      <c r="CO10" s="764"/>
      <c r="CP10" s="764"/>
      <c r="CQ10" s="765"/>
      <c r="CR10" s="763">
        <v>30</v>
      </c>
      <c r="CS10" s="764"/>
      <c r="CT10" s="764"/>
      <c r="CU10" s="764"/>
      <c r="CV10" s="765"/>
      <c r="CW10" s="763" t="s">
        <v>483</v>
      </c>
      <c r="CX10" s="764"/>
      <c r="CY10" s="764"/>
      <c r="CZ10" s="764"/>
      <c r="DA10" s="765"/>
      <c r="DB10" s="763" t="s">
        <v>483</v>
      </c>
      <c r="DC10" s="764"/>
      <c r="DD10" s="764"/>
      <c r="DE10" s="764"/>
      <c r="DF10" s="765"/>
      <c r="DG10" s="763" t="s">
        <v>483</v>
      </c>
      <c r="DH10" s="764"/>
      <c r="DI10" s="764"/>
      <c r="DJ10" s="764"/>
      <c r="DK10" s="765"/>
      <c r="DL10" s="763" t="s">
        <v>483</v>
      </c>
      <c r="DM10" s="764"/>
      <c r="DN10" s="764"/>
      <c r="DO10" s="764"/>
      <c r="DP10" s="765"/>
      <c r="DQ10" s="763" t="s">
        <v>483</v>
      </c>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t="s">
        <v>560</v>
      </c>
      <c r="BS11" s="760" t="s">
        <v>556</v>
      </c>
      <c r="BT11" s="761"/>
      <c r="BU11" s="761"/>
      <c r="BV11" s="761"/>
      <c r="BW11" s="761"/>
      <c r="BX11" s="761"/>
      <c r="BY11" s="761"/>
      <c r="BZ11" s="761"/>
      <c r="CA11" s="761"/>
      <c r="CB11" s="761"/>
      <c r="CC11" s="761"/>
      <c r="CD11" s="761"/>
      <c r="CE11" s="761"/>
      <c r="CF11" s="761"/>
      <c r="CG11" s="762"/>
      <c r="CH11" s="763">
        <v>0</v>
      </c>
      <c r="CI11" s="764"/>
      <c r="CJ11" s="764"/>
      <c r="CK11" s="764"/>
      <c r="CL11" s="765"/>
      <c r="CM11" s="763">
        <v>13</v>
      </c>
      <c r="CN11" s="764"/>
      <c r="CO11" s="764"/>
      <c r="CP11" s="764"/>
      <c r="CQ11" s="765"/>
      <c r="CR11" s="763">
        <v>5</v>
      </c>
      <c r="CS11" s="764"/>
      <c r="CT11" s="764"/>
      <c r="CU11" s="764"/>
      <c r="CV11" s="765"/>
      <c r="CW11" s="763">
        <v>7</v>
      </c>
      <c r="CX11" s="764"/>
      <c r="CY11" s="764"/>
      <c r="CZ11" s="764"/>
      <c r="DA11" s="765"/>
      <c r="DB11" s="763">
        <v>5867</v>
      </c>
      <c r="DC11" s="764"/>
      <c r="DD11" s="764"/>
      <c r="DE11" s="764"/>
      <c r="DF11" s="765"/>
      <c r="DG11" s="763">
        <v>13829</v>
      </c>
      <c r="DH11" s="764"/>
      <c r="DI11" s="764"/>
      <c r="DJ11" s="764"/>
      <c r="DK11" s="765"/>
      <c r="DL11" s="763" t="s">
        <v>483</v>
      </c>
      <c r="DM11" s="764"/>
      <c r="DN11" s="764"/>
      <c r="DO11" s="764"/>
      <c r="DP11" s="765"/>
      <c r="DQ11" s="763" t="s">
        <v>483</v>
      </c>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t="s">
        <v>557</v>
      </c>
      <c r="BT12" s="761"/>
      <c r="BU12" s="761"/>
      <c r="BV12" s="761"/>
      <c r="BW12" s="761"/>
      <c r="BX12" s="761"/>
      <c r="BY12" s="761"/>
      <c r="BZ12" s="761"/>
      <c r="CA12" s="761"/>
      <c r="CB12" s="761"/>
      <c r="CC12" s="761"/>
      <c r="CD12" s="761"/>
      <c r="CE12" s="761"/>
      <c r="CF12" s="761"/>
      <c r="CG12" s="762"/>
      <c r="CH12" s="763">
        <v>-3</v>
      </c>
      <c r="CI12" s="764"/>
      <c r="CJ12" s="764"/>
      <c r="CK12" s="764"/>
      <c r="CL12" s="765"/>
      <c r="CM12" s="763">
        <v>1650</v>
      </c>
      <c r="CN12" s="764"/>
      <c r="CO12" s="764"/>
      <c r="CP12" s="764"/>
      <c r="CQ12" s="765"/>
      <c r="CR12" s="763">
        <v>800</v>
      </c>
      <c r="CS12" s="764"/>
      <c r="CT12" s="764"/>
      <c r="CU12" s="764"/>
      <c r="CV12" s="765"/>
      <c r="CW12" s="763">
        <v>1203</v>
      </c>
      <c r="CX12" s="764"/>
      <c r="CY12" s="764"/>
      <c r="CZ12" s="764"/>
      <c r="DA12" s="765"/>
      <c r="DB12" s="763" t="s">
        <v>483</v>
      </c>
      <c r="DC12" s="764"/>
      <c r="DD12" s="764"/>
      <c r="DE12" s="764"/>
      <c r="DF12" s="765"/>
      <c r="DG12" s="763" t="s">
        <v>483</v>
      </c>
      <c r="DH12" s="764"/>
      <c r="DI12" s="764"/>
      <c r="DJ12" s="764"/>
      <c r="DK12" s="765"/>
      <c r="DL12" s="763" t="s">
        <v>483</v>
      </c>
      <c r="DM12" s="764"/>
      <c r="DN12" s="764"/>
      <c r="DO12" s="764"/>
      <c r="DP12" s="765"/>
      <c r="DQ12" s="763" t="s">
        <v>483</v>
      </c>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t="s">
        <v>558</v>
      </c>
      <c r="BT13" s="761"/>
      <c r="BU13" s="761"/>
      <c r="BV13" s="761"/>
      <c r="BW13" s="761"/>
      <c r="BX13" s="761"/>
      <c r="BY13" s="761"/>
      <c r="BZ13" s="761"/>
      <c r="CA13" s="761"/>
      <c r="CB13" s="761"/>
      <c r="CC13" s="761"/>
      <c r="CD13" s="761"/>
      <c r="CE13" s="761"/>
      <c r="CF13" s="761"/>
      <c r="CG13" s="762"/>
      <c r="CH13" s="763">
        <v>-4</v>
      </c>
      <c r="CI13" s="764"/>
      <c r="CJ13" s="764"/>
      <c r="CK13" s="764"/>
      <c r="CL13" s="765"/>
      <c r="CM13" s="763">
        <v>605</v>
      </c>
      <c r="CN13" s="764"/>
      <c r="CO13" s="764"/>
      <c r="CP13" s="764"/>
      <c r="CQ13" s="765"/>
      <c r="CR13" s="763">
        <v>500</v>
      </c>
      <c r="CS13" s="764"/>
      <c r="CT13" s="764"/>
      <c r="CU13" s="764"/>
      <c r="CV13" s="765"/>
      <c r="CW13" s="763">
        <v>382</v>
      </c>
      <c r="CX13" s="764"/>
      <c r="CY13" s="764"/>
      <c r="CZ13" s="764"/>
      <c r="DA13" s="765"/>
      <c r="DB13" s="763" t="s">
        <v>483</v>
      </c>
      <c r="DC13" s="764"/>
      <c r="DD13" s="764"/>
      <c r="DE13" s="764"/>
      <c r="DF13" s="765"/>
      <c r="DG13" s="763" t="s">
        <v>483</v>
      </c>
      <c r="DH13" s="764"/>
      <c r="DI13" s="764"/>
      <c r="DJ13" s="764"/>
      <c r="DK13" s="765"/>
      <c r="DL13" s="763" t="s">
        <v>483</v>
      </c>
      <c r="DM13" s="764"/>
      <c r="DN13" s="764"/>
      <c r="DO13" s="764"/>
      <c r="DP13" s="765"/>
      <c r="DQ13" s="763" t="s">
        <v>483</v>
      </c>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t="s">
        <v>559</v>
      </c>
      <c r="BT14" s="761"/>
      <c r="BU14" s="761"/>
      <c r="BV14" s="761"/>
      <c r="BW14" s="761"/>
      <c r="BX14" s="761"/>
      <c r="BY14" s="761"/>
      <c r="BZ14" s="761"/>
      <c r="CA14" s="761"/>
      <c r="CB14" s="761"/>
      <c r="CC14" s="761"/>
      <c r="CD14" s="761"/>
      <c r="CE14" s="761"/>
      <c r="CF14" s="761"/>
      <c r="CG14" s="762"/>
      <c r="CH14" s="763">
        <v>-27</v>
      </c>
      <c r="CI14" s="764"/>
      <c r="CJ14" s="764"/>
      <c r="CK14" s="764"/>
      <c r="CL14" s="765"/>
      <c r="CM14" s="763">
        <v>4600</v>
      </c>
      <c r="CN14" s="764"/>
      <c r="CO14" s="764"/>
      <c r="CP14" s="764"/>
      <c r="CQ14" s="765"/>
      <c r="CR14" s="763">
        <v>500</v>
      </c>
      <c r="CS14" s="764"/>
      <c r="CT14" s="764"/>
      <c r="CU14" s="764"/>
      <c r="CV14" s="765"/>
      <c r="CW14" s="763">
        <v>229</v>
      </c>
      <c r="CX14" s="764"/>
      <c r="CY14" s="764"/>
      <c r="CZ14" s="764"/>
      <c r="DA14" s="765"/>
      <c r="DB14" s="763" t="s">
        <v>483</v>
      </c>
      <c r="DC14" s="764"/>
      <c r="DD14" s="764"/>
      <c r="DE14" s="764"/>
      <c r="DF14" s="765"/>
      <c r="DG14" s="763" t="s">
        <v>483</v>
      </c>
      <c r="DH14" s="764"/>
      <c r="DI14" s="764"/>
      <c r="DJ14" s="764"/>
      <c r="DK14" s="765"/>
      <c r="DL14" s="763" t="s">
        <v>483</v>
      </c>
      <c r="DM14" s="764"/>
      <c r="DN14" s="764"/>
      <c r="DO14" s="764"/>
      <c r="DP14" s="765"/>
      <c r="DQ14" s="763" t="s">
        <v>483</v>
      </c>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377</v>
      </c>
      <c r="B23" s="776" t="s">
        <v>378</v>
      </c>
      <c r="C23" s="777"/>
      <c r="D23" s="777"/>
      <c r="E23" s="777"/>
      <c r="F23" s="777"/>
      <c r="G23" s="777"/>
      <c r="H23" s="777"/>
      <c r="I23" s="777"/>
      <c r="J23" s="777"/>
      <c r="K23" s="777"/>
      <c r="L23" s="777"/>
      <c r="M23" s="777"/>
      <c r="N23" s="777"/>
      <c r="O23" s="777"/>
      <c r="P23" s="778"/>
      <c r="Q23" s="779">
        <v>392273</v>
      </c>
      <c r="R23" s="780"/>
      <c r="S23" s="780"/>
      <c r="T23" s="780"/>
      <c r="U23" s="780"/>
      <c r="V23" s="780">
        <v>372051</v>
      </c>
      <c r="W23" s="780"/>
      <c r="X23" s="780"/>
      <c r="Y23" s="780"/>
      <c r="Z23" s="780"/>
      <c r="AA23" s="780">
        <v>20222</v>
      </c>
      <c r="AB23" s="780"/>
      <c r="AC23" s="780"/>
      <c r="AD23" s="780"/>
      <c r="AE23" s="781"/>
      <c r="AF23" s="782">
        <v>11118</v>
      </c>
      <c r="AG23" s="780"/>
      <c r="AH23" s="780"/>
      <c r="AI23" s="780"/>
      <c r="AJ23" s="783"/>
      <c r="AK23" s="784"/>
      <c r="AL23" s="785"/>
      <c r="AM23" s="785"/>
      <c r="AN23" s="785"/>
      <c r="AO23" s="785"/>
      <c r="AP23" s="780">
        <v>48132</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389</v>
      </c>
      <c r="C28" s="737"/>
      <c r="D28" s="737"/>
      <c r="E28" s="737"/>
      <c r="F28" s="737"/>
      <c r="G28" s="737"/>
      <c r="H28" s="737"/>
      <c r="I28" s="737"/>
      <c r="J28" s="737"/>
      <c r="K28" s="737"/>
      <c r="L28" s="737"/>
      <c r="M28" s="737"/>
      <c r="N28" s="737"/>
      <c r="O28" s="737"/>
      <c r="P28" s="738"/>
      <c r="Q28" s="809">
        <v>85149</v>
      </c>
      <c r="R28" s="810"/>
      <c r="S28" s="810"/>
      <c r="T28" s="810"/>
      <c r="U28" s="810"/>
      <c r="V28" s="810">
        <v>84529</v>
      </c>
      <c r="W28" s="810"/>
      <c r="X28" s="810"/>
      <c r="Y28" s="810"/>
      <c r="Z28" s="810"/>
      <c r="AA28" s="810">
        <v>620</v>
      </c>
      <c r="AB28" s="810"/>
      <c r="AC28" s="810"/>
      <c r="AD28" s="810"/>
      <c r="AE28" s="811"/>
      <c r="AF28" s="812">
        <v>620</v>
      </c>
      <c r="AG28" s="810"/>
      <c r="AH28" s="810"/>
      <c r="AI28" s="810"/>
      <c r="AJ28" s="813"/>
      <c r="AK28" s="814">
        <v>9949</v>
      </c>
      <c r="AL28" s="815"/>
      <c r="AM28" s="815"/>
      <c r="AN28" s="815"/>
      <c r="AO28" s="815"/>
      <c r="AP28" s="815" t="s">
        <v>483</v>
      </c>
      <c r="AQ28" s="815"/>
      <c r="AR28" s="815"/>
      <c r="AS28" s="815"/>
      <c r="AT28" s="815"/>
      <c r="AU28" s="815" t="s">
        <v>483</v>
      </c>
      <c r="AV28" s="815"/>
      <c r="AW28" s="815"/>
      <c r="AX28" s="815"/>
      <c r="AY28" s="815"/>
      <c r="AZ28" s="816" t="s">
        <v>483</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390</v>
      </c>
      <c r="C29" s="768"/>
      <c r="D29" s="768"/>
      <c r="E29" s="768"/>
      <c r="F29" s="768"/>
      <c r="G29" s="768"/>
      <c r="H29" s="768"/>
      <c r="I29" s="768"/>
      <c r="J29" s="768"/>
      <c r="K29" s="768"/>
      <c r="L29" s="768"/>
      <c r="M29" s="768"/>
      <c r="N29" s="768"/>
      <c r="O29" s="768"/>
      <c r="P29" s="769"/>
      <c r="Q29" s="770">
        <v>25134</v>
      </c>
      <c r="R29" s="771"/>
      <c r="S29" s="771"/>
      <c r="T29" s="771"/>
      <c r="U29" s="771"/>
      <c r="V29" s="771">
        <v>24419</v>
      </c>
      <c r="W29" s="771"/>
      <c r="X29" s="771"/>
      <c r="Y29" s="771"/>
      <c r="Z29" s="771"/>
      <c r="AA29" s="771">
        <v>715</v>
      </c>
      <c r="AB29" s="771"/>
      <c r="AC29" s="771"/>
      <c r="AD29" s="771"/>
      <c r="AE29" s="772"/>
      <c r="AF29" s="773">
        <v>715</v>
      </c>
      <c r="AG29" s="774"/>
      <c r="AH29" s="774"/>
      <c r="AI29" s="774"/>
      <c r="AJ29" s="775"/>
      <c r="AK29" s="821">
        <v>9276</v>
      </c>
      <c r="AL29" s="817"/>
      <c r="AM29" s="817"/>
      <c r="AN29" s="817"/>
      <c r="AO29" s="817"/>
      <c r="AP29" s="817" t="s">
        <v>483</v>
      </c>
      <c r="AQ29" s="817"/>
      <c r="AR29" s="817"/>
      <c r="AS29" s="817"/>
      <c r="AT29" s="817"/>
      <c r="AU29" s="817" t="s">
        <v>483</v>
      </c>
      <c r="AV29" s="817"/>
      <c r="AW29" s="817"/>
      <c r="AX29" s="817"/>
      <c r="AY29" s="817"/>
      <c r="AZ29" s="818" t="s">
        <v>483</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391</v>
      </c>
      <c r="C30" s="768"/>
      <c r="D30" s="768"/>
      <c r="E30" s="768"/>
      <c r="F30" s="768"/>
      <c r="G30" s="768"/>
      <c r="H30" s="768"/>
      <c r="I30" s="768"/>
      <c r="J30" s="768"/>
      <c r="K30" s="768"/>
      <c r="L30" s="768"/>
      <c r="M30" s="768"/>
      <c r="N30" s="768"/>
      <c r="O30" s="768"/>
      <c r="P30" s="769"/>
      <c r="Q30" s="770">
        <v>75486</v>
      </c>
      <c r="R30" s="771"/>
      <c r="S30" s="771"/>
      <c r="T30" s="771"/>
      <c r="U30" s="771"/>
      <c r="V30" s="771">
        <v>72396</v>
      </c>
      <c r="W30" s="771"/>
      <c r="X30" s="771"/>
      <c r="Y30" s="771"/>
      <c r="Z30" s="771"/>
      <c r="AA30" s="771">
        <v>3090</v>
      </c>
      <c r="AB30" s="771"/>
      <c r="AC30" s="771"/>
      <c r="AD30" s="771"/>
      <c r="AE30" s="772"/>
      <c r="AF30" s="773">
        <v>3090</v>
      </c>
      <c r="AG30" s="774"/>
      <c r="AH30" s="774"/>
      <c r="AI30" s="774"/>
      <c r="AJ30" s="775"/>
      <c r="AK30" s="821">
        <v>12615</v>
      </c>
      <c r="AL30" s="817"/>
      <c r="AM30" s="817"/>
      <c r="AN30" s="817"/>
      <c r="AO30" s="817"/>
      <c r="AP30" s="817" t="s">
        <v>483</v>
      </c>
      <c r="AQ30" s="817"/>
      <c r="AR30" s="817"/>
      <c r="AS30" s="817"/>
      <c r="AT30" s="817"/>
      <c r="AU30" s="817" t="s">
        <v>483</v>
      </c>
      <c r="AV30" s="817"/>
      <c r="AW30" s="817"/>
      <c r="AX30" s="817"/>
      <c r="AY30" s="817"/>
      <c r="AZ30" s="818" t="s">
        <v>483</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392</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377</v>
      </c>
      <c r="B63" s="776" t="s">
        <v>393</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4425</v>
      </c>
      <c r="AG63" s="831"/>
      <c r="AH63" s="831"/>
      <c r="AI63" s="831"/>
      <c r="AJ63" s="832"/>
      <c r="AK63" s="833"/>
      <c r="AL63" s="828"/>
      <c r="AM63" s="828"/>
      <c r="AN63" s="828"/>
      <c r="AO63" s="828"/>
      <c r="AP63" s="831" t="s">
        <v>483</v>
      </c>
      <c r="AQ63" s="831"/>
      <c r="AR63" s="831"/>
      <c r="AS63" s="831"/>
      <c r="AT63" s="831"/>
      <c r="AU63" s="831" t="s">
        <v>483</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395</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396</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540</v>
      </c>
      <c r="C68" s="857"/>
      <c r="D68" s="857"/>
      <c r="E68" s="857"/>
      <c r="F68" s="857"/>
      <c r="G68" s="857"/>
      <c r="H68" s="857"/>
      <c r="I68" s="857"/>
      <c r="J68" s="857"/>
      <c r="K68" s="857"/>
      <c r="L68" s="857"/>
      <c r="M68" s="857"/>
      <c r="N68" s="857"/>
      <c r="O68" s="857"/>
      <c r="P68" s="858"/>
      <c r="Q68" s="859">
        <v>8467</v>
      </c>
      <c r="R68" s="860">
        <v>7961</v>
      </c>
      <c r="S68" s="860">
        <v>7961</v>
      </c>
      <c r="T68" s="860">
        <v>7961</v>
      </c>
      <c r="U68" s="861">
        <v>7961</v>
      </c>
      <c r="V68" s="853">
        <v>7990</v>
      </c>
      <c r="W68" s="853">
        <v>7475</v>
      </c>
      <c r="X68" s="853">
        <v>7475</v>
      </c>
      <c r="Y68" s="853">
        <v>7475</v>
      </c>
      <c r="Z68" s="853">
        <v>7475</v>
      </c>
      <c r="AA68" s="853">
        <v>477</v>
      </c>
      <c r="AB68" s="853">
        <v>486</v>
      </c>
      <c r="AC68" s="853">
        <v>486</v>
      </c>
      <c r="AD68" s="853">
        <v>486</v>
      </c>
      <c r="AE68" s="853">
        <v>486</v>
      </c>
      <c r="AF68" s="853">
        <v>477</v>
      </c>
      <c r="AG68" s="853">
        <v>486</v>
      </c>
      <c r="AH68" s="853">
        <v>486</v>
      </c>
      <c r="AI68" s="853">
        <v>486</v>
      </c>
      <c r="AJ68" s="853">
        <v>486</v>
      </c>
      <c r="AK68" s="853">
        <v>380</v>
      </c>
      <c r="AL68" s="853"/>
      <c r="AM68" s="853"/>
      <c r="AN68" s="853"/>
      <c r="AO68" s="853"/>
      <c r="AP68" s="853">
        <v>3142</v>
      </c>
      <c r="AQ68" s="853">
        <v>4476</v>
      </c>
      <c r="AR68" s="853">
        <v>4476</v>
      </c>
      <c r="AS68" s="853">
        <v>4476</v>
      </c>
      <c r="AT68" s="853">
        <v>4476</v>
      </c>
      <c r="AU68" s="853">
        <v>135</v>
      </c>
      <c r="AV68" s="853">
        <v>192</v>
      </c>
      <c r="AW68" s="853">
        <v>192</v>
      </c>
      <c r="AX68" s="853">
        <v>192</v>
      </c>
      <c r="AY68" s="853">
        <v>192</v>
      </c>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2" t="s">
        <v>541</v>
      </c>
      <c r="C69" s="863"/>
      <c r="D69" s="863"/>
      <c r="E69" s="863"/>
      <c r="F69" s="863"/>
      <c r="G69" s="863"/>
      <c r="H69" s="863"/>
      <c r="I69" s="863"/>
      <c r="J69" s="863"/>
      <c r="K69" s="863"/>
      <c r="L69" s="863"/>
      <c r="M69" s="863"/>
      <c r="N69" s="863"/>
      <c r="O69" s="863"/>
      <c r="P69" s="864"/>
      <c r="Q69" s="865">
        <v>221481</v>
      </c>
      <c r="R69" s="817">
        <v>144168</v>
      </c>
      <c r="S69" s="817">
        <v>144168</v>
      </c>
      <c r="T69" s="817">
        <v>144168</v>
      </c>
      <c r="U69" s="817">
        <v>144168</v>
      </c>
      <c r="V69" s="817">
        <v>203386</v>
      </c>
      <c r="W69" s="817">
        <v>138019</v>
      </c>
      <c r="X69" s="817">
        <v>138019</v>
      </c>
      <c r="Y69" s="817">
        <v>138019</v>
      </c>
      <c r="Z69" s="817">
        <v>138019</v>
      </c>
      <c r="AA69" s="817">
        <v>18095</v>
      </c>
      <c r="AB69" s="817">
        <v>6149</v>
      </c>
      <c r="AC69" s="817">
        <v>6149</v>
      </c>
      <c r="AD69" s="817">
        <v>6149</v>
      </c>
      <c r="AE69" s="817">
        <v>6149</v>
      </c>
      <c r="AF69" s="817">
        <v>40934</v>
      </c>
      <c r="AG69" s="817">
        <v>32354</v>
      </c>
      <c r="AH69" s="817">
        <v>32354</v>
      </c>
      <c r="AI69" s="817">
        <v>32354</v>
      </c>
      <c r="AJ69" s="817">
        <v>32354</v>
      </c>
      <c r="AK69" s="817" t="s">
        <v>483</v>
      </c>
      <c r="AL69" s="817"/>
      <c r="AM69" s="817"/>
      <c r="AN69" s="817"/>
      <c r="AO69" s="817"/>
      <c r="AP69" s="817" t="s">
        <v>483</v>
      </c>
      <c r="AQ69" s="817"/>
      <c r="AR69" s="817"/>
      <c r="AS69" s="817"/>
      <c r="AT69" s="817"/>
      <c r="AU69" s="817" t="s">
        <v>483</v>
      </c>
      <c r="AV69" s="817"/>
      <c r="AW69" s="817"/>
      <c r="AX69" s="817"/>
      <c r="AY69" s="817"/>
      <c r="AZ69" s="819" t="s">
        <v>546</v>
      </c>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2" t="s">
        <v>542</v>
      </c>
      <c r="C70" s="863"/>
      <c r="D70" s="863"/>
      <c r="E70" s="863"/>
      <c r="F70" s="863"/>
      <c r="G70" s="863"/>
      <c r="H70" s="863"/>
      <c r="I70" s="863"/>
      <c r="J70" s="863"/>
      <c r="K70" s="863"/>
      <c r="L70" s="863"/>
      <c r="M70" s="863"/>
      <c r="N70" s="863"/>
      <c r="O70" s="863"/>
      <c r="P70" s="864"/>
      <c r="Q70" s="865">
        <v>806</v>
      </c>
      <c r="R70" s="817">
        <v>893</v>
      </c>
      <c r="S70" s="817">
        <v>893</v>
      </c>
      <c r="T70" s="817">
        <v>893</v>
      </c>
      <c r="U70" s="817">
        <v>893</v>
      </c>
      <c r="V70" s="817">
        <v>679</v>
      </c>
      <c r="W70" s="817">
        <v>820</v>
      </c>
      <c r="X70" s="817">
        <v>820</v>
      </c>
      <c r="Y70" s="817">
        <v>820</v>
      </c>
      <c r="Z70" s="817">
        <v>820</v>
      </c>
      <c r="AA70" s="817">
        <v>126</v>
      </c>
      <c r="AB70" s="817">
        <v>73</v>
      </c>
      <c r="AC70" s="817">
        <v>73</v>
      </c>
      <c r="AD70" s="817">
        <v>73</v>
      </c>
      <c r="AE70" s="817">
        <v>73</v>
      </c>
      <c r="AF70" s="817">
        <v>126</v>
      </c>
      <c r="AG70" s="817">
        <v>73</v>
      </c>
      <c r="AH70" s="817">
        <v>73</v>
      </c>
      <c r="AI70" s="817">
        <v>73</v>
      </c>
      <c r="AJ70" s="817">
        <v>73</v>
      </c>
      <c r="AK70" s="817">
        <v>20</v>
      </c>
      <c r="AL70" s="817"/>
      <c r="AM70" s="817"/>
      <c r="AN70" s="817"/>
      <c r="AO70" s="817"/>
      <c r="AP70" s="817" t="s">
        <v>483</v>
      </c>
      <c r="AQ70" s="817"/>
      <c r="AR70" s="817"/>
      <c r="AS70" s="817"/>
      <c r="AT70" s="817"/>
      <c r="AU70" s="817" t="s">
        <v>483</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2" t="s">
        <v>543</v>
      </c>
      <c r="C71" s="863"/>
      <c r="D71" s="863"/>
      <c r="E71" s="863"/>
      <c r="F71" s="863"/>
      <c r="G71" s="863"/>
      <c r="H71" s="863"/>
      <c r="I71" s="863"/>
      <c r="J71" s="863"/>
      <c r="K71" s="863"/>
      <c r="L71" s="863"/>
      <c r="M71" s="863"/>
      <c r="N71" s="863"/>
      <c r="O71" s="863"/>
      <c r="P71" s="864"/>
      <c r="Q71" s="865">
        <v>90180</v>
      </c>
      <c r="R71" s="817">
        <v>76940</v>
      </c>
      <c r="S71" s="817">
        <v>76940</v>
      </c>
      <c r="T71" s="817">
        <v>76940</v>
      </c>
      <c r="U71" s="817">
        <v>76940</v>
      </c>
      <c r="V71" s="817">
        <v>85061</v>
      </c>
      <c r="W71" s="817">
        <v>73165</v>
      </c>
      <c r="X71" s="817">
        <v>73165</v>
      </c>
      <c r="Y71" s="817">
        <v>73165</v>
      </c>
      <c r="Z71" s="817">
        <v>73165</v>
      </c>
      <c r="AA71" s="817">
        <v>5120</v>
      </c>
      <c r="AB71" s="817">
        <v>3775</v>
      </c>
      <c r="AC71" s="817">
        <v>3775</v>
      </c>
      <c r="AD71" s="817">
        <v>3775</v>
      </c>
      <c r="AE71" s="817">
        <v>3775</v>
      </c>
      <c r="AF71" s="817">
        <v>4894</v>
      </c>
      <c r="AG71" s="817">
        <v>3775</v>
      </c>
      <c r="AH71" s="817">
        <v>3775</v>
      </c>
      <c r="AI71" s="817">
        <v>3775</v>
      </c>
      <c r="AJ71" s="817">
        <v>3775</v>
      </c>
      <c r="AK71" s="817">
        <v>5163</v>
      </c>
      <c r="AL71" s="817">
        <v>7300</v>
      </c>
      <c r="AM71" s="817">
        <v>7300</v>
      </c>
      <c r="AN71" s="817">
        <v>7300</v>
      </c>
      <c r="AO71" s="817">
        <v>7300</v>
      </c>
      <c r="AP71" s="817">
        <v>78689</v>
      </c>
      <c r="AQ71" s="817">
        <v>42318</v>
      </c>
      <c r="AR71" s="817">
        <v>42318</v>
      </c>
      <c r="AS71" s="817">
        <v>42318</v>
      </c>
      <c r="AT71" s="817">
        <v>42318</v>
      </c>
      <c r="AU71" s="817">
        <v>5115</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2" t="s">
        <v>544</v>
      </c>
      <c r="C72" s="863"/>
      <c r="D72" s="863"/>
      <c r="E72" s="863"/>
      <c r="F72" s="863"/>
      <c r="G72" s="863"/>
      <c r="H72" s="863"/>
      <c r="I72" s="863"/>
      <c r="J72" s="863"/>
      <c r="K72" s="863"/>
      <c r="L72" s="863"/>
      <c r="M72" s="863"/>
      <c r="N72" s="863"/>
      <c r="O72" s="863"/>
      <c r="P72" s="864"/>
      <c r="Q72" s="865">
        <v>9878</v>
      </c>
      <c r="R72" s="817">
        <v>6933</v>
      </c>
      <c r="S72" s="817">
        <v>6933</v>
      </c>
      <c r="T72" s="817">
        <v>6933</v>
      </c>
      <c r="U72" s="817">
        <v>6933</v>
      </c>
      <c r="V72" s="817">
        <v>9787</v>
      </c>
      <c r="W72" s="817">
        <v>6850</v>
      </c>
      <c r="X72" s="817">
        <v>6850</v>
      </c>
      <c r="Y72" s="817">
        <v>6850</v>
      </c>
      <c r="Z72" s="817">
        <v>6850</v>
      </c>
      <c r="AA72" s="817">
        <v>92</v>
      </c>
      <c r="AB72" s="817">
        <v>82</v>
      </c>
      <c r="AC72" s="817">
        <v>82</v>
      </c>
      <c r="AD72" s="817">
        <v>82</v>
      </c>
      <c r="AE72" s="817">
        <v>82</v>
      </c>
      <c r="AF72" s="817">
        <v>92</v>
      </c>
      <c r="AG72" s="817">
        <v>82</v>
      </c>
      <c r="AH72" s="817">
        <v>82</v>
      </c>
      <c r="AI72" s="817">
        <v>82</v>
      </c>
      <c r="AJ72" s="817">
        <v>82</v>
      </c>
      <c r="AK72" s="817">
        <v>5083</v>
      </c>
      <c r="AL72" s="817">
        <v>2485</v>
      </c>
      <c r="AM72" s="817">
        <v>2485</v>
      </c>
      <c r="AN72" s="817">
        <v>2485</v>
      </c>
      <c r="AO72" s="817">
        <v>2485</v>
      </c>
      <c r="AP72" s="817" t="s">
        <v>483</v>
      </c>
      <c r="AQ72" s="817"/>
      <c r="AR72" s="817"/>
      <c r="AS72" s="817"/>
      <c r="AT72" s="817"/>
      <c r="AU72" s="817" t="s">
        <v>483</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2" t="s">
        <v>545</v>
      </c>
      <c r="C73" s="863"/>
      <c r="D73" s="863"/>
      <c r="E73" s="863"/>
      <c r="F73" s="863"/>
      <c r="G73" s="863"/>
      <c r="H73" s="863"/>
      <c r="I73" s="863"/>
      <c r="J73" s="863"/>
      <c r="K73" s="863"/>
      <c r="L73" s="863"/>
      <c r="M73" s="863"/>
      <c r="N73" s="863"/>
      <c r="O73" s="863"/>
      <c r="P73" s="864"/>
      <c r="Q73" s="865">
        <v>1600855</v>
      </c>
      <c r="R73" s="817">
        <v>1385861</v>
      </c>
      <c r="S73" s="817">
        <v>1385861</v>
      </c>
      <c r="T73" s="817">
        <v>1385861</v>
      </c>
      <c r="U73" s="817">
        <v>1385861</v>
      </c>
      <c r="V73" s="817">
        <v>1567252</v>
      </c>
      <c r="W73" s="817">
        <v>1346246</v>
      </c>
      <c r="X73" s="817">
        <v>1346246</v>
      </c>
      <c r="Y73" s="817">
        <v>1346246</v>
      </c>
      <c r="Z73" s="817">
        <v>1346246</v>
      </c>
      <c r="AA73" s="817">
        <v>33603</v>
      </c>
      <c r="AB73" s="817">
        <v>39615</v>
      </c>
      <c r="AC73" s="817">
        <v>39615</v>
      </c>
      <c r="AD73" s="817">
        <v>39615</v>
      </c>
      <c r="AE73" s="817">
        <v>39615</v>
      </c>
      <c r="AF73" s="817">
        <v>33603</v>
      </c>
      <c r="AG73" s="817">
        <v>39615</v>
      </c>
      <c r="AH73" s="817">
        <v>39615</v>
      </c>
      <c r="AI73" s="817">
        <v>39615</v>
      </c>
      <c r="AJ73" s="817">
        <v>39615</v>
      </c>
      <c r="AK73" s="817">
        <v>22693</v>
      </c>
      <c r="AL73" s="817">
        <v>13582</v>
      </c>
      <c r="AM73" s="817">
        <v>13582</v>
      </c>
      <c r="AN73" s="817">
        <v>13582</v>
      </c>
      <c r="AO73" s="817">
        <v>13582</v>
      </c>
      <c r="AP73" s="817" t="s">
        <v>483</v>
      </c>
      <c r="AQ73" s="817"/>
      <c r="AR73" s="817"/>
      <c r="AS73" s="817"/>
      <c r="AT73" s="817"/>
      <c r="AU73" s="817" t="s">
        <v>483</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2"/>
      <c r="C74" s="863"/>
      <c r="D74" s="863"/>
      <c r="E74" s="863"/>
      <c r="F74" s="863"/>
      <c r="G74" s="863"/>
      <c r="H74" s="863"/>
      <c r="I74" s="863"/>
      <c r="J74" s="863"/>
      <c r="K74" s="863"/>
      <c r="L74" s="863"/>
      <c r="M74" s="863"/>
      <c r="N74" s="863"/>
      <c r="O74" s="863"/>
      <c r="P74" s="864"/>
      <c r="Q74" s="865"/>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2"/>
      <c r="C75" s="863"/>
      <c r="D75" s="863"/>
      <c r="E75" s="863"/>
      <c r="F75" s="863"/>
      <c r="G75" s="863"/>
      <c r="H75" s="863"/>
      <c r="I75" s="863"/>
      <c r="J75" s="863"/>
      <c r="K75" s="863"/>
      <c r="L75" s="863"/>
      <c r="M75" s="863"/>
      <c r="N75" s="863"/>
      <c r="O75" s="863"/>
      <c r="P75" s="864"/>
      <c r="Q75" s="866"/>
      <c r="R75" s="867"/>
      <c r="S75" s="867"/>
      <c r="T75" s="867"/>
      <c r="U75" s="821"/>
      <c r="V75" s="868"/>
      <c r="W75" s="867"/>
      <c r="X75" s="867"/>
      <c r="Y75" s="867"/>
      <c r="Z75" s="821"/>
      <c r="AA75" s="868"/>
      <c r="AB75" s="867"/>
      <c r="AC75" s="867"/>
      <c r="AD75" s="867"/>
      <c r="AE75" s="821"/>
      <c r="AF75" s="868"/>
      <c r="AG75" s="867"/>
      <c r="AH75" s="867"/>
      <c r="AI75" s="867"/>
      <c r="AJ75" s="821"/>
      <c r="AK75" s="868"/>
      <c r="AL75" s="867"/>
      <c r="AM75" s="867"/>
      <c r="AN75" s="867"/>
      <c r="AO75" s="821"/>
      <c r="AP75" s="868"/>
      <c r="AQ75" s="867"/>
      <c r="AR75" s="867"/>
      <c r="AS75" s="867"/>
      <c r="AT75" s="821"/>
      <c r="AU75" s="868"/>
      <c r="AV75" s="867"/>
      <c r="AW75" s="867"/>
      <c r="AX75" s="867"/>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2"/>
      <c r="C76" s="863"/>
      <c r="D76" s="863"/>
      <c r="E76" s="863"/>
      <c r="F76" s="863"/>
      <c r="G76" s="863"/>
      <c r="H76" s="863"/>
      <c r="I76" s="863"/>
      <c r="J76" s="863"/>
      <c r="K76" s="863"/>
      <c r="L76" s="863"/>
      <c r="M76" s="863"/>
      <c r="N76" s="863"/>
      <c r="O76" s="863"/>
      <c r="P76" s="864"/>
      <c r="Q76" s="866"/>
      <c r="R76" s="867"/>
      <c r="S76" s="867"/>
      <c r="T76" s="867"/>
      <c r="U76" s="821"/>
      <c r="V76" s="868"/>
      <c r="W76" s="867"/>
      <c r="X76" s="867"/>
      <c r="Y76" s="867"/>
      <c r="Z76" s="821"/>
      <c r="AA76" s="868"/>
      <c r="AB76" s="867"/>
      <c r="AC76" s="867"/>
      <c r="AD76" s="867"/>
      <c r="AE76" s="821"/>
      <c r="AF76" s="868"/>
      <c r="AG76" s="867"/>
      <c r="AH76" s="867"/>
      <c r="AI76" s="867"/>
      <c r="AJ76" s="821"/>
      <c r="AK76" s="868"/>
      <c r="AL76" s="867"/>
      <c r="AM76" s="867"/>
      <c r="AN76" s="867"/>
      <c r="AO76" s="821"/>
      <c r="AP76" s="868"/>
      <c r="AQ76" s="867"/>
      <c r="AR76" s="867"/>
      <c r="AS76" s="867"/>
      <c r="AT76" s="821"/>
      <c r="AU76" s="868"/>
      <c r="AV76" s="867"/>
      <c r="AW76" s="867"/>
      <c r="AX76" s="867"/>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2"/>
      <c r="C77" s="863"/>
      <c r="D77" s="863"/>
      <c r="E77" s="863"/>
      <c r="F77" s="863"/>
      <c r="G77" s="863"/>
      <c r="H77" s="863"/>
      <c r="I77" s="863"/>
      <c r="J77" s="863"/>
      <c r="K77" s="863"/>
      <c r="L77" s="863"/>
      <c r="M77" s="863"/>
      <c r="N77" s="863"/>
      <c r="O77" s="863"/>
      <c r="P77" s="864"/>
      <c r="Q77" s="866"/>
      <c r="R77" s="867"/>
      <c r="S77" s="867"/>
      <c r="T77" s="867"/>
      <c r="U77" s="821"/>
      <c r="V77" s="868"/>
      <c r="W77" s="867"/>
      <c r="X77" s="867"/>
      <c r="Y77" s="867"/>
      <c r="Z77" s="821"/>
      <c r="AA77" s="868"/>
      <c r="AB77" s="867"/>
      <c r="AC77" s="867"/>
      <c r="AD77" s="867"/>
      <c r="AE77" s="821"/>
      <c r="AF77" s="868"/>
      <c r="AG77" s="867"/>
      <c r="AH77" s="867"/>
      <c r="AI77" s="867"/>
      <c r="AJ77" s="821"/>
      <c r="AK77" s="868"/>
      <c r="AL77" s="867"/>
      <c r="AM77" s="867"/>
      <c r="AN77" s="867"/>
      <c r="AO77" s="821"/>
      <c r="AP77" s="868"/>
      <c r="AQ77" s="867"/>
      <c r="AR77" s="867"/>
      <c r="AS77" s="867"/>
      <c r="AT77" s="821"/>
      <c r="AU77" s="868"/>
      <c r="AV77" s="867"/>
      <c r="AW77" s="867"/>
      <c r="AX77" s="867"/>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2"/>
      <c r="C78" s="863"/>
      <c r="D78" s="863"/>
      <c r="E78" s="863"/>
      <c r="F78" s="863"/>
      <c r="G78" s="863"/>
      <c r="H78" s="863"/>
      <c r="I78" s="863"/>
      <c r="J78" s="863"/>
      <c r="K78" s="863"/>
      <c r="L78" s="863"/>
      <c r="M78" s="863"/>
      <c r="N78" s="863"/>
      <c r="O78" s="863"/>
      <c r="P78" s="864"/>
      <c r="Q78" s="865"/>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2"/>
      <c r="C79" s="863"/>
      <c r="D79" s="863"/>
      <c r="E79" s="863"/>
      <c r="F79" s="863"/>
      <c r="G79" s="863"/>
      <c r="H79" s="863"/>
      <c r="I79" s="863"/>
      <c r="J79" s="863"/>
      <c r="K79" s="863"/>
      <c r="L79" s="863"/>
      <c r="M79" s="863"/>
      <c r="N79" s="863"/>
      <c r="O79" s="863"/>
      <c r="P79" s="864"/>
      <c r="Q79" s="865"/>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2"/>
      <c r="C80" s="863"/>
      <c r="D80" s="863"/>
      <c r="E80" s="863"/>
      <c r="F80" s="863"/>
      <c r="G80" s="863"/>
      <c r="H80" s="863"/>
      <c r="I80" s="863"/>
      <c r="J80" s="863"/>
      <c r="K80" s="863"/>
      <c r="L80" s="863"/>
      <c r="M80" s="863"/>
      <c r="N80" s="863"/>
      <c r="O80" s="863"/>
      <c r="P80" s="864"/>
      <c r="Q80" s="865"/>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2"/>
      <c r="C81" s="863"/>
      <c r="D81" s="863"/>
      <c r="E81" s="863"/>
      <c r="F81" s="863"/>
      <c r="G81" s="863"/>
      <c r="H81" s="863"/>
      <c r="I81" s="863"/>
      <c r="J81" s="863"/>
      <c r="K81" s="863"/>
      <c r="L81" s="863"/>
      <c r="M81" s="863"/>
      <c r="N81" s="863"/>
      <c r="O81" s="863"/>
      <c r="P81" s="864"/>
      <c r="Q81" s="865"/>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2"/>
      <c r="C82" s="863"/>
      <c r="D82" s="863"/>
      <c r="E82" s="863"/>
      <c r="F82" s="863"/>
      <c r="G82" s="863"/>
      <c r="H82" s="863"/>
      <c r="I82" s="863"/>
      <c r="J82" s="863"/>
      <c r="K82" s="863"/>
      <c r="L82" s="863"/>
      <c r="M82" s="863"/>
      <c r="N82" s="863"/>
      <c r="O82" s="863"/>
      <c r="P82" s="864"/>
      <c r="Q82" s="865"/>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2"/>
      <c r="C83" s="863"/>
      <c r="D83" s="863"/>
      <c r="E83" s="863"/>
      <c r="F83" s="863"/>
      <c r="G83" s="863"/>
      <c r="H83" s="863"/>
      <c r="I83" s="863"/>
      <c r="J83" s="863"/>
      <c r="K83" s="863"/>
      <c r="L83" s="863"/>
      <c r="M83" s="863"/>
      <c r="N83" s="863"/>
      <c r="O83" s="863"/>
      <c r="P83" s="864"/>
      <c r="Q83" s="865"/>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2"/>
      <c r="C84" s="863"/>
      <c r="D84" s="863"/>
      <c r="E84" s="863"/>
      <c r="F84" s="863"/>
      <c r="G84" s="863"/>
      <c r="H84" s="863"/>
      <c r="I84" s="863"/>
      <c r="J84" s="863"/>
      <c r="K84" s="863"/>
      <c r="L84" s="863"/>
      <c r="M84" s="863"/>
      <c r="N84" s="863"/>
      <c r="O84" s="863"/>
      <c r="P84" s="864"/>
      <c r="Q84" s="865"/>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2"/>
      <c r="C85" s="863"/>
      <c r="D85" s="863"/>
      <c r="E85" s="863"/>
      <c r="F85" s="863"/>
      <c r="G85" s="863"/>
      <c r="H85" s="863"/>
      <c r="I85" s="863"/>
      <c r="J85" s="863"/>
      <c r="K85" s="863"/>
      <c r="L85" s="863"/>
      <c r="M85" s="863"/>
      <c r="N85" s="863"/>
      <c r="O85" s="863"/>
      <c r="P85" s="864"/>
      <c r="Q85" s="865"/>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2"/>
      <c r="C86" s="863"/>
      <c r="D86" s="863"/>
      <c r="E86" s="863"/>
      <c r="F86" s="863"/>
      <c r="G86" s="863"/>
      <c r="H86" s="863"/>
      <c r="I86" s="863"/>
      <c r="J86" s="863"/>
      <c r="K86" s="863"/>
      <c r="L86" s="863"/>
      <c r="M86" s="863"/>
      <c r="N86" s="863"/>
      <c r="O86" s="863"/>
      <c r="P86" s="864"/>
      <c r="Q86" s="865"/>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9"/>
      <c r="C87" s="870"/>
      <c r="D87" s="870"/>
      <c r="E87" s="870"/>
      <c r="F87" s="870"/>
      <c r="G87" s="870"/>
      <c r="H87" s="870"/>
      <c r="I87" s="870"/>
      <c r="J87" s="870"/>
      <c r="K87" s="870"/>
      <c r="L87" s="870"/>
      <c r="M87" s="870"/>
      <c r="N87" s="870"/>
      <c r="O87" s="870"/>
      <c r="P87" s="871"/>
      <c r="Q87" s="872"/>
      <c r="R87" s="873"/>
      <c r="S87" s="873"/>
      <c r="T87" s="873"/>
      <c r="U87" s="873"/>
      <c r="V87" s="873"/>
      <c r="W87" s="873"/>
      <c r="X87" s="873"/>
      <c r="Y87" s="873"/>
      <c r="Z87" s="873"/>
      <c r="AA87" s="873"/>
      <c r="AB87" s="873"/>
      <c r="AC87" s="873"/>
      <c r="AD87" s="873"/>
      <c r="AE87" s="873"/>
      <c r="AF87" s="873"/>
      <c r="AG87" s="873"/>
      <c r="AH87" s="873"/>
      <c r="AI87" s="873"/>
      <c r="AJ87" s="873"/>
      <c r="AK87" s="873"/>
      <c r="AL87" s="873"/>
      <c r="AM87" s="873"/>
      <c r="AN87" s="873"/>
      <c r="AO87" s="873"/>
      <c r="AP87" s="873"/>
      <c r="AQ87" s="873"/>
      <c r="AR87" s="873"/>
      <c r="AS87" s="873"/>
      <c r="AT87" s="873"/>
      <c r="AU87" s="873"/>
      <c r="AV87" s="873"/>
      <c r="AW87" s="873"/>
      <c r="AX87" s="873"/>
      <c r="AY87" s="873"/>
      <c r="AZ87" s="874"/>
      <c r="BA87" s="874"/>
      <c r="BB87" s="874"/>
      <c r="BC87" s="874"/>
      <c r="BD87" s="875"/>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377</v>
      </c>
      <c r="B88" s="776" t="s">
        <v>397</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80126</v>
      </c>
      <c r="AG88" s="831"/>
      <c r="AH88" s="831"/>
      <c r="AI88" s="831"/>
      <c r="AJ88" s="831"/>
      <c r="AK88" s="828"/>
      <c r="AL88" s="828"/>
      <c r="AM88" s="828"/>
      <c r="AN88" s="828"/>
      <c r="AO88" s="828"/>
      <c r="AP88" s="831">
        <v>81831</v>
      </c>
      <c r="AQ88" s="831"/>
      <c r="AR88" s="831"/>
      <c r="AS88" s="831"/>
      <c r="AT88" s="831"/>
      <c r="AU88" s="831">
        <v>5250</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398</v>
      </c>
      <c r="BS102" s="777"/>
      <c r="BT102" s="777"/>
      <c r="BU102" s="777"/>
      <c r="BV102" s="777"/>
      <c r="BW102" s="777"/>
      <c r="BX102" s="777"/>
      <c r="BY102" s="777"/>
      <c r="BZ102" s="777"/>
      <c r="CA102" s="777"/>
      <c r="CB102" s="777"/>
      <c r="CC102" s="777"/>
      <c r="CD102" s="777"/>
      <c r="CE102" s="777"/>
      <c r="CF102" s="777"/>
      <c r="CG102" s="778"/>
      <c r="CH102" s="876"/>
      <c r="CI102" s="877"/>
      <c r="CJ102" s="877"/>
      <c r="CK102" s="877"/>
      <c r="CL102" s="878"/>
      <c r="CM102" s="876"/>
      <c r="CN102" s="877"/>
      <c r="CO102" s="877"/>
      <c r="CP102" s="877"/>
      <c r="CQ102" s="878"/>
      <c r="CR102" s="879">
        <v>3135</v>
      </c>
      <c r="CS102" s="839"/>
      <c r="CT102" s="839"/>
      <c r="CU102" s="839"/>
      <c r="CV102" s="880"/>
      <c r="CW102" s="879">
        <v>2257</v>
      </c>
      <c r="CX102" s="839"/>
      <c r="CY102" s="839"/>
      <c r="CZ102" s="839"/>
      <c r="DA102" s="880"/>
      <c r="DB102" s="879">
        <v>5867</v>
      </c>
      <c r="DC102" s="839"/>
      <c r="DD102" s="839"/>
      <c r="DE102" s="839"/>
      <c r="DF102" s="880"/>
      <c r="DG102" s="879">
        <v>13829</v>
      </c>
      <c r="DH102" s="839"/>
      <c r="DI102" s="839"/>
      <c r="DJ102" s="839"/>
      <c r="DK102" s="880"/>
      <c r="DL102" s="879" t="s">
        <v>483</v>
      </c>
      <c r="DM102" s="839"/>
      <c r="DN102" s="839"/>
      <c r="DO102" s="839"/>
      <c r="DP102" s="880"/>
      <c r="DQ102" s="879" t="s">
        <v>483</v>
      </c>
      <c r="DR102" s="839"/>
      <c r="DS102" s="839"/>
      <c r="DT102" s="839"/>
      <c r="DU102" s="880"/>
      <c r="DV102" s="776"/>
      <c r="DW102" s="777"/>
      <c r="DX102" s="777"/>
      <c r="DY102" s="777"/>
      <c r="DZ102" s="903"/>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4" t="s">
        <v>399</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5" t="s">
        <v>400</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6" t="s">
        <v>403</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404</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24" customFormat="1" ht="26.25" customHeight="1" x14ac:dyDescent="0.15">
      <c r="A109" s="901" t="s">
        <v>405</v>
      </c>
      <c r="B109" s="882"/>
      <c r="C109" s="882"/>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882"/>
      <c r="Z109" s="883"/>
      <c r="AA109" s="881" t="s">
        <v>406</v>
      </c>
      <c r="AB109" s="882"/>
      <c r="AC109" s="882"/>
      <c r="AD109" s="882"/>
      <c r="AE109" s="883"/>
      <c r="AF109" s="881" t="s">
        <v>407</v>
      </c>
      <c r="AG109" s="882"/>
      <c r="AH109" s="882"/>
      <c r="AI109" s="882"/>
      <c r="AJ109" s="883"/>
      <c r="AK109" s="881" t="s">
        <v>294</v>
      </c>
      <c r="AL109" s="882"/>
      <c r="AM109" s="882"/>
      <c r="AN109" s="882"/>
      <c r="AO109" s="883"/>
      <c r="AP109" s="881" t="s">
        <v>408</v>
      </c>
      <c r="AQ109" s="882"/>
      <c r="AR109" s="882"/>
      <c r="AS109" s="882"/>
      <c r="AT109" s="884"/>
      <c r="AU109" s="901" t="s">
        <v>405</v>
      </c>
      <c r="AV109" s="882"/>
      <c r="AW109" s="882"/>
      <c r="AX109" s="882"/>
      <c r="AY109" s="882"/>
      <c r="AZ109" s="882"/>
      <c r="BA109" s="882"/>
      <c r="BB109" s="882"/>
      <c r="BC109" s="882"/>
      <c r="BD109" s="882"/>
      <c r="BE109" s="882"/>
      <c r="BF109" s="882"/>
      <c r="BG109" s="882"/>
      <c r="BH109" s="882"/>
      <c r="BI109" s="882"/>
      <c r="BJ109" s="882"/>
      <c r="BK109" s="882"/>
      <c r="BL109" s="882"/>
      <c r="BM109" s="882"/>
      <c r="BN109" s="882"/>
      <c r="BO109" s="882"/>
      <c r="BP109" s="883"/>
      <c r="BQ109" s="881" t="s">
        <v>406</v>
      </c>
      <c r="BR109" s="882"/>
      <c r="BS109" s="882"/>
      <c r="BT109" s="882"/>
      <c r="BU109" s="883"/>
      <c r="BV109" s="881" t="s">
        <v>407</v>
      </c>
      <c r="BW109" s="882"/>
      <c r="BX109" s="882"/>
      <c r="BY109" s="882"/>
      <c r="BZ109" s="883"/>
      <c r="CA109" s="881" t="s">
        <v>294</v>
      </c>
      <c r="CB109" s="882"/>
      <c r="CC109" s="882"/>
      <c r="CD109" s="882"/>
      <c r="CE109" s="883"/>
      <c r="CF109" s="902" t="s">
        <v>408</v>
      </c>
      <c r="CG109" s="902"/>
      <c r="CH109" s="902"/>
      <c r="CI109" s="902"/>
      <c r="CJ109" s="902"/>
      <c r="CK109" s="881" t="s">
        <v>409</v>
      </c>
      <c r="CL109" s="882"/>
      <c r="CM109" s="882"/>
      <c r="CN109" s="882"/>
      <c r="CO109" s="882"/>
      <c r="CP109" s="882"/>
      <c r="CQ109" s="882"/>
      <c r="CR109" s="882"/>
      <c r="CS109" s="882"/>
      <c r="CT109" s="882"/>
      <c r="CU109" s="882"/>
      <c r="CV109" s="882"/>
      <c r="CW109" s="882"/>
      <c r="CX109" s="882"/>
      <c r="CY109" s="882"/>
      <c r="CZ109" s="882"/>
      <c r="DA109" s="882"/>
      <c r="DB109" s="882"/>
      <c r="DC109" s="882"/>
      <c r="DD109" s="882"/>
      <c r="DE109" s="882"/>
      <c r="DF109" s="883"/>
      <c r="DG109" s="881" t="s">
        <v>406</v>
      </c>
      <c r="DH109" s="882"/>
      <c r="DI109" s="882"/>
      <c r="DJ109" s="882"/>
      <c r="DK109" s="883"/>
      <c r="DL109" s="881" t="s">
        <v>407</v>
      </c>
      <c r="DM109" s="882"/>
      <c r="DN109" s="882"/>
      <c r="DO109" s="882"/>
      <c r="DP109" s="883"/>
      <c r="DQ109" s="881" t="s">
        <v>294</v>
      </c>
      <c r="DR109" s="882"/>
      <c r="DS109" s="882"/>
      <c r="DT109" s="882"/>
      <c r="DU109" s="883"/>
      <c r="DV109" s="881" t="s">
        <v>408</v>
      </c>
      <c r="DW109" s="882"/>
      <c r="DX109" s="882"/>
      <c r="DY109" s="882"/>
      <c r="DZ109" s="884"/>
    </row>
    <row r="110" spans="1:131" s="224" customFormat="1" ht="26.25" customHeight="1" x14ac:dyDescent="0.15">
      <c r="A110" s="885" t="s">
        <v>410</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888">
        <v>4107280</v>
      </c>
      <c r="AB110" s="889"/>
      <c r="AC110" s="889"/>
      <c r="AD110" s="889"/>
      <c r="AE110" s="890"/>
      <c r="AF110" s="891">
        <v>3992509</v>
      </c>
      <c r="AG110" s="889"/>
      <c r="AH110" s="889"/>
      <c r="AI110" s="889"/>
      <c r="AJ110" s="890"/>
      <c r="AK110" s="891">
        <v>3823090</v>
      </c>
      <c r="AL110" s="889"/>
      <c r="AM110" s="889"/>
      <c r="AN110" s="889"/>
      <c r="AO110" s="890"/>
      <c r="AP110" s="892">
        <v>1.8</v>
      </c>
      <c r="AQ110" s="893"/>
      <c r="AR110" s="893"/>
      <c r="AS110" s="893"/>
      <c r="AT110" s="894"/>
      <c r="AU110" s="895" t="s">
        <v>69</v>
      </c>
      <c r="AV110" s="896"/>
      <c r="AW110" s="896"/>
      <c r="AX110" s="896"/>
      <c r="AY110" s="896"/>
      <c r="AZ110" s="918" t="s">
        <v>411</v>
      </c>
      <c r="BA110" s="886"/>
      <c r="BB110" s="886"/>
      <c r="BC110" s="886"/>
      <c r="BD110" s="886"/>
      <c r="BE110" s="886"/>
      <c r="BF110" s="886"/>
      <c r="BG110" s="886"/>
      <c r="BH110" s="886"/>
      <c r="BI110" s="886"/>
      <c r="BJ110" s="886"/>
      <c r="BK110" s="886"/>
      <c r="BL110" s="886"/>
      <c r="BM110" s="886"/>
      <c r="BN110" s="886"/>
      <c r="BO110" s="886"/>
      <c r="BP110" s="887"/>
      <c r="BQ110" s="919">
        <v>63798809</v>
      </c>
      <c r="BR110" s="920"/>
      <c r="BS110" s="920"/>
      <c r="BT110" s="920"/>
      <c r="BU110" s="920"/>
      <c r="BV110" s="920">
        <v>55594706</v>
      </c>
      <c r="BW110" s="920"/>
      <c r="BX110" s="920"/>
      <c r="BY110" s="920"/>
      <c r="BZ110" s="920"/>
      <c r="CA110" s="920">
        <v>48131934</v>
      </c>
      <c r="CB110" s="920"/>
      <c r="CC110" s="920"/>
      <c r="CD110" s="920"/>
      <c r="CE110" s="920"/>
      <c r="CF110" s="933">
        <v>22.4</v>
      </c>
      <c r="CG110" s="934"/>
      <c r="CH110" s="934"/>
      <c r="CI110" s="934"/>
      <c r="CJ110" s="934"/>
      <c r="CK110" s="935" t="s">
        <v>412</v>
      </c>
      <c r="CL110" s="936"/>
      <c r="CM110" s="918" t="s">
        <v>413</v>
      </c>
      <c r="CN110" s="886"/>
      <c r="CO110" s="886"/>
      <c r="CP110" s="886"/>
      <c r="CQ110" s="886"/>
      <c r="CR110" s="886"/>
      <c r="CS110" s="886"/>
      <c r="CT110" s="886"/>
      <c r="CU110" s="886"/>
      <c r="CV110" s="886"/>
      <c r="CW110" s="886"/>
      <c r="CX110" s="886"/>
      <c r="CY110" s="886"/>
      <c r="CZ110" s="886"/>
      <c r="DA110" s="886"/>
      <c r="DB110" s="886"/>
      <c r="DC110" s="886"/>
      <c r="DD110" s="886"/>
      <c r="DE110" s="886"/>
      <c r="DF110" s="887"/>
      <c r="DG110" s="919" t="s">
        <v>122</v>
      </c>
      <c r="DH110" s="920"/>
      <c r="DI110" s="920"/>
      <c r="DJ110" s="920"/>
      <c r="DK110" s="920"/>
      <c r="DL110" s="920" t="s">
        <v>122</v>
      </c>
      <c r="DM110" s="920"/>
      <c r="DN110" s="920"/>
      <c r="DO110" s="920"/>
      <c r="DP110" s="920"/>
      <c r="DQ110" s="920" t="s">
        <v>122</v>
      </c>
      <c r="DR110" s="920"/>
      <c r="DS110" s="920"/>
      <c r="DT110" s="920"/>
      <c r="DU110" s="920"/>
      <c r="DV110" s="921" t="s">
        <v>122</v>
      </c>
      <c r="DW110" s="921"/>
      <c r="DX110" s="921"/>
      <c r="DY110" s="921"/>
      <c r="DZ110" s="922"/>
    </row>
    <row r="111" spans="1:131" s="224" customFormat="1" ht="26.25" customHeight="1" x14ac:dyDescent="0.15">
      <c r="A111" s="923" t="s">
        <v>414</v>
      </c>
      <c r="B111" s="924"/>
      <c r="C111" s="924"/>
      <c r="D111" s="924"/>
      <c r="E111" s="924"/>
      <c r="F111" s="924"/>
      <c r="G111" s="924"/>
      <c r="H111" s="924"/>
      <c r="I111" s="924"/>
      <c r="J111" s="924"/>
      <c r="K111" s="924"/>
      <c r="L111" s="924"/>
      <c r="M111" s="924"/>
      <c r="N111" s="924"/>
      <c r="O111" s="924"/>
      <c r="P111" s="924"/>
      <c r="Q111" s="924"/>
      <c r="R111" s="924"/>
      <c r="S111" s="924"/>
      <c r="T111" s="924"/>
      <c r="U111" s="924"/>
      <c r="V111" s="924"/>
      <c r="W111" s="924"/>
      <c r="X111" s="924"/>
      <c r="Y111" s="924"/>
      <c r="Z111" s="925"/>
      <c r="AA111" s="926" t="s">
        <v>122</v>
      </c>
      <c r="AB111" s="927"/>
      <c r="AC111" s="927"/>
      <c r="AD111" s="927"/>
      <c r="AE111" s="928"/>
      <c r="AF111" s="929" t="s">
        <v>122</v>
      </c>
      <c r="AG111" s="927"/>
      <c r="AH111" s="927"/>
      <c r="AI111" s="927"/>
      <c r="AJ111" s="928"/>
      <c r="AK111" s="929" t="s">
        <v>122</v>
      </c>
      <c r="AL111" s="927"/>
      <c r="AM111" s="927"/>
      <c r="AN111" s="927"/>
      <c r="AO111" s="928"/>
      <c r="AP111" s="930" t="s">
        <v>122</v>
      </c>
      <c r="AQ111" s="931"/>
      <c r="AR111" s="931"/>
      <c r="AS111" s="931"/>
      <c r="AT111" s="932"/>
      <c r="AU111" s="897"/>
      <c r="AV111" s="898"/>
      <c r="AW111" s="898"/>
      <c r="AX111" s="898"/>
      <c r="AY111" s="898"/>
      <c r="AZ111" s="911" t="s">
        <v>415</v>
      </c>
      <c r="BA111" s="912"/>
      <c r="BB111" s="912"/>
      <c r="BC111" s="912"/>
      <c r="BD111" s="912"/>
      <c r="BE111" s="912"/>
      <c r="BF111" s="912"/>
      <c r="BG111" s="912"/>
      <c r="BH111" s="912"/>
      <c r="BI111" s="912"/>
      <c r="BJ111" s="912"/>
      <c r="BK111" s="912"/>
      <c r="BL111" s="912"/>
      <c r="BM111" s="912"/>
      <c r="BN111" s="912"/>
      <c r="BO111" s="912"/>
      <c r="BP111" s="913"/>
      <c r="BQ111" s="914">
        <v>18910238</v>
      </c>
      <c r="BR111" s="915"/>
      <c r="BS111" s="915"/>
      <c r="BT111" s="915"/>
      <c r="BU111" s="915"/>
      <c r="BV111" s="915">
        <v>22507655</v>
      </c>
      <c r="BW111" s="915"/>
      <c r="BX111" s="915"/>
      <c r="BY111" s="915"/>
      <c r="BZ111" s="915"/>
      <c r="CA111" s="915">
        <v>22725341</v>
      </c>
      <c r="CB111" s="915"/>
      <c r="CC111" s="915"/>
      <c r="CD111" s="915"/>
      <c r="CE111" s="915"/>
      <c r="CF111" s="909">
        <v>10.6</v>
      </c>
      <c r="CG111" s="910"/>
      <c r="CH111" s="910"/>
      <c r="CI111" s="910"/>
      <c r="CJ111" s="910"/>
      <c r="CK111" s="937"/>
      <c r="CL111" s="938"/>
      <c r="CM111" s="911" t="s">
        <v>416</v>
      </c>
      <c r="CN111" s="912"/>
      <c r="CO111" s="912"/>
      <c r="CP111" s="912"/>
      <c r="CQ111" s="912"/>
      <c r="CR111" s="912"/>
      <c r="CS111" s="912"/>
      <c r="CT111" s="912"/>
      <c r="CU111" s="912"/>
      <c r="CV111" s="912"/>
      <c r="CW111" s="912"/>
      <c r="CX111" s="912"/>
      <c r="CY111" s="912"/>
      <c r="CZ111" s="912"/>
      <c r="DA111" s="912"/>
      <c r="DB111" s="912"/>
      <c r="DC111" s="912"/>
      <c r="DD111" s="912"/>
      <c r="DE111" s="912"/>
      <c r="DF111" s="913"/>
      <c r="DG111" s="914" t="s">
        <v>122</v>
      </c>
      <c r="DH111" s="915"/>
      <c r="DI111" s="915"/>
      <c r="DJ111" s="915"/>
      <c r="DK111" s="915"/>
      <c r="DL111" s="915" t="s">
        <v>122</v>
      </c>
      <c r="DM111" s="915"/>
      <c r="DN111" s="915"/>
      <c r="DO111" s="915"/>
      <c r="DP111" s="915"/>
      <c r="DQ111" s="915" t="s">
        <v>122</v>
      </c>
      <c r="DR111" s="915"/>
      <c r="DS111" s="915"/>
      <c r="DT111" s="915"/>
      <c r="DU111" s="915"/>
      <c r="DV111" s="916" t="s">
        <v>122</v>
      </c>
      <c r="DW111" s="916"/>
      <c r="DX111" s="916"/>
      <c r="DY111" s="916"/>
      <c r="DZ111" s="917"/>
    </row>
    <row r="112" spans="1:131" s="224" customFormat="1" ht="26.25" customHeight="1" x14ac:dyDescent="0.15">
      <c r="A112" s="941" t="s">
        <v>417</v>
      </c>
      <c r="B112" s="942"/>
      <c r="C112" s="912" t="s">
        <v>418</v>
      </c>
      <c r="D112" s="912"/>
      <c r="E112" s="912"/>
      <c r="F112" s="912"/>
      <c r="G112" s="912"/>
      <c r="H112" s="912"/>
      <c r="I112" s="912"/>
      <c r="J112" s="912"/>
      <c r="K112" s="912"/>
      <c r="L112" s="912"/>
      <c r="M112" s="912"/>
      <c r="N112" s="912"/>
      <c r="O112" s="912"/>
      <c r="P112" s="912"/>
      <c r="Q112" s="912"/>
      <c r="R112" s="912"/>
      <c r="S112" s="912"/>
      <c r="T112" s="912"/>
      <c r="U112" s="912"/>
      <c r="V112" s="912"/>
      <c r="W112" s="912"/>
      <c r="X112" s="912"/>
      <c r="Y112" s="912"/>
      <c r="Z112" s="913"/>
      <c r="AA112" s="947">
        <v>1126327</v>
      </c>
      <c r="AB112" s="948"/>
      <c r="AC112" s="948"/>
      <c r="AD112" s="948"/>
      <c r="AE112" s="949"/>
      <c r="AF112" s="950">
        <v>863297</v>
      </c>
      <c r="AG112" s="948"/>
      <c r="AH112" s="948"/>
      <c r="AI112" s="948"/>
      <c r="AJ112" s="949"/>
      <c r="AK112" s="950">
        <v>615267</v>
      </c>
      <c r="AL112" s="948"/>
      <c r="AM112" s="948"/>
      <c r="AN112" s="948"/>
      <c r="AO112" s="949"/>
      <c r="AP112" s="951">
        <v>0.3</v>
      </c>
      <c r="AQ112" s="952"/>
      <c r="AR112" s="952"/>
      <c r="AS112" s="952"/>
      <c r="AT112" s="953"/>
      <c r="AU112" s="897"/>
      <c r="AV112" s="898"/>
      <c r="AW112" s="898"/>
      <c r="AX112" s="898"/>
      <c r="AY112" s="898"/>
      <c r="AZ112" s="911" t="s">
        <v>419</v>
      </c>
      <c r="BA112" s="912"/>
      <c r="BB112" s="912"/>
      <c r="BC112" s="912"/>
      <c r="BD112" s="912"/>
      <c r="BE112" s="912"/>
      <c r="BF112" s="912"/>
      <c r="BG112" s="912"/>
      <c r="BH112" s="912"/>
      <c r="BI112" s="912"/>
      <c r="BJ112" s="912"/>
      <c r="BK112" s="912"/>
      <c r="BL112" s="912"/>
      <c r="BM112" s="912"/>
      <c r="BN112" s="912"/>
      <c r="BO112" s="912"/>
      <c r="BP112" s="913"/>
      <c r="BQ112" s="914" t="s">
        <v>122</v>
      </c>
      <c r="BR112" s="915"/>
      <c r="BS112" s="915"/>
      <c r="BT112" s="915"/>
      <c r="BU112" s="915"/>
      <c r="BV112" s="915" t="s">
        <v>122</v>
      </c>
      <c r="BW112" s="915"/>
      <c r="BX112" s="915"/>
      <c r="BY112" s="915"/>
      <c r="BZ112" s="915"/>
      <c r="CA112" s="915" t="s">
        <v>122</v>
      </c>
      <c r="CB112" s="915"/>
      <c r="CC112" s="915"/>
      <c r="CD112" s="915"/>
      <c r="CE112" s="915"/>
      <c r="CF112" s="909" t="s">
        <v>122</v>
      </c>
      <c r="CG112" s="910"/>
      <c r="CH112" s="910"/>
      <c r="CI112" s="910"/>
      <c r="CJ112" s="910"/>
      <c r="CK112" s="937"/>
      <c r="CL112" s="938"/>
      <c r="CM112" s="911" t="s">
        <v>420</v>
      </c>
      <c r="CN112" s="912"/>
      <c r="CO112" s="912"/>
      <c r="CP112" s="912"/>
      <c r="CQ112" s="912"/>
      <c r="CR112" s="912"/>
      <c r="CS112" s="912"/>
      <c r="CT112" s="912"/>
      <c r="CU112" s="912"/>
      <c r="CV112" s="912"/>
      <c r="CW112" s="912"/>
      <c r="CX112" s="912"/>
      <c r="CY112" s="912"/>
      <c r="CZ112" s="912"/>
      <c r="DA112" s="912"/>
      <c r="DB112" s="912"/>
      <c r="DC112" s="912"/>
      <c r="DD112" s="912"/>
      <c r="DE112" s="912"/>
      <c r="DF112" s="913"/>
      <c r="DG112" s="914" t="s">
        <v>122</v>
      </c>
      <c r="DH112" s="915"/>
      <c r="DI112" s="915"/>
      <c r="DJ112" s="915"/>
      <c r="DK112" s="915"/>
      <c r="DL112" s="915" t="s">
        <v>122</v>
      </c>
      <c r="DM112" s="915"/>
      <c r="DN112" s="915"/>
      <c r="DO112" s="915"/>
      <c r="DP112" s="915"/>
      <c r="DQ112" s="915" t="s">
        <v>122</v>
      </c>
      <c r="DR112" s="915"/>
      <c r="DS112" s="915"/>
      <c r="DT112" s="915"/>
      <c r="DU112" s="915"/>
      <c r="DV112" s="916" t="s">
        <v>122</v>
      </c>
      <c r="DW112" s="916"/>
      <c r="DX112" s="916"/>
      <c r="DY112" s="916"/>
      <c r="DZ112" s="917"/>
    </row>
    <row r="113" spans="1:130" s="224" customFormat="1" ht="26.25" customHeight="1" x14ac:dyDescent="0.15">
      <c r="A113" s="943"/>
      <c r="B113" s="944"/>
      <c r="C113" s="912" t="s">
        <v>421</v>
      </c>
      <c r="D113" s="912"/>
      <c r="E113" s="912"/>
      <c r="F113" s="912"/>
      <c r="G113" s="912"/>
      <c r="H113" s="912"/>
      <c r="I113" s="912"/>
      <c r="J113" s="912"/>
      <c r="K113" s="912"/>
      <c r="L113" s="912"/>
      <c r="M113" s="912"/>
      <c r="N113" s="912"/>
      <c r="O113" s="912"/>
      <c r="P113" s="912"/>
      <c r="Q113" s="912"/>
      <c r="R113" s="912"/>
      <c r="S113" s="912"/>
      <c r="T113" s="912"/>
      <c r="U113" s="912"/>
      <c r="V113" s="912"/>
      <c r="W113" s="912"/>
      <c r="X113" s="912"/>
      <c r="Y113" s="912"/>
      <c r="Z113" s="913"/>
      <c r="AA113" s="926" t="s">
        <v>122</v>
      </c>
      <c r="AB113" s="927"/>
      <c r="AC113" s="927"/>
      <c r="AD113" s="927"/>
      <c r="AE113" s="928"/>
      <c r="AF113" s="929" t="s">
        <v>122</v>
      </c>
      <c r="AG113" s="927"/>
      <c r="AH113" s="927"/>
      <c r="AI113" s="927"/>
      <c r="AJ113" s="928"/>
      <c r="AK113" s="929" t="s">
        <v>122</v>
      </c>
      <c r="AL113" s="927"/>
      <c r="AM113" s="927"/>
      <c r="AN113" s="927"/>
      <c r="AO113" s="928"/>
      <c r="AP113" s="930" t="s">
        <v>122</v>
      </c>
      <c r="AQ113" s="931"/>
      <c r="AR113" s="931"/>
      <c r="AS113" s="931"/>
      <c r="AT113" s="932"/>
      <c r="AU113" s="897"/>
      <c r="AV113" s="898"/>
      <c r="AW113" s="898"/>
      <c r="AX113" s="898"/>
      <c r="AY113" s="898"/>
      <c r="AZ113" s="911" t="s">
        <v>422</v>
      </c>
      <c r="BA113" s="912"/>
      <c r="BB113" s="912"/>
      <c r="BC113" s="912"/>
      <c r="BD113" s="912"/>
      <c r="BE113" s="912"/>
      <c r="BF113" s="912"/>
      <c r="BG113" s="912"/>
      <c r="BH113" s="912"/>
      <c r="BI113" s="912"/>
      <c r="BJ113" s="912"/>
      <c r="BK113" s="912"/>
      <c r="BL113" s="912"/>
      <c r="BM113" s="912"/>
      <c r="BN113" s="912"/>
      <c r="BO113" s="912"/>
      <c r="BP113" s="913"/>
      <c r="BQ113" s="914">
        <v>4002607</v>
      </c>
      <c r="BR113" s="915"/>
      <c r="BS113" s="915"/>
      <c r="BT113" s="915"/>
      <c r="BU113" s="915"/>
      <c r="BV113" s="915">
        <v>4966166</v>
      </c>
      <c r="BW113" s="915"/>
      <c r="BX113" s="915"/>
      <c r="BY113" s="915"/>
      <c r="BZ113" s="915"/>
      <c r="CA113" s="915">
        <v>5249888</v>
      </c>
      <c r="CB113" s="915"/>
      <c r="CC113" s="915"/>
      <c r="CD113" s="915"/>
      <c r="CE113" s="915"/>
      <c r="CF113" s="909">
        <v>2.4</v>
      </c>
      <c r="CG113" s="910"/>
      <c r="CH113" s="910"/>
      <c r="CI113" s="910"/>
      <c r="CJ113" s="910"/>
      <c r="CK113" s="937"/>
      <c r="CL113" s="938"/>
      <c r="CM113" s="911" t="s">
        <v>423</v>
      </c>
      <c r="CN113" s="912"/>
      <c r="CO113" s="912"/>
      <c r="CP113" s="912"/>
      <c r="CQ113" s="912"/>
      <c r="CR113" s="912"/>
      <c r="CS113" s="912"/>
      <c r="CT113" s="912"/>
      <c r="CU113" s="912"/>
      <c r="CV113" s="912"/>
      <c r="CW113" s="912"/>
      <c r="CX113" s="912"/>
      <c r="CY113" s="912"/>
      <c r="CZ113" s="912"/>
      <c r="DA113" s="912"/>
      <c r="DB113" s="912"/>
      <c r="DC113" s="912"/>
      <c r="DD113" s="912"/>
      <c r="DE113" s="912"/>
      <c r="DF113" s="913"/>
      <c r="DG113" s="947" t="s">
        <v>122</v>
      </c>
      <c r="DH113" s="948"/>
      <c r="DI113" s="948"/>
      <c r="DJ113" s="948"/>
      <c r="DK113" s="949"/>
      <c r="DL113" s="950" t="s">
        <v>122</v>
      </c>
      <c r="DM113" s="948"/>
      <c r="DN113" s="948"/>
      <c r="DO113" s="948"/>
      <c r="DP113" s="949"/>
      <c r="DQ113" s="950" t="s">
        <v>122</v>
      </c>
      <c r="DR113" s="948"/>
      <c r="DS113" s="948"/>
      <c r="DT113" s="948"/>
      <c r="DU113" s="949"/>
      <c r="DV113" s="951" t="s">
        <v>122</v>
      </c>
      <c r="DW113" s="952"/>
      <c r="DX113" s="952"/>
      <c r="DY113" s="952"/>
      <c r="DZ113" s="953"/>
    </row>
    <row r="114" spans="1:130" s="224" customFormat="1" ht="26.25" customHeight="1" x14ac:dyDescent="0.15">
      <c r="A114" s="943"/>
      <c r="B114" s="944"/>
      <c r="C114" s="912" t="s">
        <v>424</v>
      </c>
      <c r="D114" s="912"/>
      <c r="E114" s="912"/>
      <c r="F114" s="912"/>
      <c r="G114" s="912"/>
      <c r="H114" s="912"/>
      <c r="I114" s="912"/>
      <c r="J114" s="912"/>
      <c r="K114" s="912"/>
      <c r="L114" s="912"/>
      <c r="M114" s="912"/>
      <c r="N114" s="912"/>
      <c r="O114" s="912"/>
      <c r="P114" s="912"/>
      <c r="Q114" s="912"/>
      <c r="R114" s="912"/>
      <c r="S114" s="912"/>
      <c r="T114" s="912"/>
      <c r="U114" s="912"/>
      <c r="V114" s="912"/>
      <c r="W114" s="912"/>
      <c r="X114" s="912"/>
      <c r="Y114" s="912"/>
      <c r="Z114" s="913"/>
      <c r="AA114" s="947">
        <v>256155</v>
      </c>
      <c r="AB114" s="948"/>
      <c r="AC114" s="948"/>
      <c r="AD114" s="948"/>
      <c r="AE114" s="949"/>
      <c r="AF114" s="950">
        <v>266189</v>
      </c>
      <c r="AG114" s="948"/>
      <c r="AH114" s="948"/>
      <c r="AI114" s="948"/>
      <c r="AJ114" s="949"/>
      <c r="AK114" s="950">
        <v>331224</v>
      </c>
      <c r="AL114" s="948"/>
      <c r="AM114" s="948"/>
      <c r="AN114" s="948"/>
      <c r="AO114" s="949"/>
      <c r="AP114" s="951">
        <v>0.2</v>
      </c>
      <c r="AQ114" s="952"/>
      <c r="AR114" s="952"/>
      <c r="AS114" s="952"/>
      <c r="AT114" s="953"/>
      <c r="AU114" s="897"/>
      <c r="AV114" s="898"/>
      <c r="AW114" s="898"/>
      <c r="AX114" s="898"/>
      <c r="AY114" s="898"/>
      <c r="AZ114" s="911" t="s">
        <v>425</v>
      </c>
      <c r="BA114" s="912"/>
      <c r="BB114" s="912"/>
      <c r="BC114" s="912"/>
      <c r="BD114" s="912"/>
      <c r="BE114" s="912"/>
      <c r="BF114" s="912"/>
      <c r="BG114" s="912"/>
      <c r="BH114" s="912"/>
      <c r="BI114" s="912"/>
      <c r="BJ114" s="912"/>
      <c r="BK114" s="912"/>
      <c r="BL114" s="912"/>
      <c r="BM114" s="912"/>
      <c r="BN114" s="912"/>
      <c r="BO114" s="912"/>
      <c r="BP114" s="913"/>
      <c r="BQ114" s="914">
        <v>31468994</v>
      </c>
      <c r="BR114" s="915"/>
      <c r="BS114" s="915"/>
      <c r="BT114" s="915"/>
      <c r="BU114" s="915"/>
      <c r="BV114" s="915">
        <v>31192973</v>
      </c>
      <c r="BW114" s="915"/>
      <c r="BX114" s="915"/>
      <c r="BY114" s="915"/>
      <c r="BZ114" s="915"/>
      <c r="CA114" s="915">
        <v>32721619</v>
      </c>
      <c r="CB114" s="915"/>
      <c r="CC114" s="915"/>
      <c r="CD114" s="915"/>
      <c r="CE114" s="915"/>
      <c r="CF114" s="909">
        <v>15.3</v>
      </c>
      <c r="CG114" s="910"/>
      <c r="CH114" s="910"/>
      <c r="CI114" s="910"/>
      <c r="CJ114" s="910"/>
      <c r="CK114" s="937"/>
      <c r="CL114" s="938"/>
      <c r="CM114" s="911" t="s">
        <v>426</v>
      </c>
      <c r="CN114" s="912"/>
      <c r="CO114" s="912"/>
      <c r="CP114" s="912"/>
      <c r="CQ114" s="912"/>
      <c r="CR114" s="912"/>
      <c r="CS114" s="912"/>
      <c r="CT114" s="912"/>
      <c r="CU114" s="912"/>
      <c r="CV114" s="912"/>
      <c r="CW114" s="912"/>
      <c r="CX114" s="912"/>
      <c r="CY114" s="912"/>
      <c r="CZ114" s="912"/>
      <c r="DA114" s="912"/>
      <c r="DB114" s="912"/>
      <c r="DC114" s="912"/>
      <c r="DD114" s="912"/>
      <c r="DE114" s="912"/>
      <c r="DF114" s="913"/>
      <c r="DG114" s="947" t="s">
        <v>122</v>
      </c>
      <c r="DH114" s="948"/>
      <c r="DI114" s="948"/>
      <c r="DJ114" s="948"/>
      <c r="DK114" s="949"/>
      <c r="DL114" s="950" t="s">
        <v>122</v>
      </c>
      <c r="DM114" s="948"/>
      <c r="DN114" s="948"/>
      <c r="DO114" s="948"/>
      <c r="DP114" s="949"/>
      <c r="DQ114" s="950" t="s">
        <v>122</v>
      </c>
      <c r="DR114" s="948"/>
      <c r="DS114" s="948"/>
      <c r="DT114" s="948"/>
      <c r="DU114" s="949"/>
      <c r="DV114" s="951" t="s">
        <v>122</v>
      </c>
      <c r="DW114" s="952"/>
      <c r="DX114" s="952"/>
      <c r="DY114" s="952"/>
      <c r="DZ114" s="953"/>
    </row>
    <row r="115" spans="1:130" s="224" customFormat="1" ht="26.25" customHeight="1" x14ac:dyDescent="0.15">
      <c r="A115" s="943"/>
      <c r="B115" s="944"/>
      <c r="C115" s="912" t="s">
        <v>427</v>
      </c>
      <c r="D115" s="912"/>
      <c r="E115" s="912"/>
      <c r="F115" s="912"/>
      <c r="G115" s="912"/>
      <c r="H115" s="912"/>
      <c r="I115" s="912"/>
      <c r="J115" s="912"/>
      <c r="K115" s="912"/>
      <c r="L115" s="912"/>
      <c r="M115" s="912"/>
      <c r="N115" s="912"/>
      <c r="O115" s="912"/>
      <c r="P115" s="912"/>
      <c r="Q115" s="912"/>
      <c r="R115" s="912"/>
      <c r="S115" s="912"/>
      <c r="T115" s="912"/>
      <c r="U115" s="912"/>
      <c r="V115" s="912"/>
      <c r="W115" s="912"/>
      <c r="X115" s="912"/>
      <c r="Y115" s="912"/>
      <c r="Z115" s="913"/>
      <c r="AA115" s="926">
        <v>2442851</v>
      </c>
      <c r="AB115" s="927"/>
      <c r="AC115" s="927"/>
      <c r="AD115" s="927"/>
      <c r="AE115" s="928"/>
      <c r="AF115" s="929">
        <v>3408708</v>
      </c>
      <c r="AG115" s="927"/>
      <c r="AH115" s="927"/>
      <c r="AI115" s="927"/>
      <c r="AJ115" s="928"/>
      <c r="AK115" s="929">
        <v>4338490</v>
      </c>
      <c r="AL115" s="927"/>
      <c r="AM115" s="927"/>
      <c r="AN115" s="927"/>
      <c r="AO115" s="928"/>
      <c r="AP115" s="930">
        <v>2</v>
      </c>
      <c r="AQ115" s="931"/>
      <c r="AR115" s="931"/>
      <c r="AS115" s="931"/>
      <c r="AT115" s="932"/>
      <c r="AU115" s="897"/>
      <c r="AV115" s="898"/>
      <c r="AW115" s="898"/>
      <c r="AX115" s="898"/>
      <c r="AY115" s="898"/>
      <c r="AZ115" s="911" t="s">
        <v>428</v>
      </c>
      <c r="BA115" s="912"/>
      <c r="BB115" s="912"/>
      <c r="BC115" s="912"/>
      <c r="BD115" s="912"/>
      <c r="BE115" s="912"/>
      <c r="BF115" s="912"/>
      <c r="BG115" s="912"/>
      <c r="BH115" s="912"/>
      <c r="BI115" s="912"/>
      <c r="BJ115" s="912"/>
      <c r="BK115" s="912"/>
      <c r="BL115" s="912"/>
      <c r="BM115" s="912"/>
      <c r="BN115" s="912"/>
      <c r="BO115" s="912"/>
      <c r="BP115" s="913"/>
      <c r="BQ115" s="914" t="s">
        <v>122</v>
      </c>
      <c r="BR115" s="915"/>
      <c r="BS115" s="915"/>
      <c r="BT115" s="915"/>
      <c r="BU115" s="915"/>
      <c r="BV115" s="915" t="s">
        <v>122</v>
      </c>
      <c r="BW115" s="915"/>
      <c r="BX115" s="915"/>
      <c r="BY115" s="915"/>
      <c r="BZ115" s="915"/>
      <c r="CA115" s="915" t="s">
        <v>122</v>
      </c>
      <c r="CB115" s="915"/>
      <c r="CC115" s="915"/>
      <c r="CD115" s="915"/>
      <c r="CE115" s="915"/>
      <c r="CF115" s="909" t="s">
        <v>122</v>
      </c>
      <c r="CG115" s="910"/>
      <c r="CH115" s="910"/>
      <c r="CI115" s="910"/>
      <c r="CJ115" s="910"/>
      <c r="CK115" s="937"/>
      <c r="CL115" s="938"/>
      <c r="CM115" s="911" t="s">
        <v>429</v>
      </c>
      <c r="CN115" s="912"/>
      <c r="CO115" s="912"/>
      <c r="CP115" s="912"/>
      <c r="CQ115" s="912"/>
      <c r="CR115" s="912"/>
      <c r="CS115" s="912"/>
      <c r="CT115" s="912"/>
      <c r="CU115" s="912"/>
      <c r="CV115" s="912"/>
      <c r="CW115" s="912"/>
      <c r="CX115" s="912"/>
      <c r="CY115" s="912"/>
      <c r="CZ115" s="912"/>
      <c r="DA115" s="912"/>
      <c r="DB115" s="912"/>
      <c r="DC115" s="912"/>
      <c r="DD115" s="912"/>
      <c r="DE115" s="912"/>
      <c r="DF115" s="913"/>
      <c r="DG115" s="947">
        <v>17022396</v>
      </c>
      <c r="DH115" s="948"/>
      <c r="DI115" s="948"/>
      <c r="DJ115" s="948"/>
      <c r="DK115" s="949"/>
      <c r="DL115" s="950">
        <v>20739372</v>
      </c>
      <c r="DM115" s="948"/>
      <c r="DN115" s="948"/>
      <c r="DO115" s="948"/>
      <c r="DP115" s="949"/>
      <c r="DQ115" s="950">
        <v>21214964</v>
      </c>
      <c r="DR115" s="948"/>
      <c r="DS115" s="948"/>
      <c r="DT115" s="948"/>
      <c r="DU115" s="949"/>
      <c r="DV115" s="951">
        <v>9.9</v>
      </c>
      <c r="DW115" s="952"/>
      <c r="DX115" s="952"/>
      <c r="DY115" s="952"/>
      <c r="DZ115" s="953"/>
    </row>
    <row r="116" spans="1:130" s="224" customFormat="1" ht="26.25" customHeight="1" x14ac:dyDescent="0.15">
      <c r="A116" s="945"/>
      <c r="B116" s="946"/>
      <c r="C116" s="954" t="s">
        <v>430</v>
      </c>
      <c r="D116" s="954"/>
      <c r="E116" s="954"/>
      <c r="F116" s="954"/>
      <c r="G116" s="954"/>
      <c r="H116" s="954"/>
      <c r="I116" s="954"/>
      <c r="J116" s="954"/>
      <c r="K116" s="954"/>
      <c r="L116" s="954"/>
      <c r="M116" s="954"/>
      <c r="N116" s="954"/>
      <c r="O116" s="954"/>
      <c r="P116" s="954"/>
      <c r="Q116" s="954"/>
      <c r="R116" s="954"/>
      <c r="S116" s="954"/>
      <c r="T116" s="954"/>
      <c r="U116" s="954"/>
      <c r="V116" s="954"/>
      <c r="W116" s="954"/>
      <c r="X116" s="954"/>
      <c r="Y116" s="954"/>
      <c r="Z116" s="955"/>
      <c r="AA116" s="947" t="s">
        <v>122</v>
      </c>
      <c r="AB116" s="948"/>
      <c r="AC116" s="948"/>
      <c r="AD116" s="948"/>
      <c r="AE116" s="949"/>
      <c r="AF116" s="950" t="s">
        <v>122</v>
      </c>
      <c r="AG116" s="948"/>
      <c r="AH116" s="948"/>
      <c r="AI116" s="948"/>
      <c r="AJ116" s="949"/>
      <c r="AK116" s="950" t="s">
        <v>122</v>
      </c>
      <c r="AL116" s="948"/>
      <c r="AM116" s="948"/>
      <c r="AN116" s="948"/>
      <c r="AO116" s="949"/>
      <c r="AP116" s="951" t="s">
        <v>122</v>
      </c>
      <c r="AQ116" s="952"/>
      <c r="AR116" s="952"/>
      <c r="AS116" s="952"/>
      <c r="AT116" s="953"/>
      <c r="AU116" s="897"/>
      <c r="AV116" s="898"/>
      <c r="AW116" s="898"/>
      <c r="AX116" s="898"/>
      <c r="AY116" s="898"/>
      <c r="AZ116" s="956" t="s">
        <v>431</v>
      </c>
      <c r="BA116" s="957"/>
      <c r="BB116" s="957"/>
      <c r="BC116" s="957"/>
      <c r="BD116" s="957"/>
      <c r="BE116" s="957"/>
      <c r="BF116" s="957"/>
      <c r="BG116" s="957"/>
      <c r="BH116" s="957"/>
      <c r="BI116" s="957"/>
      <c r="BJ116" s="957"/>
      <c r="BK116" s="957"/>
      <c r="BL116" s="957"/>
      <c r="BM116" s="957"/>
      <c r="BN116" s="957"/>
      <c r="BO116" s="957"/>
      <c r="BP116" s="958"/>
      <c r="BQ116" s="914" t="s">
        <v>122</v>
      </c>
      <c r="BR116" s="915"/>
      <c r="BS116" s="915"/>
      <c r="BT116" s="915"/>
      <c r="BU116" s="915"/>
      <c r="BV116" s="915" t="s">
        <v>122</v>
      </c>
      <c r="BW116" s="915"/>
      <c r="BX116" s="915"/>
      <c r="BY116" s="915"/>
      <c r="BZ116" s="915"/>
      <c r="CA116" s="915" t="s">
        <v>122</v>
      </c>
      <c r="CB116" s="915"/>
      <c r="CC116" s="915"/>
      <c r="CD116" s="915"/>
      <c r="CE116" s="915"/>
      <c r="CF116" s="909" t="s">
        <v>122</v>
      </c>
      <c r="CG116" s="910"/>
      <c r="CH116" s="910"/>
      <c r="CI116" s="910"/>
      <c r="CJ116" s="910"/>
      <c r="CK116" s="937"/>
      <c r="CL116" s="938"/>
      <c r="CM116" s="911" t="s">
        <v>432</v>
      </c>
      <c r="CN116" s="912"/>
      <c r="CO116" s="912"/>
      <c r="CP116" s="912"/>
      <c r="CQ116" s="912"/>
      <c r="CR116" s="912"/>
      <c r="CS116" s="912"/>
      <c r="CT116" s="912"/>
      <c r="CU116" s="912"/>
      <c r="CV116" s="912"/>
      <c r="CW116" s="912"/>
      <c r="CX116" s="912"/>
      <c r="CY116" s="912"/>
      <c r="CZ116" s="912"/>
      <c r="DA116" s="912"/>
      <c r="DB116" s="912"/>
      <c r="DC116" s="912"/>
      <c r="DD116" s="912"/>
      <c r="DE116" s="912"/>
      <c r="DF116" s="913"/>
      <c r="DG116" s="947">
        <v>746619</v>
      </c>
      <c r="DH116" s="948"/>
      <c r="DI116" s="948"/>
      <c r="DJ116" s="948"/>
      <c r="DK116" s="949"/>
      <c r="DL116" s="950">
        <v>753391</v>
      </c>
      <c r="DM116" s="948"/>
      <c r="DN116" s="948"/>
      <c r="DO116" s="948"/>
      <c r="DP116" s="949"/>
      <c r="DQ116" s="950">
        <v>711305</v>
      </c>
      <c r="DR116" s="948"/>
      <c r="DS116" s="948"/>
      <c r="DT116" s="948"/>
      <c r="DU116" s="949"/>
      <c r="DV116" s="951">
        <v>0.3</v>
      </c>
      <c r="DW116" s="952"/>
      <c r="DX116" s="952"/>
      <c r="DY116" s="952"/>
      <c r="DZ116" s="953"/>
    </row>
    <row r="117" spans="1:130" s="224" customFormat="1" ht="26.25" customHeight="1" x14ac:dyDescent="0.15">
      <c r="A117" s="901" t="s">
        <v>177</v>
      </c>
      <c r="B117" s="882"/>
      <c r="C117" s="882"/>
      <c r="D117" s="882"/>
      <c r="E117" s="882"/>
      <c r="F117" s="882"/>
      <c r="G117" s="882"/>
      <c r="H117" s="882"/>
      <c r="I117" s="882"/>
      <c r="J117" s="882"/>
      <c r="K117" s="882"/>
      <c r="L117" s="882"/>
      <c r="M117" s="882"/>
      <c r="N117" s="882"/>
      <c r="O117" s="882"/>
      <c r="P117" s="882"/>
      <c r="Q117" s="882"/>
      <c r="R117" s="882"/>
      <c r="S117" s="882"/>
      <c r="T117" s="882"/>
      <c r="U117" s="882"/>
      <c r="V117" s="882"/>
      <c r="W117" s="882"/>
      <c r="X117" s="882"/>
      <c r="Y117" s="966" t="s">
        <v>433</v>
      </c>
      <c r="Z117" s="883"/>
      <c r="AA117" s="967">
        <v>7932613</v>
      </c>
      <c r="AB117" s="968"/>
      <c r="AC117" s="968"/>
      <c r="AD117" s="968"/>
      <c r="AE117" s="969"/>
      <c r="AF117" s="970">
        <v>8530703</v>
      </c>
      <c r="AG117" s="968"/>
      <c r="AH117" s="968"/>
      <c r="AI117" s="968"/>
      <c r="AJ117" s="969"/>
      <c r="AK117" s="970">
        <v>9108071</v>
      </c>
      <c r="AL117" s="968"/>
      <c r="AM117" s="968"/>
      <c r="AN117" s="968"/>
      <c r="AO117" s="969"/>
      <c r="AP117" s="971"/>
      <c r="AQ117" s="972"/>
      <c r="AR117" s="972"/>
      <c r="AS117" s="972"/>
      <c r="AT117" s="973"/>
      <c r="AU117" s="897"/>
      <c r="AV117" s="898"/>
      <c r="AW117" s="898"/>
      <c r="AX117" s="898"/>
      <c r="AY117" s="898"/>
      <c r="AZ117" s="963" t="s">
        <v>434</v>
      </c>
      <c r="BA117" s="964"/>
      <c r="BB117" s="964"/>
      <c r="BC117" s="964"/>
      <c r="BD117" s="964"/>
      <c r="BE117" s="964"/>
      <c r="BF117" s="964"/>
      <c r="BG117" s="964"/>
      <c r="BH117" s="964"/>
      <c r="BI117" s="964"/>
      <c r="BJ117" s="964"/>
      <c r="BK117" s="964"/>
      <c r="BL117" s="964"/>
      <c r="BM117" s="964"/>
      <c r="BN117" s="964"/>
      <c r="BO117" s="964"/>
      <c r="BP117" s="965"/>
      <c r="BQ117" s="914" t="s">
        <v>122</v>
      </c>
      <c r="BR117" s="915"/>
      <c r="BS117" s="915"/>
      <c r="BT117" s="915"/>
      <c r="BU117" s="915"/>
      <c r="BV117" s="915" t="s">
        <v>122</v>
      </c>
      <c r="BW117" s="915"/>
      <c r="BX117" s="915"/>
      <c r="BY117" s="915"/>
      <c r="BZ117" s="915"/>
      <c r="CA117" s="915" t="s">
        <v>122</v>
      </c>
      <c r="CB117" s="915"/>
      <c r="CC117" s="915"/>
      <c r="CD117" s="915"/>
      <c r="CE117" s="915"/>
      <c r="CF117" s="909" t="s">
        <v>122</v>
      </c>
      <c r="CG117" s="910"/>
      <c r="CH117" s="910"/>
      <c r="CI117" s="910"/>
      <c r="CJ117" s="910"/>
      <c r="CK117" s="937"/>
      <c r="CL117" s="938"/>
      <c r="CM117" s="911" t="s">
        <v>435</v>
      </c>
      <c r="CN117" s="912"/>
      <c r="CO117" s="912"/>
      <c r="CP117" s="912"/>
      <c r="CQ117" s="912"/>
      <c r="CR117" s="912"/>
      <c r="CS117" s="912"/>
      <c r="CT117" s="912"/>
      <c r="CU117" s="912"/>
      <c r="CV117" s="912"/>
      <c r="CW117" s="912"/>
      <c r="CX117" s="912"/>
      <c r="CY117" s="912"/>
      <c r="CZ117" s="912"/>
      <c r="DA117" s="912"/>
      <c r="DB117" s="912"/>
      <c r="DC117" s="912"/>
      <c r="DD117" s="912"/>
      <c r="DE117" s="912"/>
      <c r="DF117" s="913"/>
      <c r="DG117" s="947" t="s">
        <v>122</v>
      </c>
      <c r="DH117" s="948"/>
      <c r="DI117" s="948"/>
      <c r="DJ117" s="948"/>
      <c r="DK117" s="949"/>
      <c r="DL117" s="950" t="s">
        <v>122</v>
      </c>
      <c r="DM117" s="948"/>
      <c r="DN117" s="948"/>
      <c r="DO117" s="948"/>
      <c r="DP117" s="949"/>
      <c r="DQ117" s="950" t="s">
        <v>122</v>
      </c>
      <c r="DR117" s="948"/>
      <c r="DS117" s="948"/>
      <c r="DT117" s="948"/>
      <c r="DU117" s="949"/>
      <c r="DV117" s="951" t="s">
        <v>122</v>
      </c>
      <c r="DW117" s="952"/>
      <c r="DX117" s="952"/>
      <c r="DY117" s="952"/>
      <c r="DZ117" s="953"/>
    </row>
    <row r="118" spans="1:130" s="224" customFormat="1" ht="26.25" customHeight="1" x14ac:dyDescent="0.15">
      <c r="A118" s="901" t="s">
        <v>409</v>
      </c>
      <c r="B118" s="882"/>
      <c r="C118" s="882"/>
      <c r="D118" s="882"/>
      <c r="E118" s="882"/>
      <c r="F118" s="882"/>
      <c r="G118" s="882"/>
      <c r="H118" s="882"/>
      <c r="I118" s="882"/>
      <c r="J118" s="882"/>
      <c r="K118" s="882"/>
      <c r="L118" s="882"/>
      <c r="M118" s="882"/>
      <c r="N118" s="882"/>
      <c r="O118" s="882"/>
      <c r="P118" s="882"/>
      <c r="Q118" s="882"/>
      <c r="R118" s="882"/>
      <c r="S118" s="882"/>
      <c r="T118" s="882"/>
      <c r="U118" s="882"/>
      <c r="V118" s="882"/>
      <c r="W118" s="882"/>
      <c r="X118" s="882"/>
      <c r="Y118" s="882"/>
      <c r="Z118" s="883"/>
      <c r="AA118" s="881" t="s">
        <v>406</v>
      </c>
      <c r="AB118" s="882"/>
      <c r="AC118" s="882"/>
      <c r="AD118" s="882"/>
      <c r="AE118" s="883"/>
      <c r="AF118" s="881" t="s">
        <v>407</v>
      </c>
      <c r="AG118" s="882"/>
      <c r="AH118" s="882"/>
      <c r="AI118" s="882"/>
      <c r="AJ118" s="883"/>
      <c r="AK118" s="881" t="s">
        <v>294</v>
      </c>
      <c r="AL118" s="882"/>
      <c r="AM118" s="882"/>
      <c r="AN118" s="882"/>
      <c r="AO118" s="883"/>
      <c r="AP118" s="959" t="s">
        <v>408</v>
      </c>
      <c r="AQ118" s="960"/>
      <c r="AR118" s="960"/>
      <c r="AS118" s="960"/>
      <c r="AT118" s="961"/>
      <c r="AU118" s="897"/>
      <c r="AV118" s="898"/>
      <c r="AW118" s="898"/>
      <c r="AX118" s="898"/>
      <c r="AY118" s="898"/>
      <c r="AZ118" s="962" t="s">
        <v>436</v>
      </c>
      <c r="BA118" s="954"/>
      <c r="BB118" s="954"/>
      <c r="BC118" s="954"/>
      <c r="BD118" s="954"/>
      <c r="BE118" s="954"/>
      <c r="BF118" s="954"/>
      <c r="BG118" s="954"/>
      <c r="BH118" s="954"/>
      <c r="BI118" s="954"/>
      <c r="BJ118" s="954"/>
      <c r="BK118" s="954"/>
      <c r="BL118" s="954"/>
      <c r="BM118" s="954"/>
      <c r="BN118" s="954"/>
      <c r="BO118" s="954"/>
      <c r="BP118" s="955"/>
      <c r="BQ118" s="988" t="s">
        <v>122</v>
      </c>
      <c r="BR118" s="989"/>
      <c r="BS118" s="989"/>
      <c r="BT118" s="989"/>
      <c r="BU118" s="989"/>
      <c r="BV118" s="989" t="s">
        <v>122</v>
      </c>
      <c r="BW118" s="989"/>
      <c r="BX118" s="989"/>
      <c r="BY118" s="989"/>
      <c r="BZ118" s="989"/>
      <c r="CA118" s="989" t="s">
        <v>122</v>
      </c>
      <c r="CB118" s="989"/>
      <c r="CC118" s="989"/>
      <c r="CD118" s="989"/>
      <c r="CE118" s="989"/>
      <c r="CF118" s="909" t="s">
        <v>122</v>
      </c>
      <c r="CG118" s="910"/>
      <c r="CH118" s="910"/>
      <c r="CI118" s="910"/>
      <c r="CJ118" s="910"/>
      <c r="CK118" s="937"/>
      <c r="CL118" s="938"/>
      <c r="CM118" s="911" t="s">
        <v>437</v>
      </c>
      <c r="CN118" s="912"/>
      <c r="CO118" s="912"/>
      <c r="CP118" s="912"/>
      <c r="CQ118" s="912"/>
      <c r="CR118" s="912"/>
      <c r="CS118" s="912"/>
      <c r="CT118" s="912"/>
      <c r="CU118" s="912"/>
      <c r="CV118" s="912"/>
      <c r="CW118" s="912"/>
      <c r="CX118" s="912"/>
      <c r="CY118" s="912"/>
      <c r="CZ118" s="912"/>
      <c r="DA118" s="912"/>
      <c r="DB118" s="912"/>
      <c r="DC118" s="912"/>
      <c r="DD118" s="912"/>
      <c r="DE118" s="912"/>
      <c r="DF118" s="913"/>
      <c r="DG118" s="947" t="s">
        <v>122</v>
      </c>
      <c r="DH118" s="948"/>
      <c r="DI118" s="948"/>
      <c r="DJ118" s="948"/>
      <c r="DK118" s="949"/>
      <c r="DL118" s="950" t="s">
        <v>122</v>
      </c>
      <c r="DM118" s="948"/>
      <c r="DN118" s="948"/>
      <c r="DO118" s="948"/>
      <c r="DP118" s="949"/>
      <c r="DQ118" s="950" t="s">
        <v>122</v>
      </c>
      <c r="DR118" s="948"/>
      <c r="DS118" s="948"/>
      <c r="DT118" s="948"/>
      <c r="DU118" s="949"/>
      <c r="DV118" s="951" t="s">
        <v>122</v>
      </c>
      <c r="DW118" s="952"/>
      <c r="DX118" s="952"/>
      <c r="DY118" s="952"/>
      <c r="DZ118" s="953"/>
    </row>
    <row r="119" spans="1:130" s="224" customFormat="1" ht="26.25" customHeight="1" x14ac:dyDescent="0.15">
      <c r="A119" s="1045" t="s">
        <v>412</v>
      </c>
      <c r="B119" s="936"/>
      <c r="C119" s="918" t="s">
        <v>413</v>
      </c>
      <c r="D119" s="886"/>
      <c r="E119" s="886"/>
      <c r="F119" s="886"/>
      <c r="G119" s="886"/>
      <c r="H119" s="886"/>
      <c r="I119" s="886"/>
      <c r="J119" s="886"/>
      <c r="K119" s="886"/>
      <c r="L119" s="886"/>
      <c r="M119" s="886"/>
      <c r="N119" s="886"/>
      <c r="O119" s="886"/>
      <c r="P119" s="886"/>
      <c r="Q119" s="886"/>
      <c r="R119" s="886"/>
      <c r="S119" s="886"/>
      <c r="T119" s="886"/>
      <c r="U119" s="886"/>
      <c r="V119" s="886"/>
      <c r="W119" s="886"/>
      <c r="X119" s="886"/>
      <c r="Y119" s="886"/>
      <c r="Z119" s="887"/>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899"/>
      <c r="AV119" s="900"/>
      <c r="AW119" s="900"/>
      <c r="AX119" s="900"/>
      <c r="AY119" s="900"/>
      <c r="AZ119" s="245" t="s">
        <v>177</v>
      </c>
      <c r="BA119" s="245"/>
      <c r="BB119" s="245"/>
      <c r="BC119" s="245"/>
      <c r="BD119" s="245"/>
      <c r="BE119" s="245"/>
      <c r="BF119" s="245"/>
      <c r="BG119" s="245"/>
      <c r="BH119" s="245"/>
      <c r="BI119" s="245"/>
      <c r="BJ119" s="245"/>
      <c r="BK119" s="245"/>
      <c r="BL119" s="245"/>
      <c r="BM119" s="245"/>
      <c r="BN119" s="245"/>
      <c r="BO119" s="966" t="s">
        <v>438</v>
      </c>
      <c r="BP119" s="994"/>
      <c r="BQ119" s="988">
        <v>118180648</v>
      </c>
      <c r="BR119" s="989"/>
      <c r="BS119" s="989"/>
      <c r="BT119" s="989"/>
      <c r="BU119" s="989"/>
      <c r="BV119" s="989">
        <v>114261500</v>
      </c>
      <c r="BW119" s="989"/>
      <c r="BX119" s="989"/>
      <c r="BY119" s="989"/>
      <c r="BZ119" s="989"/>
      <c r="CA119" s="989">
        <v>108828782</v>
      </c>
      <c r="CB119" s="989"/>
      <c r="CC119" s="989"/>
      <c r="CD119" s="989"/>
      <c r="CE119" s="989"/>
      <c r="CF119" s="990"/>
      <c r="CG119" s="991"/>
      <c r="CH119" s="991"/>
      <c r="CI119" s="991"/>
      <c r="CJ119" s="992"/>
      <c r="CK119" s="939"/>
      <c r="CL119" s="940"/>
      <c r="CM119" s="962" t="s">
        <v>439</v>
      </c>
      <c r="CN119" s="954"/>
      <c r="CO119" s="954"/>
      <c r="CP119" s="954"/>
      <c r="CQ119" s="954"/>
      <c r="CR119" s="954"/>
      <c r="CS119" s="954"/>
      <c r="CT119" s="954"/>
      <c r="CU119" s="954"/>
      <c r="CV119" s="954"/>
      <c r="CW119" s="954"/>
      <c r="CX119" s="954"/>
      <c r="CY119" s="954"/>
      <c r="CZ119" s="954"/>
      <c r="DA119" s="954"/>
      <c r="DB119" s="954"/>
      <c r="DC119" s="954"/>
      <c r="DD119" s="954"/>
      <c r="DE119" s="954"/>
      <c r="DF119" s="955"/>
      <c r="DG119" s="993">
        <v>1141223</v>
      </c>
      <c r="DH119" s="975"/>
      <c r="DI119" s="975"/>
      <c r="DJ119" s="975"/>
      <c r="DK119" s="976"/>
      <c r="DL119" s="974">
        <v>1014892</v>
      </c>
      <c r="DM119" s="975"/>
      <c r="DN119" s="975"/>
      <c r="DO119" s="975"/>
      <c r="DP119" s="976"/>
      <c r="DQ119" s="974">
        <v>799072</v>
      </c>
      <c r="DR119" s="975"/>
      <c r="DS119" s="975"/>
      <c r="DT119" s="975"/>
      <c r="DU119" s="976"/>
      <c r="DV119" s="977">
        <v>0.4</v>
      </c>
      <c r="DW119" s="978"/>
      <c r="DX119" s="978"/>
      <c r="DY119" s="978"/>
      <c r="DZ119" s="979"/>
    </row>
    <row r="120" spans="1:130" s="224" customFormat="1" ht="26.25" customHeight="1" x14ac:dyDescent="0.15">
      <c r="A120" s="1046"/>
      <c r="B120" s="938"/>
      <c r="C120" s="911" t="s">
        <v>416</v>
      </c>
      <c r="D120" s="912"/>
      <c r="E120" s="912"/>
      <c r="F120" s="912"/>
      <c r="G120" s="912"/>
      <c r="H120" s="912"/>
      <c r="I120" s="912"/>
      <c r="J120" s="912"/>
      <c r="K120" s="912"/>
      <c r="L120" s="912"/>
      <c r="M120" s="912"/>
      <c r="N120" s="912"/>
      <c r="O120" s="912"/>
      <c r="P120" s="912"/>
      <c r="Q120" s="912"/>
      <c r="R120" s="912"/>
      <c r="S120" s="912"/>
      <c r="T120" s="912"/>
      <c r="U120" s="912"/>
      <c r="V120" s="912"/>
      <c r="W120" s="912"/>
      <c r="X120" s="912"/>
      <c r="Y120" s="912"/>
      <c r="Z120" s="913"/>
      <c r="AA120" s="947" t="s">
        <v>122</v>
      </c>
      <c r="AB120" s="948"/>
      <c r="AC120" s="948"/>
      <c r="AD120" s="948"/>
      <c r="AE120" s="949"/>
      <c r="AF120" s="950" t="s">
        <v>122</v>
      </c>
      <c r="AG120" s="948"/>
      <c r="AH120" s="948"/>
      <c r="AI120" s="948"/>
      <c r="AJ120" s="949"/>
      <c r="AK120" s="950" t="s">
        <v>122</v>
      </c>
      <c r="AL120" s="948"/>
      <c r="AM120" s="948"/>
      <c r="AN120" s="948"/>
      <c r="AO120" s="949"/>
      <c r="AP120" s="951" t="s">
        <v>122</v>
      </c>
      <c r="AQ120" s="952"/>
      <c r="AR120" s="952"/>
      <c r="AS120" s="952"/>
      <c r="AT120" s="953"/>
      <c r="AU120" s="980" t="s">
        <v>440</v>
      </c>
      <c r="AV120" s="981"/>
      <c r="AW120" s="981"/>
      <c r="AX120" s="981"/>
      <c r="AY120" s="982"/>
      <c r="AZ120" s="918" t="s">
        <v>441</v>
      </c>
      <c r="BA120" s="886"/>
      <c r="BB120" s="886"/>
      <c r="BC120" s="886"/>
      <c r="BD120" s="886"/>
      <c r="BE120" s="886"/>
      <c r="BF120" s="886"/>
      <c r="BG120" s="886"/>
      <c r="BH120" s="886"/>
      <c r="BI120" s="886"/>
      <c r="BJ120" s="886"/>
      <c r="BK120" s="886"/>
      <c r="BL120" s="886"/>
      <c r="BM120" s="886"/>
      <c r="BN120" s="886"/>
      <c r="BO120" s="886"/>
      <c r="BP120" s="887"/>
      <c r="BQ120" s="919">
        <v>137264453</v>
      </c>
      <c r="BR120" s="920"/>
      <c r="BS120" s="920"/>
      <c r="BT120" s="920"/>
      <c r="BU120" s="920"/>
      <c r="BV120" s="920">
        <v>163175086</v>
      </c>
      <c r="BW120" s="920"/>
      <c r="BX120" s="920"/>
      <c r="BY120" s="920"/>
      <c r="BZ120" s="920"/>
      <c r="CA120" s="920">
        <v>165869416</v>
      </c>
      <c r="CB120" s="920"/>
      <c r="CC120" s="920"/>
      <c r="CD120" s="920"/>
      <c r="CE120" s="920"/>
      <c r="CF120" s="933">
        <v>77.3</v>
      </c>
      <c r="CG120" s="934"/>
      <c r="CH120" s="934"/>
      <c r="CI120" s="934"/>
      <c r="CJ120" s="934"/>
      <c r="CK120" s="995" t="s">
        <v>442</v>
      </c>
      <c r="CL120" s="996"/>
      <c r="CM120" s="996"/>
      <c r="CN120" s="996"/>
      <c r="CO120" s="997"/>
      <c r="CP120" s="1003" t="s">
        <v>391</v>
      </c>
      <c r="CQ120" s="1004"/>
      <c r="CR120" s="1004"/>
      <c r="CS120" s="1004"/>
      <c r="CT120" s="1004"/>
      <c r="CU120" s="1004"/>
      <c r="CV120" s="1004"/>
      <c r="CW120" s="1004"/>
      <c r="CX120" s="1004"/>
      <c r="CY120" s="1004"/>
      <c r="CZ120" s="1004"/>
      <c r="DA120" s="1004"/>
      <c r="DB120" s="1004"/>
      <c r="DC120" s="1004"/>
      <c r="DD120" s="1004"/>
      <c r="DE120" s="1004"/>
      <c r="DF120" s="1005"/>
      <c r="DG120" s="919" t="s">
        <v>122</v>
      </c>
      <c r="DH120" s="920"/>
      <c r="DI120" s="920"/>
      <c r="DJ120" s="920"/>
      <c r="DK120" s="920"/>
      <c r="DL120" s="920" t="s">
        <v>122</v>
      </c>
      <c r="DM120" s="920"/>
      <c r="DN120" s="920"/>
      <c r="DO120" s="920"/>
      <c r="DP120" s="920"/>
      <c r="DQ120" s="920" t="s">
        <v>122</v>
      </c>
      <c r="DR120" s="920"/>
      <c r="DS120" s="920"/>
      <c r="DT120" s="920"/>
      <c r="DU120" s="920"/>
      <c r="DV120" s="921" t="s">
        <v>122</v>
      </c>
      <c r="DW120" s="921"/>
      <c r="DX120" s="921"/>
      <c r="DY120" s="921"/>
      <c r="DZ120" s="922"/>
    </row>
    <row r="121" spans="1:130" s="224" customFormat="1" ht="26.25" customHeight="1" x14ac:dyDescent="0.15">
      <c r="A121" s="1046"/>
      <c r="B121" s="938"/>
      <c r="C121" s="963" t="s">
        <v>443</v>
      </c>
      <c r="D121" s="964"/>
      <c r="E121" s="964"/>
      <c r="F121" s="964"/>
      <c r="G121" s="964"/>
      <c r="H121" s="964"/>
      <c r="I121" s="964"/>
      <c r="J121" s="964"/>
      <c r="K121" s="964"/>
      <c r="L121" s="964"/>
      <c r="M121" s="964"/>
      <c r="N121" s="964"/>
      <c r="O121" s="964"/>
      <c r="P121" s="964"/>
      <c r="Q121" s="964"/>
      <c r="R121" s="964"/>
      <c r="S121" s="964"/>
      <c r="T121" s="964"/>
      <c r="U121" s="964"/>
      <c r="V121" s="964"/>
      <c r="W121" s="964"/>
      <c r="X121" s="964"/>
      <c r="Y121" s="964"/>
      <c r="Z121" s="965"/>
      <c r="AA121" s="947" t="s">
        <v>122</v>
      </c>
      <c r="AB121" s="948"/>
      <c r="AC121" s="948"/>
      <c r="AD121" s="948"/>
      <c r="AE121" s="949"/>
      <c r="AF121" s="950" t="s">
        <v>122</v>
      </c>
      <c r="AG121" s="948"/>
      <c r="AH121" s="948"/>
      <c r="AI121" s="948"/>
      <c r="AJ121" s="949"/>
      <c r="AK121" s="950" t="s">
        <v>122</v>
      </c>
      <c r="AL121" s="948"/>
      <c r="AM121" s="948"/>
      <c r="AN121" s="948"/>
      <c r="AO121" s="949"/>
      <c r="AP121" s="951" t="s">
        <v>122</v>
      </c>
      <c r="AQ121" s="952"/>
      <c r="AR121" s="952"/>
      <c r="AS121" s="952"/>
      <c r="AT121" s="953"/>
      <c r="AU121" s="983"/>
      <c r="AV121" s="984"/>
      <c r="AW121" s="984"/>
      <c r="AX121" s="984"/>
      <c r="AY121" s="985"/>
      <c r="AZ121" s="911" t="s">
        <v>444</v>
      </c>
      <c r="BA121" s="912"/>
      <c r="BB121" s="912"/>
      <c r="BC121" s="912"/>
      <c r="BD121" s="912"/>
      <c r="BE121" s="912"/>
      <c r="BF121" s="912"/>
      <c r="BG121" s="912"/>
      <c r="BH121" s="912"/>
      <c r="BI121" s="912"/>
      <c r="BJ121" s="912"/>
      <c r="BK121" s="912"/>
      <c r="BL121" s="912"/>
      <c r="BM121" s="912"/>
      <c r="BN121" s="912"/>
      <c r="BO121" s="912"/>
      <c r="BP121" s="913"/>
      <c r="BQ121" s="914">
        <v>5981984</v>
      </c>
      <c r="BR121" s="915"/>
      <c r="BS121" s="915"/>
      <c r="BT121" s="915"/>
      <c r="BU121" s="915"/>
      <c r="BV121" s="915">
        <v>5908189</v>
      </c>
      <c r="BW121" s="915"/>
      <c r="BX121" s="915"/>
      <c r="BY121" s="915"/>
      <c r="BZ121" s="915"/>
      <c r="CA121" s="915">
        <v>5883961</v>
      </c>
      <c r="CB121" s="915"/>
      <c r="CC121" s="915"/>
      <c r="CD121" s="915"/>
      <c r="CE121" s="915"/>
      <c r="CF121" s="909">
        <v>2.7</v>
      </c>
      <c r="CG121" s="910"/>
      <c r="CH121" s="910"/>
      <c r="CI121" s="910"/>
      <c r="CJ121" s="910"/>
      <c r="CK121" s="998"/>
      <c r="CL121" s="999"/>
      <c r="CM121" s="999"/>
      <c r="CN121" s="999"/>
      <c r="CO121" s="1000"/>
      <c r="CP121" s="1008" t="s">
        <v>390</v>
      </c>
      <c r="CQ121" s="1009"/>
      <c r="CR121" s="1009"/>
      <c r="CS121" s="1009"/>
      <c r="CT121" s="1009"/>
      <c r="CU121" s="1009"/>
      <c r="CV121" s="1009"/>
      <c r="CW121" s="1009"/>
      <c r="CX121" s="1009"/>
      <c r="CY121" s="1009"/>
      <c r="CZ121" s="1009"/>
      <c r="DA121" s="1009"/>
      <c r="DB121" s="1009"/>
      <c r="DC121" s="1009"/>
      <c r="DD121" s="1009"/>
      <c r="DE121" s="1009"/>
      <c r="DF121" s="1010"/>
      <c r="DG121" s="914" t="s">
        <v>122</v>
      </c>
      <c r="DH121" s="915"/>
      <c r="DI121" s="915"/>
      <c r="DJ121" s="915"/>
      <c r="DK121" s="915"/>
      <c r="DL121" s="915" t="s">
        <v>122</v>
      </c>
      <c r="DM121" s="915"/>
      <c r="DN121" s="915"/>
      <c r="DO121" s="915"/>
      <c r="DP121" s="915"/>
      <c r="DQ121" s="915" t="s">
        <v>122</v>
      </c>
      <c r="DR121" s="915"/>
      <c r="DS121" s="915"/>
      <c r="DT121" s="915"/>
      <c r="DU121" s="915"/>
      <c r="DV121" s="916" t="s">
        <v>122</v>
      </c>
      <c r="DW121" s="916"/>
      <c r="DX121" s="916"/>
      <c r="DY121" s="916"/>
      <c r="DZ121" s="917"/>
    </row>
    <row r="122" spans="1:130" s="224" customFormat="1" ht="26.25" customHeight="1" x14ac:dyDescent="0.15">
      <c r="A122" s="1046"/>
      <c r="B122" s="938"/>
      <c r="C122" s="911" t="s">
        <v>426</v>
      </c>
      <c r="D122" s="912"/>
      <c r="E122" s="912"/>
      <c r="F122" s="912"/>
      <c r="G122" s="912"/>
      <c r="H122" s="912"/>
      <c r="I122" s="912"/>
      <c r="J122" s="912"/>
      <c r="K122" s="912"/>
      <c r="L122" s="912"/>
      <c r="M122" s="912"/>
      <c r="N122" s="912"/>
      <c r="O122" s="912"/>
      <c r="P122" s="912"/>
      <c r="Q122" s="912"/>
      <c r="R122" s="912"/>
      <c r="S122" s="912"/>
      <c r="T122" s="912"/>
      <c r="U122" s="912"/>
      <c r="V122" s="912"/>
      <c r="W122" s="912"/>
      <c r="X122" s="912"/>
      <c r="Y122" s="912"/>
      <c r="Z122" s="913"/>
      <c r="AA122" s="947" t="s">
        <v>122</v>
      </c>
      <c r="AB122" s="948"/>
      <c r="AC122" s="948"/>
      <c r="AD122" s="948"/>
      <c r="AE122" s="949"/>
      <c r="AF122" s="950" t="s">
        <v>122</v>
      </c>
      <c r="AG122" s="948"/>
      <c r="AH122" s="948"/>
      <c r="AI122" s="948"/>
      <c r="AJ122" s="949"/>
      <c r="AK122" s="950" t="s">
        <v>122</v>
      </c>
      <c r="AL122" s="948"/>
      <c r="AM122" s="948"/>
      <c r="AN122" s="948"/>
      <c r="AO122" s="949"/>
      <c r="AP122" s="951" t="s">
        <v>122</v>
      </c>
      <c r="AQ122" s="952"/>
      <c r="AR122" s="952"/>
      <c r="AS122" s="952"/>
      <c r="AT122" s="953"/>
      <c r="AU122" s="983"/>
      <c r="AV122" s="984"/>
      <c r="AW122" s="984"/>
      <c r="AX122" s="984"/>
      <c r="AY122" s="985"/>
      <c r="AZ122" s="962" t="s">
        <v>445</v>
      </c>
      <c r="BA122" s="954"/>
      <c r="BB122" s="954"/>
      <c r="BC122" s="954"/>
      <c r="BD122" s="954"/>
      <c r="BE122" s="954"/>
      <c r="BF122" s="954"/>
      <c r="BG122" s="954"/>
      <c r="BH122" s="954"/>
      <c r="BI122" s="954"/>
      <c r="BJ122" s="954"/>
      <c r="BK122" s="954"/>
      <c r="BL122" s="954"/>
      <c r="BM122" s="954"/>
      <c r="BN122" s="954"/>
      <c r="BO122" s="954"/>
      <c r="BP122" s="955"/>
      <c r="BQ122" s="988">
        <v>126413065</v>
      </c>
      <c r="BR122" s="989"/>
      <c r="BS122" s="989"/>
      <c r="BT122" s="989"/>
      <c r="BU122" s="989"/>
      <c r="BV122" s="989">
        <v>115154535</v>
      </c>
      <c r="BW122" s="989"/>
      <c r="BX122" s="989"/>
      <c r="BY122" s="989"/>
      <c r="BZ122" s="989"/>
      <c r="CA122" s="989">
        <v>99521340</v>
      </c>
      <c r="CB122" s="989"/>
      <c r="CC122" s="989"/>
      <c r="CD122" s="989"/>
      <c r="CE122" s="989"/>
      <c r="CF122" s="1006">
        <v>46.4</v>
      </c>
      <c r="CG122" s="1007"/>
      <c r="CH122" s="1007"/>
      <c r="CI122" s="1007"/>
      <c r="CJ122" s="1007"/>
      <c r="CK122" s="998"/>
      <c r="CL122" s="999"/>
      <c r="CM122" s="999"/>
      <c r="CN122" s="999"/>
      <c r="CO122" s="1000"/>
      <c r="CP122" s="1008" t="s">
        <v>389</v>
      </c>
      <c r="CQ122" s="1009"/>
      <c r="CR122" s="1009"/>
      <c r="CS122" s="1009"/>
      <c r="CT122" s="1009"/>
      <c r="CU122" s="1009"/>
      <c r="CV122" s="1009"/>
      <c r="CW122" s="1009"/>
      <c r="CX122" s="1009"/>
      <c r="CY122" s="1009"/>
      <c r="CZ122" s="1009"/>
      <c r="DA122" s="1009"/>
      <c r="DB122" s="1009"/>
      <c r="DC122" s="1009"/>
      <c r="DD122" s="1009"/>
      <c r="DE122" s="1009"/>
      <c r="DF122" s="1010"/>
      <c r="DG122" s="914" t="s">
        <v>122</v>
      </c>
      <c r="DH122" s="915"/>
      <c r="DI122" s="915"/>
      <c r="DJ122" s="915"/>
      <c r="DK122" s="915"/>
      <c r="DL122" s="915" t="s">
        <v>122</v>
      </c>
      <c r="DM122" s="915"/>
      <c r="DN122" s="915"/>
      <c r="DO122" s="915"/>
      <c r="DP122" s="915"/>
      <c r="DQ122" s="915" t="s">
        <v>122</v>
      </c>
      <c r="DR122" s="915"/>
      <c r="DS122" s="915"/>
      <c r="DT122" s="915"/>
      <c r="DU122" s="915"/>
      <c r="DV122" s="916" t="s">
        <v>122</v>
      </c>
      <c r="DW122" s="916"/>
      <c r="DX122" s="916"/>
      <c r="DY122" s="916"/>
      <c r="DZ122" s="917"/>
    </row>
    <row r="123" spans="1:130" s="224" customFormat="1" ht="26.25" customHeight="1" x14ac:dyDescent="0.15">
      <c r="A123" s="1046"/>
      <c r="B123" s="938"/>
      <c r="C123" s="911" t="s">
        <v>432</v>
      </c>
      <c r="D123" s="912"/>
      <c r="E123" s="912"/>
      <c r="F123" s="912"/>
      <c r="G123" s="912"/>
      <c r="H123" s="912"/>
      <c r="I123" s="912"/>
      <c r="J123" s="912"/>
      <c r="K123" s="912"/>
      <c r="L123" s="912"/>
      <c r="M123" s="912"/>
      <c r="N123" s="912"/>
      <c r="O123" s="912"/>
      <c r="P123" s="912"/>
      <c r="Q123" s="912"/>
      <c r="R123" s="912"/>
      <c r="S123" s="912"/>
      <c r="T123" s="912"/>
      <c r="U123" s="912"/>
      <c r="V123" s="912"/>
      <c r="W123" s="912"/>
      <c r="X123" s="912"/>
      <c r="Y123" s="912"/>
      <c r="Z123" s="913"/>
      <c r="AA123" s="947">
        <v>91431</v>
      </c>
      <c r="AB123" s="948"/>
      <c r="AC123" s="948"/>
      <c r="AD123" s="948"/>
      <c r="AE123" s="949"/>
      <c r="AF123" s="950">
        <v>89772</v>
      </c>
      <c r="AG123" s="948"/>
      <c r="AH123" s="948"/>
      <c r="AI123" s="948"/>
      <c r="AJ123" s="949"/>
      <c r="AK123" s="950">
        <v>42056</v>
      </c>
      <c r="AL123" s="948"/>
      <c r="AM123" s="948"/>
      <c r="AN123" s="948"/>
      <c r="AO123" s="949"/>
      <c r="AP123" s="951">
        <v>0</v>
      </c>
      <c r="AQ123" s="952"/>
      <c r="AR123" s="952"/>
      <c r="AS123" s="952"/>
      <c r="AT123" s="953"/>
      <c r="AU123" s="986"/>
      <c r="AV123" s="987"/>
      <c r="AW123" s="987"/>
      <c r="AX123" s="987"/>
      <c r="AY123" s="987"/>
      <c r="AZ123" s="245" t="s">
        <v>177</v>
      </c>
      <c r="BA123" s="245"/>
      <c r="BB123" s="245"/>
      <c r="BC123" s="245"/>
      <c r="BD123" s="245"/>
      <c r="BE123" s="245"/>
      <c r="BF123" s="245"/>
      <c r="BG123" s="245"/>
      <c r="BH123" s="245"/>
      <c r="BI123" s="245"/>
      <c r="BJ123" s="245"/>
      <c r="BK123" s="245"/>
      <c r="BL123" s="245"/>
      <c r="BM123" s="245"/>
      <c r="BN123" s="245"/>
      <c r="BO123" s="966" t="s">
        <v>446</v>
      </c>
      <c r="BP123" s="994"/>
      <c r="BQ123" s="1052">
        <v>269659502</v>
      </c>
      <c r="BR123" s="1053"/>
      <c r="BS123" s="1053"/>
      <c r="BT123" s="1053"/>
      <c r="BU123" s="1053"/>
      <c r="BV123" s="1053">
        <v>284237810</v>
      </c>
      <c r="BW123" s="1053"/>
      <c r="BX123" s="1053"/>
      <c r="BY123" s="1053"/>
      <c r="BZ123" s="1053"/>
      <c r="CA123" s="1053">
        <v>271274717</v>
      </c>
      <c r="CB123" s="1053"/>
      <c r="CC123" s="1053"/>
      <c r="CD123" s="1053"/>
      <c r="CE123" s="1053"/>
      <c r="CF123" s="990"/>
      <c r="CG123" s="991"/>
      <c r="CH123" s="991"/>
      <c r="CI123" s="991"/>
      <c r="CJ123" s="992"/>
      <c r="CK123" s="998"/>
      <c r="CL123" s="999"/>
      <c r="CM123" s="999"/>
      <c r="CN123" s="999"/>
      <c r="CO123" s="1000"/>
      <c r="CP123" s="1008"/>
      <c r="CQ123" s="1009"/>
      <c r="CR123" s="1009"/>
      <c r="CS123" s="1009"/>
      <c r="CT123" s="1009"/>
      <c r="CU123" s="1009"/>
      <c r="CV123" s="1009"/>
      <c r="CW123" s="1009"/>
      <c r="CX123" s="1009"/>
      <c r="CY123" s="1009"/>
      <c r="CZ123" s="1009"/>
      <c r="DA123" s="1009"/>
      <c r="DB123" s="1009"/>
      <c r="DC123" s="1009"/>
      <c r="DD123" s="1009"/>
      <c r="DE123" s="1009"/>
      <c r="DF123" s="1010"/>
      <c r="DG123" s="947"/>
      <c r="DH123" s="948"/>
      <c r="DI123" s="948"/>
      <c r="DJ123" s="948"/>
      <c r="DK123" s="949"/>
      <c r="DL123" s="950"/>
      <c r="DM123" s="948"/>
      <c r="DN123" s="948"/>
      <c r="DO123" s="948"/>
      <c r="DP123" s="949"/>
      <c r="DQ123" s="950"/>
      <c r="DR123" s="948"/>
      <c r="DS123" s="948"/>
      <c r="DT123" s="948"/>
      <c r="DU123" s="949"/>
      <c r="DV123" s="951"/>
      <c r="DW123" s="952"/>
      <c r="DX123" s="952"/>
      <c r="DY123" s="952"/>
      <c r="DZ123" s="953"/>
    </row>
    <row r="124" spans="1:130" s="224" customFormat="1" ht="26.25" customHeight="1" thickBot="1" x14ac:dyDescent="0.2">
      <c r="A124" s="1046"/>
      <c r="B124" s="938"/>
      <c r="C124" s="911" t="s">
        <v>435</v>
      </c>
      <c r="D124" s="912"/>
      <c r="E124" s="912"/>
      <c r="F124" s="912"/>
      <c r="G124" s="912"/>
      <c r="H124" s="912"/>
      <c r="I124" s="912"/>
      <c r="J124" s="912"/>
      <c r="K124" s="912"/>
      <c r="L124" s="912"/>
      <c r="M124" s="912"/>
      <c r="N124" s="912"/>
      <c r="O124" s="912"/>
      <c r="P124" s="912"/>
      <c r="Q124" s="912"/>
      <c r="R124" s="912"/>
      <c r="S124" s="912"/>
      <c r="T124" s="912"/>
      <c r="U124" s="912"/>
      <c r="V124" s="912"/>
      <c r="W124" s="912"/>
      <c r="X124" s="912"/>
      <c r="Y124" s="912"/>
      <c r="Z124" s="913"/>
      <c r="AA124" s="947" t="s">
        <v>122</v>
      </c>
      <c r="AB124" s="948"/>
      <c r="AC124" s="948"/>
      <c r="AD124" s="948"/>
      <c r="AE124" s="949"/>
      <c r="AF124" s="950" t="s">
        <v>122</v>
      </c>
      <c r="AG124" s="948"/>
      <c r="AH124" s="948"/>
      <c r="AI124" s="948"/>
      <c r="AJ124" s="949"/>
      <c r="AK124" s="950" t="s">
        <v>122</v>
      </c>
      <c r="AL124" s="948"/>
      <c r="AM124" s="948"/>
      <c r="AN124" s="948"/>
      <c r="AO124" s="949"/>
      <c r="AP124" s="951" t="s">
        <v>122</v>
      </c>
      <c r="AQ124" s="952"/>
      <c r="AR124" s="952"/>
      <c r="AS124" s="952"/>
      <c r="AT124" s="953"/>
      <c r="AU124" s="1048" t="s">
        <v>447</v>
      </c>
      <c r="AV124" s="1049"/>
      <c r="AW124" s="1049"/>
      <c r="AX124" s="1049"/>
      <c r="AY124" s="1049"/>
      <c r="AZ124" s="1049"/>
      <c r="BA124" s="1049"/>
      <c r="BB124" s="1049"/>
      <c r="BC124" s="1049"/>
      <c r="BD124" s="1049"/>
      <c r="BE124" s="1049"/>
      <c r="BF124" s="1049"/>
      <c r="BG124" s="1049"/>
      <c r="BH124" s="1049"/>
      <c r="BI124" s="1049"/>
      <c r="BJ124" s="1049"/>
      <c r="BK124" s="1049"/>
      <c r="BL124" s="1049"/>
      <c r="BM124" s="1049"/>
      <c r="BN124" s="1049"/>
      <c r="BO124" s="1049"/>
      <c r="BP124" s="1050"/>
      <c r="BQ124" s="1051" t="s">
        <v>122</v>
      </c>
      <c r="BR124" s="1016"/>
      <c r="BS124" s="1016"/>
      <c r="BT124" s="1016"/>
      <c r="BU124" s="1016"/>
      <c r="BV124" s="1016" t="s">
        <v>122</v>
      </c>
      <c r="BW124" s="1016"/>
      <c r="BX124" s="1016"/>
      <c r="BY124" s="1016"/>
      <c r="BZ124" s="1016"/>
      <c r="CA124" s="1016" t="s">
        <v>122</v>
      </c>
      <c r="CB124" s="1016"/>
      <c r="CC124" s="1016"/>
      <c r="CD124" s="1016"/>
      <c r="CE124" s="1016"/>
      <c r="CF124" s="1017"/>
      <c r="CG124" s="1018"/>
      <c r="CH124" s="1018"/>
      <c r="CI124" s="1018"/>
      <c r="CJ124" s="1019"/>
      <c r="CK124" s="1001"/>
      <c r="CL124" s="1001"/>
      <c r="CM124" s="1001"/>
      <c r="CN124" s="1001"/>
      <c r="CO124" s="1002"/>
      <c r="CP124" s="1008" t="s">
        <v>448</v>
      </c>
      <c r="CQ124" s="1009"/>
      <c r="CR124" s="1009"/>
      <c r="CS124" s="1009"/>
      <c r="CT124" s="1009"/>
      <c r="CU124" s="1009"/>
      <c r="CV124" s="1009"/>
      <c r="CW124" s="1009"/>
      <c r="CX124" s="1009"/>
      <c r="CY124" s="1009"/>
      <c r="CZ124" s="1009"/>
      <c r="DA124" s="1009"/>
      <c r="DB124" s="1009"/>
      <c r="DC124" s="1009"/>
      <c r="DD124" s="1009"/>
      <c r="DE124" s="1009"/>
      <c r="DF124" s="1010"/>
      <c r="DG124" s="993" t="s">
        <v>122</v>
      </c>
      <c r="DH124" s="975"/>
      <c r="DI124" s="975"/>
      <c r="DJ124" s="975"/>
      <c r="DK124" s="976"/>
      <c r="DL124" s="974" t="s">
        <v>122</v>
      </c>
      <c r="DM124" s="975"/>
      <c r="DN124" s="975"/>
      <c r="DO124" s="975"/>
      <c r="DP124" s="976"/>
      <c r="DQ124" s="974" t="s">
        <v>122</v>
      </c>
      <c r="DR124" s="975"/>
      <c r="DS124" s="975"/>
      <c r="DT124" s="975"/>
      <c r="DU124" s="976"/>
      <c r="DV124" s="977" t="s">
        <v>122</v>
      </c>
      <c r="DW124" s="978"/>
      <c r="DX124" s="978"/>
      <c r="DY124" s="978"/>
      <c r="DZ124" s="979"/>
    </row>
    <row r="125" spans="1:130" s="224" customFormat="1" ht="26.25" customHeight="1" x14ac:dyDescent="0.15">
      <c r="A125" s="1046"/>
      <c r="B125" s="938"/>
      <c r="C125" s="911" t="s">
        <v>437</v>
      </c>
      <c r="D125" s="912"/>
      <c r="E125" s="912"/>
      <c r="F125" s="912"/>
      <c r="G125" s="912"/>
      <c r="H125" s="912"/>
      <c r="I125" s="912"/>
      <c r="J125" s="912"/>
      <c r="K125" s="912"/>
      <c r="L125" s="912"/>
      <c r="M125" s="912"/>
      <c r="N125" s="912"/>
      <c r="O125" s="912"/>
      <c r="P125" s="912"/>
      <c r="Q125" s="912"/>
      <c r="R125" s="912"/>
      <c r="S125" s="912"/>
      <c r="T125" s="912"/>
      <c r="U125" s="912"/>
      <c r="V125" s="912"/>
      <c r="W125" s="912"/>
      <c r="X125" s="912"/>
      <c r="Y125" s="912"/>
      <c r="Z125" s="913"/>
      <c r="AA125" s="947" t="s">
        <v>122</v>
      </c>
      <c r="AB125" s="948"/>
      <c r="AC125" s="948"/>
      <c r="AD125" s="948"/>
      <c r="AE125" s="949"/>
      <c r="AF125" s="950" t="s">
        <v>122</v>
      </c>
      <c r="AG125" s="948"/>
      <c r="AH125" s="948"/>
      <c r="AI125" s="948"/>
      <c r="AJ125" s="949"/>
      <c r="AK125" s="950" t="s">
        <v>122</v>
      </c>
      <c r="AL125" s="948"/>
      <c r="AM125" s="948"/>
      <c r="AN125" s="948"/>
      <c r="AO125" s="949"/>
      <c r="AP125" s="951" t="s">
        <v>122</v>
      </c>
      <c r="AQ125" s="952"/>
      <c r="AR125" s="952"/>
      <c r="AS125" s="952"/>
      <c r="AT125" s="95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11" t="s">
        <v>449</v>
      </c>
      <c r="CL125" s="996"/>
      <c r="CM125" s="996"/>
      <c r="CN125" s="996"/>
      <c r="CO125" s="997"/>
      <c r="CP125" s="918" t="s">
        <v>450</v>
      </c>
      <c r="CQ125" s="886"/>
      <c r="CR125" s="886"/>
      <c r="CS125" s="886"/>
      <c r="CT125" s="886"/>
      <c r="CU125" s="886"/>
      <c r="CV125" s="886"/>
      <c r="CW125" s="886"/>
      <c r="CX125" s="886"/>
      <c r="CY125" s="886"/>
      <c r="CZ125" s="886"/>
      <c r="DA125" s="886"/>
      <c r="DB125" s="886"/>
      <c r="DC125" s="886"/>
      <c r="DD125" s="886"/>
      <c r="DE125" s="886"/>
      <c r="DF125" s="887"/>
      <c r="DG125" s="919" t="s">
        <v>122</v>
      </c>
      <c r="DH125" s="920"/>
      <c r="DI125" s="920"/>
      <c r="DJ125" s="920"/>
      <c r="DK125" s="920"/>
      <c r="DL125" s="920" t="s">
        <v>122</v>
      </c>
      <c r="DM125" s="920"/>
      <c r="DN125" s="920"/>
      <c r="DO125" s="920"/>
      <c r="DP125" s="920"/>
      <c r="DQ125" s="920" t="s">
        <v>122</v>
      </c>
      <c r="DR125" s="920"/>
      <c r="DS125" s="920"/>
      <c r="DT125" s="920"/>
      <c r="DU125" s="920"/>
      <c r="DV125" s="921" t="s">
        <v>122</v>
      </c>
      <c r="DW125" s="921"/>
      <c r="DX125" s="921"/>
      <c r="DY125" s="921"/>
      <c r="DZ125" s="922"/>
    </row>
    <row r="126" spans="1:130" s="224" customFormat="1" ht="26.25" customHeight="1" thickBot="1" x14ac:dyDescent="0.2">
      <c r="A126" s="1046"/>
      <c r="B126" s="938"/>
      <c r="C126" s="911" t="s">
        <v>439</v>
      </c>
      <c r="D126" s="912"/>
      <c r="E126" s="912"/>
      <c r="F126" s="912"/>
      <c r="G126" s="912"/>
      <c r="H126" s="912"/>
      <c r="I126" s="912"/>
      <c r="J126" s="912"/>
      <c r="K126" s="912"/>
      <c r="L126" s="912"/>
      <c r="M126" s="912"/>
      <c r="N126" s="912"/>
      <c r="O126" s="912"/>
      <c r="P126" s="912"/>
      <c r="Q126" s="912"/>
      <c r="R126" s="912"/>
      <c r="S126" s="912"/>
      <c r="T126" s="912"/>
      <c r="U126" s="912"/>
      <c r="V126" s="912"/>
      <c r="W126" s="912"/>
      <c r="X126" s="912"/>
      <c r="Y126" s="912"/>
      <c r="Z126" s="913"/>
      <c r="AA126" s="947">
        <v>1856194</v>
      </c>
      <c r="AB126" s="948"/>
      <c r="AC126" s="948"/>
      <c r="AD126" s="948"/>
      <c r="AE126" s="949"/>
      <c r="AF126" s="950">
        <v>2816748</v>
      </c>
      <c r="AG126" s="948"/>
      <c r="AH126" s="948"/>
      <c r="AI126" s="948"/>
      <c r="AJ126" s="949"/>
      <c r="AK126" s="950">
        <v>3825340</v>
      </c>
      <c r="AL126" s="948"/>
      <c r="AM126" s="948"/>
      <c r="AN126" s="948"/>
      <c r="AO126" s="949"/>
      <c r="AP126" s="951">
        <v>1.8</v>
      </c>
      <c r="AQ126" s="952"/>
      <c r="AR126" s="952"/>
      <c r="AS126" s="952"/>
      <c r="AT126" s="95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2"/>
      <c r="CL126" s="999"/>
      <c r="CM126" s="999"/>
      <c r="CN126" s="999"/>
      <c r="CO126" s="1000"/>
      <c r="CP126" s="911" t="s">
        <v>451</v>
      </c>
      <c r="CQ126" s="912"/>
      <c r="CR126" s="912"/>
      <c r="CS126" s="912"/>
      <c r="CT126" s="912"/>
      <c r="CU126" s="912"/>
      <c r="CV126" s="912"/>
      <c r="CW126" s="912"/>
      <c r="CX126" s="912"/>
      <c r="CY126" s="912"/>
      <c r="CZ126" s="912"/>
      <c r="DA126" s="912"/>
      <c r="DB126" s="912"/>
      <c r="DC126" s="912"/>
      <c r="DD126" s="912"/>
      <c r="DE126" s="912"/>
      <c r="DF126" s="913"/>
      <c r="DG126" s="914" t="s">
        <v>122</v>
      </c>
      <c r="DH126" s="915"/>
      <c r="DI126" s="915"/>
      <c r="DJ126" s="915"/>
      <c r="DK126" s="915"/>
      <c r="DL126" s="915" t="s">
        <v>122</v>
      </c>
      <c r="DM126" s="915"/>
      <c r="DN126" s="915"/>
      <c r="DO126" s="915"/>
      <c r="DP126" s="915"/>
      <c r="DQ126" s="915" t="s">
        <v>122</v>
      </c>
      <c r="DR126" s="915"/>
      <c r="DS126" s="915"/>
      <c r="DT126" s="915"/>
      <c r="DU126" s="915"/>
      <c r="DV126" s="916" t="s">
        <v>122</v>
      </c>
      <c r="DW126" s="916"/>
      <c r="DX126" s="916"/>
      <c r="DY126" s="916"/>
      <c r="DZ126" s="917"/>
    </row>
    <row r="127" spans="1:130" s="224" customFormat="1" ht="26.25" customHeight="1" x14ac:dyDescent="0.15">
      <c r="A127" s="1047"/>
      <c r="B127" s="940"/>
      <c r="C127" s="962" t="s">
        <v>452</v>
      </c>
      <c r="D127" s="954"/>
      <c r="E127" s="954"/>
      <c r="F127" s="954"/>
      <c r="G127" s="954"/>
      <c r="H127" s="954"/>
      <c r="I127" s="954"/>
      <c r="J127" s="954"/>
      <c r="K127" s="954"/>
      <c r="L127" s="954"/>
      <c r="M127" s="954"/>
      <c r="N127" s="954"/>
      <c r="O127" s="954"/>
      <c r="P127" s="954"/>
      <c r="Q127" s="954"/>
      <c r="R127" s="954"/>
      <c r="S127" s="954"/>
      <c r="T127" s="954"/>
      <c r="U127" s="954"/>
      <c r="V127" s="954"/>
      <c r="W127" s="954"/>
      <c r="X127" s="954"/>
      <c r="Y127" s="954"/>
      <c r="Z127" s="955"/>
      <c r="AA127" s="947">
        <v>495226</v>
      </c>
      <c r="AB127" s="948"/>
      <c r="AC127" s="948"/>
      <c r="AD127" s="948"/>
      <c r="AE127" s="949"/>
      <c r="AF127" s="950">
        <v>502188</v>
      </c>
      <c r="AG127" s="948"/>
      <c r="AH127" s="948"/>
      <c r="AI127" s="948"/>
      <c r="AJ127" s="949"/>
      <c r="AK127" s="950">
        <v>471094</v>
      </c>
      <c r="AL127" s="948"/>
      <c r="AM127" s="948"/>
      <c r="AN127" s="948"/>
      <c r="AO127" s="949"/>
      <c r="AP127" s="951">
        <v>0.2</v>
      </c>
      <c r="AQ127" s="952"/>
      <c r="AR127" s="952"/>
      <c r="AS127" s="952"/>
      <c r="AT127" s="953"/>
      <c r="AU127" s="226"/>
      <c r="AV127" s="226"/>
      <c r="AW127" s="226"/>
      <c r="AX127" s="1020" t="s">
        <v>453</v>
      </c>
      <c r="AY127" s="1021"/>
      <c r="AZ127" s="1021"/>
      <c r="BA127" s="1021"/>
      <c r="BB127" s="1021"/>
      <c r="BC127" s="1021"/>
      <c r="BD127" s="1021"/>
      <c r="BE127" s="1022"/>
      <c r="BF127" s="1023" t="s">
        <v>454</v>
      </c>
      <c r="BG127" s="1021"/>
      <c r="BH127" s="1021"/>
      <c r="BI127" s="1021"/>
      <c r="BJ127" s="1021"/>
      <c r="BK127" s="1021"/>
      <c r="BL127" s="1022"/>
      <c r="BM127" s="1023" t="s">
        <v>455</v>
      </c>
      <c r="BN127" s="1021"/>
      <c r="BO127" s="1021"/>
      <c r="BP127" s="1021"/>
      <c r="BQ127" s="1021"/>
      <c r="BR127" s="1021"/>
      <c r="BS127" s="1022"/>
      <c r="BT127" s="1023" t="s">
        <v>456</v>
      </c>
      <c r="BU127" s="1021"/>
      <c r="BV127" s="1021"/>
      <c r="BW127" s="1021"/>
      <c r="BX127" s="1021"/>
      <c r="BY127" s="1021"/>
      <c r="BZ127" s="1044"/>
      <c r="CA127" s="226"/>
      <c r="CB127" s="226"/>
      <c r="CC127" s="226"/>
      <c r="CD127" s="249"/>
      <c r="CE127" s="249"/>
      <c r="CF127" s="249"/>
      <c r="CG127" s="226"/>
      <c r="CH127" s="226"/>
      <c r="CI127" s="226"/>
      <c r="CJ127" s="248"/>
      <c r="CK127" s="1012"/>
      <c r="CL127" s="999"/>
      <c r="CM127" s="999"/>
      <c r="CN127" s="999"/>
      <c r="CO127" s="1000"/>
      <c r="CP127" s="911" t="s">
        <v>457</v>
      </c>
      <c r="CQ127" s="912"/>
      <c r="CR127" s="912"/>
      <c r="CS127" s="912"/>
      <c r="CT127" s="912"/>
      <c r="CU127" s="912"/>
      <c r="CV127" s="912"/>
      <c r="CW127" s="912"/>
      <c r="CX127" s="912"/>
      <c r="CY127" s="912"/>
      <c r="CZ127" s="912"/>
      <c r="DA127" s="912"/>
      <c r="DB127" s="912"/>
      <c r="DC127" s="912"/>
      <c r="DD127" s="912"/>
      <c r="DE127" s="912"/>
      <c r="DF127" s="913"/>
      <c r="DG127" s="914" t="s">
        <v>122</v>
      </c>
      <c r="DH127" s="915"/>
      <c r="DI127" s="915"/>
      <c r="DJ127" s="915"/>
      <c r="DK127" s="915"/>
      <c r="DL127" s="915" t="s">
        <v>122</v>
      </c>
      <c r="DM127" s="915"/>
      <c r="DN127" s="915"/>
      <c r="DO127" s="915"/>
      <c r="DP127" s="915"/>
      <c r="DQ127" s="915" t="s">
        <v>122</v>
      </c>
      <c r="DR127" s="915"/>
      <c r="DS127" s="915"/>
      <c r="DT127" s="915"/>
      <c r="DU127" s="915"/>
      <c r="DV127" s="916" t="s">
        <v>122</v>
      </c>
      <c r="DW127" s="916"/>
      <c r="DX127" s="916"/>
      <c r="DY127" s="916"/>
      <c r="DZ127" s="917"/>
    </row>
    <row r="128" spans="1:130" s="224" customFormat="1" ht="26.25" customHeight="1" thickBot="1" x14ac:dyDescent="0.2">
      <c r="A128" s="1030" t="s">
        <v>458</v>
      </c>
      <c r="B128" s="1031"/>
      <c r="C128" s="1031"/>
      <c r="D128" s="1031"/>
      <c r="E128" s="1031"/>
      <c r="F128" s="1031"/>
      <c r="G128" s="1031"/>
      <c r="H128" s="1031"/>
      <c r="I128" s="1031"/>
      <c r="J128" s="1031"/>
      <c r="K128" s="1031"/>
      <c r="L128" s="1031"/>
      <c r="M128" s="1031"/>
      <c r="N128" s="1031"/>
      <c r="O128" s="1031"/>
      <c r="P128" s="1031"/>
      <c r="Q128" s="1031"/>
      <c r="R128" s="1031"/>
      <c r="S128" s="1031"/>
      <c r="T128" s="1031"/>
      <c r="U128" s="1031"/>
      <c r="V128" s="1031"/>
      <c r="W128" s="1032" t="s">
        <v>459</v>
      </c>
      <c r="X128" s="1032"/>
      <c r="Y128" s="1032"/>
      <c r="Z128" s="1033"/>
      <c r="AA128" s="1034" t="s">
        <v>122</v>
      </c>
      <c r="AB128" s="1035"/>
      <c r="AC128" s="1035"/>
      <c r="AD128" s="1035"/>
      <c r="AE128" s="1036"/>
      <c r="AF128" s="1037" t="s">
        <v>122</v>
      </c>
      <c r="AG128" s="1035"/>
      <c r="AH128" s="1035"/>
      <c r="AI128" s="1035"/>
      <c r="AJ128" s="1036"/>
      <c r="AK128" s="1037" t="s">
        <v>122</v>
      </c>
      <c r="AL128" s="1035"/>
      <c r="AM128" s="1035"/>
      <c r="AN128" s="1035"/>
      <c r="AO128" s="1036"/>
      <c r="AP128" s="1038"/>
      <c r="AQ128" s="1039"/>
      <c r="AR128" s="1039"/>
      <c r="AS128" s="1039"/>
      <c r="AT128" s="1040"/>
      <c r="AU128" s="226"/>
      <c r="AV128" s="226"/>
      <c r="AW128" s="226"/>
      <c r="AX128" s="885" t="s">
        <v>460</v>
      </c>
      <c r="AY128" s="886"/>
      <c r="AZ128" s="886"/>
      <c r="BA128" s="886"/>
      <c r="BB128" s="886"/>
      <c r="BC128" s="886"/>
      <c r="BD128" s="886"/>
      <c r="BE128" s="887"/>
      <c r="BF128" s="1041" t="s">
        <v>122</v>
      </c>
      <c r="BG128" s="1042"/>
      <c r="BH128" s="1042"/>
      <c r="BI128" s="1042"/>
      <c r="BJ128" s="1042"/>
      <c r="BK128" s="1042"/>
      <c r="BL128" s="1043"/>
      <c r="BM128" s="1041">
        <v>11.25</v>
      </c>
      <c r="BN128" s="1042"/>
      <c r="BO128" s="1042"/>
      <c r="BP128" s="1042"/>
      <c r="BQ128" s="1042"/>
      <c r="BR128" s="1042"/>
      <c r="BS128" s="1043"/>
      <c r="BT128" s="1041">
        <v>20</v>
      </c>
      <c r="BU128" s="1042"/>
      <c r="BV128" s="1042"/>
      <c r="BW128" s="1042"/>
      <c r="BX128" s="1042"/>
      <c r="BY128" s="1042"/>
      <c r="BZ128" s="1065"/>
      <c r="CA128" s="249"/>
      <c r="CB128" s="249"/>
      <c r="CC128" s="249"/>
      <c r="CD128" s="249"/>
      <c r="CE128" s="249"/>
      <c r="CF128" s="249"/>
      <c r="CG128" s="226"/>
      <c r="CH128" s="226"/>
      <c r="CI128" s="226"/>
      <c r="CJ128" s="248"/>
      <c r="CK128" s="1013"/>
      <c r="CL128" s="1014"/>
      <c r="CM128" s="1014"/>
      <c r="CN128" s="1014"/>
      <c r="CO128" s="1015"/>
      <c r="CP128" s="1024" t="s">
        <v>461</v>
      </c>
      <c r="CQ128" s="713"/>
      <c r="CR128" s="713"/>
      <c r="CS128" s="713"/>
      <c r="CT128" s="713"/>
      <c r="CU128" s="713"/>
      <c r="CV128" s="713"/>
      <c r="CW128" s="713"/>
      <c r="CX128" s="713"/>
      <c r="CY128" s="713"/>
      <c r="CZ128" s="713"/>
      <c r="DA128" s="713"/>
      <c r="DB128" s="713"/>
      <c r="DC128" s="713"/>
      <c r="DD128" s="713"/>
      <c r="DE128" s="713"/>
      <c r="DF128" s="1025"/>
      <c r="DG128" s="1026" t="s">
        <v>122</v>
      </c>
      <c r="DH128" s="1027"/>
      <c r="DI128" s="1027"/>
      <c r="DJ128" s="1027"/>
      <c r="DK128" s="1027"/>
      <c r="DL128" s="1027" t="s">
        <v>122</v>
      </c>
      <c r="DM128" s="1027"/>
      <c r="DN128" s="1027"/>
      <c r="DO128" s="1027"/>
      <c r="DP128" s="1027"/>
      <c r="DQ128" s="1027" t="s">
        <v>122</v>
      </c>
      <c r="DR128" s="1027"/>
      <c r="DS128" s="1027"/>
      <c r="DT128" s="1027"/>
      <c r="DU128" s="1027"/>
      <c r="DV128" s="1028" t="s">
        <v>122</v>
      </c>
      <c r="DW128" s="1028"/>
      <c r="DX128" s="1028"/>
      <c r="DY128" s="1028"/>
      <c r="DZ128" s="1029"/>
    </row>
    <row r="129" spans="1:131" s="224" customFormat="1" ht="26.25" customHeight="1" x14ac:dyDescent="0.15">
      <c r="A129" s="923" t="s">
        <v>103</v>
      </c>
      <c r="B129" s="924"/>
      <c r="C129" s="924"/>
      <c r="D129" s="924"/>
      <c r="E129" s="924"/>
      <c r="F129" s="924"/>
      <c r="G129" s="924"/>
      <c r="H129" s="924"/>
      <c r="I129" s="924"/>
      <c r="J129" s="924"/>
      <c r="K129" s="924"/>
      <c r="L129" s="924"/>
      <c r="M129" s="924"/>
      <c r="N129" s="924"/>
      <c r="O129" s="924"/>
      <c r="P129" s="924"/>
      <c r="Q129" s="924"/>
      <c r="R129" s="924"/>
      <c r="S129" s="924"/>
      <c r="T129" s="924"/>
      <c r="U129" s="924"/>
      <c r="V129" s="924"/>
      <c r="W129" s="1059" t="s">
        <v>462</v>
      </c>
      <c r="X129" s="1060"/>
      <c r="Y129" s="1060"/>
      <c r="Z129" s="1061"/>
      <c r="AA129" s="947">
        <v>206782019</v>
      </c>
      <c r="AB129" s="948"/>
      <c r="AC129" s="948"/>
      <c r="AD129" s="948"/>
      <c r="AE129" s="949"/>
      <c r="AF129" s="950">
        <v>217125148</v>
      </c>
      <c r="AG129" s="948"/>
      <c r="AH129" s="948"/>
      <c r="AI129" s="948"/>
      <c r="AJ129" s="949"/>
      <c r="AK129" s="950">
        <v>226601394</v>
      </c>
      <c r="AL129" s="948"/>
      <c r="AM129" s="948"/>
      <c r="AN129" s="948"/>
      <c r="AO129" s="949"/>
      <c r="AP129" s="1062"/>
      <c r="AQ129" s="1063"/>
      <c r="AR129" s="1063"/>
      <c r="AS129" s="1063"/>
      <c r="AT129" s="1064"/>
      <c r="AU129" s="227"/>
      <c r="AV129" s="227"/>
      <c r="AW129" s="227"/>
      <c r="AX129" s="1054" t="s">
        <v>463</v>
      </c>
      <c r="AY129" s="912"/>
      <c r="AZ129" s="912"/>
      <c r="BA129" s="912"/>
      <c r="BB129" s="912"/>
      <c r="BC129" s="912"/>
      <c r="BD129" s="912"/>
      <c r="BE129" s="913"/>
      <c r="BF129" s="1055" t="s">
        <v>122</v>
      </c>
      <c r="BG129" s="1056"/>
      <c r="BH129" s="1056"/>
      <c r="BI129" s="1056"/>
      <c r="BJ129" s="1056"/>
      <c r="BK129" s="1056"/>
      <c r="BL129" s="1057"/>
      <c r="BM129" s="1055">
        <v>16.25</v>
      </c>
      <c r="BN129" s="1056"/>
      <c r="BO129" s="1056"/>
      <c r="BP129" s="1056"/>
      <c r="BQ129" s="1056"/>
      <c r="BR129" s="1056"/>
      <c r="BS129" s="1057"/>
      <c r="BT129" s="1055">
        <v>30</v>
      </c>
      <c r="BU129" s="1056"/>
      <c r="BV129" s="1056"/>
      <c r="BW129" s="1056"/>
      <c r="BX129" s="1056"/>
      <c r="BY129" s="1056"/>
      <c r="BZ129" s="1058"/>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3" t="s">
        <v>464</v>
      </c>
      <c r="B130" s="924"/>
      <c r="C130" s="924"/>
      <c r="D130" s="924"/>
      <c r="E130" s="924"/>
      <c r="F130" s="924"/>
      <c r="G130" s="924"/>
      <c r="H130" s="924"/>
      <c r="I130" s="924"/>
      <c r="J130" s="924"/>
      <c r="K130" s="924"/>
      <c r="L130" s="924"/>
      <c r="M130" s="924"/>
      <c r="N130" s="924"/>
      <c r="O130" s="924"/>
      <c r="P130" s="924"/>
      <c r="Q130" s="924"/>
      <c r="R130" s="924"/>
      <c r="S130" s="924"/>
      <c r="T130" s="924"/>
      <c r="U130" s="924"/>
      <c r="V130" s="924"/>
      <c r="W130" s="1059" t="s">
        <v>465</v>
      </c>
      <c r="X130" s="1060"/>
      <c r="Y130" s="1060"/>
      <c r="Z130" s="1061"/>
      <c r="AA130" s="947">
        <v>14552242</v>
      </c>
      <c r="AB130" s="948"/>
      <c r="AC130" s="948"/>
      <c r="AD130" s="948"/>
      <c r="AE130" s="949"/>
      <c r="AF130" s="950">
        <v>13426291</v>
      </c>
      <c r="AG130" s="948"/>
      <c r="AH130" s="948"/>
      <c r="AI130" s="948"/>
      <c r="AJ130" s="949"/>
      <c r="AK130" s="950">
        <v>12161115</v>
      </c>
      <c r="AL130" s="948"/>
      <c r="AM130" s="948"/>
      <c r="AN130" s="948"/>
      <c r="AO130" s="949"/>
      <c r="AP130" s="1062"/>
      <c r="AQ130" s="1063"/>
      <c r="AR130" s="1063"/>
      <c r="AS130" s="1063"/>
      <c r="AT130" s="1064"/>
      <c r="AU130" s="227"/>
      <c r="AV130" s="227"/>
      <c r="AW130" s="227"/>
      <c r="AX130" s="1054" t="s">
        <v>466</v>
      </c>
      <c r="AY130" s="912"/>
      <c r="AZ130" s="912"/>
      <c r="BA130" s="912"/>
      <c r="BB130" s="912"/>
      <c r="BC130" s="912"/>
      <c r="BD130" s="912"/>
      <c r="BE130" s="913"/>
      <c r="BF130" s="1090">
        <v>-2.4</v>
      </c>
      <c r="BG130" s="1091"/>
      <c r="BH130" s="1091"/>
      <c r="BI130" s="1091"/>
      <c r="BJ130" s="1091"/>
      <c r="BK130" s="1091"/>
      <c r="BL130" s="1092"/>
      <c r="BM130" s="1090">
        <v>25</v>
      </c>
      <c r="BN130" s="1091"/>
      <c r="BO130" s="1091"/>
      <c r="BP130" s="1091"/>
      <c r="BQ130" s="1091"/>
      <c r="BR130" s="1091"/>
      <c r="BS130" s="1092"/>
      <c r="BT130" s="1090">
        <v>35</v>
      </c>
      <c r="BU130" s="1091"/>
      <c r="BV130" s="1091"/>
      <c r="BW130" s="1091"/>
      <c r="BX130" s="1091"/>
      <c r="BY130" s="1091"/>
      <c r="BZ130" s="1093"/>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4"/>
      <c r="B131" s="1095"/>
      <c r="C131" s="1095"/>
      <c r="D131" s="1095"/>
      <c r="E131" s="1095"/>
      <c r="F131" s="1095"/>
      <c r="G131" s="1095"/>
      <c r="H131" s="1095"/>
      <c r="I131" s="1095"/>
      <c r="J131" s="1095"/>
      <c r="K131" s="1095"/>
      <c r="L131" s="1095"/>
      <c r="M131" s="1095"/>
      <c r="N131" s="1095"/>
      <c r="O131" s="1095"/>
      <c r="P131" s="1095"/>
      <c r="Q131" s="1095"/>
      <c r="R131" s="1095"/>
      <c r="S131" s="1095"/>
      <c r="T131" s="1095"/>
      <c r="U131" s="1095"/>
      <c r="V131" s="1095"/>
      <c r="W131" s="1096" t="s">
        <v>467</v>
      </c>
      <c r="X131" s="1097"/>
      <c r="Y131" s="1097"/>
      <c r="Z131" s="1098"/>
      <c r="AA131" s="993">
        <v>192229777</v>
      </c>
      <c r="AB131" s="975"/>
      <c r="AC131" s="975"/>
      <c r="AD131" s="975"/>
      <c r="AE131" s="976"/>
      <c r="AF131" s="974">
        <v>203698857</v>
      </c>
      <c r="AG131" s="975"/>
      <c r="AH131" s="975"/>
      <c r="AI131" s="975"/>
      <c r="AJ131" s="976"/>
      <c r="AK131" s="974">
        <v>214440279</v>
      </c>
      <c r="AL131" s="975"/>
      <c r="AM131" s="975"/>
      <c r="AN131" s="975"/>
      <c r="AO131" s="976"/>
      <c r="AP131" s="1099"/>
      <c r="AQ131" s="1100"/>
      <c r="AR131" s="1100"/>
      <c r="AS131" s="1100"/>
      <c r="AT131" s="1101"/>
      <c r="AU131" s="227"/>
      <c r="AV131" s="227"/>
      <c r="AW131" s="227"/>
      <c r="AX131" s="1072" t="s">
        <v>468</v>
      </c>
      <c r="AY131" s="713"/>
      <c r="AZ131" s="713"/>
      <c r="BA131" s="713"/>
      <c r="BB131" s="713"/>
      <c r="BC131" s="713"/>
      <c r="BD131" s="713"/>
      <c r="BE131" s="1025"/>
      <c r="BF131" s="1073" t="s">
        <v>122</v>
      </c>
      <c r="BG131" s="1074"/>
      <c r="BH131" s="1074"/>
      <c r="BI131" s="1074"/>
      <c r="BJ131" s="1074"/>
      <c r="BK131" s="1074"/>
      <c r="BL131" s="1075"/>
      <c r="BM131" s="1073">
        <v>350</v>
      </c>
      <c r="BN131" s="1074"/>
      <c r="BO131" s="1074"/>
      <c r="BP131" s="1074"/>
      <c r="BQ131" s="1074"/>
      <c r="BR131" s="1074"/>
      <c r="BS131" s="1075"/>
      <c r="BT131" s="1076"/>
      <c r="BU131" s="1077"/>
      <c r="BV131" s="1077"/>
      <c r="BW131" s="1077"/>
      <c r="BX131" s="1077"/>
      <c r="BY131" s="1077"/>
      <c r="BZ131" s="1078"/>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9" t="s">
        <v>469</v>
      </c>
      <c r="B132" s="1080"/>
      <c r="C132" s="1080"/>
      <c r="D132" s="1080"/>
      <c r="E132" s="1080"/>
      <c r="F132" s="1080"/>
      <c r="G132" s="1080"/>
      <c r="H132" s="1080"/>
      <c r="I132" s="1080"/>
      <c r="J132" s="1080"/>
      <c r="K132" s="1080"/>
      <c r="L132" s="1080"/>
      <c r="M132" s="1080"/>
      <c r="N132" s="1080"/>
      <c r="O132" s="1080"/>
      <c r="P132" s="1080"/>
      <c r="Q132" s="1080"/>
      <c r="R132" s="1080"/>
      <c r="S132" s="1080"/>
      <c r="T132" s="1080"/>
      <c r="U132" s="1080"/>
      <c r="V132" s="1083" t="s">
        <v>470</v>
      </c>
      <c r="W132" s="1083"/>
      <c r="X132" s="1083"/>
      <c r="Y132" s="1083"/>
      <c r="Z132" s="1084"/>
      <c r="AA132" s="1085">
        <v>-3.4436022899999998</v>
      </c>
      <c r="AB132" s="1086"/>
      <c r="AC132" s="1086"/>
      <c r="AD132" s="1086"/>
      <c r="AE132" s="1087"/>
      <c r="AF132" s="1088">
        <v>-2.4033458400000001</v>
      </c>
      <c r="AG132" s="1086"/>
      <c r="AH132" s="1086"/>
      <c r="AI132" s="1086"/>
      <c r="AJ132" s="1087"/>
      <c r="AK132" s="1088">
        <v>-1.4237270900000001</v>
      </c>
      <c r="AL132" s="1086"/>
      <c r="AM132" s="1086"/>
      <c r="AN132" s="1086"/>
      <c r="AO132" s="1087"/>
      <c r="AP132" s="990"/>
      <c r="AQ132" s="991"/>
      <c r="AR132" s="991"/>
      <c r="AS132" s="991"/>
      <c r="AT132" s="1089"/>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81"/>
      <c r="B133" s="1082"/>
      <c r="C133" s="1082"/>
      <c r="D133" s="1082"/>
      <c r="E133" s="1082"/>
      <c r="F133" s="1082"/>
      <c r="G133" s="1082"/>
      <c r="H133" s="1082"/>
      <c r="I133" s="1082"/>
      <c r="J133" s="1082"/>
      <c r="K133" s="1082"/>
      <c r="L133" s="1082"/>
      <c r="M133" s="1082"/>
      <c r="N133" s="1082"/>
      <c r="O133" s="1082"/>
      <c r="P133" s="1082"/>
      <c r="Q133" s="1082"/>
      <c r="R133" s="1082"/>
      <c r="S133" s="1082"/>
      <c r="T133" s="1082"/>
      <c r="U133" s="1082"/>
      <c r="V133" s="1066" t="s">
        <v>471</v>
      </c>
      <c r="W133" s="1066"/>
      <c r="X133" s="1066"/>
      <c r="Y133" s="1066"/>
      <c r="Z133" s="1067"/>
      <c r="AA133" s="1068">
        <v>-3.6</v>
      </c>
      <c r="AB133" s="1069"/>
      <c r="AC133" s="1069"/>
      <c r="AD133" s="1069"/>
      <c r="AE133" s="1070"/>
      <c r="AF133" s="1068">
        <v>-3</v>
      </c>
      <c r="AG133" s="1069"/>
      <c r="AH133" s="1069"/>
      <c r="AI133" s="1069"/>
      <c r="AJ133" s="1070"/>
      <c r="AK133" s="1068">
        <v>-2.4</v>
      </c>
      <c r="AL133" s="1069"/>
      <c r="AM133" s="1069"/>
      <c r="AN133" s="1069"/>
      <c r="AO133" s="1070"/>
      <c r="AP133" s="1017"/>
      <c r="AQ133" s="1018"/>
      <c r="AR133" s="1018"/>
      <c r="AS133" s="1018"/>
      <c r="AT133" s="107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d2r6W5o266AIUtw6IDpzC6bHhI2FVbfY8LyuYDDVLadnBm4PBp2DYE60tNrpZJq6KFroRiDHl8skkyXHvAdI0Q==" saltValue="PPbLQR5zd9k85UAKf2J0W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A6" sqref="A6"/>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472</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nF+kzm3irfdMzZCmMLscR087opvg34qqQ6bk8FKnhMlAIT9dJHHSB5i4v+C+inNYSrIpiirpJoOFZ3WQwfCdmA==" saltValue="2lCx2Gscy5J+uCQXcs5b1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Wf2rXn/Q5P+cASvjwPrK+xNvZemZ8W3hIkxJoHQYTXM+VvhdB4ONvcal9C/UzmdOMVUYaXhfKhApeOWCj5Pjg==" saltValue="vh2mm8hzWC9KfL6Muym+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474</v>
      </c>
      <c r="AL6" s="260"/>
      <c r="AM6" s="260"/>
      <c r="AN6" s="260"/>
    </row>
    <row r="7" spans="1:46" ht="13.5" customHeight="1" x14ac:dyDescent="0.15">
      <c r="A7" s="259"/>
      <c r="AK7" s="262"/>
      <c r="AL7" s="263"/>
      <c r="AM7" s="263"/>
      <c r="AN7" s="264"/>
      <c r="AO7" s="1103" t="s">
        <v>475</v>
      </c>
      <c r="AP7" s="265"/>
      <c r="AQ7" s="266" t="s">
        <v>476</v>
      </c>
      <c r="AR7" s="267"/>
    </row>
    <row r="8" spans="1:46" x14ac:dyDescent="0.15">
      <c r="A8" s="259"/>
      <c r="AK8" s="268"/>
      <c r="AL8" s="269"/>
      <c r="AM8" s="269"/>
      <c r="AN8" s="270"/>
      <c r="AO8" s="1104"/>
      <c r="AP8" s="271" t="s">
        <v>477</v>
      </c>
      <c r="AQ8" s="272" t="s">
        <v>478</v>
      </c>
      <c r="AR8" s="273" t="s">
        <v>479</v>
      </c>
    </row>
    <row r="9" spans="1:46" x14ac:dyDescent="0.15">
      <c r="A9" s="259"/>
      <c r="AK9" s="1105" t="s">
        <v>480</v>
      </c>
      <c r="AL9" s="1106"/>
      <c r="AM9" s="1106"/>
      <c r="AN9" s="1107"/>
      <c r="AO9" s="274">
        <v>55072903</v>
      </c>
      <c r="AP9" s="274">
        <v>59983</v>
      </c>
      <c r="AQ9" s="275">
        <v>62747</v>
      </c>
      <c r="AR9" s="276">
        <v>-4.4000000000000004</v>
      </c>
    </row>
    <row r="10" spans="1:46" ht="13.5" customHeight="1" x14ac:dyDescent="0.15">
      <c r="A10" s="259"/>
      <c r="AK10" s="1105" t="s">
        <v>481</v>
      </c>
      <c r="AL10" s="1106"/>
      <c r="AM10" s="1106"/>
      <c r="AN10" s="1107"/>
      <c r="AO10" s="277">
        <v>770060</v>
      </c>
      <c r="AP10" s="277">
        <v>839</v>
      </c>
      <c r="AQ10" s="278">
        <v>903</v>
      </c>
      <c r="AR10" s="279">
        <v>-7.1</v>
      </c>
    </row>
    <row r="11" spans="1:46" ht="13.5" customHeight="1" x14ac:dyDescent="0.15">
      <c r="A11" s="259"/>
      <c r="AK11" s="1105" t="s">
        <v>482</v>
      </c>
      <c r="AL11" s="1106"/>
      <c r="AM11" s="1106"/>
      <c r="AN11" s="1107"/>
      <c r="AO11" s="277" t="s">
        <v>483</v>
      </c>
      <c r="AP11" s="277" t="s">
        <v>483</v>
      </c>
      <c r="AQ11" s="278" t="s">
        <v>483</v>
      </c>
      <c r="AR11" s="279" t="s">
        <v>483</v>
      </c>
    </row>
    <row r="12" spans="1:46" ht="13.5" customHeight="1" x14ac:dyDescent="0.15">
      <c r="A12" s="259"/>
      <c r="AK12" s="1105" t="s">
        <v>484</v>
      </c>
      <c r="AL12" s="1106"/>
      <c r="AM12" s="1106"/>
      <c r="AN12" s="1107"/>
      <c r="AO12" s="277" t="s">
        <v>483</v>
      </c>
      <c r="AP12" s="277" t="s">
        <v>483</v>
      </c>
      <c r="AQ12" s="278" t="s">
        <v>483</v>
      </c>
      <c r="AR12" s="279" t="s">
        <v>483</v>
      </c>
    </row>
    <row r="13" spans="1:46" ht="13.5" customHeight="1" x14ac:dyDescent="0.15">
      <c r="A13" s="259"/>
      <c r="AK13" s="1105" t="s">
        <v>485</v>
      </c>
      <c r="AL13" s="1106"/>
      <c r="AM13" s="1106"/>
      <c r="AN13" s="1107"/>
      <c r="AO13" s="277">
        <v>1375409</v>
      </c>
      <c r="AP13" s="277">
        <v>1498</v>
      </c>
      <c r="AQ13" s="278">
        <v>2239</v>
      </c>
      <c r="AR13" s="279">
        <v>-33.1</v>
      </c>
    </row>
    <row r="14" spans="1:46" ht="13.5" customHeight="1" x14ac:dyDescent="0.15">
      <c r="A14" s="259"/>
      <c r="AK14" s="1105" t="s">
        <v>486</v>
      </c>
      <c r="AL14" s="1106"/>
      <c r="AM14" s="1106"/>
      <c r="AN14" s="1107"/>
      <c r="AO14" s="277">
        <v>1007290</v>
      </c>
      <c r="AP14" s="277">
        <v>1097</v>
      </c>
      <c r="AQ14" s="278">
        <v>1577</v>
      </c>
      <c r="AR14" s="279">
        <v>-30.4</v>
      </c>
    </row>
    <row r="15" spans="1:46" ht="13.5" customHeight="1" x14ac:dyDescent="0.15">
      <c r="A15" s="259"/>
      <c r="AK15" s="1108" t="s">
        <v>487</v>
      </c>
      <c r="AL15" s="1109"/>
      <c r="AM15" s="1109"/>
      <c r="AN15" s="1110"/>
      <c r="AO15" s="277">
        <v>-1344349</v>
      </c>
      <c r="AP15" s="277">
        <v>-1464</v>
      </c>
      <c r="AQ15" s="278">
        <v>-1898</v>
      </c>
      <c r="AR15" s="279">
        <v>-22.9</v>
      </c>
    </row>
    <row r="16" spans="1:46" x14ac:dyDescent="0.15">
      <c r="A16" s="259"/>
      <c r="AK16" s="1108" t="s">
        <v>177</v>
      </c>
      <c r="AL16" s="1109"/>
      <c r="AM16" s="1109"/>
      <c r="AN16" s="1110"/>
      <c r="AO16" s="277">
        <v>56881313</v>
      </c>
      <c r="AP16" s="277">
        <v>61953</v>
      </c>
      <c r="AQ16" s="278">
        <v>65568</v>
      </c>
      <c r="AR16" s="279">
        <v>-5.5</v>
      </c>
    </row>
    <row r="17" spans="1:46" x14ac:dyDescent="0.15">
      <c r="A17" s="259"/>
    </row>
    <row r="18" spans="1:46" x14ac:dyDescent="0.15">
      <c r="A18" s="259"/>
      <c r="AQ18" s="280"/>
      <c r="AR18" s="280"/>
    </row>
    <row r="19" spans="1:46" x14ac:dyDescent="0.15">
      <c r="A19" s="259"/>
      <c r="AK19" s="255" t="s">
        <v>488</v>
      </c>
    </row>
    <row r="20" spans="1:46" x14ac:dyDescent="0.15">
      <c r="A20" s="259"/>
      <c r="AK20" s="281"/>
      <c r="AL20" s="282"/>
      <c r="AM20" s="282"/>
      <c r="AN20" s="283"/>
      <c r="AO20" s="284" t="s">
        <v>489</v>
      </c>
      <c r="AP20" s="285" t="s">
        <v>490</v>
      </c>
      <c r="AQ20" s="286" t="s">
        <v>491</v>
      </c>
      <c r="AR20" s="287"/>
    </row>
    <row r="21" spans="1:46" s="260" customFormat="1" x14ac:dyDescent="0.15">
      <c r="A21" s="288"/>
      <c r="AK21" s="1111" t="s">
        <v>492</v>
      </c>
      <c r="AL21" s="1112"/>
      <c r="AM21" s="1112"/>
      <c r="AN21" s="1113"/>
      <c r="AO21" s="289">
        <v>5.83</v>
      </c>
      <c r="AP21" s="290">
        <v>6.35</v>
      </c>
      <c r="AQ21" s="291">
        <v>-0.52</v>
      </c>
      <c r="AS21" s="292"/>
      <c r="AT21" s="288"/>
    </row>
    <row r="22" spans="1:46" s="260" customFormat="1" x14ac:dyDescent="0.15">
      <c r="A22" s="288"/>
      <c r="AK22" s="1111" t="s">
        <v>493</v>
      </c>
      <c r="AL22" s="1112"/>
      <c r="AM22" s="1112"/>
      <c r="AN22" s="1113"/>
      <c r="AO22" s="293">
        <v>99.6</v>
      </c>
      <c r="AP22" s="294">
        <v>98.6</v>
      </c>
      <c r="AQ22" s="295">
        <v>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2" t="s">
        <v>494</v>
      </c>
      <c r="B26" s="1102"/>
      <c r="C26" s="1102"/>
      <c r="D26" s="1102"/>
      <c r="E26" s="1102"/>
      <c r="F26" s="1102"/>
      <c r="G26" s="1102"/>
      <c r="H26" s="1102"/>
      <c r="I26" s="1102"/>
      <c r="J26" s="1102"/>
      <c r="K26" s="1102"/>
      <c r="L26" s="1102"/>
      <c r="M26" s="1102"/>
      <c r="N26" s="1102"/>
      <c r="O26" s="1102"/>
      <c r="P26" s="1102"/>
      <c r="Q26" s="1102"/>
      <c r="R26" s="1102"/>
      <c r="S26" s="1102"/>
      <c r="T26" s="1102"/>
      <c r="U26" s="1102"/>
      <c r="V26" s="1102"/>
      <c r="W26" s="1102"/>
      <c r="X26" s="1102"/>
      <c r="Y26" s="1102"/>
      <c r="Z26" s="1102"/>
      <c r="AA26" s="1102"/>
      <c r="AB26" s="1102"/>
      <c r="AC26" s="1102"/>
      <c r="AD26" s="1102"/>
      <c r="AE26" s="1102"/>
      <c r="AF26" s="1102"/>
      <c r="AG26" s="1102"/>
      <c r="AH26" s="1102"/>
      <c r="AI26" s="1102"/>
      <c r="AJ26" s="1102"/>
      <c r="AK26" s="1102"/>
      <c r="AL26" s="1102"/>
      <c r="AM26" s="1102"/>
      <c r="AN26" s="1102"/>
      <c r="AO26" s="1102"/>
      <c r="AP26" s="1102"/>
      <c r="AQ26" s="1102"/>
      <c r="AR26" s="1102"/>
      <c r="AS26" s="1102"/>
    </row>
    <row r="27" spans="1:46" x14ac:dyDescent="0.15">
      <c r="A27" s="300"/>
      <c r="AS27" s="255"/>
      <c r="AT27" s="255"/>
    </row>
    <row r="28" spans="1:46" ht="17.25" x14ac:dyDescent="0.15">
      <c r="A28" s="256" t="s">
        <v>495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496</v>
      </c>
      <c r="AL29" s="260"/>
      <c r="AM29" s="260"/>
      <c r="AN29" s="260"/>
      <c r="AS29" s="302"/>
    </row>
    <row r="30" spans="1:46" ht="13.5" customHeight="1" x14ac:dyDescent="0.15">
      <c r="A30" s="259"/>
      <c r="AK30" s="262"/>
      <c r="AL30" s="263"/>
      <c r="AM30" s="263"/>
      <c r="AN30" s="264"/>
      <c r="AO30" s="1103" t="s">
        <v>475</v>
      </c>
      <c r="AP30" s="265"/>
      <c r="AQ30" s="266" t="s">
        <v>476</v>
      </c>
      <c r="AR30" s="267"/>
    </row>
    <row r="31" spans="1:46" x14ac:dyDescent="0.15">
      <c r="A31" s="259"/>
      <c r="AK31" s="268"/>
      <c r="AL31" s="269"/>
      <c r="AM31" s="269"/>
      <c r="AN31" s="270"/>
      <c r="AO31" s="1104"/>
      <c r="AP31" s="271" t="s">
        <v>477</v>
      </c>
      <c r="AQ31" s="272" t="s">
        <v>478</v>
      </c>
      <c r="AR31" s="273" t="s">
        <v>479</v>
      </c>
    </row>
    <row r="32" spans="1:46" ht="27" customHeight="1" x14ac:dyDescent="0.15">
      <c r="A32" s="259"/>
      <c r="AK32" s="1119" t="s">
        <v>497</v>
      </c>
      <c r="AL32" s="1120"/>
      <c r="AM32" s="1120"/>
      <c r="AN32" s="1121"/>
      <c r="AO32" s="303">
        <v>3823090</v>
      </c>
      <c r="AP32" s="303">
        <v>4164</v>
      </c>
      <c r="AQ32" s="304">
        <v>3862</v>
      </c>
      <c r="AR32" s="305">
        <v>7.8</v>
      </c>
    </row>
    <row r="33" spans="1:46" ht="13.5" customHeight="1" x14ac:dyDescent="0.15">
      <c r="A33" s="259"/>
      <c r="AK33" s="1119" t="s">
        <v>498</v>
      </c>
      <c r="AL33" s="1120"/>
      <c r="AM33" s="1120"/>
      <c r="AN33" s="1121"/>
      <c r="AO33" s="303" t="s">
        <v>483</v>
      </c>
      <c r="AP33" s="303" t="s">
        <v>483</v>
      </c>
      <c r="AQ33" s="304" t="s">
        <v>483</v>
      </c>
      <c r="AR33" s="305" t="s">
        <v>483</v>
      </c>
    </row>
    <row r="34" spans="1:46" ht="27" customHeight="1" x14ac:dyDescent="0.15">
      <c r="A34" s="259"/>
      <c r="AK34" s="1119" t="s">
        <v>499</v>
      </c>
      <c r="AL34" s="1120"/>
      <c r="AM34" s="1120"/>
      <c r="AN34" s="1121"/>
      <c r="AO34" s="303">
        <v>615267</v>
      </c>
      <c r="AP34" s="303">
        <v>670</v>
      </c>
      <c r="AQ34" s="304">
        <v>339</v>
      </c>
      <c r="AR34" s="305">
        <v>97.6</v>
      </c>
    </row>
    <row r="35" spans="1:46" ht="27" customHeight="1" x14ac:dyDescent="0.15">
      <c r="A35" s="259"/>
      <c r="AK35" s="1119" t="s">
        <v>500</v>
      </c>
      <c r="AL35" s="1120"/>
      <c r="AM35" s="1120"/>
      <c r="AN35" s="1121"/>
      <c r="AO35" s="303" t="s">
        <v>483</v>
      </c>
      <c r="AP35" s="303" t="s">
        <v>483</v>
      </c>
      <c r="AQ35" s="304">
        <v>19</v>
      </c>
      <c r="AR35" s="305" t="s">
        <v>483</v>
      </c>
    </row>
    <row r="36" spans="1:46" ht="27" customHeight="1" x14ac:dyDescent="0.15">
      <c r="A36" s="259"/>
      <c r="AK36" s="1119" t="s">
        <v>501</v>
      </c>
      <c r="AL36" s="1120"/>
      <c r="AM36" s="1120"/>
      <c r="AN36" s="1121"/>
      <c r="AO36" s="303">
        <v>331224</v>
      </c>
      <c r="AP36" s="303">
        <v>361</v>
      </c>
      <c r="AQ36" s="304">
        <v>364</v>
      </c>
      <c r="AR36" s="305">
        <v>-0.8</v>
      </c>
    </row>
    <row r="37" spans="1:46" ht="13.5" customHeight="1" x14ac:dyDescent="0.15">
      <c r="A37" s="259"/>
      <c r="AK37" s="1119" t="s">
        <v>502</v>
      </c>
      <c r="AL37" s="1120"/>
      <c r="AM37" s="1120"/>
      <c r="AN37" s="1121"/>
      <c r="AO37" s="303">
        <v>4338490</v>
      </c>
      <c r="AP37" s="303">
        <v>4725</v>
      </c>
      <c r="AQ37" s="304">
        <v>2345</v>
      </c>
      <c r="AR37" s="305">
        <v>101.5</v>
      </c>
    </row>
    <row r="38" spans="1:46" ht="27" customHeight="1" x14ac:dyDescent="0.15">
      <c r="A38" s="259"/>
      <c r="AK38" s="1122" t="s">
        <v>503</v>
      </c>
      <c r="AL38" s="1123"/>
      <c r="AM38" s="1123"/>
      <c r="AN38" s="1124"/>
      <c r="AO38" s="306" t="s">
        <v>483</v>
      </c>
      <c r="AP38" s="306" t="s">
        <v>483</v>
      </c>
      <c r="AQ38" s="307" t="s">
        <v>483</v>
      </c>
      <c r="AR38" s="295" t="s">
        <v>483</v>
      </c>
      <c r="AS38" s="302"/>
    </row>
    <row r="39" spans="1:46" x14ac:dyDescent="0.15">
      <c r="A39" s="259"/>
      <c r="AK39" s="1122" t="s">
        <v>504</v>
      </c>
      <c r="AL39" s="1123"/>
      <c r="AM39" s="1123"/>
      <c r="AN39" s="1124"/>
      <c r="AO39" s="303" t="s">
        <v>483</v>
      </c>
      <c r="AP39" s="303" t="s">
        <v>483</v>
      </c>
      <c r="AQ39" s="304">
        <v>-12</v>
      </c>
      <c r="AR39" s="305" t="s">
        <v>483</v>
      </c>
      <c r="AS39" s="302"/>
    </row>
    <row r="40" spans="1:46" ht="27" customHeight="1" x14ac:dyDescent="0.15">
      <c r="A40" s="259"/>
      <c r="AK40" s="1119" t="s">
        <v>505</v>
      </c>
      <c r="AL40" s="1120"/>
      <c r="AM40" s="1120"/>
      <c r="AN40" s="1121"/>
      <c r="AO40" s="303">
        <v>-12161115</v>
      </c>
      <c r="AP40" s="303">
        <v>-13245</v>
      </c>
      <c r="AQ40" s="304">
        <v>-12184</v>
      </c>
      <c r="AR40" s="305">
        <v>8.6999999999999993</v>
      </c>
      <c r="AS40" s="302"/>
    </row>
    <row r="41" spans="1:46" x14ac:dyDescent="0.15">
      <c r="A41" s="259"/>
      <c r="AK41" s="1125" t="s">
        <v>287</v>
      </c>
      <c r="AL41" s="1126"/>
      <c r="AM41" s="1126"/>
      <c r="AN41" s="1127"/>
      <c r="AO41" s="303">
        <v>-3053044</v>
      </c>
      <c r="AP41" s="303">
        <v>-3325</v>
      </c>
      <c r="AQ41" s="304">
        <v>-5268</v>
      </c>
      <c r="AR41" s="305">
        <v>-36.9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506</v>
      </c>
    </row>
    <row r="48" spans="1:46" x14ac:dyDescent="0.15">
      <c r="A48" s="259"/>
      <c r="AK48" s="313" t="s">
        <v>507</v>
      </c>
      <c r="AL48" s="313"/>
      <c r="AM48" s="313"/>
      <c r="AN48" s="313"/>
      <c r="AO48" s="313"/>
      <c r="AP48" s="313"/>
      <c r="AQ48" s="314"/>
      <c r="AR48" s="313"/>
    </row>
    <row r="49" spans="1:44" ht="13.5" customHeight="1" x14ac:dyDescent="0.15">
      <c r="A49" s="259"/>
      <c r="AK49" s="315"/>
      <c r="AL49" s="316"/>
      <c r="AM49" s="1114" t="s">
        <v>475</v>
      </c>
      <c r="AN49" s="1116" t="s">
        <v>508</v>
      </c>
      <c r="AO49" s="1117"/>
      <c r="AP49" s="1117"/>
      <c r="AQ49" s="1117"/>
      <c r="AR49" s="1118"/>
    </row>
    <row r="50" spans="1:44" x14ac:dyDescent="0.15">
      <c r="A50" s="259"/>
      <c r="AK50" s="317"/>
      <c r="AL50" s="318"/>
      <c r="AM50" s="1115"/>
      <c r="AN50" s="319" t="s">
        <v>509</v>
      </c>
      <c r="AO50" s="320" t="s">
        <v>510</v>
      </c>
      <c r="AP50" s="321" t="s">
        <v>511</v>
      </c>
      <c r="AQ50" s="322" t="s">
        <v>512</v>
      </c>
      <c r="AR50" s="323" t="s">
        <v>513</v>
      </c>
    </row>
    <row r="51" spans="1:44" x14ac:dyDescent="0.15">
      <c r="A51" s="259"/>
      <c r="AK51" s="315" t="s">
        <v>514</v>
      </c>
      <c r="AL51" s="316"/>
      <c r="AM51" s="324">
        <v>51449710</v>
      </c>
      <c r="AN51" s="325">
        <v>56077</v>
      </c>
      <c r="AO51" s="326">
        <v>17.399999999999999</v>
      </c>
      <c r="AP51" s="327">
        <v>51681</v>
      </c>
      <c r="AQ51" s="328">
        <v>3.8</v>
      </c>
      <c r="AR51" s="329">
        <v>13.6</v>
      </c>
    </row>
    <row r="52" spans="1:44" x14ac:dyDescent="0.15">
      <c r="A52" s="259"/>
      <c r="AK52" s="330"/>
      <c r="AL52" s="331" t="s">
        <v>515</v>
      </c>
      <c r="AM52" s="332">
        <v>33491950</v>
      </c>
      <c r="AN52" s="333">
        <v>36504</v>
      </c>
      <c r="AO52" s="334">
        <v>13.4</v>
      </c>
      <c r="AP52" s="335">
        <v>37226</v>
      </c>
      <c r="AQ52" s="336">
        <v>-0.1</v>
      </c>
      <c r="AR52" s="337">
        <v>13.5</v>
      </c>
    </row>
    <row r="53" spans="1:44" x14ac:dyDescent="0.15">
      <c r="A53" s="259"/>
      <c r="AK53" s="315" t="s">
        <v>516</v>
      </c>
      <c r="AL53" s="316"/>
      <c r="AM53" s="324">
        <v>39789958</v>
      </c>
      <c r="AN53" s="325">
        <v>43232</v>
      </c>
      <c r="AO53" s="326">
        <v>-22.9</v>
      </c>
      <c r="AP53" s="327">
        <v>50465</v>
      </c>
      <c r="AQ53" s="328">
        <v>-2.4</v>
      </c>
      <c r="AR53" s="329">
        <v>-20.5</v>
      </c>
    </row>
    <row r="54" spans="1:44" x14ac:dyDescent="0.15">
      <c r="A54" s="259"/>
      <c r="AK54" s="330"/>
      <c r="AL54" s="331" t="s">
        <v>515</v>
      </c>
      <c r="AM54" s="332">
        <v>24135100</v>
      </c>
      <c r="AN54" s="333">
        <v>26223</v>
      </c>
      <c r="AO54" s="334">
        <v>-28.2</v>
      </c>
      <c r="AP54" s="335">
        <v>34193</v>
      </c>
      <c r="AQ54" s="336">
        <v>-8.1</v>
      </c>
      <c r="AR54" s="337">
        <v>-20.100000000000001</v>
      </c>
    </row>
    <row r="55" spans="1:44" x14ac:dyDescent="0.15">
      <c r="A55" s="259"/>
      <c r="AK55" s="315" t="s">
        <v>517</v>
      </c>
      <c r="AL55" s="316"/>
      <c r="AM55" s="324">
        <v>31758464</v>
      </c>
      <c r="AN55" s="325">
        <v>34663</v>
      </c>
      <c r="AO55" s="326">
        <v>-19.8</v>
      </c>
      <c r="AP55" s="327">
        <v>51679</v>
      </c>
      <c r="AQ55" s="328">
        <v>2.4</v>
      </c>
      <c r="AR55" s="329">
        <v>-22.2</v>
      </c>
    </row>
    <row r="56" spans="1:44" x14ac:dyDescent="0.15">
      <c r="A56" s="259"/>
      <c r="AK56" s="330"/>
      <c r="AL56" s="331" t="s">
        <v>515</v>
      </c>
      <c r="AM56" s="332">
        <v>19373964</v>
      </c>
      <c r="AN56" s="333">
        <v>21146</v>
      </c>
      <c r="AO56" s="334">
        <v>-19.399999999999999</v>
      </c>
      <c r="AP56" s="335">
        <v>35132</v>
      </c>
      <c r="AQ56" s="336">
        <v>2.7</v>
      </c>
      <c r="AR56" s="337">
        <v>-22.1</v>
      </c>
    </row>
    <row r="57" spans="1:44" x14ac:dyDescent="0.15">
      <c r="A57" s="259"/>
      <c r="AK57" s="315" t="s">
        <v>518</v>
      </c>
      <c r="AL57" s="316"/>
      <c r="AM57" s="324">
        <v>31780904</v>
      </c>
      <c r="AN57" s="325">
        <v>34717</v>
      </c>
      <c r="AO57" s="326">
        <v>0.2</v>
      </c>
      <c r="AP57" s="327">
        <v>49665</v>
      </c>
      <c r="AQ57" s="328">
        <v>-3.9</v>
      </c>
      <c r="AR57" s="329">
        <v>4.0999999999999996</v>
      </c>
    </row>
    <row r="58" spans="1:44" x14ac:dyDescent="0.15">
      <c r="A58" s="259"/>
      <c r="AK58" s="330"/>
      <c r="AL58" s="331" t="s">
        <v>515</v>
      </c>
      <c r="AM58" s="332">
        <v>20470625</v>
      </c>
      <c r="AN58" s="333">
        <v>22362</v>
      </c>
      <c r="AO58" s="334">
        <v>5.8</v>
      </c>
      <c r="AP58" s="335">
        <v>34678</v>
      </c>
      <c r="AQ58" s="336">
        <v>-1.3</v>
      </c>
      <c r="AR58" s="337">
        <v>7.1</v>
      </c>
    </row>
    <row r="59" spans="1:44" x14ac:dyDescent="0.15">
      <c r="A59" s="259"/>
      <c r="AK59" s="315" t="s">
        <v>519</v>
      </c>
      <c r="AL59" s="316"/>
      <c r="AM59" s="324">
        <v>46241479</v>
      </c>
      <c r="AN59" s="325">
        <v>50364</v>
      </c>
      <c r="AO59" s="326">
        <v>45.1</v>
      </c>
      <c r="AP59" s="327">
        <v>63439</v>
      </c>
      <c r="AQ59" s="328">
        <v>27.7</v>
      </c>
      <c r="AR59" s="329">
        <v>17.399999999999999</v>
      </c>
    </row>
    <row r="60" spans="1:44" x14ac:dyDescent="0.15">
      <c r="A60" s="259"/>
      <c r="AK60" s="330"/>
      <c r="AL60" s="331" t="s">
        <v>515</v>
      </c>
      <c r="AM60" s="332">
        <v>33098687</v>
      </c>
      <c r="AN60" s="333">
        <v>36050</v>
      </c>
      <c r="AO60" s="334">
        <v>61.2</v>
      </c>
      <c r="AP60" s="335">
        <v>46463</v>
      </c>
      <c r="AQ60" s="336">
        <v>34</v>
      </c>
      <c r="AR60" s="337">
        <v>27.2</v>
      </c>
    </row>
    <row r="61" spans="1:44" x14ac:dyDescent="0.15">
      <c r="A61" s="259"/>
      <c r="AK61" s="315" t="s">
        <v>520</v>
      </c>
      <c r="AL61" s="338"/>
      <c r="AM61" s="324">
        <v>40204103</v>
      </c>
      <c r="AN61" s="325">
        <v>43811</v>
      </c>
      <c r="AO61" s="326">
        <v>4</v>
      </c>
      <c r="AP61" s="327">
        <v>53386</v>
      </c>
      <c r="AQ61" s="339">
        <v>5.5</v>
      </c>
      <c r="AR61" s="329">
        <v>-1.5</v>
      </c>
    </row>
    <row r="62" spans="1:44" x14ac:dyDescent="0.15">
      <c r="A62" s="259"/>
      <c r="AK62" s="330"/>
      <c r="AL62" s="331" t="s">
        <v>515</v>
      </c>
      <c r="AM62" s="332">
        <v>26114065</v>
      </c>
      <c r="AN62" s="333">
        <v>28457</v>
      </c>
      <c r="AO62" s="334">
        <v>6.6</v>
      </c>
      <c r="AP62" s="335">
        <v>37538</v>
      </c>
      <c r="AQ62" s="336">
        <v>5.4</v>
      </c>
      <c r="AR62" s="337">
        <v>1.2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NvyQDF8o2zNe0R8O2/+zs7cacCAZkrNRKxD3dz9PQqQVGeJhwTosX5CdEvnF7hMBn3/bBWR17n4zKfFt2FONFA==" saltValue="gZJmwCAqOB5jG+8tTDEU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472</v>
      </c>
    </row>
    <row r="121" spans="125:125" ht="13.5" hidden="1" customHeight="1" x14ac:dyDescent="0.15">
      <c r="DU121" s="253"/>
    </row>
  </sheetData>
  <sheetProtection algorithmName="SHA-512" hashValue="5CVcqb+iX6oMCCgJtGYfqHKri11bf3Pn4fm+z5AK0e9Smd4tQzZgbGJMpBQViY8uMJWSChwpobUdy5MSBUUSVg==" saltValue="GZdcPKs7h72ujyUnjpG8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472</v>
      </c>
    </row>
  </sheetData>
  <sheetProtection algorithmName="SHA-512" hashValue="Z0zOklX/hgtxfpdRA9IONX7ZqZ9PH5GkU7UYr6cxuwX/uxY85hAXalVanDV72/MJ0mqFo/+gao7InrfsGonr1g==" saltValue="xWBMQXDQfcfw8x0MdUKY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28" t="s">
        <v>3</v>
      </c>
      <c r="D47" s="1128"/>
      <c r="E47" s="1129"/>
      <c r="F47" s="11">
        <v>16.46</v>
      </c>
      <c r="G47" s="12">
        <v>19.100000000000001</v>
      </c>
      <c r="H47" s="12">
        <v>18.78</v>
      </c>
      <c r="I47" s="12">
        <v>19.27</v>
      </c>
      <c r="J47" s="13">
        <v>18.5</v>
      </c>
    </row>
    <row r="48" spans="2:10" ht="57.75" customHeight="1" x14ac:dyDescent="0.15">
      <c r="B48" s="14"/>
      <c r="C48" s="1130" t="s">
        <v>4</v>
      </c>
      <c r="D48" s="1130"/>
      <c r="E48" s="1131"/>
      <c r="F48" s="15">
        <v>4.91</v>
      </c>
      <c r="G48" s="16">
        <v>6.13</v>
      </c>
      <c r="H48" s="16">
        <v>8.26</v>
      </c>
      <c r="I48" s="16">
        <v>7.02</v>
      </c>
      <c r="J48" s="17">
        <v>4.91</v>
      </c>
    </row>
    <row r="49" spans="2:10" ht="57.75" customHeight="1" thickBot="1" x14ac:dyDescent="0.2">
      <c r="B49" s="18"/>
      <c r="C49" s="1132" t="s">
        <v>5</v>
      </c>
      <c r="D49" s="1132"/>
      <c r="E49" s="1133"/>
      <c r="F49" s="19">
        <v>1.62</v>
      </c>
      <c r="G49" s="20">
        <v>3.75</v>
      </c>
      <c r="H49" s="20">
        <v>2.69</v>
      </c>
      <c r="I49" s="20">
        <v>0.54</v>
      </c>
      <c r="J49" s="21" t="s">
        <v>527</v>
      </c>
    </row>
    <row r="50" spans="2:10" x14ac:dyDescent="0.15"/>
  </sheetData>
  <sheetProtection algorithmName="SHA-512" hashValue="yw83qhTA7wm4rnF1iPMpgkG1UDG4YOhodMz/WWSt7TrbWW/f38x1DCSQwfx7G1XPRMHcNdrsEbHnWngoDBXPsQ==" saltValue="DHnwTDLxTtqNcnQtTgk4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Ishikawa109</cp:lastModifiedBy>
  <cp:lastPrinted>2025-03-14T00:46:35Z</cp:lastPrinted>
  <dcterms:created xsi:type="dcterms:W3CDTF">2025-02-19T01:48:12Z</dcterms:created>
  <dcterms:modified xsi:type="dcterms:W3CDTF">2025-03-31T00:44:33Z</dcterms:modified>
  <cp:category/>
</cp:coreProperties>
</file>