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1004\2025\51 商業（重要性分類Ⅱ）\14_商店街振興事業説明会\03発送(作業完了)\３.令和8年度商店街イベント支援事業補助金交付申請書類\"/>
    </mc:Choice>
  </mc:AlternateContent>
  <xr:revisionPtr revIDLastSave="0" documentId="13_ncr:1_{DA64E509-7A07-4E39-BE4F-EEDFE1CAF39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景品調査表" sheetId="4" r:id="rId1"/>
    <sheet name="記念品調査表" sheetId="5" r:id="rId2"/>
  </sheets>
  <definedNames>
    <definedName name="_xlnm.Print_Area" localSheetId="1">記念品調査表!$A$1:$AI$50</definedName>
    <definedName name="_xlnm.Print_Area" localSheetId="0">景品調査表!$A$1:$AI$52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7" i="5" l="1"/>
  <c r="X87" i="5" s="1"/>
  <c r="N85" i="5"/>
  <c r="X85" i="5" s="1"/>
  <c r="N83" i="5"/>
  <c r="X83" i="5" s="1"/>
  <c r="N81" i="5"/>
  <c r="X81" i="5" s="1"/>
  <c r="N79" i="5"/>
  <c r="X79" i="5" s="1"/>
  <c r="N77" i="5"/>
  <c r="X77" i="5" s="1"/>
  <c r="N31" i="5"/>
  <c r="X31" i="5" s="1"/>
  <c r="H87" i="5"/>
  <c r="H86" i="5"/>
  <c r="H85" i="5"/>
  <c r="H84" i="5"/>
  <c r="H83" i="5"/>
  <c r="H82" i="5"/>
  <c r="H80" i="5"/>
  <c r="H81" i="5"/>
  <c r="H79" i="5"/>
  <c r="H78" i="5"/>
  <c r="H77" i="5"/>
  <c r="H31" i="5"/>
  <c r="H76" i="5"/>
  <c r="AG76" i="5" s="1"/>
  <c r="H36" i="5"/>
  <c r="C86" i="5"/>
  <c r="C84" i="5"/>
  <c r="C82" i="5"/>
  <c r="C80" i="5"/>
  <c r="C78" i="5"/>
  <c r="C76" i="5"/>
  <c r="AG78" i="5" l="1"/>
  <c r="AG82" i="5"/>
  <c r="AG84" i="5"/>
  <c r="AG86" i="5"/>
  <c r="AG80" i="5"/>
  <c r="H37" i="5"/>
  <c r="H35" i="5"/>
  <c r="H33" i="5"/>
  <c r="H34" i="5"/>
  <c r="H32" i="5"/>
  <c r="N37" i="5"/>
  <c r="N35" i="5"/>
  <c r="N33" i="5"/>
  <c r="H30" i="5"/>
  <c r="AG30" i="5" s="1"/>
  <c r="E39" i="4" l="1"/>
  <c r="AA17" i="4" l="1"/>
  <c r="I34" i="4" s="1"/>
  <c r="AG36" i="5" l="1"/>
  <c r="AG32" i="5"/>
  <c r="X37" i="5"/>
  <c r="X35" i="5"/>
  <c r="X33" i="5"/>
  <c r="C36" i="5"/>
  <c r="C34" i="5"/>
  <c r="C32" i="5"/>
  <c r="C30" i="5"/>
  <c r="AG34" i="5" l="1"/>
  <c r="E41" i="4"/>
  <c r="B42" i="4" l="1"/>
  <c r="B41" i="4"/>
  <c r="B39" i="4"/>
  <c r="O33" i="4"/>
  <c r="G49" i="4" l="1"/>
  <c r="O49" i="4" s="1"/>
  <c r="X39" i="4"/>
  <c r="X40" i="4"/>
  <c r="B49" i="4"/>
  <c r="T33" i="4"/>
  <c r="X42" i="4" s="1"/>
  <c r="AA36" i="4" l="1"/>
  <c r="X41" i="4"/>
  <c r="AA34" i="4"/>
  <c r="AA35" i="4" s="1"/>
</calcChain>
</file>

<file path=xl/sharedStrings.xml><?xml version="1.0" encoding="utf-8"?>
<sst xmlns="http://schemas.openxmlformats.org/spreadsheetml/2006/main" count="357" uniqueCount="157">
  <si>
    <t>商店街名</t>
    <rPh sb="0" eb="2">
      <t>ショウテン</t>
    </rPh>
    <rPh sb="2" eb="3">
      <t>ガイ</t>
    </rPh>
    <rPh sb="3" eb="4">
      <t>メイ</t>
    </rPh>
    <phoneticPr fontId="2"/>
  </si>
  <si>
    <t>イベント名</t>
    <rPh sb="4" eb="5">
      <t>メイ</t>
    </rPh>
    <phoneticPr fontId="2"/>
  </si>
  <si>
    <t>商店街振興組合</t>
    <rPh sb="0" eb="2">
      <t>ショウテン</t>
    </rPh>
    <rPh sb="2" eb="3">
      <t>ガイ</t>
    </rPh>
    <rPh sb="3" eb="5">
      <t>シンコウ</t>
    </rPh>
    <rPh sb="5" eb="7">
      <t>クミアイ</t>
    </rPh>
    <phoneticPr fontId="2"/>
  </si>
  <si>
    <t>協同組合（会員30名以上）</t>
    <rPh sb="0" eb="2">
      <t>キョウドウ</t>
    </rPh>
    <rPh sb="2" eb="4">
      <t>クミアイ</t>
    </rPh>
    <rPh sb="5" eb="7">
      <t>カイイン</t>
    </rPh>
    <rPh sb="9" eb="10">
      <t>メイ</t>
    </rPh>
    <rPh sb="10" eb="12">
      <t>イジョウ</t>
    </rPh>
    <phoneticPr fontId="2"/>
  </si>
  <si>
    <t>任意商店会（会員30名以上）</t>
    <rPh sb="0" eb="2">
      <t>ニンイ</t>
    </rPh>
    <rPh sb="2" eb="4">
      <t>ショウテン</t>
    </rPh>
    <rPh sb="4" eb="5">
      <t>カイ</t>
    </rPh>
    <rPh sb="6" eb="8">
      <t>カイイン</t>
    </rPh>
    <rPh sb="10" eb="13">
      <t>メイイジョウ</t>
    </rPh>
    <phoneticPr fontId="2"/>
  </si>
  <si>
    <t>協同組合（会員30名以下）</t>
    <rPh sb="0" eb="2">
      <t>キョウドウ</t>
    </rPh>
    <rPh sb="2" eb="4">
      <t>クミアイ</t>
    </rPh>
    <rPh sb="5" eb="7">
      <t>カイイン</t>
    </rPh>
    <rPh sb="9" eb="10">
      <t>メイ</t>
    </rPh>
    <rPh sb="10" eb="12">
      <t>イカ</t>
    </rPh>
    <phoneticPr fontId="2"/>
  </si>
  <si>
    <t>任意商店会（会員30名以下）</t>
    <rPh sb="0" eb="2">
      <t>ニンイ</t>
    </rPh>
    <rPh sb="2" eb="4">
      <t>ショウテン</t>
    </rPh>
    <rPh sb="4" eb="5">
      <t>カイ</t>
    </rPh>
    <rPh sb="6" eb="8">
      <t>カイイン</t>
    </rPh>
    <rPh sb="10" eb="11">
      <t>メイ</t>
    </rPh>
    <rPh sb="11" eb="13">
      <t>イカ</t>
    </rPh>
    <phoneticPr fontId="2"/>
  </si>
  <si>
    <t>円</t>
    <rPh sb="0" eb="1">
      <t>エン</t>
    </rPh>
    <phoneticPr fontId="2"/>
  </si>
  <si>
    <t>日間</t>
    <rPh sb="0" eb="2">
      <t>ニチカン</t>
    </rPh>
    <phoneticPr fontId="2"/>
  </si>
  <si>
    <t>３．抽選券及び抽選補助券の配布期間</t>
    <rPh sb="2" eb="5">
      <t>チュウセンケン</t>
    </rPh>
    <rPh sb="5" eb="6">
      <t>オヨ</t>
    </rPh>
    <rPh sb="7" eb="9">
      <t>チュウセン</t>
    </rPh>
    <rPh sb="9" eb="11">
      <t>ホジョ</t>
    </rPh>
    <rPh sb="11" eb="12">
      <t>ケン</t>
    </rPh>
    <rPh sb="13" eb="15">
      <t>ハイフ</t>
    </rPh>
    <rPh sb="15" eb="17">
      <t>キカン</t>
    </rPh>
    <phoneticPr fontId="2"/>
  </si>
  <si>
    <t>～</t>
    <phoneticPr fontId="2"/>
  </si>
  <si>
    <t>４．抽選券及び抽選補助券の発行予定数（いずれかに○）</t>
    <rPh sb="2" eb="5">
      <t>チュウセンケン</t>
    </rPh>
    <rPh sb="5" eb="6">
      <t>オヨ</t>
    </rPh>
    <rPh sb="7" eb="9">
      <t>チュウセン</t>
    </rPh>
    <rPh sb="9" eb="11">
      <t>ホジョ</t>
    </rPh>
    <rPh sb="11" eb="12">
      <t>ケン</t>
    </rPh>
    <rPh sb="13" eb="15">
      <t>ハッコウ</t>
    </rPh>
    <rPh sb="15" eb="18">
      <t>ヨテイスウ</t>
    </rPh>
    <phoneticPr fontId="2"/>
  </si>
  <si>
    <t>抽選券は、（</t>
    <rPh sb="0" eb="3">
      <t>チュウセンケン</t>
    </rPh>
    <phoneticPr fontId="2"/>
  </si>
  <si>
    <t>）枚印刷</t>
    <rPh sb="1" eb="2">
      <t>マイ</t>
    </rPh>
    <rPh sb="2" eb="4">
      <t>インサツ</t>
    </rPh>
    <phoneticPr fontId="2"/>
  </si>
  <si>
    <t>補助券は、（</t>
    <rPh sb="0" eb="2">
      <t>ホジョ</t>
    </rPh>
    <rPh sb="2" eb="3">
      <t>ケン</t>
    </rPh>
    <phoneticPr fontId="2"/>
  </si>
  <si>
    <t>※スピードくじも記載してください</t>
    <rPh sb="8" eb="10">
      <t>キサイ</t>
    </rPh>
    <phoneticPr fontId="2"/>
  </si>
  <si>
    <t>なし（→「５」にお答えください）</t>
    <rPh sb="9" eb="10">
      <t>コタ</t>
    </rPh>
    <phoneticPr fontId="2"/>
  </si>
  <si>
    <t>あり（→「３」にお答えください）</t>
    <rPh sb="9" eb="10">
      <t>コタ</t>
    </rPh>
    <phoneticPr fontId="2"/>
  </si>
  <si>
    <t>５．景品の最高額（補助申請しない景品も含む）</t>
    <rPh sb="2" eb="4">
      <t>ケイヒン</t>
    </rPh>
    <rPh sb="5" eb="8">
      <t>サイコウガク</t>
    </rPh>
    <rPh sb="9" eb="11">
      <t>ホジョ</t>
    </rPh>
    <rPh sb="11" eb="13">
      <t>シンセイ</t>
    </rPh>
    <rPh sb="16" eb="18">
      <t>ケイヒン</t>
    </rPh>
    <rPh sb="19" eb="20">
      <t>フク</t>
    </rPh>
    <phoneticPr fontId="2"/>
  </si>
  <si>
    <t>景品名称 ：</t>
    <rPh sb="0" eb="2">
      <t>ケイヒン</t>
    </rPh>
    <rPh sb="2" eb="4">
      <t>メイショウ</t>
    </rPh>
    <phoneticPr fontId="2"/>
  </si>
  <si>
    <t>期間 ：</t>
    <rPh sb="0" eb="2">
      <t>キカン</t>
    </rPh>
    <phoneticPr fontId="2"/>
  </si>
  <si>
    <t>最高額 ：</t>
    <rPh sb="0" eb="3">
      <t>サイコウガク</t>
    </rPh>
    <phoneticPr fontId="2"/>
  </si>
  <si>
    <t>円</t>
    <rPh sb="0" eb="1">
      <t>エン</t>
    </rPh>
    <phoneticPr fontId="2"/>
  </si>
  <si>
    <t>共同懸賞(3%)</t>
    <rPh sb="0" eb="2">
      <t>キョウドウ</t>
    </rPh>
    <rPh sb="2" eb="4">
      <t>ケンショウ</t>
    </rPh>
    <phoneticPr fontId="2"/>
  </si>
  <si>
    <t>・</t>
    <phoneticPr fontId="2"/>
  </si>
  <si>
    <t>一般懸賞(2%)</t>
    <rPh sb="0" eb="2">
      <t>イッパン</t>
    </rPh>
    <rPh sb="2" eb="4">
      <t>ケンショウ</t>
    </rPh>
    <phoneticPr fontId="2"/>
  </si>
  <si>
    <t>あり</t>
    <phoneticPr fontId="2"/>
  </si>
  <si>
    <t>なし</t>
    <phoneticPr fontId="2"/>
  </si>
  <si>
    <t>景品総額</t>
    <rPh sb="0" eb="2">
      <t>ケイヒン</t>
    </rPh>
    <rPh sb="2" eb="4">
      <t>ソウガク</t>
    </rPh>
    <phoneticPr fontId="2"/>
  </si>
  <si>
    <t>必要な売上予定総額</t>
    <rPh sb="0" eb="2">
      <t>ヒツヨウ</t>
    </rPh>
    <rPh sb="3" eb="5">
      <t>ウリアゲ</t>
    </rPh>
    <rPh sb="5" eb="7">
      <t>ヨテイ</t>
    </rPh>
    <rPh sb="7" eb="9">
      <t>ソウガク</t>
    </rPh>
    <phoneticPr fontId="2"/>
  </si>
  <si>
    <t>％</t>
    <phoneticPr fontId="2"/>
  </si>
  <si>
    <t>）</t>
    <phoneticPr fontId="2"/>
  </si>
  <si>
    <t>日</t>
    <rPh sb="0" eb="1">
      <t>ニチ</t>
    </rPh>
    <phoneticPr fontId="2"/>
  </si>
  <si>
    <t>人</t>
    <rPh sb="0" eb="1">
      <t>ニン</t>
    </rPh>
    <phoneticPr fontId="2"/>
  </si>
  <si>
    <t>　→</t>
    <phoneticPr fontId="2"/>
  </si>
  <si>
    <t>（</t>
    <phoneticPr fontId="2"/>
  </si>
  <si>
    <t>【商業課 使用欄】　※以下、記入しないでください</t>
    <rPh sb="1" eb="3">
      <t>ショウギョウ</t>
    </rPh>
    <rPh sb="3" eb="4">
      <t>カ</t>
    </rPh>
    <rPh sb="5" eb="7">
      <t>シヨウ</t>
    </rPh>
    <rPh sb="7" eb="8">
      <t>ラン</t>
    </rPh>
    <rPh sb="11" eb="13">
      <t>イカ</t>
    </rPh>
    <phoneticPr fontId="2"/>
  </si>
  <si>
    <t>　（</t>
    <phoneticPr fontId="2"/>
  </si>
  <si>
    <t>限度割合</t>
    <rPh sb="0" eb="2">
      <t>ゲンド</t>
    </rPh>
    <rPh sb="2" eb="4">
      <t>ワリアイ</t>
    </rPh>
    <phoneticPr fontId="2"/>
  </si>
  <si>
    <t xml:space="preserve">　　抽選券発行額 × 発行枚数 ＝ </t>
    <rPh sb="2" eb="4">
      <t>チュウセン</t>
    </rPh>
    <rPh sb="4" eb="5">
      <t>ケン</t>
    </rPh>
    <rPh sb="5" eb="8">
      <t>ハッコウガク</t>
    </rPh>
    <rPh sb="11" eb="13">
      <t>ハッコウ</t>
    </rPh>
    <rPh sb="13" eb="15">
      <t>マイスウ</t>
    </rPh>
    <phoneticPr fontId="2"/>
  </si>
  <si>
    <t>　　補助券発行額 × 発行枚数 ＝</t>
    <rPh sb="2" eb="4">
      <t>ホジョ</t>
    </rPh>
    <rPh sb="4" eb="5">
      <t>ケン</t>
    </rPh>
    <rPh sb="5" eb="8">
      <t>ハッコウガク</t>
    </rPh>
    <rPh sb="11" eb="13">
      <t>ハッコウ</t>
    </rPh>
    <rPh sb="13" eb="15">
      <t>マイスウ</t>
    </rPh>
    <phoneticPr fontId="2"/>
  </si>
  <si>
    <t xml:space="preserve">　　売上予定総額 ÷ 発行枚数 ＝ </t>
    <rPh sb="2" eb="4">
      <t>ウリアゲ</t>
    </rPh>
    <rPh sb="4" eb="6">
      <t>ヨテイ</t>
    </rPh>
    <rPh sb="6" eb="8">
      <t>ソウガク</t>
    </rPh>
    <rPh sb="11" eb="13">
      <t>ハッコウ</t>
    </rPh>
    <rPh sb="13" eb="15">
      <t>マイスウ</t>
    </rPh>
    <phoneticPr fontId="2"/>
  </si>
  <si>
    <t>　　売上予定総額 ÷ 発行枚数 ＝</t>
    <rPh sb="2" eb="4">
      <t>ウリアゲ</t>
    </rPh>
    <rPh sb="4" eb="6">
      <t>ヨテイ</t>
    </rPh>
    <rPh sb="6" eb="8">
      <t>ソウガク</t>
    </rPh>
    <rPh sb="11" eb="13">
      <t>ハッコウ</t>
    </rPh>
    <rPh sb="13" eb="15">
      <t>マイスウ</t>
    </rPh>
    <phoneticPr fontId="2"/>
  </si>
  <si>
    <t>Ｃ：各店が設定</t>
    <rPh sb="2" eb="3">
      <t>カク</t>
    </rPh>
    <rPh sb="3" eb="4">
      <t>テン</t>
    </rPh>
    <rPh sb="5" eb="7">
      <t>セッテイ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</si>
  <si>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</si>
  <si>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</si>
  <si>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確認</t>
    <rPh sb="0" eb="2">
      <t>カクニン</t>
    </rPh>
    <phoneticPr fontId="2"/>
  </si>
  <si>
    <t>１．商店街の属性（いずれか1つに○）</t>
    <rPh sb="2" eb="4">
      <t>ショウテン</t>
    </rPh>
    <rPh sb="4" eb="5">
      <t>ガイ</t>
    </rPh>
    <rPh sb="6" eb="8">
      <t>ゾクセイ</t>
    </rPh>
    <phoneticPr fontId="2"/>
  </si>
  <si>
    <t>２．抽選券及び抽選補助券（スピードくじを含む）の発行有無（いずれか1つに○）</t>
    <rPh sb="2" eb="5">
      <t>チュウセンケン</t>
    </rPh>
    <rPh sb="5" eb="6">
      <t>オヨ</t>
    </rPh>
    <rPh sb="7" eb="9">
      <t>チュウセン</t>
    </rPh>
    <rPh sb="9" eb="11">
      <t>ホジョ</t>
    </rPh>
    <rPh sb="11" eb="12">
      <t>ケン</t>
    </rPh>
    <rPh sb="20" eb="21">
      <t>フク</t>
    </rPh>
    <rPh sb="24" eb="26">
      <t>ハッコウ</t>
    </rPh>
    <rPh sb="26" eb="28">
      <t>ウム</t>
    </rPh>
    <phoneticPr fontId="2"/>
  </si>
  <si>
    <t xml:space="preserve"> （</t>
    <phoneticPr fontId="2"/>
  </si>
  <si>
    <t>1日あたりの売上予定額 （</t>
    <rPh sb="1" eb="2">
      <t>ニチ</t>
    </rPh>
    <rPh sb="6" eb="8">
      <t>ウリアゲ</t>
    </rPh>
    <rPh sb="8" eb="10">
      <t>ヨテイ</t>
    </rPh>
    <rPh sb="10" eb="11">
      <t>ガク</t>
    </rPh>
    <phoneticPr fontId="2"/>
  </si>
  <si>
    <t>1人あたりの売上予定額 （</t>
    <rPh sb="1" eb="2">
      <t>ニン</t>
    </rPh>
    <rPh sb="6" eb="8">
      <t>ウリアゲ</t>
    </rPh>
    <rPh sb="8" eb="10">
      <t>ヨテイ</t>
    </rPh>
    <rPh sb="10" eb="11">
      <t>ガク</t>
    </rPh>
    <phoneticPr fontId="2"/>
  </si>
  <si>
    <t>Ｃ：各店が設定</t>
    <rPh sb="2" eb="4">
      <t>カクテン</t>
    </rPh>
    <rPh sb="5" eb="7">
      <t>セッテイ</t>
    </rPh>
    <phoneticPr fontId="2"/>
  </si>
  <si>
    <t>■懸賞区分</t>
    <rPh sb="1" eb="3">
      <t>ケンショウ</t>
    </rPh>
    <rPh sb="3" eb="5">
      <t>クブン</t>
    </rPh>
    <phoneticPr fontId="2"/>
  </si>
  <si>
    <t>■来場者数</t>
    <rPh sb="1" eb="4">
      <t>ライジョウシャ</t>
    </rPh>
    <rPh sb="4" eb="5">
      <t>スウ</t>
    </rPh>
    <phoneticPr fontId="2"/>
  </si>
  <si>
    <t>■抽選券以外の売上予定総額に係る情報</t>
    <rPh sb="1" eb="3">
      <t>チュウセン</t>
    </rPh>
    <rPh sb="3" eb="4">
      <t>ケン</t>
    </rPh>
    <rPh sb="4" eb="6">
      <t>イガイ</t>
    </rPh>
    <rPh sb="7" eb="9">
      <t>ウリアゲ</t>
    </rPh>
    <rPh sb="9" eb="11">
      <t>ヨテイ</t>
    </rPh>
    <rPh sb="11" eb="13">
      <t>ソウガク</t>
    </rPh>
    <rPh sb="14" eb="15">
      <t>カカ</t>
    </rPh>
    <rPh sb="16" eb="18">
      <t>ジョウホウ</t>
    </rPh>
    <phoneticPr fontId="2"/>
  </si>
  <si>
    <t>■売上予定総額の妥当性</t>
    <rPh sb="1" eb="3">
      <t>ウリアゲ</t>
    </rPh>
    <rPh sb="3" eb="5">
      <t>ヨテイ</t>
    </rPh>
    <rPh sb="5" eb="7">
      <t>ソウガク</t>
    </rPh>
    <rPh sb="8" eb="11">
      <t>ダトウセイ</t>
    </rPh>
    <phoneticPr fontId="2"/>
  </si>
  <si>
    <t>■景品の最高額（単価）</t>
    <rPh sb="1" eb="3">
      <t>ケイヒン</t>
    </rPh>
    <rPh sb="4" eb="7">
      <t>サイコウガク</t>
    </rPh>
    <rPh sb="8" eb="10">
      <t>タンカ</t>
    </rPh>
    <phoneticPr fontId="2"/>
  </si>
  <si>
    <t>■懸賞に係る日数</t>
    <rPh sb="1" eb="3">
      <t>ケンショウ</t>
    </rPh>
    <rPh sb="4" eb="5">
      <t>カカ</t>
    </rPh>
    <rPh sb="6" eb="8">
      <t>ニッスウ</t>
    </rPh>
    <phoneticPr fontId="2"/>
  </si>
  <si>
    <t>■申請のない景品の有無</t>
    <rPh sb="1" eb="3">
      <t>シンセイ</t>
    </rPh>
    <rPh sb="6" eb="8">
      <t>ケイヒン</t>
    </rPh>
    <rPh sb="9" eb="11">
      <t>ウム</t>
    </rPh>
    <phoneticPr fontId="2"/>
  </si>
  <si>
    <t>区分</t>
    <rPh sb="0" eb="2">
      <t>クブン</t>
    </rPh>
    <phoneticPr fontId="2"/>
  </si>
  <si>
    <t>取引価格</t>
    <rPh sb="0" eb="2">
      <t>トリヒキ</t>
    </rPh>
    <rPh sb="2" eb="4">
      <t>カカク</t>
    </rPh>
    <phoneticPr fontId="2"/>
  </si>
  <si>
    <t>参考限度額</t>
    <rPh sb="0" eb="2">
      <t>サンコウ</t>
    </rPh>
    <rPh sb="2" eb="4">
      <t>ゲンド</t>
    </rPh>
    <rPh sb="4" eb="5">
      <t>ガク</t>
    </rPh>
    <phoneticPr fontId="2"/>
  </si>
  <si>
    <t>）枚で抽選、（</t>
    <rPh sb="1" eb="2">
      <t>マイ</t>
    </rPh>
    <rPh sb="3" eb="5">
      <t>チュウセン</t>
    </rPh>
    <phoneticPr fontId="2"/>
  </si>
  <si>
    <r>
      <t>）円</t>
    </r>
    <r>
      <rPr>
        <u/>
        <sz val="10"/>
        <color theme="1"/>
        <rFont val="ＭＳ Ｐゴシック"/>
        <family val="3"/>
        <charset val="128"/>
        <scheme val="minor"/>
      </rPr>
      <t>毎</t>
    </r>
    <r>
      <rPr>
        <sz val="10"/>
        <color theme="1"/>
        <rFont val="ＭＳ Ｐゴシック"/>
        <family val="2"/>
        <charset val="128"/>
        <scheme val="minor"/>
      </rPr>
      <t>1枚、（</t>
    </r>
    <rPh sb="1" eb="2">
      <t>エン</t>
    </rPh>
    <rPh sb="2" eb="3">
      <t>ゴト</t>
    </rPh>
    <rPh sb="4" eb="5">
      <t>マイ</t>
    </rPh>
    <phoneticPr fontId="2"/>
  </si>
  <si>
    <t>■抽選券の発行枚数から想定される売上</t>
    <rPh sb="1" eb="3">
      <t>チュウセン</t>
    </rPh>
    <rPh sb="3" eb="4">
      <t>ケン</t>
    </rPh>
    <rPh sb="5" eb="7">
      <t>ハッコウ</t>
    </rPh>
    <rPh sb="7" eb="9">
      <t>マイスウ</t>
    </rPh>
    <rPh sb="11" eb="13">
      <t>ソウテイ</t>
    </rPh>
    <rPh sb="16" eb="18">
      <t>ウリアゲ</t>
    </rPh>
    <phoneticPr fontId="2"/>
  </si>
  <si>
    <t>配布条件</t>
    <rPh sb="0" eb="2">
      <t>ハイフ</t>
    </rPh>
    <rPh sb="2" eb="4">
      <t>ジョウケン</t>
    </rPh>
    <phoneticPr fontId="2"/>
  </si>
  <si>
    <t>価格根拠</t>
    <rPh sb="0" eb="2">
      <t>カカク</t>
    </rPh>
    <rPh sb="2" eb="4">
      <t>コンキョ</t>
    </rPh>
    <phoneticPr fontId="2"/>
  </si>
  <si>
    <t>　無料配布</t>
    <rPh sb="1" eb="3">
      <t>ムリョウ</t>
    </rPh>
    <rPh sb="3" eb="5">
      <t>ハイフ</t>
    </rPh>
    <phoneticPr fontId="2"/>
  </si>
  <si>
    <t>　購入特典</t>
    <rPh sb="1" eb="3">
      <t>コウニュウ</t>
    </rPh>
    <rPh sb="3" eb="5">
      <t>トクテン</t>
    </rPh>
    <phoneticPr fontId="2"/>
  </si>
  <si>
    <t xml:space="preserve">  仕入額</t>
    <rPh sb="2" eb="4">
      <t>シイレ</t>
    </rPh>
    <rPh sb="4" eb="5">
      <t>ガク</t>
    </rPh>
    <phoneticPr fontId="2"/>
  </si>
  <si>
    <t xml:space="preserve">  材料費</t>
    <rPh sb="2" eb="5">
      <t>ザイリョウヒ</t>
    </rPh>
    <phoneticPr fontId="2"/>
  </si>
  <si>
    <t>単価</t>
    <rPh sb="0" eb="2">
      <t>タンカ</t>
    </rPh>
    <phoneticPr fontId="2"/>
  </si>
  <si>
    <t>円　</t>
    <rPh sb="0" eb="1">
      <t>エン</t>
    </rPh>
    <phoneticPr fontId="2"/>
  </si>
  <si>
    <t>記念品名（材料がある場合は列挙）</t>
    <rPh sb="0" eb="2">
      <t>キネン</t>
    </rPh>
    <rPh sb="2" eb="4">
      <t>ヒンメイ</t>
    </rPh>
    <rPh sb="5" eb="7">
      <t>ザイリョウ</t>
    </rPh>
    <rPh sb="10" eb="12">
      <t>バアイ</t>
    </rPh>
    <rPh sb="13" eb="15">
      <t>レッキョ</t>
    </rPh>
    <phoneticPr fontId="2"/>
  </si>
  <si>
    <t>　&lt;記念品名&gt;</t>
    <rPh sb="2" eb="5">
      <t>キネンヒン</t>
    </rPh>
    <rPh sb="5" eb="6">
      <t>メイ</t>
    </rPh>
    <phoneticPr fontId="2"/>
  </si>
  <si>
    <t>　&lt;材料名&gt;</t>
    <rPh sb="2" eb="4">
      <t>ザイリョウ</t>
    </rPh>
    <rPh sb="4" eb="5">
      <t>メイ</t>
    </rPh>
    <phoneticPr fontId="2"/>
  </si>
  <si>
    <t>※ 価格根拠の内訳</t>
    <rPh sb="2" eb="4">
      <t>カカク</t>
    </rPh>
    <rPh sb="4" eb="6">
      <t>コンキョ</t>
    </rPh>
    <rPh sb="7" eb="9">
      <t>ウチワケ</t>
    </rPh>
    <phoneticPr fontId="2"/>
  </si>
  <si>
    <t>仕入額</t>
    <rPh sb="0" eb="2">
      <t>シイレ</t>
    </rPh>
    <rPh sb="2" eb="3">
      <t>ガク</t>
    </rPh>
    <phoneticPr fontId="2"/>
  </si>
  <si>
    <t>市販の菓子や飲料等、購入時から特に加工せずに配布する場合</t>
    <rPh sb="0" eb="2">
      <t>シハン</t>
    </rPh>
    <rPh sb="3" eb="5">
      <t>カシ</t>
    </rPh>
    <rPh sb="6" eb="9">
      <t>インリョウナド</t>
    </rPh>
    <rPh sb="10" eb="13">
      <t>コウニュウジ</t>
    </rPh>
    <rPh sb="15" eb="16">
      <t>トク</t>
    </rPh>
    <rPh sb="17" eb="19">
      <t>カコウ</t>
    </rPh>
    <rPh sb="22" eb="24">
      <t>ハイフ</t>
    </rPh>
    <rPh sb="26" eb="28">
      <t>バアイ</t>
    </rPh>
    <phoneticPr fontId="2"/>
  </si>
  <si>
    <t>材料費</t>
    <rPh sb="0" eb="3">
      <t>ザイリョウヒ</t>
    </rPh>
    <phoneticPr fontId="2"/>
  </si>
  <si>
    <t>市販価格</t>
    <rPh sb="0" eb="2">
      <t>シハン</t>
    </rPh>
    <rPh sb="2" eb="4">
      <t>カカク</t>
    </rPh>
    <phoneticPr fontId="2"/>
  </si>
  <si>
    <t>：</t>
    <phoneticPr fontId="2"/>
  </si>
  <si>
    <t>一般向けに販売している商品を記念品として配布する場合</t>
    <rPh sb="0" eb="3">
      <t>イッパンム</t>
    </rPh>
    <rPh sb="5" eb="7">
      <t>ハンバイ</t>
    </rPh>
    <rPh sb="11" eb="13">
      <t>ショウヒン</t>
    </rPh>
    <rPh sb="14" eb="17">
      <t>キネンヒン</t>
    </rPh>
    <rPh sb="20" eb="22">
      <t>ハイフ</t>
    </rPh>
    <rPh sb="24" eb="26">
      <t>バアイ</t>
    </rPh>
    <phoneticPr fontId="2"/>
  </si>
  <si>
    <t>餅やカキ氷等、調理して配布する場合（※材料費の内訳も必ず一覧に記載すること）</t>
    <rPh sb="0" eb="1">
      <t>モチ</t>
    </rPh>
    <rPh sb="4" eb="6">
      <t>ゴオリナド</t>
    </rPh>
    <rPh sb="7" eb="9">
      <t>チョウリ</t>
    </rPh>
    <rPh sb="11" eb="13">
      <t>ハイフ</t>
    </rPh>
    <rPh sb="15" eb="17">
      <t>バアイ</t>
    </rPh>
    <rPh sb="19" eb="22">
      <t>ザイリョウヒ</t>
    </rPh>
    <rPh sb="23" eb="25">
      <t>ウチワケ</t>
    </rPh>
    <rPh sb="26" eb="27">
      <t>カナラ</t>
    </rPh>
    <rPh sb="28" eb="30">
      <t>イチラン</t>
    </rPh>
    <rPh sb="31" eb="33">
      <t>キサイ</t>
    </rPh>
    <phoneticPr fontId="2"/>
  </si>
  <si>
    <t>200円上限適用（無料配布or購入価格1,000円未満）</t>
    <rPh sb="3" eb="4">
      <t>エン</t>
    </rPh>
    <rPh sb="4" eb="6">
      <t>ジョウゲン</t>
    </rPh>
    <rPh sb="6" eb="8">
      <t>テキヨウ</t>
    </rPh>
    <rPh sb="9" eb="11">
      <t>ムリョウ</t>
    </rPh>
    <rPh sb="11" eb="13">
      <t>ハイフ</t>
    </rPh>
    <rPh sb="15" eb="17">
      <t>コウニュウ</t>
    </rPh>
    <rPh sb="17" eb="19">
      <t>カカク</t>
    </rPh>
    <rPh sb="24" eb="25">
      <t>エン</t>
    </rPh>
    <rPh sb="25" eb="27">
      <t>ミマン</t>
    </rPh>
    <phoneticPr fontId="2"/>
  </si>
  <si>
    <t>取引価格（</t>
    <rPh sb="0" eb="2">
      <t>トリヒキ</t>
    </rPh>
    <rPh sb="2" eb="4">
      <t>カカク</t>
    </rPh>
    <phoneticPr fontId="2"/>
  </si>
  <si>
    <t>）円 × 2/10 ＝ （</t>
    <rPh sb="1" eb="2">
      <t>エン</t>
    </rPh>
    <phoneticPr fontId="2"/>
  </si>
  <si>
    <t>）円</t>
    <rPh sb="1" eb="2">
      <t>エン</t>
    </rPh>
    <phoneticPr fontId="2"/>
  </si>
  <si>
    <t>■記念品単価上限</t>
    <rPh sb="1" eb="4">
      <t>キネンヒン</t>
    </rPh>
    <rPh sb="4" eb="6">
      <t>タンカ</t>
    </rPh>
    <rPh sb="6" eb="8">
      <t>ジョウゲン</t>
    </rPh>
    <phoneticPr fontId="2"/>
  </si>
  <si>
    <t>あり</t>
    <phoneticPr fontId="2"/>
  </si>
  <si>
    <t>なし</t>
    <phoneticPr fontId="2"/>
  </si>
  <si>
    <t>■同日・同会場で数種の記念品を配布</t>
    <rPh sb="1" eb="3">
      <t>ドウジツ</t>
    </rPh>
    <rPh sb="4" eb="7">
      <t>ドウカイジョウ</t>
    </rPh>
    <rPh sb="8" eb="10">
      <t>スウシュ</t>
    </rPh>
    <rPh sb="11" eb="14">
      <t>キネンヒン</t>
    </rPh>
    <rPh sb="15" eb="17">
      <t>ハイフ</t>
    </rPh>
    <phoneticPr fontId="2"/>
  </si>
  <si>
    <t>該当番号</t>
    <rPh sb="0" eb="2">
      <t>ガイトウ</t>
    </rPh>
    <rPh sb="2" eb="4">
      <t>バンゴウ</t>
    </rPh>
    <phoneticPr fontId="2"/>
  </si>
  <si>
    <t>1人あたり（円）</t>
    <rPh sb="1" eb="2">
      <t>ニン</t>
    </rPh>
    <rPh sb="6" eb="7">
      <t>エン</t>
    </rPh>
    <phoneticPr fontId="2"/>
  </si>
  <si>
    <t>備考</t>
    <rPh sb="0" eb="2">
      <t>ビコウ</t>
    </rPh>
    <phoneticPr fontId="2"/>
  </si>
  <si>
    <t>■上記一覧に記載されていない記念品及び材料はないか（「会場設営費」や「その他諸経費」は要注意）</t>
    <rPh sb="1" eb="3">
      <t>ジョウキ</t>
    </rPh>
    <rPh sb="3" eb="5">
      <t>イチラン</t>
    </rPh>
    <rPh sb="6" eb="8">
      <t>キサイ</t>
    </rPh>
    <rPh sb="14" eb="17">
      <t>キネンヒン</t>
    </rPh>
    <rPh sb="17" eb="18">
      <t>オヨ</t>
    </rPh>
    <rPh sb="19" eb="21">
      <t>ザイリョウ</t>
    </rPh>
    <rPh sb="27" eb="29">
      <t>カイジョウ</t>
    </rPh>
    <rPh sb="29" eb="31">
      <t>セツエイ</t>
    </rPh>
    <rPh sb="31" eb="32">
      <t>ヒ</t>
    </rPh>
    <rPh sb="37" eb="38">
      <t>タ</t>
    </rPh>
    <rPh sb="38" eb="41">
      <t>ショケイヒ</t>
    </rPh>
    <rPh sb="43" eb="46">
      <t>ヨウチュウイ</t>
    </rPh>
    <phoneticPr fontId="2"/>
  </si>
  <si>
    <r>
      <t>Ａ：○○○円</t>
    </r>
    <r>
      <rPr>
        <u/>
        <sz val="10"/>
        <color theme="1"/>
        <rFont val="ＭＳ Ｐゴシック"/>
        <family val="3"/>
        <charset val="128"/>
        <scheme val="minor"/>
      </rPr>
      <t>毎</t>
    </r>
    <r>
      <rPr>
        <sz val="10"/>
        <color theme="1"/>
        <rFont val="ＭＳ Ｐゴシック"/>
        <family val="3"/>
        <charset val="128"/>
        <scheme val="minor"/>
      </rPr>
      <t>に配布</t>
    </r>
    <rPh sb="5" eb="6">
      <t>エン</t>
    </rPh>
    <rPh sb="6" eb="7">
      <t>ゴト</t>
    </rPh>
    <rPh sb="8" eb="10">
      <t>ハイフ</t>
    </rPh>
    <phoneticPr fontId="2"/>
  </si>
  <si>
    <r>
      <t>Ｂ：○○○円</t>
    </r>
    <r>
      <rPr>
        <u/>
        <sz val="10"/>
        <color theme="1"/>
        <rFont val="ＭＳ Ｐゴシック"/>
        <family val="3"/>
        <charset val="128"/>
        <scheme val="minor"/>
      </rPr>
      <t>以上で</t>
    </r>
    <r>
      <rPr>
        <sz val="10"/>
        <color theme="1"/>
        <rFont val="ＭＳ Ｐゴシック"/>
        <family val="3"/>
        <charset val="128"/>
        <scheme val="minor"/>
      </rPr>
      <t>配布</t>
    </r>
    <rPh sb="5" eb="6">
      <t>エン</t>
    </rPh>
    <rPh sb="6" eb="8">
      <t>イジョウ</t>
    </rPh>
    <rPh sb="9" eb="11">
      <t>ハイフ</t>
    </rPh>
    <phoneticPr fontId="2"/>
  </si>
  <si>
    <r>
      <t>）円</t>
    </r>
    <r>
      <rPr>
        <u/>
        <sz val="10"/>
        <color theme="1"/>
        <rFont val="ＭＳ Ｐゴシック"/>
        <family val="3"/>
        <charset val="128"/>
        <scheme val="minor"/>
      </rPr>
      <t>毎</t>
    </r>
    <r>
      <rPr>
        <sz val="10"/>
        <color theme="1"/>
        <rFont val="ＭＳ Ｐゴシック"/>
        <family val="3"/>
        <charset val="128"/>
        <scheme val="minor"/>
      </rPr>
      <t>に1枚、（</t>
    </r>
    <rPh sb="1" eb="2">
      <t>エン</t>
    </rPh>
    <rPh sb="2" eb="3">
      <t>ゴト</t>
    </rPh>
    <rPh sb="5" eb="6">
      <t>マイ</t>
    </rPh>
    <phoneticPr fontId="2"/>
  </si>
  <si>
    <r>
      <t>）円</t>
    </r>
    <r>
      <rPr>
        <u/>
        <sz val="10"/>
        <color theme="1"/>
        <rFont val="ＭＳ Ｐゴシック"/>
        <family val="3"/>
        <charset val="128"/>
        <scheme val="minor"/>
      </rPr>
      <t>以上</t>
    </r>
    <r>
      <rPr>
        <sz val="10"/>
        <color theme="1"/>
        <rFont val="ＭＳ Ｐゴシック"/>
        <family val="3"/>
        <charset val="128"/>
        <scheme val="minor"/>
      </rPr>
      <t>で1枚、（</t>
    </r>
    <rPh sb="1" eb="2">
      <t>エン</t>
    </rPh>
    <rPh sb="2" eb="4">
      <t>イジョウ</t>
    </rPh>
    <rPh sb="6" eb="7">
      <t>マイ</t>
    </rPh>
    <phoneticPr fontId="2"/>
  </si>
  <si>
    <t>　 景品について、全て記載してください。</t>
    <rPh sb="2" eb="4">
      <t>ケイヒン</t>
    </rPh>
    <rPh sb="9" eb="10">
      <t>スベ</t>
    </rPh>
    <rPh sb="11" eb="13">
      <t>キサイ</t>
    </rPh>
    <phoneticPr fontId="2"/>
  </si>
  <si>
    <t>↓記念品上限判定用（いじらないでください）</t>
    <rPh sb="1" eb="4">
      <t>キネンヒン</t>
    </rPh>
    <rPh sb="4" eb="6">
      <t>ジョウゲン</t>
    </rPh>
    <rPh sb="6" eb="9">
      <t>ハンテイヨウ</t>
    </rPh>
    <phoneticPr fontId="2"/>
  </si>
  <si>
    <t>③３の「期間」の日付のみ入力</t>
    <rPh sb="4" eb="6">
      <t>キカン</t>
    </rPh>
    <rPh sb="8" eb="10">
      <t>ヒヅケ</t>
    </rPh>
    <rPh sb="12" eb="14">
      <t>ニュウリョク</t>
    </rPh>
    <phoneticPr fontId="2"/>
  </si>
  <si>
    <t>④パターンごとに発行条件・枚数を入力</t>
    <rPh sb="8" eb="10">
      <t>ハッコウ</t>
    </rPh>
    <rPh sb="10" eb="12">
      <t>ジョウケン</t>
    </rPh>
    <rPh sb="13" eb="15">
      <t>マイスウ</t>
    </rPh>
    <rPh sb="16" eb="18">
      <t>ニュウリョク</t>
    </rPh>
    <phoneticPr fontId="2"/>
  </si>
  <si>
    <t>⑤５を入力</t>
    <rPh sb="3" eb="5">
      <t>ニュウリョク</t>
    </rPh>
    <phoneticPr fontId="2"/>
  </si>
  <si>
    <t>⑥「性質」を選択</t>
    <rPh sb="2" eb="4">
      <t>セイシツ</t>
    </rPh>
    <rPh sb="6" eb="8">
      <t>センタク</t>
    </rPh>
    <phoneticPr fontId="2"/>
  </si>
  <si>
    <t>⑦「申請のない景品の有無」を選択</t>
    <rPh sb="2" eb="4">
      <t>シンセイ</t>
    </rPh>
    <rPh sb="7" eb="9">
      <t>ケイヒン</t>
    </rPh>
    <rPh sb="10" eb="12">
      <t>ウム</t>
    </rPh>
    <rPh sb="14" eb="16">
      <t>センタク</t>
    </rPh>
    <phoneticPr fontId="2"/>
  </si>
  <si>
    <t>⑧「景品総額」を入力</t>
    <rPh sb="2" eb="4">
      <t>ケイヒン</t>
    </rPh>
    <rPh sb="4" eb="6">
      <t>ソウガク</t>
    </rPh>
    <rPh sb="8" eb="10">
      <t>ニュウリョク</t>
    </rPh>
    <phoneticPr fontId="2"/>
  </si>
  <si>
    <t>　※申請のない景品がないか必ず確認する</t>
    <rPh sb="2" eb="4">
      <t>シンセイ</t>
    </rPh>
    <rPh sb="7" eb="9">
      <t>ケイヒン</t>
    </rPh>
    <rPh sb="13" eb="14">
      <t>カナラ</t>
    </rPh>
    <rPh sb="15" eb="17">
      <t>カクニン</t>
    </rPh>
    <phoneticPr fontId="2"/>
  </si>
  <si>
    <t>②２を選択</t>
    <rPh sb="3" eb="5">
      <t>センタク</t>
    </rPh>
    <phoneticPr fontId="2"/>
  </si>
  <si>
    <t>①１を選択</t>
    <rPh sb="3" eb="5">
      <t>センタク</t>
    </rPh>
    <phoneticPr fontId="2"/>
  </si>
  <si>
    <t>　※パターンが複合するケースは想定されていません</t>
    <rPh sb="7" eb="9">
      <t>フクゴウ</t>
    </rPh>
    <rPh sb="15" eb="17">
      <t>ソウテイ</t>
    </rPh>
    <phoneticPr fontId="2"/>
  </si>
  <si>
    <t>）</t>
    <phoneticPr fontId="2"/>
  </si>
  <si>
    <t>円</t>
    <rPh sb="0" eb="1">
      <t>エン</t>
    </rPh>
    <phoneticPr fontId="2"/>
  </si>
  <si>
    <t xml:space="preserve">  市販価格</t>
    <rPh sb="2" eb="4">
      <t>シハン</t>
    </rPh>
    <rPh sb="4" eb="6">
      <t>カカク</t>
    </rPh>
    <phoneticPr fontId="2"/>
  </si>
  <si>
    <t>※経費の申請有無に関わらずイベントに関連する</t>
    <rPh sb="1" eb="3">
      <t>ケイヒ</t>
    </rPh>
    <rPh sb="4" eb="6">
      <t>シンセイ</t>
    </rPh>
    <rPh sb="6" eb="8">
      <t>ウム</t>
    </rPh>
    <rPh sb="9" eb="10">
      <t>カカ</t>
    </rPh>
    <rPh sb="18" eb="20">
      <t>カンレン</t>
    </rPh>
    <phoneticPr fontId="2"/>
  </si>
  <si>
    <t>■備考</t>
    <rPh sb="1" eb="3">
      <t>ビコウ</t>
    </rPh>
    <phoneticPr fontId="2"/>
  </si>
  <si>
    <t>■配布店舗数</t>
    <rPh sb="1" eb="3">
      <t>ハイフ</t>
    </rPh>
    <rPh sb="3" eb="5">
      <t>テンポ</t>
    </rPh>
    <rPh sb="5" eb="6">
      <t>スウ</t>
    </rPh>
    <phoneticPr fontId="2"/>
  </si>
  <si>
    <t>店舗</t>
    <rPh sb="0" eb="2">
      <t>テンポ</t>
    </rPh>
    <phoneticPr fontId="2"/>
  </si>
  <si>
    <t>1店あたりの売上予定額 （</t>
    <rPh sb="1" eb="2">
      <t>テン</t>
    </rPh>
    <rPh sb="6" eb="8">
      <t>ウリアゲ</t>
    </rPh>
    <rPh sb="8" eb="10">
      <t>ヨテイ</t>
    </rPh>
    <rPh sb="10" eb="11">
      <t>ガク</t>
    </rPh>
    <phoneticPr fontId="2"/>
  </si>
  <si>
    <t>⑨「配布店舗数」を入力（売上予定額は1日分の金額です。）</t>
    <rPh sb="2" eb="4">
      <t>ハイフ</t>
    </rPh>
    <rPh sb="4" eb="6">
      <t>テンポ</t>
    </rPh>
    <rPh sb="6" eb="7">
      <t>スウ</t>
    </rPh>
    <rPh sb="9" eb="11">
      <t>ニュウリョク</t>
    </rPh>
    <rPh sb="12" eb="14">
      <t>ウリアゲ</t>
    </rPh>
    <rPh sb="14" eb="16">
      <t>ヨテイ</t>
    </rPh>
    <rPh sb="16" eb="17">
      <t>ガク</t>
    </rPh>
    <rPh sb="19" eb="21">
      <t>ニチブン</t>
    </rPh>
    <rPh sb="22" eb="24">
      <t>キンガク</t>
    </rPh>
    <phoneticPr fontId="2"/>
  </si>
  <si>
    <t>⑪「抽選券以外の売上予定総額に係る情報」を選択</t>
    <rPh sb="2" eb="4">
      <t>チュウセン</t>
    </rPh>
    <rPh sb="4" eb="5">
      <t>ケン</t>
    </rPh>
    <rPh sb="5" eb="7">
      <t>イガイ</t>
    </rPh>
    <rPh sb="8" eb="10">
      <t>ウリアゲ</t>
    </rPh>
    <rPh sb="10" eb="12">
      <t>ヨテイ</t>
    </rPh>
    <rPh sb="12" eb="14">
      <t>ソウガク</t>
    </rPh>
    <rPh sb="15" eb="16">
      <t>カカ</t>
    </rPh>
    <rPh sb="17" eb="19">
      <t>ジョウホウ</t>
    </rPh>
    <rPh sb="21" eb="23">
      <t>センタク</t>
    </rPh>
    <phoneticPr fontId="2"/>
  </si>
  <si>
    <t>⑫すべてに問題が無ければ、「売上予定総額の妥当性」の「可」を枠線で囲う</t>
    <rPh sb="5" eb="7">
      <t>モンダイ</t>
    </rPh>
    <rPh sb="8" eb="9">
      <t>ナ</t>
    </rPh>
    <rPh sb="14" eb="16">
      <t>ウリアゲ</t>
    </rPh>
    <rPh sb="16" eb="18">
      <t>ヨテイ</t>
    </rPh>
    <rPh sb="18" eb="20">
      <t>ソウガク</t>
    </rPh>
    <rPh sb="21" eb="24">
      <t>ダトウセイ</t>
    </rPh>
    <rPh sb="27" eb="28">
      <t>カ</t>
    </rPh>
    <rPh sb="30" eb="32">
      <t>ワクセン</t>
    </rPh>
    <rPh sb="33" eb="34">
      <t>カコ</t>
    </rPh>
    <phoneticPr fontId="2"/>
  </si>
  <si>
    <t>⑩「来場者数」を入力（抽選当日ではなく、配布期間中の来場者数を入力してください。）</t>
    <rPh sb="2" eb="5">
      <t>ライジョウシャ</t>
    </rPh>
    <rPh sb="5" eb="6">
      <t>スウ</t>
    </rPh>
    <rPh sb="8" eb="10">
      <t>ニュウリョク</t>
    </rPh>
    <rPh sb="11" eb="13">
      <t>チュウセン</t>
    </rPh>
    <rPh sb="13" eb="15">
      <t>トウジツ</t>
    </rPh>
    <rPh sb="20" eb="22">
      <t>ハイフ</t>
    </rPh>
    <rPh sb="22" eb="25">
      <t>キカンチュウ</t>
    </rPh>
    <rPh sb="26" eb="29">
      <t>ライジョウシャ</t>
    </rPh>
    <rPh sb="29" eb="30">
      <t>スウ</t>
    </rPh>
    <rPh sb="31" eb="33">
      <t>ニュウリョク</t>
    </rPh>
    <phoneticPr fontId="2"/>
  </si>
  <si>
    <t>（</t>
    <phoneticPr fontId="2"/>
  </si>
  <si>
    <t>・</t>
    <phoneticPr fontId="2"/>
  </si>
  <si>
    <t>）</t>
    <phoneticPr fontId="2"/>
  </si>
  <si>
    <t>■性質</t>
    <rPh sb="1" eb="3">
      <t>セイシツ</t>
    </rPh>
    <phoneticPr fontId="2"/>
  </si>
  <si>
    <t>売り出し</t>
    <rPh sb="0" eb="1">
      <t>ウ</t>
    </rPh>
    <rPh sb="2" eb="3">
      <t>ダ</t>
    </rPh>
    <phoneticPr fontId="2"/>
  </si>
  <si>
    <t>それ以外</t>
    <rPh sb="2" eb="4">
      <t>イガイ</t>
    </rPh>
    <phoneticPr fontId="2"/>
  </si>
  <si>
    <t>記念品名</t>
    <rPh sb="0" eb="2">
      <t>キネン</t>
    </rPh>
    <rPh sb="2" eb="4">
      <t>ヒンメイ</t>
    </rPh>
    <phoneticPr fontId="2"/>
  </si>
  <si>
    <t>単価上限</t>
    <rPh sb="0" eb="2">
      <t>タンカ</t>
    </rPh>
    <rPh sb="2" eb="4">
      <t>ジョウゲン</t>
    </rPh>
    <phoneticPr fontId="2"/>
  </si>
  <si>
    <t>確認</t>
    <rPh sb="0" eb="2">
      <t>カクニン</t>
    </rPh>
    <phoneticPr fontId="2"/>
  </si>
  <si>
    <t>&lt;記念品名&gt;</t>
    <rPh sb="1" eb="3">
      <t>キネン</t>
    </rPh>
    <rPh sb="3" eb="5">
      <t>ヒンメイ</t>
    </rPh>
    <phoneticPr fontId="2"/>
  </si>
  <si>
    <t>記念品名（材料がある場合は列挙）</t>
    <phoneticPr fontId="2"/>
  </si>
  <si>
    <t>単価</t>
    <rPh sb="0" eb="2">
      <t>タンカ</t>
    </rPh>
    <phoneticPr fontId="2"/>
  </si>
  <si>
    <t>価格根拠</t>
    <rPh sb="0" eb="2">
      <t>カカク</t>
    </rPh>
    <rPh sb="2" eb="4">
      <t>コンキョ</t>
    </rPh>
    <phoneticPr fontId="2"/>
  </si>
  <si>
    <t>配布条件</t>
    <rPh sb="0" eb="2">
      <t>ハイフ</t>
    </rPh>
    <rPh sb="2" eb="4">
      <t>ジョウケン</t>
    </rPh>
    <phoneticPr fontId="2"/>
  </si>
  <si>
    <t>&lt;材料名&gt;</t>
    <rPh sb="1" eb="3">
      <t>ザイリョウ</t>
    </rPh>
    <rPh sb="3" eb="4">
      <t>メイ</t>
    </rPh>
    <phoneticPr fontId="2"/>
  </si>
  <si>
    <t>円</t>
    <rPh sb="0" eb="1">
      <t>エン</t>
    </rPh>
    <phoneticPr fontId="2"/>
  </si>
  <si>
    <t>円　</t>
    <rPh sb="0" eb="1">
      <t>エン</t>
    </rPh>
    <phoneticPr fontId="2"/>
  </si>
  <si>
    <t>　仕入額</t>
    <rPh sb="1" eb="3">
      <t>シイレ</t>
    </rPh>
    <rPh sb="3" eb="4">
      <t>ガク</t>
    </rPh>
    <phoneticPr fontId="2"/>
  </si>
  <si>
    <t>　材料費</t>
    <rPh sb="1" eb="4">
      <t>ザイリョウヒ</t>
    </rPh>
    <phoneticPr fontId="2"/>
  </si>
  <si>
    <t>　市販価格</t>
    <rPh sb="1" eb="3">
      <t>シハン</t>
    </rPh>
    <rPh sb="3" eb="5">
      <t>カカク</t>
    </rPh>
    <phoneticPr fontId="2"/>
  </si>
  <si>
    <t>　無料配布</t>
    <rPh sb="1" eb="3">
      <t>ムリョウ</t>
    </rPh>
    <rPh sb="3" eb="5">
      <t>ハイフ</t>
    </rPh>
    <phoneticPr fontId="2"/>
  </si>
  <si>
    <t>　購入特典</t>
    <rPh sb="1" eb="3">
      <t>コウニュウ</t>
    </rPh>
    <rPh sb="3" eb="5">
      <t>トクテン</t>
    </rPh>
    <phoneticPr fontId="2"/>
  </si>
  <si>
    <t>200円上限適用（無料配布or購入価格1,000円未満）</t>
    <phoneticPr fontId="2"/>
  </si>
  <si>
    <t>取引価格（</t>
    <rPh sb="0" eb="2">
      <t>トリヒキ</t>
    </rPh>
    <rPh sb="2" eb="4">
      <t>カカク</t>
    </rPh>
    <phoneticPr fontId="2"/>
  </si>
  <si>
    <t>）円 × 2/10 ＝ （</t>
    <rPh sb="1" eb="2">
      <t>エン</t>
    </rPh>
    <phoneticPr fontId="2"/>
  </si>
  <si>
    <t>）円</t>
    <rPh sb="1" eb="2">
      <t>エン</t>
    </rPh>
    <phoneticPr fontId="2"/>
  </si>
  <si>
    <t>別紙　　記念品調査票</t>
    <rPh sb="0" eb="2">
      <t>ベッシ</t>
    </rPh>
    <rPh sb="4" eb="7">
      <t>キネンヒン</t>
    </rPh>
    <rPh sb="7" eb="8">
      <t>チョウ</t>
    </rPh>
    <rPh sb="8" eb="9">
      <t>サ</t>
    </rPh>
    <rPh sb="9" eb="10">
      <t>ヒョウ</t>
    </rPh>
    <phoneticPr fontId="2"/>
  </si>
  <si>
    <t>別紙　　記念品調査票-2</t>
    <phoneticPr fontId="2"/>
  </si>
  <si>
    <t>別紙　　景品調査票</t>
    <rPh sb="0" eb="2">
      <t>ベッシ</t>
    </rPh>
    <rPh sb="4" eb="5">
      <t>ケイ</t>
    </rPh>
    <rPh sb="5" eb="6">
      <t>シナ</t>
    </rPh>
    <rPh sb="6" eb="7">
      <t>チョウ</t>
    </rPh>
    <rPh sb="7" eb="8">
      <t>サ</t>
    </rPh>
    <rPh sb="8" eb="9">
      <t>ヒョウ</t>
    </rPh>
    <phoneticPr fontId="2"/>
  </si>
  <si>
    <t>■記念品の妥当性</t>
    <rPh sb="1" eb="4">
      <t>キネンヒン</t>
    </rPh>
    <rPh sb="5" eb="8">
      <t>ダトウセイ</t>
    </rPh>
    <phoneticPr fontId="2"/>
  </si>
  <si>
    <t>　</t>
  </si>
  <si>
    <t>※取引を伴わず記念品を複数配布する場合、その人に配布した記念品の合計額が２００円以内である必要があります</t>
    <rPh sb="1" eb="3">
      <t>トリヒキ</t>
    </rPh>
    <rPh sb="4" eb="5">
      <t>トモナ</t>
    </rPh>
    <rPh sb="7" eb="10">
      <t>キネンヒン</t>
    </rPh>
    <rPh sb="11" eb="13">
      <t>フクスウ</t>
    </rPh>
    <rPh sb="13" eb="15">
      <t>ハイフ</t>
    </rPh>
    <rPh sb="17" eb="19">
      <t>バアイ</t>
    </rPh>
    <rPh sb="22" eb="23">
      <t>ヒト</t>
    </rPh>
    <rPh sb="24" eb="26">
      <t>ハイフ</t>
    </rPh>
    <rPh sb="28" eb="31">
      <t>キネンヒン</t>
    </rPh>
    <rPh sb="32" eb="34">
      <t>ゴウケイ</t>
    </rPh>
    <rPh sb="34" eb="35">
      <t>ガク</t>
    </rPh>
    <rPh sb="39" eb="40">
      <t>エン</t>
    </rPh>
    <rPh sb="40" eb="42">
      <t>イナイ</t>
    </rPh>
    <rPh sb="45" eb="47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</si>
</sst>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5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6" fillId="0" borderId="4" xfId="0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37" xfId="1" applyFont="1" applyBorder="1" applyAlignment="1">
      <alignment vertical="center"/>
    </xf>
    <xf numFmtId="0" fontId="0" fillId="2" borderId="29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38" fontId="0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6" fillId="0" borderId="3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9" fillId="0" borderId="15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38" fontId="9" fillId="0" borderId="9" xfId="1" applyFont="1" applyFill="1" applyBorder="1" applyAlignment="1">
      <alignment horizontal="left" vertical="center"/>
    </xf>
    <xf numFmtId="38" fontId="9" fillId="0" borderId="0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0" fontId="9" fillId="0" borderId="6" xfId="0" applyFont="1" applyFill="1" applyBorder="1" applyAlignment="1">
      <alignment horizontal="right" vertical="center"/>
    </xf>
    <xf numFmtId="38" fontId="9" fillId="0" borderId="7" xfId="1" applyFont="1" applyFill="1" applyBorder="1" applyAlignment="1">
      <alignment horizontal="left" vertical="center"/>
    </xf>
    <xf numFmtId="0" fontId="9" fillId="0" borderId="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0" fontId="9" fillId="0" borderId="23" xfId="0" applyFont="1" applyBorder="1">
      <alignment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9" fillId="0" borderId="10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vertical="center"/>
    </xf>
    <xf numFmtId="0" fontId="9" fillId="0" borderId="11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41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3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9" fillId="0" borderId="43" xfId="0" applyFont="1" applyBorder="1">
      <alignment vertical="center"/>
    </xf>
    <xf numFmtId="0" fontId="9" fillId="0" borderId="30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Border="1">
      <alignment vertical="center"/>
    </xf>
    <xf numFmtId="0" fontId="9" fillId="0" borderId="44" xfId="0" applyFont="1" applyBorder="1">
      <alignment vertical="center"/>
    </xf>
    <xf numFmtId="0" fontId="6" fillId="2" borderId="29" xfId="0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30" xfId="0" applyFont="1" applyBorder="1">
      <alignment vertical="center"/>
    </xf>
    <xf numFmtId="0" fontId="6" fillId="2" borderId="41" xfId="0" applyFont="1" applyFill="1" applyBorder="1">
      <alignment vertical="center"/>
    </xf>
    <xf numFmtId="0" fontId="6" fillId="0" borderId="15" xfId="0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38" fontId="9" fillId="0" borderId="4" xfId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38" fontId="9" fillId="0" borderId="6" xfId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38" fontId="9" fillId="0" borderId="0" xfId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38" fontId="9" fillId="0" borderId="10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38" fontId="6" fillId="0" borderId="33" xfId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38" fontId="6" fillId="0" borderId="37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38" fontId="10" fillId="0" borderId="20" xfId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15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8" fontId="9" fillId="0" borderId="2" xfId="1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/>
    </xf>
    <xf numFmtId="38" fontId="9" fillId="0" borderId="42" xfId="1" applyFont="1" applyFill="1" applyBorder="1" applyAlignment="1">
      <alignment horizontal="center" vertical="center"/>
    </xf>
    <xf numFmtId="38" fontId="9" fillId="0" borderId="19" xfId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38" fontId="9" fillId="0" borderId="0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41" xfId="0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AK$11" lockText="1" noThreeD="1"/>
</file>

<file path=xl/ctrlProps/ctrlProp12.xml><?xml version="1.0" encoding="utf-8"?>
<formControlPr xmlns="http://schemas.microsoft.com/office/spreadsheetml/2009/9/main" objectType="CheckBox" fmlaLink="$AK$1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AK$14" lockText="1" noThreeD="1"/>
</file>

<file path=xl/ctrlProps/ctrlProp17.xml><?xml version="1.0" encoding="utf-8"?>
<formControlPr xmlns="http://schemas.microsoft.com/office/spreadsheetml/2009/9/main" objectType="CheckBox" fmlaLink="$AK$15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K$17" lockText="1" noThreeD="1"/>
</file>

<file path=xl/ctrlProps/ctrlProp22.xml><?xml version="1.0" encoding="utf-8"?>
<formControlPr xmlns="http://schemas.microsoft.com/office/spreadsheetml/2009/9/main" objectType="CheckBox" fmlaLink="$AK$18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AK$39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AK$53" lockText="1" noThreeD="1"/>
</file>

<file path=xl/ctrlProps/ctrlProp35.xml><?xml version="1.0" encoding="utf-8"?>
<formControlPr xmlns="http://schemas.microsoft.com/office/spreadsheetml/2009/9/main" objectType="CheckBox" fmlaLink="$AK$54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AK$5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AK$57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AK$59" lockText="1" noThreeD="1"/>
</file>

<file path=xl/ctrlProps/ctrlProp45.xml><?xml version="1.0" encoding="utf-8"?>
<formControlPr xmlns="http://schemas.microsoft.com/office/spreadsheetml/2009/9/main" objectType="CheckBox" fmlaLink="$AK$60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fmlaLink="$AK$62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AK$63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AK$65" lockText="1" noThreeD="1"/>
</file>

<file path=xl/ctrlProps/ctrlProp55.xml><?xml version="1.0" encoding="utf-8"?>
<formControlPr xmlns="http://schemas.microsoft.com/office/spreadsheetml/2009/9/main" objectType="CheckBox" fmlaLink="$AK$66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fmlaLink="$AK$68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$AK$6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K$8" lockText="1" noThreeD="1"/>
</file>

<file path=xl/ctrlProps/ctrlProp8.xml><?xml version="1.0" encoding="utf-8"?>
<formControlPr xmlns="http://schemas.microsoft.com/office/spreadsheetml/2009/9/main" objectType="CheckBox" fmlaLink="$AK$9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27</xdr:row>
          <xdr:rowOff>238125</xdr:rowOff>
        </xdr:from>
        <xdr:to>
          <xdr:col>28</xdr:col>
          <xdr:colOff>190500</xdr:colOff>
          <xdr:row>28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27</xdr:row>
          <xdr:rowOff>238125</xdr:rowOff>
        </xdr:from>
        <xdr:to>
          <xdr:col>23</xdr:col>
          <xdr:colOff>200025</xdr:colOff>
          <xdr:row>28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29</xdr:row>
          <xdr:rowOff>9525</xdr:rowOff>
        </xdr:from>
        <xdr:to>
          <xdr:col>12</xdr:col>
          <xdr:colOff>200025</xdr:colOff>
          <xdr:row>30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29</xdr:row>
          <xdr:rowOff>19050</xdr:rowOff>
        </xdr:from>
        <xdr:to>
          <xdr:col>21</xdr:col>
          <xdr:colOff>9525</xdr:colOff>
          <xdr:row>30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43</xdr:row>
          <xdr:rowOff>9525</xdr:rowOff>
        </xdr:from>
        <xdr:to>
          <xdr:col>16</xdr:col>
          <xdr:colOff>190500</xdr:colOff>
          <xdr:row>44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43</xdr:row>
          <xdr:rowOff>19050</xdr:rowOff>
        </xdr:from>
        <xdr:to>
          <xdr:col>25</xdr:col>
          <xdr:colOff>200025</xdr:colOff>
          <xdr:row>44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7</xdr:row>
          <xdr:rowOff>28575</xdr:rowOff>
        </xdr:from>
        <xdr:to>
          <xdr:col>29</xdr:col>
          <xdr:colOff>95250</xdr:colOff>
          <xdr:row>8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8</xdr:row>
          <xdr:rowOff>28575</xdr:rowOff>
        </xdr:from>
        <xdr:to>
          <xdr:col>29</xdr:col>
          <xdr:colOff>95250</xdr:colOff>
          <xdr:row>9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7</xdr:row>
          <xdr:rowOff>28575</xdr:rowOff>
        </xdr:from>
        <xdr:to>
          <xdr:col>24</xdr:col>
          <xdr:colOff>66675</xdr:colOff>
          <xdr:row>8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8</xdr:row>
          <xdr:rowOff>9525</xdr:rowOff>
        </xdr:from>
        <xdr:to>
          <xdr:col>24</xdr:col>
          <xdr:colOff>66675</xdr:colOff>
          <xdr:row>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10</xdr:row>
          <xdr:rowOff>28575</xdr:rowOff>
        </xdr:from>
        <xdr:to>
          <xdr:col>29</xdr:col>
          <xdr:colOff>95250</xdr:colOff>
          <xdr:row>11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11</xdr:row>
          <xdr:rowOff>28575</xdr:rowOff>
        </xdr:from>
        <xdr:to>
          <xdr:col>29</xdr:col>
          <xdr:colOff>95250</xdr:colOff>
          <xdr:row>12</xdr:row>
          <xdr:rowOff>28575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10</xdr:row>
          <xdr:rowOff>19050</xdr:rowOff>
        </xdr:from>
        <xdr:to>
          <xdr:col>24</xdr:col>
          <xdr:colOff>66675</xdr:colOff>
          <xdr:row>11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11</xdr:row>
          <xdr:rowOff>9525</xdr:rowOff>
        </xdr:from>
        <xdr:to>
          <xdr:col>24</xdr:col>
          <xdr:colOff>66675</xdr:colOff>
          <xdr:row>12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12</xdr:row>
          <xdr:rowOff>0</xdr:rowOff>
        </xdr:from>
        <xdr:to>
          <xdr:col>24</xdr:col>
          <xdr:colOff>66675</xdr:colOff>
          <xdr:row>13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13</xdr:row>
          <xdr:rowOff>28575</xdr:rowOff>
        </xdr:from>
        <xdr:to>
          <xdr:col>29</xdr:col>
          <xdr:colOff>95250</xdr:colOff>
          <xdr:row>14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14</xdr:row>
          <xdr:rowOff>28575</xdr:rowOff>
        </xdr:from>
        <xdr:to>
          <xdr:col>29</xdr:col>
          <xdr:colOff>95250</xdr:colOff>
          <xdr:row>15</xdr:row>
          <xdr:rowOff>28575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13</xdr:row>
          <xdr:rowOff>28575</xdr:rowOff>
        </xdr:from>
        <xdr:to>
          <xdr:col>24</xdr:col>
          <xdr:colOff>66675</xdr:colOff>
          <xdr:row>14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14</xdr:row>
          <xdr:rowOff>9525</xdr:rowOff>
        </xdr:from>
        <xdr:to>
          <xdr:col>24</xdr:col>
          <xdr:colOff>66675</xdr:colOff>
          <xdr:row>15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15</xdr:row>
          <xdr:rowOff>0</xdr:rowOff>
        </xdr:from>
        <xdr:to>
          <xdr:col>24</xdr:col>
          <xdr:colOff>66675</xdr:colOff>
          <xdr:row>16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16</xdr:row>
          <xdr:rowOff>19050</xdr:rowOff>
        </xdr:from>
        <xdr:to>
          <xdr:col>29</xdr:col>
          <xdr:colOff>85725</xdr:colOff>
          <xdr:row>17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17</xdr:row>
          <xdr:rowOff>19050</xdr:rowOff>
        </xdr:from>
        <xdr:to>
          <xdr:col>29</xdr:col>
          <xdr:colOff>85725</xdr:colOff>
          <xdr:row>18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16</xdr:row>
          <xdr:rowOff>28575</xdr:rowOff>
        </xdr:from>
        <xdr:to>
          <xdr:col>24</xdr:col>
          <xdr:colOff>66675</xdr:colOff>
          <xdr:row>17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17</xdr:row>
          <xdr:rowOff>9525</xdr:rowOff>
        </xdr:from>
        <xdr:to>
          <xdr:col>24</xdr:col>
          <xdr:colOff>66675</xdr:colOff>
          <xdr:row>18</xdr:row>
          <xdr:rowOff>9525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18</xdr:row>
          <xdr:rowOff>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38</xdr:row>
          <xdr:rowOff>0</xdr:rowOff>
        </xdr:from>
        <xdr:to>
          <xdr:col>26</xdr:col>
          <xdr:colOff>0</xdr:colOff>
          <xdr:row>39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38</xdr:row>
          <xdr:rowOff>9525</xdr:rowOff>
        </xdr:from>
        <xdr:to>
          <xdr:col>17</xdr:col>
          <xdr:colOff>0</xdr:colOff>
          <xdr:row>39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44</xdr:row>
          <xdr:rowOff>0</xdr:rowOff>
        </xdr:from>
        <xdr:to>
          <xdr:col>13</xdr:col>
          <xdr:colOff>0</xdr:colOff>
          <xdr:row>45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4</xdr:col>
          <xdr:colOff>0</xdr:colOff>
          <xdr:row>45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9</xdr:row>
          <xdr:rowOff>9525</xdr:rowOff>
        </xdr:from>
        <xdr:to>
          <xdr:col>24</xdr:col>
          <xdr:colOff>66675</xdr:colOff>
          <xdr:row>10</xdr:row>
          <xdr:rowOff>9525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52</xdr:row>
          <xdr:rowOff>28575</xdr:rowOff>
        </xdr:from>
        <xdr:to>
          <xdr:col>24</xdr:col>
          <xdr:colOff>95250</xdr:colOff>
          <xdr:row>53</xdr:row>
          <xdr:rowOff>19050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53</xdr:row>
          <xdr:rowOff>9525</xdr:rowOff>
        </xdr:from>
        <xdr:to>
          <xdr:col>24</xdr:col>
          <xdr:colOff>95250</xdr:colOff>
          <xdr:row>54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54</xdr:row>
          <xdr:rowOff>9525</xdr:rowOff>
        </xdr:from>
        <xdr:to>
          <xdr:col>24</xdr:col>
          <xdr:colOff>95250</xdr:colOff>
          <xdr:row>55</xdr:row>
          <xdr:rowOff>9525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52</xdr:row>
          <xdr:rowOff>28575</xdr:rowOff>
        </xdr:from>
        <xdr:to>
          <xdr:col>29</xdr:col>
          <xdr:colOff>104775</xdr:colOff>
          <xdr:row>53</xdr:row>
          <xdr:rowOff>19050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53</xdr:row>
          <xdr:rowOff>9525</xdr:rowOff>
        </xdr:from>
        <xdr:to>
          <xdr:col>29</xdr:col>
          <xdr:colOff>104775</xdr:colOff>
          <xdr:row>54</xdr:row>
          <xdr:rowOff>9525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55</xdr:row>
          <xdr:rowOff>28575</xdr:rowOff>
        </xdr:from>
        <xdr:to>
          <xdr:col>24</xdr:col>
          <xdr:colOff>85725</xdr:colOff>
          <xdr:row>56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56</xdr:row>
          <xdr:rowOff>0</xdr:rowOff>
        </xdr:from>
        <xdr:to>
          <xdr:col>24</xdr:col>
          <xdr:colOff>85725</xdr:colOff>
          <xdr:row>57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57</xdr:row>
          <xdr:rowOff>0</xdr:rowOff>
        </xdr:from>
        <xdr:to>
          <xdr:col>24</xdr:col>
          <xdr:colOff>85725</xdr:colOff>
          <xdr:row>58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55</xdr:row>
          <xdr:rowOff>28575</xdr:rowOff>
        </xdr:from>
        <xdr:to>
          <xdr:col>29</xdr:col>
          <xdr:colOff>95250</xdr:colOff>
          <xdr:row>56</xdr:row>
          <xdr:rowOff>19050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56</xdr:row>
          <xdr:rowOff>0</xdr:rowOff>
        </xdr:from>
        <xdr:to>
          <xdr:col>29</xdr:col>
          <xdr:colOff>95250</xdr:colOff>
          <xdr:row>57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58</xdr:row>
          <xdr:rowOff>19050</xdr:rowOff>
        </xdr:from>
        <xdr:to>
          <xdr:col>24</xdr:col>
          <xdr:colOff>95250</xdr:colOff>
          <xdr:row>59</xdr:row>
          <xdr:rowOff>9525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59</xdr:row>
          <xdr:rowOff>0</xdr:rowOff>
        </xdr:from>
        <xdr:to>
          <xdr:col>24</xdr:col>
          <xdr:colOff>95250</xdr:colOff>
          <xdr:row>60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60</xdr:row>
          <xdr:rowOff>0</xdr:rowOff>
        </xdr:from>
        <xdr:to>
          <xdr:col>24</xdr:col>
          <xdr:colOff>95250</xdr:colOff>
          <xdr:row>61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58</xdr:row>
          <xdr:rowOff>19050</xdr:rowOff>
        </xdr:from>
        <xdr:to>
          <xdr:col>29</xdr:col>
          <xdr:colOff>104775</xdr:colOff>
          <xdr:row>59</xdr:row>
          <xdr:rowOff>9525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59</xdr:row>
          <xdr:rowOff>0</xdr:rowOff>
        </xdr:from>
        <xdr:to>
          <xdr:col>29</xdr:col>
          <xdr:colOff>104775</xdr:colOff>
          <xdr:row>60</xdr:row>
          <xdr:rowOff>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61</xdr:row>
          <xdr:rowOff>0</xdr:rowOff>
        </xdr:from>
        <xdr:to>
          <xdr:col>24</xdr:col>
          <xdr:colOff>95250</xdr:colOff>
          <xdr:row>62</xdr:row>
          <xdr:rowOff>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61</xdr:row>
          <xdr:rowOff>219075</xdr:rowOff>
        </xdr:from>
        <xdr:to>
          <xdr:col>24</xdr:col>
          <xdr:colOff>95250</xdr:colOff>
          <xdr:row>62</xdr:row>
          <xdr:rowOff>219075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62</xdr:row>
          <xdr:rowOff>219075</xdr:rowOff>
        </xdr:from>
        <xdr:to>
          <xdr:col>24</xdr:col>
          <xdr:colOff>95250</xdr:colOff>
          <xdr:row>63</xdr:row>
          <xdr:rowOff>219075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61</xdr:row>
          <xdr:rowOff>0</xdr:rowOff>
        </xdr:from>
        <xdr:to>
          <xdr:col>29</xdr:col>
          <xdr:colOff>104775</xdr:colOff>
          <xdr:row>62</xdr:row>
          <xdr:rowOff>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61</xdr:row>
          <xdr:rowOff>219075</xdr:rowOff>
        </xdr:from>
        <xdr:to>
          <xdr:col>29</xdr:col>
          <xdr:colOff>104775</xdr:colOff>
          <xdr:row>62</xdr:row>
          <xdr:rowOff>219075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64</xdr:row>
          <xdr:rowOff>28575</xdr:rowOff>
        </xdr:from>
        <xdr:to>
          <xdr:col>24</xdr:col>
          <xdr:colOff>104775</xdr:colOff>
          <xdr:row>65</xdr:row>
          <xdr:rowOff>28575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65</xdr:row>
          <xdr:rowOff>9525</xdr:rowOff>
        </xdr:from>
        <xdr:to>
          <xdr:col>24</xdr:col>
          <xdr:colOff>104775</xdr:colOff>
          <xdr:row>66</xdr:row>
          <xdr:rowOff>9525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66</xdr:row>
          <xdr:rowOff>9525</xdr:rowOff>
        </xdr:from>
        <xdr:to>
          <xdr:col>24</xdr:col>
          <xdr:colOff>104775</xdr:colOff>
          <xdr:row>67</xdr:row>
          <xdr:rowOff>9525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64</xdr:row>
          <xdr:rowOff>28575</xdr:rowOff>
        </xdr:from>
        <xdr:to>
          <xdr:col>29</xdr:col>
          <xdr:colOff>114300</xdr:colOff>
          <xdr:row>65</xdr:row>
          <xdr:rowOff>28575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65</xdr:row>
          <xdr:rowOff>9525</xdr:rowOff>
        </xdr:from>
        <xdr:to>
          <xdr:col>29</xdr:col>
          <xdr:colOff>114300</xdr:colOff>
          <xdr:row>66</xdr:row>
          <xdr:rowOff>9525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67</xdr:row>
          <xdr:rowOff>28575</xdr:rowOff>
        </xdr:from>
        <xdr:to>
          <xdr:col>24</xdr:col>
          <xdr:colOff>95250</xdr:colOff>
          <xdr:row>68</xdr:row>
          <xdr:rowOff>28575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68</xdr:row>
          <xdr:rowOff>0</xdr:rowOff>
        </xdr:from>
        <xdr:to>
          <xdr:col>24</xdr:col>
          <xdr:colOff>95250</xdr:colOff>
          <xdr:row>69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69</xdr:row>
          <xdr:rowOff>0</xdr:rowOff>
        </xdr:from>
        <xdr:to>
          <xdr:col>24</xdr:col>
          <xdr:colOff>95250</xdr:colOff>
          <xdr:row>70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67</xdr:row>
          <xdr:rowOff>28575</xdr:rowOff>
        </xdr:from>
        <xdr:to>
          <xdr:col>29</xdr:col>
          <xdr:colOff>104775</xdr:colOff>
          <xdr:row>68</xdr:row>
          <xdr:rowOff>28575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68</xdr:row>
          <xdr:rowOff>0</xdr:rowOff>
        </xdr:from>
        <xdr:to>
          <xdr:col>29</xdr:col>
          <xdr:colOff>104775</xdr:colOff>
          <xdr:row>69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88</xdr:row>
          <xdr:rowOff>9525</xdr:rowOff>
        </xdr:from>
        <xdr:to>
          <xdr:col>17</xdr:col>
          <xdr:colOff>0</xdr:colOff>
          <xdr:row>89</xdr:row>
          <xdr:rowOff>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88</xdr:row>
          <xdr:rowOff>0</xdr:rowOff>
        </xdr:from>
        <xdr:to>
          <xdr:col>26</xdr:col>
          <xdr:colOff>19050</xdr:colOff>
          <xdr:row>89</xdr:row>
          <xdr:rowOff>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45</xdr:row>
          <xdr:rowOff>0</xdr:rowOff>
        </xdr:from>
        <xdr:to>
          <xdr:col>18</xdr:col>
          <xdr:colOff>0</xdr:colOff>
          <xdr:row>46</xdr:row>
          <xdr:rowOff>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9525</xdr:rowOff>
        </xdr:from>
        <xdr:to>
          <xdr:col>9</xdr:col>
          <xdr:colOff>0</xdr:colOff>
          <xdr:row>46</xdr:row>
          <xdr:rowOff>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26" Type="http://schemas.openxmlformats.org/officeDocument/2006/relationships/ctrlProp" Target="../ctrlProps/ctrlProp29.xml"/><Relationship Id="rId39" Type="http://schemas.openxmlformats.org/officeDocument/2006/relationships/ctrlProp" Target="../ctrlProps/ctrlProp42.xml"/><Relationship Id="rId21" Type="http://schemas.openxmlformats.org/officeDocument/2006/relationships/ctrlProp" Target="../ctrlProps/ctrlProp24.xml"/><Relationship Id="rId34" Type="http://schemas.openxmlformats.org/officeDocument/2006/relationships/ctrlProp" Target="../ctrlProps/ctrlProp37.xml"/><Relationship Id="rId42" Type="http://schemas.openxmlformats.org/officeDocument/2006/relationships/ctrlProp" Target="../ctrlProps/ctrlProp45.xml"/><Relationship Id="rId47" Type="http://schemas.openxmlformats.org/officeDocument/2006/relationships/ctrlProp" Target="../ctrlProps/ctrlProp50.xml"/><Relationship Id="rId50" Type="http://schemas.openxmlformats.org/officeDocument/2006/relationships/ctrlProp" Target="../ctrlProps/ctrlProp53.xml"/><Relationship Id="rId55" Type="http://schemas.openxmlformats.org/officeDocument/2006/relationships/ctrlProp" Target="../ctrlProps/ctrlProp58.x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29" Type="http://schemas.openxmlformats.org/officeDocument/2006/relationships/ctrlProp" Target="../ctrlProps/ctrlProp32.xml"/><Relationship Id="rId11" Type="http://schemas.openxmlformats.org/officeDocument/2006/relationships/ctrlProp" Target="../ctrlProps/ctrlProp14.xml"/><Relationship Id="rId24" Type="http://schemas.openxmlformats.org/officeDocument/2006/relationships/ctrlProp" Target="../ctrlProps/ctrlProp27.xml"/><Relationship Id="rId32" Type="http://schemas.openxmlformats.org/officeDocument/2006/relationships/ctrlProp" Target="../ctrlProps/ctrlProp35.xml"/><Relationship Id="rId37" Type="http://schemas.openxmlformats.org/officeDocument/2006/relationships/ctrlProp" Target="../ctrlProps/ctrlProp40.xml"/><Relationship Id="rId40" Type="http://schemas.openxmlformats.org/officeDocument/2006/relationships/ctrlProp" Target="../ctrlProps/ctrlProp43.xml"/><Relationship Id="rId45" Type="http://schemas.openxmlformats.org/officeDocument/2006/relationships/ctrlProp" Target="../ctrlProps/ctrlProp48.xml"/><Relationship Id="rId53" Type="http://schemas.openxmlformats.org/officeDocument/2006/relationships/ctrlProp" Target="../ctrlProps/ctrlProp56.xml"/><Relationship Id="rId58" Type="http://schemas.openxmlformats.org/officeDocument/2006/relationships/ctrlProp" Target="../ctrlProps/ctrlProp61.xml"/><Relationship Id="rId5" Type="http://schemas.openxmlformats.org/officeDocument/2006/relationships/ctrlProp" Target="../ctrlProps/ctrlProp8.xml"/><Relationship Id="rId61" Type="http://schemas.openxmlformats.org/officeDocument/2006/relationships/ctrlProp" Target="../ctrlProps/ctrlProp64.xml"/><Relationship Id="rId19" Type="http://schemas.openxmlformats.org/officeDocument/2006/relationships/ctrlProp" Target="../ctrlProps/ctrlProp22.xml"/><Relationship Id="rId14" Type="http://schemas.openxmlformats.org/officeDocument/2006/relationships/ctrlProp" Target="../ctrlProps/ctrlProp17.xml"/><Relationship Id="rId22" Type="http://schemas.openxmlformats.org/officeDocument/2006/relationships/ctrlProp" Target="../ctrlProps/ctrlProp25.xml"/><Relationship Id="rId27" Type="http://schemas.openxmlformats.org/officeDocument/2006/relationships/ctrlProp" Target="../ctrlProps/ctrlProp30.xml"/><Relationship Id="rId30" Type="http://schemas.openxmlformats.org/officeDocument/2006/relationships/ctrlProp" Target="../ctrlProps/ctrlProp33.xml"/><Relationship Id="rId35" Type="http://schemas.openxmlformats.org/officeDocument/2006/relationships/ctrlProp" Target="../ctrlProps/ctrlProp38.xml"/><Relationship Id="rId43" Type="http://schemas.openxmlformats.org/officeDocument/2006/relationships/ctrlProp" Target="../ctrlProps/ctrlProp46.xml"/><Relationship Id="rId48" Type="http://schemas.openxmlformats.org/officeDocument/2006/relationships/ctrlProp" Target="../ctrlProps/ctrlProp51.xml"/><Relationship Id="rId56" Type="http://schemas.openxmlformats.org/officeDocument/2006/relationships/ctrlProp" Target="../ctrlProps/ctrlProp59.xml"/><Relationship Id="rId8" Type="http://schemas.openxmlformats.org/officeDocument/2006/relationships/ctrlProp" Target="../ctrlProps/ctrlProp11.xml"/><Relationship Id="rId51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5" Type="http://schemas.openxmlformats.org/officeDocument/2006/relationships/ctrlProp" Target="../ctrlProps/ctrlProp28.xml"/><Relationship Id="rId33" Type="http://schemas.openxmlformats.org/officeDocument/2006/relationships/ctrlProp" Target="../ctrlProps/ctrlProp36.xml"/><Relationship Id="rId38" Type="http://schemas.openxmlformats.org/officeDocument/2006/relationships/ctrlProp" Target="../ctrlProps/ctrlProp41.xml"/><Relationship Id="rId46" Type="http://schemas.openxmlformats.org/officeDocument/2006/relationships/ctrlProp" Target="../ctrlProps/ctrlProp49.xml"/><Relationship Id="rId59" Type="http://schemas.openxmlformats.org/officeDocument/2006/relationships/ctrlProp" Target="../ctrlProps/ctrlProp62.xml"/><Relationship Id="rId20" Type="http://schemas.openxmlformats.org/officeDocument/2006/relationships/ctrlProp" Target="../ctrlProps/ctrlProp23.xml"/><Relationship Id="rId41" Type="http://schemas.openxmlformats.org/officeDocument/2006/relationships/ctrlProp" Target="../ctrlProps/ctrlProp44.xml"/><Relationship Id="rId54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5" Type="http://schemas.openxmlformats.org/officeDocument/2006/relationships/ctrlProp" Target="../ctrlProps/ctrlProp18.xml"/><Relationship Id="rId23" Type="http://schemas.openxmlformats.org/officeDocument/2006/relationships/ctrlProp" Target="../ctrlProps/ctrlProp26.xml"/><Relationship Id="rId28" Type="http://schemas.openxmlformats.org/officeDocument/2006/relationships/ctrlProp" Target="../ctrlProps/ctrlProp31.xml"/><Relationship Id="rId36" Type="http://schemas.openxmlformats.org/officeDocument/2006/relationships/ctrlProp" Target="../ctrlProps/ctrlProp39.xml"/><Relationship Id="rId49" Type="http://schemas.openxmlformats.org/officeDocument/2006/relationships/ctrlProp" Target="../ctrlProps/ctrlProp52.xml"/><Relationship Id="rId57" Type="http://schemas.openxmlformats.org/officeDocument/2006/relationships/ctrlProp" Target="../ctrlProps/ctrlProp60.xml"/><Relationship Id="rId10" Type="http://schemas.openxmlformats.org/officeDocument/2006/relationships/ctrlProp" Target="../ctrlProps/ctrlProp13.xml"/><Relationship Id="rId31" Type="http://schemas.openxmlformats.org/officeDocument/2006/relationships/ctrlProp" Target="../ctrlProps/ctrlProp34.xml"/><Relationship Id="rId44" Type="http://schemas.openxmlformats.org/officeDocument/2006/relationships/ctrlProp" Target="../ctrlProps/ctrlProp47.xml"/><Relationship Id="rId52" Type="http://schemas.openxmlformats.org/officeDocument/2006/relationships/ctrlProp" Target="../ctrlProps/ctrlProp55.xml"/><Relationship Id="rId60" Type="http://schemas.openxmlformats.org/officeDocument/2006/relationships/ctrlProp" Target="../ctrlProps/ctrlProp6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52"/>
  <sheetViews>
    <sheetView view="pageBreakPreview" zoomScale="70" zoomScaleNormal="90" zoomScaleSheetLayoutView="70" workbookViewId="0">
      <selection activeCell="R46" sqref="R46"/>
    </sheetView>
  </sheetViews>
  <sheetFormatPr defaultColWidth="2.625" defaultRowHeight="18.75" customHeight="1" x14ac:dyDescent="0.15"/>
  <cols>
    <col min="1" max="1" width="1.75" style="1" customWidth="1"/>
    <col min="2" max="34" width="2.625" style="1"/>
    <col min="35" max="35" width="1.625" style="1" customWidth="1"/>
    <col min="36" max="16384" width="2.625" style="1"/>
  </cols>
  <sheetData>
    <row r="1" spans="2:37" ht="18.75" customHeight="1" x14ac:dyDescent="0.15">
      <c r="C1" s="2"/>
      <c r="AH1" s="21" t="s">
        <v>153</v>
      </c>
    </row>
    <row r="2" spans="2:37" ht="13.5" customHeight="1" x14ac:dyDescent="0.15">
      <c r="B2" s="152" t="s">
        <v>0</v>
      </c>
      <c r="C2" s="152"/>
      <c r="D2" s="152"/>
      <c r="E2" s="152"/>
      <c r="F2" s="153"/>
      <c r="G2" s="154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6"/>
    </row>
    <row r="3" spans="2:37" ht="13.5" customHeight="1" x14ac:dyDescent="0.15">
      <c r="B3" s="152"/>
      <c r="C3" s="152"/>
      <c r="D3" s="152"/>
      <c r="E3" s="152"/>
      <c r="F3" s="153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8"/>
    </row>
    <row r="4" spans="2:37" ht="13.5" customHeight="1" x14ac:dyDescent="0.15">
      <c r="B4" s="152" t="s">
        <v>1</v>
      </c>
      <c r="C4" s="152"/>
      <c r="D4" s="152"/>
      <c r="E4" s="152"/>
      <c r="F4" s="153"/>
      <c r="G4" s="154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6"/>
    </row>
    <row r="5" spans="2:37" ht="13.5" customHeight="1" x14ac:dyDescent="0.15">
      <c r="B5" s="152"/>
      <c r="C5" s="152"/>
      <c r="D5" s="152"/>
      <c r="E5" s="152"/>
      <c r="F5" s="153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8"/>
    </row>
    <row r="6" spans="2:37" ht="13.5" customHeight="1" x14ac:dyDescent="0.15"/>
    <row r="7" spans="2:37" ht="18.75" customHeight="1" thickBot="1" x14ac:dyDescent="0.2">
      <c r="B7" s="107" t="s">
        <v>47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9"/>
      <c r="T7" s="6"/>
      <c r="U7" s="30" t="s">
        <v>116</v>
      </c>
      <c r="AK7" s="1" t="s">
        <v>111</v>
      </c>
    </row>
    <row r="8" spans="2:37" ht="18.75" customHeight="1" thickTop="1" x14ac:dyDescent="0.15">
      <c r="B8" s="164" t="s">
        <v>155</v>
      </c>
      <c r="C8" s="165"/>
      <c r="D8" s="165"/>
      <c r="E8" s="172" t="s">
        <v>2</v>
      </c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4"/>
      <c r="U8" s="70" t="s">
        <v>101</v>
      </c>
    </row>
    <row r="9" spans="2:37" ht="18.75" customHeight="1" x14ac:dyDescent="0.15">
      <c r="B9" s="166"/>
      <c r="C9" s="167"/>
      <c r="D9" s="167"/>
      <c r="E9" s="175" t="s">
        <v>3</v>
      </c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7"/>
    </row>
    <row r="10" spans="2:37" ht="18.75" customHeight="1" x14ac:dyDescent="0.15">
      <c r="B10" s="168"/>
      <c r="C10" s="169"/>
      <c r="D10" s="169"/>
      <c r="E10" s="178" t="s">
        <v>4</v>
      </c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80"/>
    </row>
    <row r="11" spans="2:37" ht="18.75" customHeight="1" x14ac:dyDescent="0.15">
      <c r="B11" s="170"/>
      <c r="C11" s="171"/>
      <c r="D11" s="171"/>
      <c r="E11" s="181" t="s">
        <v>5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3"/>
    </row>
    <row r="12" spans="2:37" ht="18.75" customHeight="1" x14ac:dyDescent="0.15">
      <c r="B12" s="129"/>
      <c r="C12" s="130"/>
      <c r="D12" s="130"/>
      <c r="E12" s="134" t="s">
        <v>6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84"/>
    </row>
    <row r="13" spans="2:37" ht="6" customHeight="1" x14ac:dyDescent="0.15"/>
    <row r="14" spans="2:37" ht="18.75" customHeight="1" thickBot="1" x14ac:dyDescent="0.2">
      <c r="B14" s="107" t="s">
        <v>48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9"/>
      <c r="AK14" s="1" t="s">
        <v>110</v>
      </c>
    </row>
    <row r="15" spans="2:37" ht="18.75" customHeight="1" thickTop="1" x14ac:dyDescent="0.15">
      <c r="B15" s="143" t="s">
        <v>155</v>
      </c>
      <c r="C15" s="144"/>
      <c r="D15" s="144"/>
      <c r="E15" s="145" t="s">
        <v>17</v>
      </c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/>
      <c r="R15" s="148"/>
      <c r="S15" s="149"/>
      <c r="T15" s="149"/>
      <c r="U15" s="145" t="s">
        <v>16</v>
      </c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7"/>
    </row>
    <row r="16" spans="2:37" ht="18.75" customHeight="1" thickBot="1" x14ac:dyDescent="0.2">
      <c r="B16" s="107" t="s">
        <v>9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9"/>
    </row>
    <row r="17" spans="1:37" ht="18.75" customHeight="1" thickTop="1" x14ac:dyDescent="0.15">
      <c r="B17" s="138" t="s">
        <v>20</v>
      </c>
      <c r="C17" s="139"/>
      <c r="D17" s="139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1" t="s">
        <v>10</v>
      </c>
      <c r="P17" s="141"/>
      <c r="Q17" s="140"/>
      <c r="R17" s="140"/>
      <c r="S17" s="140"/>
      <c r="T17" s="140"/>
      <c r="U17" s="140"/>
      <c r="V17" s="140"/>
      <c r="W17" s="140"/>
      <c r="X17" s="140"/>
      <c r="Y17" s="140"/>
      <c r="Z17" s="142"/>
      <c r="AA17" s="130" t="str">
        <f>IF(E17="",IF(Q17="","",""),IF(Q17="","",(DATEDIF(E17,Q17,"d")+1)))</f>
        <v/>
      </c>
      <c r="AB17" s="130"/>
      <c r="AC17" s="130"/>
      <c r="AD17" s="130"/>
      <c r="AE17" s="130"/>
      <c r="AF17" s="150" t="s">
        <v>8</v>
      </c>
      <c r="AG17" s="150"/>
      <c r="AH17" s="151"/>
      <c r="AK17" s="1" t="s">
        <v>103</v>
      </c>
    </row>
    <row r="18" spans="1:37" ht="18.75" customHeight="1" thickBot="1" x14ac:dyDescent="0.2">
      <c r="B18" s="107" t="s">
        <v>11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9"/>
      <c r="AK18" s="1" t="s">
        <v>104</v>
      </c>
    </row>
    <row r="19" spans="1:37" ht="18.75" customHeight="1" thickTop="1" x14ac:dyDescent="0.15">
      <c r="B19" s="127" t="s">
        <v>155</v>
      </c>
      <c r="C19" s="128"/>
      <c r="D19" s="128"/>
      <c r="E19" s="131" t="s">
        <v>97</v>
      </c>
      <c r="F19" s="132"/>
      <c r="G19" s="132"/>
      <c r="H19" s="132"/>
      <c r="I19" s="132"/>
      <c r="J19" s="132"/>
      <c r="K19" s="132"/>
      <c r="L19" s="133"/>
      <c r="M19" s="23" t="s">
        <v>12</v>
      </c>
      <c r="N19" s="22"/>
      <c r="O19" s="23"/>
      <c r="P19" s="23"/>
      <c r="Q19" s="137"/>
      <c r="R19" s="137"/>
      <c r="S19" s="137"/>
      <c r="T19" s="137"/>
      <c r="U19" s="23" t="s">
        <v>99</v>
      </c>
      <c r="V19" s="23"/>
      <c r="W19" s="23"/>
      <c r="X19" s="23"/>
      <c r="Y19" s="23"/>
      <c r="Z19" s="137"/>
      <c r="AA19" s="137"/>
      <c r="AB19" s="137"/>
      <c r="AC19" s="137"/>
      <c r="AD19" s="23" t="s">
        <v>13</v>
      </c>
      <c r="AE19" s="23"/>
      <c r="AF19" s="23"/>
      <c r="AG19" s="23"/>
      <c r="AH19" s="24"/>
      <c r="AK19" s="1" t="s">
        <v>112</v>
      </c>
    </row>
    <row r="20" spans="1:37" ht="18.75" customHeight="1" x14ac:dyDescent="0.15">
      <c r="B20" s="129"/>
      <c r="C20" s="130"/>
      <c r="D20" s="130"/>
      <c r="E20" s="134"/>
      <c r="F20" s="135"/>
      <c r="G20" s="135"/>
      <c r="H20" s="135"/>
      <c r="I20" s="135"/>
      <c r="J20" s="135"/>
      <c r="K20" s="135"/>
      <c r="L20" s="136"/>
      <c r="M20" s="13" t="s">
        <v>14</v>
      </c>
      <c r="N20" s="3"/>
      <c r="O20" s="4"/>
      <c r="P20" s="4"/>
      <c r="Q20" s="162"/>
      <c r="R20" s="162"/>
      <c r="S20" s="14" t="s">
        <v>64</v>
      </c>
      <c r="T20" s="12"/>
      <c r="U20" s="4"/>
      <c r="V20" s="4"/>
      <c r="W20" s="163"/>
      <c r="X20" s="163"/>
      <c r="Y20" s="14" t="s">
        <v>63</v>
      </c>
      <c r="Z20" s="12"/>
      <c r="AA20" s="12"/>
      <c r="AB20" s="12"/>
      <c r="AC20" s="162"/>
      <c r="AD20" s="162"/>
      <c r="AE20" s="162"/>
      <c r="AF20" s="13" t="s">
        <v>13</v>
      </c>
      <c r="AG20" s="4"/>
      <c r="AH20" s="5"/>
    </row>
    <row r="21" spans="1:37" ht="18.75" customHeight="1" x14ac:dyDescent="0.15">
      <c r="B21" s="110"/>
      <c r="C21" s="111"/>
      <c r="D21" s="111"/>
      <c r="E21" s="116" t="s">
        <v>98</v>
      </c>
      <c r="F21" s="113"/>
      <c r="G21" s="113"/>
      <c r="H21" s="113"/>
      <c r="I21" s="113"/>
      <c r="J21" s="113"/>
      <c r="K21" s="113"/>
      <c r="L21" s="114"/>
      <c r="M21" s="11" t="s">
        <v>12</v>
      </c>
      <c r="N21" s="25"/>
      <c r="O21" s="11"/>
      <c r="P21" s="11"/>
      <c r="Q21" s="115"/>
      <c r="R21" s="115"/>
      <c r="S21" s="115"/>
      <c r="T21" s="115"/>
      <c r="U21" s="11" t="s">
        <v>100</v>
      </c>
      <c r="V21" s="11"/>
      <c r="W21" s="11"/>
      <c r="X21" s="11"/>
      <c r="Y21" s="11"/>
      <c r="Z21" s="11"/>
      <c r="AA21" s="115"/>
      <c r="AB21" s="115"/>
      <c r="AC21" s="115"/>
      <c r="AD21" s="115"/>
      <c r="AE21" s="11" t="s">
        <v>13</v>
      </c>
      <c r="AF21" s="11"/>
      <c r="AG21" s="11"/>
      <c r="AH21" s="26"/>
    </row>
    <row r="22" spans="1:37" ht="18.75" customHeight="1" x14ac:dyDescent="0.15">
      <c r="B22" s="110"/>
      <c r="C22" s="111"/>
      <c r="D22" s="111"/>
      <c r="E22" s="112" t="s">
        <v>43</v>
      </c>
      <c r="F22" s="113"/>
      <c r="G22" s="113"/>
      <c r="H22" s="113"/>
      <c r="I22" s="113"/>
      <c r="J22" s="113"/>
      <c r="K22" s="113"/>
      <c r="L22" s="114"/>
      <c r="M22" s="11" t="s">
        <v>12</v>
      </c>
      <c r="N22" s="25"/>
      <c r="O22" s="11"/>
      <c r="P22" s="11"/>
      <c r="Q22" s="115"/>
      <c r="R22" s="115"/>
      <c r="S22" s="115"/>
      <c r="T22" s="115"/>
      <c r="U22" s="11" t="s">
        <v>13</v>
      </c>
      <c r="V22" s="11"/>
      <c r="W22" s="11"/>
      <c r="X22" s="27"/>
      <c r="Y22" s="27" t="s">
        <v>15</v>
      </c>
      <c r="Z22" s="11"/>
      <c r="AA22" s="28"/>
      <c r="AB22" s="28"/>
      <c r="AC22" s="28"/>
      <c r="AD22" s="28"/>
      <c r="AE22" s="11"/>
      <c r="AF22" s="11"/>
      <c r="AG22" s="11"/>
      <c r="AH22" s="26"/>
    </row>
    <row r="23" spans="1:37" ht="6" customHeight="1" x14ac:dyDescent="0.15"/>
    <row r="24" spans="1:37" ht="18.75" customHeight="1" thickBot="1" x14ac:dyDescent="0.2">
      <c r="B24" s="107" t="s">
        <v>18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9"/>
      <c r="AK24" s="1" t="s">
        <v>105</v>
      </c>
    </row>
    <row r="25" spans="1:37" ht="18.75" customHeight="1" thickTop="1" x14ac:dyDescent="0.15">
      <c r="A25" s="10"/>
      <c r="B25" s="138" t="s">
        <v>19</v>
      </c>
      <c r="C25" s="139"/>
      <c r="D25" s="139"/>
      <c r="E25" s="139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59"/>
      <c r="U25" s="138" t="s">
        <v>21</v>
      </c>
      <c r="V25" s="139"/>
      <c r="W25" s="139"/>
      <c r="X25" s="139"/>
      <c r="Y25" s="160"/>
      <c r="Z25" s="160"/>
      <c r="AA25" s="160"/>
      <c r="AB25" s="160"/>
      <c r="AC25" s="160"/>
      <c r="AD25" s="160"/>
      <c r="AE25" s="160"/>
      <c r="AF25" s="161" t="s">
        <v>22</v>
      </c>
      <c r="AG25" s="161"/>
      <c r="AH25" s="151"/>
      <c r="AI25" s="10"/>
    </row>
    <row r="26" spans="1:37" ht="5.25" customHeight="1" x14ac:dyDescent="0.15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8"/>
    </row>
    <row r="27" spans="1:37" ht="5.25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7" ht="18.75" customHeight="1" x14ac:dyDescent="0.15">
      <c r="B28" s="30" t="s">
        <v>36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7" ht="18.75" customHeight="1" x14ac:dyDescent="0.15">
      <c r="B29" s="30" t="s">
        <v>53</v>
      </c>
      <c r="C29" s="30"/>
      <c r="D29" s="30"/>
      <c r="E29" s="30"/>
      <c r="F29" s="78" t="s">
        <v>125</v>
      </c>
      <c r="G29" s="125" t="s">
        <v>23</v>
      </c>
      <c r="H29" s="125"/>
      <c r="I29" s="125"/>
      <c r="J29" s="125"/>
      <c r="K29" s="125"/>
      <c r="L29" s="76" t="s">
        <v>126</v>
      </c>
      <c r="M29" s="125" t="s">
        <v>25</v>
      </c>
      <c r="N29" s="125"/>
      <c r="O29" s="125"/>
      <c r="P29" s="125"/>
      <c r="Q29" s="125"/>
      <c r="R29" s="31" t="s">
        <v>127</v>
      </c>
      <c r="T29" s="30" t="s">
        <v>128</v>
      </c>
      <c r="W29" s="80" t="s">
        <v>125</v>
      </c>
      <c r="X29" s="32"/>
      <c r="Y29" s="125" t="s">
        <v>129</v>
      </c>
      <c r="Z29" s="125"/>
      <c r="AA29" s="125"/>
      <c r="AB29" s="79" t="s">
        <v>126</v>
      </c>
      <c r="AC29" s="30"/>
      <c r="AD29" s="126" t="s">
        <v>130</v>
      </c>
      <c r="AE29" s="126"/>
      <c r="AF29" s="126"/>
      <c r="AG29" s="30" t="s">
        <v>127</v>
      </c>
      <c r="AH29" s="30"/>
      <c r="AK29" s="1" t="s">
        <v>106</v>
      </c>
    </row>
    <row r="30" spans="1:37" ht="18.75" customHeight="1" x14ac:dyDescent="0.15">
      <c r="B30" s="30" t="s">
        <v>59</v>
      </c>
      <c r="C30" s="30"/>
      <c r="D30" s="30"/>
      <c r="E30" s="30"/>
      <c r="F30" s="30"/>
      <c r="G30" s="30"/>
      <c r="H30" s="30"/>
      <c r="I30" s="30"/>
      <c r="J30" s="30"/>
      <c r="K30" s="30"/>
      <c r="L30" s="33" t="s">
        <v>35</v>
      </c>
      <c r="M30" s="30"/>
      <c r="N30" s="202" t="s">
        <v>27</v>
      </c>
      <c r="O30" s="202"/>
      <c r="P30" s="202"/>
      <c r="Q30" s="202"/>
      <c r="R30" s="202"/>
      <c r="S30" s="202"/>
      <c r="T30" s="34" t="s">
        <v>24</v>
      </c>
      <c r="U30" s="34"/>
      <c r="V30" s="202" t="s">
        <v>26</v>
      </c>
      <c r="W30" s="202"/>
      <c r="X30" s="202"/>
      <c r="Y30" s="202"/>
      <c r="Z30" s="202"/>
      <c r="AA30" s="202"/>
      <c r="AB30" s="30" t="s">
        <v>113</v>
      </c>
      <c r="AC30" s="30"/>
      <c r="AD30" s="30"/>
      <c r="AE30" s="30"/>
      <c r="AF30" s="30"/>
      <c r="AG30" s="30"/>
      <c r="AH30" s="30"/>
      <c r="AK30" s="1" t="s">
        <v>107</v>
      </c>
    </row>
    <row r="31" spans="1:37" ht="6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5"/>
      <c r="L31" s="35"/>
      <c r="M31" s="35"/>
      <c r="N31" s="35"/>
      <c r="O31" s="35"/>
      <c r="P31" s="35"/>
      <c r="Q31" s="35"/>
      <c r="R31" s="31"/>
      <c r="S31" s="36"/>
      <c r="T31" s="35"/>
      <c r="U31" s="35"/>
      <c r="V31" s="35"/>
      <c r="W31" s="35"/>
      <c r="X31" s="35"/>
      <c r="Y31" s="35"/>
      <c r="Z31" s="35"/>
      <c r="AA31" s="30"/>
      <c r="AB31" s="30"/>
      <c r="AC31" s="30"/>
      <c r="AD31" s="30"/>
      <c r="AE31" s="30"/>
      <c r="AF31" s="30"/>
      <c r="AG31" s="30"/>
      <c r="AH31" s="30"/>
    </row>
    <row r="32" spans="1:37" ht="18.75" customHeight="1" thickBot="1" x14ac:dyDescent="0.2">
      <c r="B32" s="188" t="s">
        <v>28</v>
      </c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90"/>
      <c r="O32" s="188" t="s">
        <v>38</v>
      </c>
      <c r="P32" s="189"/>
      <c r="Q32" s="189"/>
      <c r="R32" s="189"/>
      <c r="S32" s="190"/>
      <c r="T32" s="188" t="s">
        <v>29</v>
      </c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90"/>
      <c r="AG32" s="188" t="s">
        <v>46</v>
      </c>
      <c r="AH32" s="190"/>
      <c r="AK32" s="1" t="s">
        <v>108</v>
      </c>
    </row>
    <row r="33" spans="2:37" ht="18.75" customHeight="1" thickTop="1" x14ac:dyDescent="0.15"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50" t="s">
        <v>22</v>
      </c>
      <c r="N33" s="151"/>
      <c r="O33" s="148" t="str">
        <f>IF(B8="○",3,IF(B9="○",3,IF(B11="○",2,"")))</f>
        <v/>
      </c>
      <c r="P33" s="149"/>
      <c r="Q33" s="149"/>
      <c r="R33" s="150" t="s">
        <v>30</v>
      </c>
      <c r="S33" s="151"/>
      <c r="T33" s="191" t="str">
        <f>IF(O33="","",IF(B33="","",B33/(O33/100)))</f>
        <v/>
      </c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50" t="s">
        <v>22</v>
      </c>
      <c r="AF33" s="151"/>
      <c r="AG33" s="148"/>
      <c r="AH33" s="193"/>
      <c r="AK33" s="1" t="s">
        <v>109</v>
      </c>
    </row>
    <row r="34" spans="2:37" ht="18.75" customHeight="1" x14ac:dyDescent="0.15">
      <c r="B34" s="37" t="s">
        <v>58</v>
      </c>
      <c r="C34" s="30"/>
      <c r="D34" s="30"/>
      <c r="E34" s="30"/>
      <c r="F34" s="30"/>
      <c r="G34" s="30"/>
      <c r="H34" s="33" t="s">
        <v>35</v>
      </c>
      <c r="I34" s="171" t="str">
        <f>AA17</f>
        <v/>
      </c>
      <c r="J34" s="171"/>
      <c r="K34" s="171"/>
      <c r="L34" s="171"/>
      <c r="M34" s="171"/>
      <c r="N34" s="118" t="s">
        <v>32</v>
      </c>
      <c r="O34" s="118"/>
      <c r="P34" s="30" t="s">
        <v>31</v>
      </c>
      <c r="Q34" s="30" t="s">
        <v>34</v>
      </c>
      <c r="R34" s="30"/>
      <c r="S34" s="30" t="s">
        <v>50</v>
      </c>
      <c r="T34" s="30"/>
      <c r="U34" s="30"/>
      <c r="V34" s="30"/>
      <c r="W34" s="30"/>
      <c r="X34" s="30"/>
      <c r="Y34" s="30"/>
      <c r="Z34" s="30"/>
      <c r="AA34" s="117" t="str">
        <f>IF(I34="","",IF(T33="","",T33/I34))</f>
        <v/>
      </c>
      <c r="AB34" s="117"/>
      <c r="AC34" s="117"/>
      <c r="AD34" s="117"/>
      <c r="AE34" s="117"/>
      <c r="AF34" s="118" t="s">
        <v>22</v>
      </c>
      <c r="AG34" s="118"/>
      <c r="AH34" s="30" t="s">
        <v>31</v>
      </c>
    </row>
    <row r="35" spans="2:37" ht="18.75" customHeight="1" x14ac:dyDescent="0.15">
      <c r="B35" s="37" t="s">
        <v>118</v>
      </c>
      <c r="C35" s="30"/>
      <c r="D35" s="30"/>
      <c r="E35" s="30"/>
      <c r="F35" s="32"/>
      <c r="G35" s="30"/>
      <c r="H35" s="33" t="s">
        <v>49</v>
      </c>
      <c r="I35" s="120"/>
      <c r="J35" s="120"/>
      <c r="K35" s="120"/>
      <c r="L35" s="120"/>
      <c r="M35" s="120"/>
      <c r="N35" s="119" t="s">
        <v>119</v>
      </c>
      <c r="O35" s="119"/>
      <c r="P35" s="30" t="s">
        <v>31</v>
      </c>
      <c r="Q35" s="30" t="s">
        <v>34</v>
      </c>
      <c r="R35" s="30"/>
      <c r="S35" s="30" t="s">
        <v>120</v>
      </c>
      <c r="T35" s="30"/>
      <c r="U35" s="30"/>
      <c r="V35" s="30"/>
      <c r="W35" s="30"/>
      <c r="X35" s="30"/>
      <c r="Y35" s="30"/>
      <c r="Z35" s="30"/>
      <c r="AA35" s="121" t="str">
        <f>IF(AA34="","",IF(I35="","",AA34/I35))</f>
        <v/>
      </c>
      <c r="AB35" s="121"/>
      <c r="AC35" s="121"/>
      <c r="AD35" s="121"/>
      <c r="AE35" s="121"/>
      <c r="AF35" s="122" t="s">
        <v>7</v>
      </c>
      <c r="AG35" s="122"/>
      <c r="AH35" s="30" t="s">
        <v>31</v>
      </c>
      <c r="AK35" s="1" t="s">
        <v>121</v>
      </c>
    </row>
    <row r="36" spans="2:37" ht="18.75" customHeight="1" x14ac:dyDescent="0.15">
      <c r="B36" s="37" t="s">
        <v>54</v>
      </c>
      <c r="C36" s="30"/>
      <c r="D36" s="30"/>
      <c r="E36" s="30"/>
      <c r="F36" s="32"/>
      <c r="G36" s="30"/>
      <c r="H36" s="33" t="s">
        <v>49</v>
      </c>
      <c r="I36" s="120"/>
      <c r="J36" s="120"/>
      <c r="K36" s="120"/>
      <c r="L36" s="120"/>
      <c r="M36" s="120"/>
      <c r="N36" s="119" t="s">
        <v>33</v>
      </c>
      <c r="O36" s="119"/>
      <c r="P36" s="30" t="s">
        <v>31</v>
      </c>
      <c r="Q36" s="30" t="s">
        <v>34</v>
      </c>
      <c r="R36" s="30"/>
      <c r="S36" s="30" t="s">
        <v>51</v>
      </c>
      <c r="T36" s="30"/>
      <c r="U36" s="30"/>
      <c r="V36" s="30"/>
      <c r="W36" s="30"/>
      <c r="X36" s="30"/>
      <c r="Y36" s="30"/>
      <c r="Z36" s="30"/>
      <c r="AA36" s="121" t="str">
        <f>IF(I36="","",IF(T33="","",T33/I36))</f>
        <v/>
      </c>
      <c r="AB36" s="121"/>
      <c r="AC36" s="121"/>
      <c r="AD36" s="121"/>
      <c r="AE36" s="121"/>
      <c r="AF36" s="122" t="s">
        <v>22</v>
      </c>
      <c r="AG36" s="122"/>
      <c r="AH36" s="30" t="s">
        <v>31</v>
      </c>
      <c r="AK36" s="1" t="s">
        <v>124</v>
      </c>
    </row>
    <row r="37" spans="2:37" ht="6" customHeight="1" x14ac:dyDescent="0.15">
      <c r="B37" s="30"/>
      <c r="C37" s="30"/>
      <c r="D37" s="30"/>
      <c r="E37" s="30"/>
      <c r="F37" s="30"/>
      <c r="G37" s="30"/>
      <c r="H37" s="30"/>
      <c r="I37" s="30"/>
      <c r="J37" s="30"/>
      <c r="K37" s="34"/>
      <c r="L37" s="34"/>
      <c r="M37" s="34"/>
      <c r="N37" s="34"/>
      <c r="O37" s="34"/>
      <c r="P37" s="34"/>
      <c r="Q37" s="34"/>
      <c r="R37" s="31"/>
      <c r="S37" s="38"/>
      <c r="T37" s="34"/>
      <c r="U37" s="34"/>
      <c r="V37" s="34"/>
      <c r="W37" s="34"/>
      <c r="X37" s="34"/>
      <c r="Y37" s="34"/>
      <c r="Z37" s="34"/>
      <c r="AA37" s="30"/>
      <c r="AB37" s="30"/>
      <c r="AC37" s="30"/>
      <c r="AD37" s="30"/>
      <c r="AE37" s="30"/>
      <c r="AF37" s="30"/>
      <c r="AG37" s="30"/>
      <c r="AH37" s="30"/>
    </row>
    <row r="38" spans="2:37" ht="18.75" customHeight="1" x14ac:dyDescent="0.15">
      <c r="B38" s="30" t="s">
        <v>65</v>
      </c>
      <c r="C38" s="30"/>
      <c r="D38" s="30"/>
      <c r="E38" s="30"/>
      <c r="F38" s="30"/>
      <c r="G38" s="30"/>
      <c r="H38" s="30"/>
      <c r="I38" s="30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0"/>
      <c r="AC38" s="30"/>
      <c r="AD38" s="30"/>
      <c r="AE38" s="30"/>
      <c r="AF38" s="30"/>
      <c r="AG38" s="30"/>
      <c r="AH38" s="30"/>
    </row>
    <row r="39" spans="2:37" ht="18.75" customHeight="1" x14ac:dyDescent="0.15">
      <c r="B39" s="199" t="str">
        <f>IF(B19="○","○","")</f>
        <v/>
      </c>
      <c r="C39" s="199"/>
      <c r="D39" s="199"/>
      <c r="E39" s="204" t="str">
        <f>IF(AND(B19="",B21="",B22=""),"Ａ：○○○円毎に配布",IF(B19="○",IF(Q19="",IF(Q20="","Ａ：○○○円毎に配布",TEXT("Ａ：",)&amp;Q20&amp;TEXT("円毎に配布",)),TEXT("Ａ：",)&amp;Q19&amp;TEXT("円毎に配布",)),"Ａ：○○○円毎に配布"))</f>
        <v>Ａ：○○○円毎に配布</v>
      </c>
      <c r="F39" s="205"/>
      <c r="G39" s="205"/>
      <c r="H39" s="205"/>
      <c r="I39" s="205"/>
      <c r="J39" s="205"/>
      <c r="K39" s="205"/>
      <c r="L39" s="206"/>
      <c r="M39" s="183" t="s">
        <v>39</v>
      </c>
      <c r="N39" s="207"/>
      <c r="O39" s="207"/>
      <c r="P39" s="207"/>
      <c r="Q39" s="207"/>
      <c r="R39" s="207"/>
      <c r="S39" s="207"/>
      <c r="T39" s="207"/>
      <c r="U39" s="207"/>
      <c r="V39" s="207"/>
      <c r="W39" s="181"/>
      <c r="X39" s="194" t="str">
        <f>IF(B39="","",IF(Q19="","",IF(Z19="","",Q19*Z19)))</f>
        <v/>
      </c>
      <c r="Y39" s="194"/>
      <c r="Z39" s="194"/>
      <c r="AA39" s="194"/>
      <c r="AB39" s="194"/>
      <c r="AC39" s="194"/>
      <c r="AD39" s="194"/>
      <c r="AE39" s="208" t="s">
        <v>22</v>
      </c>
      <c r="AF39" s="208"/>
      <c r="AG39" s="210"/>
      <c r="AH39" s="211"/>
    </row>
    <row r="40" spans="2:37" ht="18.75" customHeight="1" x14ac:dyDescent="0.15">
      <c r="B40" s="199"/>
      <c r="C40" s="199"/>
      <c r="D40" s="199"/>
      <c r="E40" s="134"/>
      <c r="F40" s="135"/>
      <c r="G40" s="135"/>
      <c r="H40" s="135"/>
      <c r="I40" s="135"/>
      <c r="J40" s="135"/>
      <c r="K40" s="135"/>
      <c r="L40" s="136"/>
      <c r="M40" s="184" t="s">
        <v>40</v>
      </c>
      <c r="N40" s="198"/>
      <c r="O40" s="198"/>
      <c r="P40" s="198"/>
      <c r="Q40" s="198"/>
      <c r="R40" s="198"/>
      <c r="S40" s="198"/>
      <c r="T40" s="198"/>
      <c r="U40" s="198"/>
      <c r="V40" s="198"/>
      <c r="W40" s="134"/>
      <c r="X40" s="195" t="str">
        <f>IF(B39="","",IF(Q20="","",IF(AC20="","",Q20*AC20)))</f>
        <v/>
      </c>
      <c r="Y40" s="195"/>
      <c r="Z40" s="195"/>
      <c r="AA40" s="195"/>
      <c r="AB40" s="195"/>
      <c r="AC40" s="195"/>
      <c r="AD40" s="195"/>
      <c r="AE40" s="209" t="s">
        <v>22</v>
      </c>
      <c r="AF40" s="209"/>
      <c r="AG40" s="212"/>
      <c r="AH40" s="213"/>
    </row>
    <row r="41" spans="2:37" ht="18.75" customHeight="1" x14ac:dyDescent="0.15">
      <c r="B41" s="199" t="str">
        <f>IF(B21="○","○","")</f>
        <v/>
      </c>
      <c r="C41" s="199"/>
      <c r="D41" s="199"/>
      <c r="E41" s="197" t="str">
        <f>IF(AND(B19="",B21="",B22=""),"Ｂ：○○○円以上で配布",IF(B21="○",IF(Q21="","Ｂ：○○○円以上で配布",TEXT("Ｂ：",)&amp;Q21&amp;TEXT("円以上で配布",)),"Ｂ：○○○円以上で配布"))</f>
        <v>Ｂ：○○○円以上で配布</v>
      </c>
      <c r="F41" s="197"/>
      <c r="G41" s="197"/>
      <c r="H41" s="197"/>
      <c r="I41" s="197"/>
      <c r="J41" s="197"/>
      <c r="K41" s="197"/>
      <c r="L41" s="200"/>
      <c r="M41" s="196" t="s">
        <v>41</v>
      </c>
      <c r="N41" s="197"/>
      <c r="O41" s="197"/>
      <c r="P41" s="197"/>
      <c r="Q41" s="197"/>
      <c r="R41" s="197"/>
      <c r="S41" s="197"/>
      <c r="T41" s="197"/>
      <c r="U41" s="197"/>
      <c r="V41" s="197"/>
      <c r="W41" s="116"/>
      <c r="X41" s="115" t="str">
        <f>IF(B41="","",IF(T33="","",IF(AA21="","",TEXT("&lt;期待額&gt;　",)&amp;T33/AA21)))</f>
        <v/>
      </c>
      <c r="Y41" s="115"/>
      <c r="Z41" s="115"/>
      <c r="AA41" s="115"/>
      <c r="AB41" s="115"/>
      <c r="AC41" s="115"/>
      <c r="AD41" s="115"/>
      <c r="AE41" s="203" t="s">
        <v>22</v>
      </c>
      <c r="AF41" s="203"/>
      <c r="AG41" s="110"/>
      <c r="AH41" s="187"/>
    </row>
    <row r="42" spans="2:37" ht="18.75" customHeight="1" x14ac:dyDescent="0.15">
      <c r="B42" s="199" t="str">
        <f>IF(B22="○","○","")</f>
        <v/>
      </c>
      <c r="C42" s="199"/>
      <c r="D42" s="199"/>
      <c r="E42" s="197" t="s">
        <v>52</v>
      </c>
      <c r="F42" s="197"/>
      <c r="G42" s="197"/>
      <c r="H42" s="197"/>
      <c r="I42" s="197"/>
      <c r="J42" s="197"/>
      <c r="K42" s="197"/>
      <c r="L42" s="200"/>
      <c r="M42" s="184" t="s">
        <v>42</v>
      </c>
      <c r="N42" s="198"/>
      <c r="O42" s="198"/>
      <c r="P42" s="198"/>
      <c r="Q42" s="198"/>
      <c r="R42" s="198"/>
      <c r="S42" s="198"/>
      <c r="T42" s="198"/>
      <c r="U42" s="198"/>
      <c r="V42" s="198"/>
      <c r="W42" s="134"/>
      <c r="X42" s="115" t="str">
        <f>IF(B42="","",IF(T33="","",IF(Q22="","",TEXT("&lt;期待額&gt;　",)&amp;T33/Q22)))</f>
        <v/>
      </c>
      <c r="Y42" s="115"/>
      <c r="Z42" s="115"/>
      <c r="AA42" s="115"/>
      <c r="AB42" s="115"/>
      <c r="AC42" s="115"/>
      <c r="AD42" s="115"/>
      <c r="AE42" s="203" t="s">
        <v>22</v>
      </c>
      <c r="AF42" s="203"/>
      <c r="AG42" s="110"/>
      <c r="AH42" s="187"/>
    </row>
    <row r="43" spans="2:37" ht="6" customHeight="1" x14ac:dyDescent="0.15">
      <c r="B43" s="30"/>
      <c r="C43" s="30"/>
      <c r="D43" s="30"/>
      <c r="E43" s="30"/>
      <c r="F43" s="30"/>
      <c r="G43" s="30"/>
      <c r="H43" s="30"/>
      <c r="I43" s="30"/>
      <c r="J43" s="30"/>
      <c r="K43" s="34"/>
      <c r="L43" s="34"/>
      <c r="M43" s="34"/>
      <c r="N43" s="34"/>
      <c r="O43" s="34"/>
      <c r="P43" s="34"/>
      <c r="Q43" s="34"/>
      <c r="R43" s="31"/>
      <c r="S43" s="38"/>
      <c r="T43" s="34"/>
      <c r="U43" s="34"/>
      <c r="V43" s="34"/>
      <c r="W43" s="34"/>
      <c r="X43" s="34"/>
      <c r="Y43" s="34"/>
      <c r="Z43" s="34"/>
      <c r="AA43" s="30"/>
      <c r="AB43" s="30"/>
      <c r="AC43" s="30"/>
      <c r="AD43" s="30"/>
      <c r="AE43" s="30"/>
      <c r="AF43" s="30"/>
      <c r="AG43" s="30"/>
      <c r="AH43" s="30"/>
    </row>
    <row r="44" spans="2:37" ht="18.75" customHeight="1" x14ac:dyDescent="0.15">
      <c r="B44" s="30" t="s">
        <v>55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 t="s">
        <v>37</v>
      </c>
      <c r="Q44" s="30"/>
      <c r="R44" s="202" t="s">
        <v>27</v>
      </c>
      <c r="S44" s="202"/>
      <c r="T44" s="202"/>
      <c r="U44" s="202"/>
      <c r="V44" s="202"/>
      <c r="W44" s="202"/>
      <c r="X44" s="202"/>
      <c r="Y44" s="34" t="s">
        <v>24</v>
      </c>
      <c r="Z44" s="38"/>
      <c r="AA44" s="202" t="s">
        <v>26</v>
      </c>
      <c r="AB44" s="202"/>
      <c r="AC44" s="202"/>
      <c r="AD44" s="202"/>
      <c r="AE44" s="202"/>
      <c r="AF44" s="202"/>
      <c r="AG44" s="202"/>
      <c r="AH44" s="30" t="s">
        <v>31</v>
      </c>
      <c r="AK44" s="1" t="s">
        <v>122</v>
      </c>
    </row>
    <row r="45" spans="2:37" ht="18.75" customHeight="1" x14ac:dyDescent="0.15">
      <c r="B45" s="30" t="s">
        <v>56</v>
      </c>
      <c r="C45" s="30"/>
      <c r="D45" s="30"/>
      <c r="E45" s="30"/>
      <c r="F45" s="30"/>
      <c r="G45" s="30"/>
      <c r="H45" s="30"/>
      <c r="I45" s="33"/>
      <c r="J45" s="30"/>
      <c r="K45" s="33" t="s">
        <v>35</v>
      </c>
      <c r="L45" s="202" t="s">
        <v>44</v>
      </c>
      <c r="M45" s="202"/>
      <c r="N45" s="202"/>
      <c r="O45" s="31" t="s">
        <v>24</v>
      </c>
      <c r="P45" s="202" t="s">
        <v>45</v>
      </c>
      <c r="Q45" s="202"/>
      <c r="R45" s="202"/>
      <c r="S45" s="30" t="s">
        <v>31</v>
      </c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K45" s="1" t="s">
        <v>123</v>
      </c>
    </row>
    <row r="46" spans="2:37" ht="6.75" customHeight="1" x14ac:dyDescent="0.15">
      <c r="B46" s="30"/>
      <c r="C46" s="30"/>
      <c r="D46" s="30"/>
      <c r="E46" s="30"/>
      <c r="F46" s="30"/>
      <c r="G46" s="30"/>
      <c r="H46" s="30"/>
      <c r="I46" s="30"/>
      <c r="J46" s="30"/>
      <c r="K46" s="34"/>
      <c r="L46" s="34"/>
      <c r="M46" s="34"/>
      <c r="N46" s="34"/>
      <c r="O46" s="34"/>
      <c r="P46" s="34"/>
      <c r="Q46" s="34"/>
      <c r="R46" s="31"/>
      <c r="S46" s="38"/>
      <c r="T46" s="34"/>
      <c r="U46" s="34"/>
      <c r="V46" s="34"/>
      <c r="W46" s="34"/>
      <c r="X46" s="34"/>
      <c r="Y46" s="34"/>
      <c r="Z46" s="34"/>
      <c r="AA46" s="30"/>
      <c r="AB46" s="30"/>
      <c r="AC46" s="30"/>
      <c r="AD46" s="30"/>
      <c r="AE46" s="30"/>
      <c r="AF46" s="30"/>
      <c r="AG46" s="30"/>
      <c r="AH46" s="30"/>
    </row>
    <row r="47" spans="2:37" ht="18.75" customHeight="1" x14ac:dyDescent="0.15">
      <c r="B47" s="30" t="s">
        <v>57</v>
      </c>
      <c r="C47" s="30"/>
      <c r="D47" s="30"/>
      <c r="E47" s="30"/>
      <c r="F47" s="30"/>
      <c r="G47" s="30"/>
      <c r="H47" s="30"/>
      <c r="I47" s="30"/>
      <c r="J47" s="30"/>
      <c r="K47" s="34"/>
      <c r="L47" s="34"/>
      <c r="M47" s="34"/>
      <c r="N47" s="34"/>
      <c r="O47" s="34"/>
      <c r="P47" s="34"/>
      <c r="Q47" s="34"/>
      <c r="R47" s="31"/>
      <c r="S47" s="38"/>
      <c r="T47" s="34"/>
      <c r="U47" s="34"/>
      <c r="V47" s="34"/>
      <c r="W47" s="34"/>
      <c r="X47" s="34"/>
      <c r="Y47" s="34"/>
      <c r="Z47" s="34"/>
      <c r="AA47" s="30"/>
      <c r="AB47" s="30"/>
      <c r="AC47" s="30"/>
      <c r="AD47" s="30"/>
      <c r="AE47" s="30"/>
      <c r="AF47" s="30"/>
      <c r="AG47" s="30"/>
      <c r="AH47" s="30"/>
    </row>
    <row r="48" spans="2:37" ht="18.75" customHeight="1" thickBot="1" x14ac:dyDescent="0.2">
      <c r="B48" s="188" t="s">
        <v>60</v>
      </c>
      <c r="C48" s="189"/>
      <c r="D48" s="189"/>
      <c r="E48" s="189"/>
      <c r="F48" s="190"/>
      <c r="G48" s="188" t="s">
        <v>61</v>
      </c>
      <c r="H48" s="189"/>
      <c r="I48" s="189"/>
      <c r="J48" s="189"/>
      <c r="K48" s="189"/>
      <c r="L48" s="189"/>
      <c r="M48" s="189"/>
      <c r="N48" s="190"/>
      <c r="O48" s="188" t="s">
        <v>62</v>
      </c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90"/>
      <c r="AG48" s="185" t="s">
        <v>46</v>
      </c>
      <c r="AH48" s="185"/>
    </row>
    <row r="49" spans="2:34" ht="18.75" customHeight="1" thickTop="1" x14ac:dyDescent="0.15">
      <c r="B49" s="129" t="str">
        <f>IF(O33="","",IF(O33=3,"共同懸賞","一般懸賞"))</f>
        <v/>
      </c>
      <c r="C49" s="130"/>
      <c r="D49" s="130"/>
      <c r="E49" s="130"/>
      <c r="F49" s="201"/>
      <c r="G49" s="148" t="str">
        <f>IF(O33="","",IF(O33=3,"－",IF(AND(B19="",B21="",B22=""),"取引価格5,000円未満",IF(B19="○",IF(Q19="",IF(Q20="","",IF((Q20*W20)&lt;5000,"取引価格5,000円未満","取引価格5,000円以上")),IF(Q19&lt;5000,"取引価格5,000円未満","取引価格5,000円以上")),IF(B21="○",IF(Q21="","",IF(Q21&lt;5000,"取引価格5,000円未満","取引価格5,000円以上")),"取引価格5,000円未満")))))</f>
        <v/>
      </c>
      <c r="H49" s="149"/>
      <c r="I49" s="149"/>
      <c r="J49" s="149"/>
      <c r="K49" s="149"/>
      <c r="L49" s="149"/>
      <c r="M49" s="149"/>
      <c r="N49" s="193"/>
      <c r="O49" s="129" t="str">
        <f>IF(G49="","",IF(G49="－","30万円以下",IF(G49="取引価格5,000円未満",IF(B19="○",IF(Q19="",IF(Q20="","",(Q20*W20)&amp;TEXT("円の20倍以下 ＝ ",)&amp;((Q20*W20)*20)&amp;TEXT("円以下",)),Q19&amp;TEXT("円の20倍以下 ＝ ",)&amp;(Q19*20)&amp;TEXT("円以下",)),IF(B21="○",IF(Q21="","",Q21&amp;TEXT("円の20倍以上 ＝ ",)&amp;(Q21*20)&amp;TEXT("円以下",)),"100円の20倍以下 ＝ 2000円以下")),"10万円以下")))</f>
        <v/>
      </c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201"/>
      <c r="AG49" s="186"/>
      <c r="AH49" s="186"/>
    </row>
    <row r="50" spans="2:34" ht="18.75" customHeight="1" x14ac:dyDescent="0.15">
      <c r="B50" s="30" t="s">
        <v>117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</row>
    <row r="51" spans="2:34" ht="18.75" customHeight="1" x14ac:dyDescent="0.15">
      <c r="B51" s="101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3"/>
    </row>
    <row r="52" spans="2:34" ht="18.75" customHeight="1" x14ac:dyDescent="0.15"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6"/>
    </row>
  </sheetData>
  <mergeCells count="110">
    <mergeCell ref="B48:F48"/>
    <mergeCell ref="G48:N48"/>
    <mergeCell ref="O48:AF48"/>
    <mergeCell ref="B49:F49"/>
    <mergeCell ref="G49:N49"/>
    <mergeCell ref="O49:AF49"/>
    <mergeCell ref="N30:S30"/>
    <mergeCell ref="V30:AA30"/>
    <mergeCell ref="L45:N45"/>
    <mergeCell ref="P45:R45"/>
    <mergeCell ref="R44:X44"/>
    <mergeCell ref="AA44:AG44"/>
    <mergeCell ref="AE41:AF41"/>
    <mergeCell ref="AE42:AF42"/>
    <mergeCell ref="B39:D40"/>
    <mergeCell ref="E39:L40"/>
    <mergeCell ref="M39:W39"/>
    <mergeCell ref="M40:W40"/>
    <mergeCell ref="AE39:AF39"/>
    <mergeCell ref="AE40:AF40"/>
    <mergeCell ref="AG39:AH39"/>
    <mergeCell ref="AG40:AH40"/>
    <mergeCell ref="I34:M34"/>
    <mergeCell ref="N34:O34"/>
    <mergeCell ref="AG48:AH48"/>
    <mergeCell ref="AG49:AH49"/>
    <mergeCell ref="AG41:AH41"/>
    <mergeCell ref="AG42:AH42"/>
    <mergeCell ref="B32:N32"/>
    <mergeCell ref="M33:N33"/>
    <mergeCell ref="O32:S32"/>
    <mergeCell ref="O33:Q33"/>
    <mergeCell ref="R33:S33"/>
    <mergeCell ref="T32:AF32"/>
    <mergeCell ref="T33:AD33"/>
    <mergeCell ref="AE33:AF33"/>
    <mergeCell ref="AG32:AH32"/>
    <mergeCell ref="AG33:AH33"/>
    <mergeCell ref="X39:AD39"/>
    <mergeCell ref="X40:AD40"/>
    <mergeCell ref="X41:AD41"/>
    <mergeCell ref="X42:AD42"/>
    <mergeCell ref="M41:W41"/>
    <mergeCell ref="M42:W42"/>
    <mergeCell ref="B41:D41"/>
    <mergeCell ref="B42:D42"/>
    <mergeCell ref="E41:L41"/>
    <mergeCell ref="E42:L42"/>
    <mergeCell ref="B2:F3"/>
    <mergeCell ref="B4:F5"/>
    <mergeCell ref="G2:AH3"/>
    <mergeCell ref="B25:E25"/>
    <mergeCell ref="F25:T25"/>
    <mergeCell ref="U25:X25"/>
    <mergeCell ref="Y25:AE25"/>
    <mergeCell ref="AF25:AH25"/>
    <mergeCell ref="Q20:R20"/>
    <mergeCell ref="W20:X20"/>
    <mergeCell ref="AC20:AE20"/>
    <mergeCell ref="G4:AH5"/>
    <mergeCell ref="B16:AH16"/>
    <mergeCell ref="B14:AH14"/>
    <mergeCell ref="B8:D8"/>
    <mergeCell ref="B9:D10"/>
    <mergeCell ref="B11:D12"/>
    <mergeCell ref="B7:S7"/>
    <mergeCell ref="E8:S8"/>
    <mergeCell ref="E9:S9"/>
    <mergeCell ref="E10:S10"/>
    <mergeCell ref="E11:S11"/>
    <mergeCell ref="E12:S12"/>
    <mergeCell ref="U15:AH15"/>
    <mergeCell ref="B19:D20"/>
    <mergeCell ref="E19:L20"/>
    <mergeCell ref="Q19:T19"/>
    <mergeCell ref="B17:D17"/>
    <mergeCell ref="E17:N17"/>
    <mergeCell ref="O17:P17"/>
    <mergeCell ref="Q17:Z17"/>
    <mergeCell ref="B15:D15"/>
    <mergeCell ref="E15:Q15"/>
    <mergeCell ref="R15:T15"/>
    <mergeCell ref="B18:AH18"/>
    <mergeCell ref="Z19:AC19"/>
    <mergeCell ref="AA17:AE17"/>
    <mergeCell ref="AF17:AH17"/>
    <mergeCell ref="B51:AH52"/>
    <mergeCell ref="B24:AH24"/>
    <mergeCell ref="B22:D22"/>
    <mergeCell ref="E22:L22"/>
    <mergeCell ref="Q22:T22"/>
    <mergeCell ref="B21:D21"/>
    <mergeCell ref="E21:L21"/>
    <mergeCell ref="Q21:T21"/>
    <mergeCell ref="AA21:AD21"/>
    <mergeCell ref="AA34:AE34"/>
    <mergeCell ref="AF34:AG34"/>
    <mergeCell ref="N36:O36"/>
    <mergeCell ref="I36:M36"/>
    <mergeCell ref="AA36:AE36"/>
    <mergeCell ref="AF36:AG36"/>
    <mergeCell ref="B33:L33"/>
    <mergeCell ref="I35:M35"/>
    <mergeCell ref="N35:O35"/>
    <mergeCell ref="AA35:AE35"/>
    <mergeCell ref="AF35:AG35"/>
    <mergeCell ref="G29:K29"/>
    <mergeCell ref="M29:Q29"/>
    <mergeCell ref="Y29:AA29"/>
    <mergeCell ref="AD29:AF29"/>
  </mergeCells>
  <phoneticPr fontId="2"/>
  <conditionalFormatting sqref="G29:K29">
    <cfRule type="expression" dxfId="6" priority="2">
      <formula>OR($B$8="○",$B$9="○")</formula>
    </cfRule>
  </conditionalFormatting>
  <conditionalFormatting sqref="M29:Q29">
    <cfRule type="expression" dxfId="5" priority="1">
      <formula>$B$11="○"</formula>
    </cfRule>
  </conditionalFormatting>
  <dataValidations count="2">
    <dataValidation type="list" showInputMessage="1" showErrorMessage="1" sqref="B19:D22 B8:D12" xr:uid="{00000000-0002-0000-0000-000000000000}">
      <formula1>"　,○"</formula1>
    </dataValidation>
    <dataValidation type="list" allowBlank="1" showInputMessage="1" showErrorMessage="1" sqref="B15:D15 R15:T15" xr:uid="{00000000-0002-0000-0000-000001000000}">
      <formula1>"　,○"</formula1>
    </dataValidation>
  </dataValidations>
  <pageMargins left="0.62992125984251968" right="0.62992125984251968" top="0.51181102362204722" bottom="0.51181102362204722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27</xdr:col>
                    <xdr:colOff>190500</xdr:colOff>
                    <xdr:row>27</xdr:row>
                    <xdr:rowOff>238125</xdr:rowOff>
                  </from>
                  <to>
                    <xdr:col>28</xdr:col>
                    <xdr:colOff>190500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22</xdr:col>
                    <xdr:colOff>200025</xdr:colOff>
                    <xdr:row>27</xdr:row>
                    <xdr:rowOff>238125</xdr:rowOff>
                  </from>
                  <to>
                    <xdr:col>23</xdr:col>
                    <xdr:colOff>200025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200025</xdr:colOff>
                    <xdr:row>29</xdr:row>
                    <xdr:rowOff>9525</xdr:rowOff>
                  </from>
                  <to>
                    <xdr:col>12</xdr:col>
                    <xdr:colOff>200025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20</xdr:col>
                    <xdr:colOff>9525</xdr:colOff>
                    <xdr:row>29</xdr:row>
                    <xdr:rowOff>19050</xdr:rowOff>
                  </from>
                  <to>
                    <xdr:col>21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15</xdr:col>
                    <xdr:colOff>190500</xdr:colOff>
                    <xdr:row>43</xdr:row>
                    <xdr:rowOff>9525</xdr:rowOff>
                  </from>
                  <to>
                    <xdr:col>16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24</xdr:col>
                    <xdr:colOff>200025</xdr:colOff>
                    <xdr:row>43</xdr:row>
                    <xdr:rowOff>19050</xdr:rowOff>
                  </from>
                  <to>
                    <xdr:col>25</xdr:col>
                    <xdr:colOff>200025</xdr:colOff>
                    <xdr:row>44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K112"/>
  <sheetViews>
    <sheetView tabSelected="1" zoomScale="90" zoomScaleNormal="90" zoomScaleSheetLayoutView="70" workbookViewId="0">
      <selection activeCell="AU3" sqref="AU3"/>
    </sheetView>
  </sheetViews>
  <sheetFormatPr defaultColWidth="2.625" defaultRowHeight="18.75" customHeight="1" x14ac:dyDescent="0.15"/>
  <cols>
    <col min="1" max="1" width="1.75" style="1" customWidth="1"/>
    <col min="2" max="2" width="2.625" style="1" customWidth="1"/>
    <col min="3" max="34" width="2.625" style="1"/>
    <col min="35" max="35" width="1.625" style="1" customWidth="1"/>
    <col min="36" max="36" width="2.625" style="1"/>
    <col min="37" max="37" width="7.25" style="1" bestFit="1" customWidth="1"/>
    <col min="38" max="16384" width="2.625" style="1"/>
  </cols>
  <sheetData>
    <row r="1" spans="2:37" ht="18.75" customHeight="1" x14ac:dyDescent="0.15">
      <c r="C1" s="2"/>
      <c r="AH1" s="21" t="s">
        <v>151</v>
      </c>
    </row>
    <row r="2" spans="2:37" ht="13.5" customHeight="1" x14ac:dyDescent="0.15">
      <c r="B2" s="152" t="s">
        <v>0</v>
      </c>
      <c r="C2" s="152"/>
      <c r="D2" s="152"/>
      <c r="E2" s="152"/>
      <c r="F2" s="153"/>
      <c r="G2" s="154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6"/>
    </row>
    <row r="3" spans="2:37" ht="13.5" customHeight="1" x14ac:dyDescent="0.15">
      <c r="B3" s="152"/>
      <c r="C3" s="152"/>
      <c r="D3" s="152"/>
      <c r="E3" s="152"/>
      <c r="F3" s="153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8"/>
    </row>
    <row r="4" spans="2:37" ht="13.5" customHeight="1" x14ac:dyDescent="0.15">
      <c r="B4" s="152" t="s">
        <v>1</v>
      </c>
      <c r="C4" s="152"/>
      <c r="D4" s="152"/>
      <c r="E4" s="152"/>
      <c r="F4" s="153"/>
      <c r="G4" s="154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6"/>
    </row>
    <row r="5" spans="2:37" ht="13.5" customHeight="1" x14ac:dyDescent="0.15">
      <c r="B5" s="152"/>
      <c r="C5" s="152"/>
      <c r="D5" s="152"/>
      <c r="E5" s="152"/>
      <c r="F5" s="153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8"/>
    </row>
    <row r="6" spans="2:37" ht="21.75" customHeight="1" x14ac:dyDescent="0.15">
      <c r="B6" s="30" t="s">
        <v>156</v>
      </c>
    </row>
    <row r="7" spans="2:37" ht="18.75" customHeight="1" thickBot="1" x14ac:dyDescent="0.2">
      <c r="B7" s="15"/>
      <c r="C7" s="189" t="s">
        <v>74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90"/>
      <c r="T7" s="188" t="s">
        <v>72</v>
      </c>
      <c r="U7" s="189"/>
      <c r="V7" s="189"/>
      <c r="W7" s="190"/>
      <c r="X7" s="185" t="s">
        <v>67</v>
      </c>
      <c r="Y7" s="185"/>
      <c r="Z7" s="185"/>
      <c r="AA7" s="185"/>
      <c r="AB7" s="185"/>
      <c r="AC7" s="188" t="s">
        <v>66</v>
      </c>
      <c r="AD7" s="189"/>
      <c r="AE7" s="189"/>
      <c r="AF7" s="189"/>
      <c r="AG7" s="189"/>
      <c r="AH7" s="190"/>
      <c r="AK7" s="1" t="s">
        <v>102</v>
      </c>
    </row>
    <row r="8" spans="2:37" ht="18.75" customHeight="1" thickTop="1" x14ac:dyDescent="0.15">
      <c r="B8" s="265">
        <v>1</v>
      </c>
      <c r="C8" s="273" t="s">
        <v>75</v>
      </c>
      <c r="D8" s="274"/>
      <c r="E8" s="274"/>
      <c r="F8" s="274"/>
      <c r="G8" s="274"/>
      <c r="H8" s="40" t="s">
        <v>35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41" t="s">
        <v>31</v>
      </c>
      <c r="T8" s="268"/>
      <c r="U8" s="268"/>
      <c r="V8" s="268"/>
      <c r="W8" s="269"/>
      <c r="X8" s="47"/>
      <c r="Y8" s="48" t="s">
        <v>70</v>
      </c>
      <c r="Z8" s="48"/>
      <c r="AA8" s="48"/>
      <c r="AB8" s="49"/>
      <c r="AC8" s="47"/>
      <c r="AD8" s="48" t="s">
        <v>68</v>
      </c>
      <c r="AE8" s="48"/>
      <c r="AF8" s="48"/>
      <c r="AG8" s="48"/>
      <c r="AH8" s="49"/>
      <c r="AK8" s="71" t="b">
        <v>0</v>
      </c>
    </row>
    <row r="9" spans="2:37" ht="18.75" customHeight="1" x14ac:dyDescent="0.15">
      <c r="B9" s="265"/>
      <c r="C9" s="270" t="s">
        <v>76</v>
      </c>
      <c r="D9" s="270"/>
      <c r="E9" s="270"/>
      <c r="F9" s="270"/>
      <c r="G9" s="270"/>
      <c r="H9" s="20"/>
      <c r="I9" s="20"/>
      <c r="J9" s="20"/>
      <c r="K9" s="20"/>
      <c r="L9" s="20"/>
      <c r="M9" s="20"/>
      <c r="N9" s="20"/>
      <c r="O9" s="20"/>
      <c r="P9" s="20"/>
      <c r="Q9" s="20"/>
      <c r="R9" s="42"/>
      <c r="S9" s="43"/>
      <c r="T9" s="268"/>
      <c r="U9" s="268"/>
      <c r="V9" s="268"/>
      <c r="W9" s="269"/>
      <c r="X9" s="47"/>
      <c r="Y9" s="48" t="s">
        <v>71</v>
      </c>
      <c r="Z9" s="48"/>
      <c r="AA9" s="48"/>
      <c r="AB9" s="49"/>
      <c r="AC9" s="47"/>
      <c r="AD9" s="48" t="s">
        <v>69</v>
      </c>
      <c r="AE9" s="48"/>
      <c r="AF9" s="48"/>
      <c r="AG9" s="48"/>
      <c r="AH9" s="49"/>
      <c r="AK9" s="72" t="b">
        <v>0</v>
      </c>
    </row>
    <row r="10" spans="2:37" ht="18.75" customHeight="1" x14ac:dyDescent="0.15">
      <c r="B10" s="265"/>
      <c r="C10" s="168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260"/>
      <c r="T10" s="275" t="s">
        <v>73</v>
      </c>
      <c r="U10" s="275"/>
      <c r="V10" s="275"/>
      <c r="W10" s="276"/>
      <c r="X10" s="47"/>
      <c r="Y10" s="48" t="s">
        <v>115</v>
      </c>
      <c r="Z10" s="48"/>
      <c r="AA10" s="48"/>
      <c r="AB10" s="49"/>
      <c r="AC10" s="47"/>
      <c r="AD10" s="141"/>
      <c r="AE10" s="141"/>
      <c r="AF10" s="141"/>
      <c r="AG10" s="141"/>
      <c r="AH10" s="50" t="s">
        <v>114</v>
      </c>
      <c r="AK10" s="72"/>
    </row>
    <row r="11" spans="2:37" ht="18.75" customHeight="1" x14ac:dyDescent="0.15">
      <c r="B11" s="277">
        <v>2</v>
      </c>
      <c r="C11" s="266" t="s">
        <v>75</v>
      </c>
      <c r="D11" s="267"/>
      <c r="E11" s="267"/>
      <c r="F11" s="267"/>
      <c r="G11" s="267"/>
      <c r="H11" s="44" t="s">
        <v>35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45" t="s">
        <v>31</v>
      </c>
      <c r="T11" s="278"/>
      <c r="U11" s="278"/>
      <c r="V11" s="278"/>
      <c r="W11" s="279"/>
      <c r="X11" s="51"/>
      <c r="Y11" s="52" t="s">
        <v>70</v>
      </c>
      <c r="Z11" s="52"/>
      <c r="AA11" s="52"/>
      <c r="AB11" s="53"/>
      <c r="AC11" s="51"/>
      <c r="AD11" s="52" t="s">
        <v>68</v>
      </c>
      <c r="AE11" s="52"/>
      <c r="AF11" s="52"/>
      <c r="AG11" s="52"/>
      <c r="AH11" s="53"/>
      <c r="AK11" s="72" t="b">
        <v>0</v>
      </c>
    </row>
    <row r="12" spans="2:37" ht="18.75" customHeight="1" x14ac:dyDescent="0.15">
      <c r="B12" s="265"/>
      <c r="C12" s="270" t="s">
        <v>76</v>
      </c>
      <c r="D12" s="270"/>
      <c r="E12" s="270"/>
      <c r="F12" s="270"/>
      <c r="G12" s="27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42"/>
      <c r="S12" s="43"/>
      <c r="T12" s="268"/>
      <c r="U12" s="268"/>
      <c r="V12" s="268"/>
      <c r="W12" s="269"/>
      <c r="X12" s="47"/>
      <c r="Y12" s="48" t="s">
        <v>71</v>
      </c>
      <c r="Z12" s="48"/>
      <c r="AA12" s="48"/>
      <c r="AB12" s="49"/>
      <c r="AC12" s="47"/>
      <c r="AD12" s="48" t="s">
        <v>69</v>
      </c>
      <c r="AE12" s="48"/>
      <c r="AF12" s="48"/>
      <c r="AG12" s="48"/>
      <c r="AH12" s="49"/>
      <c r="AK12" s="72" t="b">
        <v>0</v>
      </c>
    </row>
    <row r="13" spans="2:37" ht="18.75" customHeight="1" x14ac:dyDescent="0.15">
      <c r="B13" s="225"/>
      <c r="C13" s="168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260"/>
      <c r="T13" s="139" t="s">
        <v>73</v>
      </c>
      <c r="U13" s="139"/>
      <c r="V13" s="139"/>
      <c r="W13" s="271"/>
      <c r="X13" s="54"/>
      <c r="Y13" s="74" t="s">
        <v>115</v>
      </c>
      <c r="Z13" s="46"/>
      <c r="AA13" s="46"/>
      <c r="AB13" s="55"/>
      <c r="AC13" s="54"/>
      <c r="AD13" s="130"/>
      <c r="AE13" s="130"/>
      <c r="AF13" s="130"/>
      <c r="AG13" s="130"/>
      <c r="AH13" s="56" t="s">
        <v>7</v>
      </c>
      <c r="AK13" s="72"/>
    </row>
    <row r="14" spans="2:37" ht="18.75" customHeight="1" x14ac:dyDescent="0.15">
      <c r="B14" s="265">
        <v>3</v>
      </c>
      <c r="C14" s="266" t="s">
        <v>75</v>
      </c>
      <c r="D14" s="267"/>
      <c r="E14" s="267"/>
      <c r="F14" s="267"/>
      <c r="G14" s="267"/>
      <c r="H14" s="40" t="s">
        <v>35</v>
      </c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41" t="s">
        <v>31</v>
      </c>
      <c r="T14" s="268"/>
      <c r="U14" s="268"/>
      <c r="V14" s="268"/>
      <c r="W14" s="269"/>
      <c r="X14" s="47"/>
      <c r="Y14" s="48" t="s">
        <v>70</v>
      </c>
      <c r="Z14" s="48"/>
      <c r="AA14" s="48"/>
      <c r="AB14" s="49"/>
      <c r="AC14" s="47"/>
      <c r="AD14" s="48" t="s">
        <v>68</v>
      </c>
      <c r="AE14" s="48"/>
      <c r="AF14" s="48"/>
      <c r="AG14" s="48"/>
      <c r="AH14" s="49"/>
      <c r="AK14" s="72" t="b">
        <v>0</v>
      </c>
    </row>
    <row r="15" spans="2:37" ht="18.75" customHeight="1" x14ac:dyDescent="0.15">
      <c r="B15" s="265"/>
      <c r="C15" s="270" t="s">
        <v>76</v>
      </c>
      <c r="D15" s="270"/>
      <c r="E15" s="270"/>
      <c r="F15" s="270"/>
      <c r="G15" s="27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42"/>
      <c r="S15" s="43"/>
      <c r="T15" s="268"/>
      <c r="U15" s="268"/>
      <c r="V15" s="268"/>
      <c r="W15" s="269"/>
      <c r="X15" s="47"/>
      <c r="Y15" s="48" t="s">
        <v>71</v>
      </c>
      <c r="Z15" s="48"/>
      <c r="AA15" s="48"/>
      <c r="AB15" s="49"/>
      <c r="AC15" s="47"/>
      <c r="AD15" s="48" t="s">
        <v>69</v>
      </c>
      <c r="AE15" s="48"/>
      <c r="AF15" s="48"/>
      <c r="AG15" s="48"/>
      <c r="AH15" s="49"/>
      <c r="AK15" s="72" t="b">
        <v>0</v>
      </c>
    </row>
    <row r="16" spans="2:37" ht="18.75" customHeight="1" x14ac:dyDescent="0.15">
      <c r="B16" s="225"/>
      <c r="C16" s="168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260"/>
      <c r="T16" s="139" t="s">
        <v>73</v>
      </c>
      <c r="U16" s="139"/>
      <c r="V16" s="139"/>
      <c r="W16" s="271"/>
      <c r="X16" s="54"/>
      <c r="Y16" s="74" t="s">
        <v>115</v>
      </c>
      <c r="Z16" s="46"/>
      <c r="AA16" s="46"/>
      <c r="AB16" s="55"/>
      <c r="AC16" s="54"/>
      <c r="AD16" s="130"/>
      <c r="AE16" s="130"/>
      <c r="AF16" s="130"/>
      <c r="AG16" s="130"/>
      <c r="AH16" s="56" t="s">
        <v>114</v>
      </c>
      <c r="AK16" s="72"/>
    </row>
    <row r="17" spans="1:37" ht="18.75" customHeight="1" x14ac:dyDescent="0.15">
      <c r="B17" s="265">
        <v>4</v>
      </c>
      <c r="C17" s="266" t="s">
        <v>75</v>
      </c>
      <c r="D17" s="267"/>
      <c r="E17" s="267"/>
      <c r="F17" s="267"/>
      <c r="G17" s="267"/>
      <c r="H17" s="40" t="s">
        <v>35</v>
      </c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41" t="s">
        <v>31</v>
      </c>
      <c r="T17" s="268"/>
      <c r="U17" s="268"/>
      <c r="V17" s="268"/>
      <c r="W17" s="269"/>
      <c r="X17" s="47"/>
      <c r="Y17" s="48" t="s">
        <v>70</v>
      </c>
      <c r="Z17" s="48"/>
      <c r="AA17" s="48"/>
      <c r="AB17" s="49"/>
      <c r="AC17" s="47"/>
      <c r="AD17" s="48" t="s">
        <v>68</v>
      </c>
      <c r="AE17" s="48"/>
      <c r="AF17" s="48"/>
      <c r="AG17" s="48"/>
      <c r="AH17" s="49"/>
      <c r="AK17" s="72" t="b">
        <v>0</v>
      </c>
    </row>
    <row r="18" spans="1:37" ht="18.75" customHeight="1" x14ac:dyDescent="0.15">
      <c r="B18" s="265"/>
      <c r="C18" s="270" t="s">
        <v>76</v>
      </c>
      <c r="D18" s="270"/>
      <c r="E18" s="270"/>
      <c r="F18" s="270"/>
      <c r="G18" s="27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42"/>
      <c r="S18" s="43"/>
      <c r="T18" s="268"/>
      <c r="U18" s="268"/>
      <c r="V18" s="268"/>
      <c r="W18" s="269"/>
      <c r="X18" s="47"/>
      <c r="Y18" s="48" t="s">
        <v>71</v>
      </c>
      <c r="Z18" s="48"/>
      <c r="AA18" s="48"/>
      <c r="AB18" s="49"/>
      <c r="AC18" s="47"/>
      <c r="AD18" s="48" t="s">
        <v>69</v>
      </c>
      <c r="AE18" s="48"/>
      <c r="AF18" s="48"/>
      <c r="AG18" s="48"/>
      <c r="AH18" s="49"/>
      <c r="AK18" s="73" t="b">
        <v>0</v>
      </c>
    </row>
    <row r="19" spans="1:37" ht="18.75" customHeight="1" x14ac:dyDescent="0.15">
      <c r="B19" s="225"/>
      <c r="C19" s="168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260"/>
      <c r="T19" s="139" t="s">
        <v>73</v>
      </c>
      <c r="U19" s="139"/>
      <c r="V19" s="139"/>
      <c r="W19" s="271"/>
      <c r="X19" s="54"/>
      <c r="Y19" s="74" t="s">
        <v>115</v>
      </c>
      <c r="Z19" s="46"/>
      <c r="AA19" s="46"/>
      <c r="AB19" s="55"/>
      <c r="AC19" s="54"/>
      <c r="AD19" s="130"/>
      <c r="AE19" s="130"/>
      <c r="AF19" s="130"/>
      <c r="AG19" s="130"/>
      <c r="AH19" s="56" t="s">
        <v>114</v>
      </c>
    </row>
    <row r="20" spans="1:37" ht="3.75" customHeight="1" x14ac:dyDescent="0.15">
      <c r="B20" s="16"/>
      <c r="C20" s="16"/>
      <c r="D20" s="16"/>
      <c r="E20" s="17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8"/>
      <c r="R20" s="18"/>
      <c r="S20" s="18"/>
      <c r="T20" s="18"/>
      <c r="U20" s="16"/>
      <c r="V20" s="16"/>
      <c r="W20" s="16"/>
      <c r="X20" s="19"/>
      <c r="Y20" s="19"/>
      <c r="Z20" s="16"/>
      <c r="AA20" s="18"/>
      <c r="AB20" s="18"/>
      <c r="AC20" s="18"/>
      <c r="AD20" s="18"/>
      <c r="AE20" s="16"/>
      <c r="AF20" s="16"/>
      <c r="AG20" s="16"/>
      <c r="AH20" s="16"/>
    </row>
    <row r="21" spans="1:37" ht="18.75" customHeight="1" x14ac:dyDescent="0.15">
      <c r="B21" s="57" t="s">
        <v>77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</row>
    <row r="22" spans="1:37" ht="18.75" customHeight="1" x14ac:dyDescent="0.15">
      <c r="B22" s="264" t="s">
        <v>78</v>
      </c>
      <c r="C22" s="264"/>
      <c r="D22" s="264"/>
      <c r="E22" s="264"/>
      <c r="F22" s="31" t="s">
        <v>82</v>
      </c>
      <c r="G22" s="20" t="s">
        <v>79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7" ht="18.75" customHeight="1" x14ac:dyDescent="0.15">
      <c r="B23" s="264" t="s">
        <v>80</v>
      </c>
      <c r="C23" s="264"/>
      <c r="D23" s="264"/>
      <c r="E23" s="264"/>
      <c r="F23" s="31" t="s">
        <v>82</v>
      </c>
      <c r="G23" s="20" t="s">
        <v>84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7" ht="18.75" customHeight="1" x14ac:dyDescent="0.15">
      <c r="B24" s="264" t="s">
        <v>81</v>
      </c>
      <c r="C24" s="264"/>
      <c r="D24" s="264"/>
      <c r="E24" s="264"/>
      <c r="F24" s="31" t="s">
        <v>82</v>
      </c>
      <c r="G24" s="20" t="s">
        <v>83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7" ht="9" customHeight="1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7" ht="9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7" ht="18.75" customHeight="1" x14ac:dyDescent="0.15">
      <c r="B27" s="30" t="s">
        <v>36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</row>
    <row r="28" spans="1:37" ht="18.75" customHeight="1" x14ac:dyDescent="0.15">
      <c r="B28" s="30" t="s">
        <v>89</v>
      </c>
      <c r="C28" s="30"/>
      <c r="D28" s="30"/>
      <c r="E28" s="30"/>
      <c r="F28" s="30"/>
      <c r="G28" s="30"/>
      <c r="H28" s="30"/>
      <c r="I28" s="30"/>
      <c r="J28" s="32"/>
      <c r="K28" s="32"/>
      <c r="L28" s="32"/>
      <c r="M28" s="32"/>
      <c r="N28" s="32"/>
      <c r="O28" s="32"/>
      <c r="P28" s="32"/>
      <c r="Q28" s="32"/>
      <c r="R28" s="31"/>
      <c r="S28" s="32"/>
      <c r="T28" s="32"/>
      <c r="U28" s="32"/>
      <c r="V28" s="32"/>
      <c r="W28" s="32"/>
      <c r="X28" s="32"/>
      <c r="Y28" s="32"/>
      <c r="Z28" s="32"/>
      <c r="AA28" s="30"/>
      <c r="AB28" s="30"/>
      <c r="AC28" s="30"/>
      <c r="AD28" s="30"/>
      <c r="AE28" s="30"/>
      <c r="AF28" s="30"/>
      <c r="AG28" s="30"/>
      <c r="AH28" s="30"/>
    </row>
    <row r="29" spans="1:37" ht="18.75" customHeight="1" thickBot="1" x14ac:dyDescent="0.2">
      <c r="B29" s="86"/>
      <c r="C29" s="243" t="s">
        <v>131</v>
      </c>
      <c r="D29" s="243"/>
      <c r="E29" s="243"/>
      <c r="F29" s="243"/>
      <c r="G29" s="243"/>
      <c r="H29" s="243"/>
      <c r="I29" s="243"/>
      <c r="J29" s="185" t="s">
        <v>132</v>
      </c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243" t="s">
        <v>133</v>
      </c>
      <c r="AH29" s="243"/>
    </row>
    <row r="30" spans="1:37" ht="19.5" customHeight="1" thickTop="1" x14ac:dyDescent="0.15">
      <c r="B30" s="186">
        <v>1</v>
      </c>
      <c r="C30" s="186" t="str">
        <f>IF(I8="","",I8)</f>
        <v/>
      </c>
      <c r="D30" s="186"/>
      <c r="E30" s="186"/>
      <c r="F30" s="186"/>
      <c r="G30" s="186"/>
      <c r="H30" s="262" t="str">
        <f>IF(AK8=FALSE,IF(AK9=FALSE,"",IF(AD10="","",IF(AD10&lt;1000,"○",""))),"○")</f>
        <v/>
      </c>
      <c r="I30" s="263"/>
      <c r="J30" s="81" t="s">
        <v>85</v>
      </c>
      <c r="K30" s="82"/>
      <c r="L30" s="82"/>
      <c r="M30" s="82"/>
      <c r="N30" s="82"/>
      <c r="O30" s="82"/>
      <c r="P30" s="82"/>
      <c r="Q30" s="82"/>
      <c r="R30" s="83"/>
      <c r="S30" s="82"/>
      <c r="T30" s="82"/>
      <c r="U30" s="82"/>
      <c r="V30" s="82"/>
      <c r="W30" s="82"/>
      <c r="X30" s="82"/>
      <c r="Y30" s="82"/>
      <c r="Z30" s="82"/>
      <c r="AA30" s="82"/>
      <c r="AB30" s="84"/>
      <c r="AC30" s="84"/>
      <c r="AD30" s="84"/>
      <c r="AE30" s="84"/>
      <c r="AF30" s="85"/>
      <c r="AG30" s="186" t="str">
        <f>IF(H30="",IF(H31="","",IF(T8="","",(IF(X31&gt;=T8,"○","×")))),IF(T8="","",IF(200&gt;=T8,"○","×")))</f>
        <v/>
      </c>
      <c r="AH30" s="186"/>
    </row>
    <row r="31" spans="1:37" ht="19.5" customHeight="1" x14ac:dyDescent="0.15">
      <c r="A31" s="9"/>
      <c r="B31" s="199"/>
      <c r="C31" s="199"/>
      <c r="D31" s="199"/>
      <c r="E31" s="199"/>
      <c r="F31" s="199"/>
      <c r="G31" s="199"/>
      <c r="H31" s="168" t="str">
        <f>IF(AK9=FALSE,"",IF(AD10="","",IF(AD10&lt;1000,"","○")))</f>
        <v/>
      </c>
      <c r="I31" s="260"/>
      <c r="J31" s="62" t="s">
        <v>86</v>
      </c>
      <c r="K31" s="63"/>
      <c r="L31" s="64"/>
      <c r="M31" s="65"/>
      <c r="N31" s="261" t="str">
        <f>IF(AK9=FALSE,"",IF(AD10&lt;1000,"",AD10))</f>
        <v/>
      </c>
      <c r="O31" s="261"/>
      <c r="P31" s="261"/>
      <c r="Q31" s="261"/>
      <c r="R31" s="65" t="s">
        <v>87</v>
      </c>
      <c r="S31" s="65"/>
      <c r="T31" s="66"/>
      <c r="U31" s="66"/>
      <c r="V31" s="65"/>
      <c r="W31" s="67"/>
      <c r="X31" s="261" t="str">
        <f>IF(N31="","",N31*(2/10))</f>
        <v/>
      </c>
      <c r="Y31" s="261"/>
      <c r="Z31" s="261"/>
      <c r="AA31" s="261"/>
      <c r="AB31" s="261"/>
      <c r="AC31" s="63" t="s">
        <v>88</v>
      </c>
      <c r="AD31" s="63"/>
      <c r="AE31" s="63"/>
      <c r="AF31" s="68"/>
      <c r="AG31" s="199"/>
      <c r="AH31" s="199"/>
    </row>
    <row r="32" spans="1:37" ht="19.5" customHeight="1" x14ac:dyDescent="0.15">
      <c r="A32" s="9"/>
      <c r="B32" s="199">
        <v>2</v>
      </c>
      <c r="C32" s="199" t="str">
        <f>IF(I11="","",I11)</f>
        <v/>
      </c>
      <c r="D32" s="199"/>
      <c r="E32" s="199"/>
      <c r="F32" s="199"/>
      <c r="G32" s="199"/>
      <c r="H32" s="210" t="str">
        <f>IF(AK11=FALSE,IF(AK12=FALSE,"",IF(AD13="","",IF(AD13&lt;1000,"○",""))),"○")</f>
        <v/>
      </c>
      <c r="I32" s="211"/>
      <c r="J32" s="58" t="s">
        <v>85</v>
      </c>
      <c r="K32" s="59"/>
      <c r="L32" s="59"/>
      <c r="M32" s="59"/>
      <c r="N32" s="59"/>
      <c r="O32" s="59"/>
      <c r="P32" s="59"/>
      <c r="Q32" s="59"/>
      <c r="R32" s="60"/>
      <c r="S32" s="59"/>
      <c r="T32" s="59"/>
      <c r="U32" s="59"/>
      <c r="V32" s="59"/>
      <c r="W32" s="59"/>
      <c r="X32" s="59"/>
      <c r="Y32" s="59"/>
      <c r="Z32" s="59"/>
      <c r="AA32" s="59"/>
      <c r="AB32" s="29"/>
      <c r="AC32" s="29"/>
      <c r="AD32" s="29"/>
      <c r="AE32" s="29"/>
      <c r="AF32" s="61"/>
      <c r="AG32" s="199" t="str">
        <f>IF(H32="",IF(H33="","",IF(T11="","",(IF(X33&gt;=T11,"○","×")))),IF(T11="","",IF(200&gt;=T11,"○","×")))</f>
        <v/>
      </c>
      <c r="AH32" s="199"/>
    </row>
    <row r="33" spans="1:37" ht="19.5" customHeight="1" x14ac:dyDescent="0.15">
      <c r="A33" s="9"/>
      <c r="B33" s="199"/>
      <c r="C33" s="199"/>
      <c r="D33" s="199"/>
      <c r="E33" s="199"/>
      <c r="F33" s="199"/>
      <c r="G33" s="199"/>
      <c r="H33" s="168" t="str">
        <f>IF(AK12=FALSE,"",IF(AD13="","",IF(AD13&lt;1000,"","○")))</f>
        <v/>
      </c>
      <c r="I33" s="260"/>
      <c r="J33" s="62" t="s">
        <v>86</v>
      </c>
      <c r="K33" s="63"/>
      <c r="L33" s="64"/>
      <c r="M33" s="65"/>
      <c r="N33" s="261" t="str">
        <f>IF(AK12=FALSE,"",IF(AD13&lt;1000,"",AD13))</f>
        <v/>
      </c>
      <c r="O33" s="261"/>
      <c r="P33" s="261"/>
      <c r="Q33" s="261"/>
      <c r="R33" s="65" t="s">
        <v>87</v>
      </c>
      <c r="S33" s="65"/>
      <c r="T33" s="66"/>
      <c r="U33" s="66"/>
      <c r="V33" s="65"/>
      <c r="W33" s="67"/>
      <c r="X33" s="261" t="str">
        <f>IF(N33="","",N33*(2/10))</f>
        <v/>
      </c>
      <c r="Y33" s="261"/>
      <c r="Z33" s="261"/>
      <c r="AA33" s="261"/>
      <c r="AB33" s="261"/>
      <c r="AC33" s="63" t="s">
        <v>88</v>
      </c>
      <c r="AD33" s="63"/>
      <c r="AE33" s="63"/>
      <c r="AF33" s="68"/>
      <c r="AG33" s="199"/>
      <c r="AH33" s="199"/>
    </row>
    <row r="34" spans="1:37" ht="19.5" customHeight="1" x14ac:dyDescent="0.15">
      <c r="A34" s="9"/>
      <c r="B34" s="199">
        <v>3</v>
      </c>
      <c r="C34" s="199" t="str">
        <f>IF(I14="","",I14)</f>
        <v/>
      </c>
      <c r="D34" s="199"/>
      <c r="E34" s="199"/>
      <c r="F34" s="199"/>
      <c r="G34" s="199"/>
      <c r="H34" s="210" t="str">
        <f>IF(AK14=FALSE,IF(AK15=FALSE,"",IF(AD16="","",IF(AD16&lt;1000,"○",""))),"○")</f>
        <v/>
      </c>
      <c r="I34" s="211"/>
      <c r="J34" s="58" t="s">
        <v>85</v>
      </c>
      <c r="K34" s="59"/>
      <c r="L34" s="59"/>
      <c r="M34" s="59"/>
      <c r="N34" s="59"/>
      <c r="O34" s="59"/>
      <c r="P34" s="59"/>
      <c r="Q34" s="59"/>
      <c r="R34" s="60"/>
      <c r="S34" s="59"/>
      <c r="T34" s="59"/>
      <c r="U34" s="59"/>
      <c r="V34" s="59"/>
      <c r="W34" s="59"/>
      <c r="X34" s="59"/>
      <c r="Y34" s="59"/>
      <c r="Z34" s="59"/>
      <c r="AA34" s="59"/>
      <c r="AB34" s="29"/>
      <c r="AC34" s="29"/>
      <c r="AD34" s="29"/>
      <c r="AE34" s="29"/>
      <c r="AF34" s="61"/>
      <c r="AG34" s="199" t="str">
        <f>IF(H34="",IF(H35="","",IF(T14="","",(IF(X35&gt;=T14,"○","×")))),IF(T14="","",IF(200&gt;=T14,"○","×")))</f>
        <v/>
      </c>
      <c r="AH34" s="199"/>
    </row>
    <row r="35" spans="1:37" ht="19.5" customHeight="1" x14ac:dyDescent="0.15">
      <c r="A35" s="9"/>
      <c r="B35" s="199"/>
      <c r="C35" s="199"/>
      <c r="D35" s="199"/>
      <c r="E35" s="199"/>
      <c r="F35" s="199"/>
      <c r="G35" s="199"/>
      <c r="H35" s="168" t="str">
        <f>IF(AK15=FALSE,"",IF(AD16="","",IF(AD16&lt;1000,"","○")))</f>
        <v/>
      </c>
      <c r="I35" s="260"/>
      <c r="J35" s="62" t="s">
        <v>86</v>
      </c>
      <c r="K35" s="63"/>
      <c r="L35" s="64"/>
      <c r="M35" s="65"/>
      <c r="N35" s="261" t="str">
        <f>IF(AK15=FALSE,"",IF(AD16&lt;1000,"",AD16))</f>
        <v/>
      </c>
      <c r="O35" s="261"/>
      <c r="P35" s="261"/>
      <c r="Q35" s="261"/>
      <c r="R35" s="65" t="s">
        <v>87</v>
      </c>
      <c r="S35" s="65"/>
      <c r="T35" s="66"/>
      <c r="U35" s="66"/>
      <c r="V35" s="65"/>
      <c r="W35" s="67"/>
      <c r="X35" s="261" t="str">
        <f>IF(N35="","",N35*(2/10))</f>
        <v/>
      </c>
      <c r="Y35" s="261"/>
      <c r="Z35" s="261"/>
      <c r="AA35" s="261"/>
      <c r="AB35" s="261"/>
      <c r="AC35" s="63" t="s">
        <v>88</v>
      </c>
      <c r="AD35" s="63"/>
      <c r="AE35" s="63"/>
      <c r="AF35" s="68"/>
      <c r="AG35" s="199"/>
      <c r="AH35" s="199"/>
    </row>
    <row r="36" spans="1:37" ht="19.5" customHeight="1" x14ac:dyDescent="0.15">
      <c r="A36" s="9"/>
      <c r="B36" s="199">
        <v>4</v>
      </c>
      <c r="C36" s="199" t="str">
        <f>IF(I17="","",I17)</f>
        <v/>
      </c>
      <c r="D36" s="199"/>
      <c r="E36" s="199"/>
      <c r="F36" s="199"/>
      <c r="G36" s="199"/>
      <c r="H36" s="210" t="str">
        <f>IF(AK17=FALSE,IF(AK18=FALSE,"",IF(AD19="","",IF(AD19&lt;1000,"○",""))),"○")</f>
        <v/>
      </c>
      <c r="I36" s="211"/>
      <c r="J36" s="58" t="s">
        <v>85</v>
      </c>
      <c r="K36" s="59"/>
      <c r="L36" s="59"/>
      <c r="M36" s="59"/>
      <c r="N36" s="59"/>
      <c r="O36" s="59"/>
      <c r="P36" s="59"/>
      <c r="Q36" s="59"/>
      <c r="R36" s="60"/>
      <c r="S36" s="59"/>
      <c r="T36" s="59"/>
      <c r="U36" s="59"/>
      <c r="V36" s="59"/>
      <c r="W36" s="59"/>
      <c r="X36" s="59"/>
      <c r="Y36" s="59"/>
      <c r="Z36" s="59"/>
      <c r="AA36" s="59"/>
      <c r="AB36" s="29"/>
      <c r="AC36" s="29"/>
      <c r="AD36" s="29"/>
      <c r="AE36" s="29"/>
      <c r="AF36" s="61"/>
      <c r="AG36" s="199" t="str">
        <f>IF(H36="",IF(H37="","",IF(T17="","",(IF(X37&gt;=T17,"○","×")))),IF(T17="","",IF(200&gt;=T17,"○","×")))</f>
        <v/>
      </c>
      <c r="AH36" s="199"/>
    </row>
    <row r="37" spans="1:37" ht="19.5" customHeight="1" x14ac:dyDescent="0.15">
      <c r="A37" s="9"/>
      <c r="B37" s="199"/>
      <c r="C37" s="199"/>
      <c r="D37" s="199"/>
      <c r="E37" s="199"/>
      <c r="F37" s="199"/>
      <c r="G37" s="199"/>
      <c r="H37" s="168" t="str">
        <f>IF(AK18=FALSE,"",IF(AD19="","",IF(AD19&lt;1000,"","○")))</f>
        <v/>
      </c>
      <c r="I37" s="260"/>
      <c r="J37" s="62" t="s">
        <v>86</v>
      </c>
      <c r="K37" s="63"/>
      <c r="L37" s="64"/>
      <c r="M37" s="65"/>
      <c r="N37" s="261" t="str">
        <f>IF(AK18=FALSE,"",IF(AD19&lt;1000,"",AD19))</f>
        <v/>
      </c>
      <c r="O37" s="261"/>
      <c r="P37" s="261"/>
      <c r="Q37" s="261"/>
      <c r="R37" s="65" t="s">
        <v>87</v>
      </c>
      <c r="S37" s="65"/>
      <c r="T37" s="66"/>
      <c r="U37" s="66"/>
      <c r="V37" s="65"/>
      <c r="W37" s="67"/>
      <c r="X37" s="261" t="str">
        <f>IF(N37="","",N37*(2/10))</f>
        <v/>
      </c>
      <c r="Y37" s="261"/>
      <c r="Z37" s="261"/>
      <c r="AA37" s="261"/>
      <c r="AB37" s="261"/>
      <c r="AC37" s="63" t="s">
        <v>88</v>
      </c>
      <c r="AD37" s="63"/>
      <c r="AE37" s="63"/>
      <c r="AF37" s="68"/>
      <c r="AG37" s="199"/>
      <c r="AH37" s="199"/>
    </row>
    <row r="38" spans="1:37" ht="3.75" customHeight="1" x14ac:dyDescent="0.1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7" ht="19.5" customHeight="1" x14ac:dyDescent="0.15">
      <c r="A39" s="9"/>
      <c r="B39" s="20" t="s">
        <v>92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30"/>
      <c r="O39" s="30"/>
      <c r="P39" s="30" t="s">
        <v>37</v>
      </c>
      <c r="Q39" s="30"/>
      <c r="R39" s="125" t="s">
        <v>90</v>
      </c>
      <c r="S39" s="125"/>
      <c r="T39" s="125"/>
      <c r="U39" s="125"/>
      <c r="V39" s="125"/>
      <c r="W39" s="125"/>
      <c r="X39" s="125"/>
      <c r="Y39" s="31" t="s">
        <v>24</v>
      </c>
      <c r="Z39" s="32"/>
      <c r="AA39" s="125" t="s">
        <v>91</v>
      </c>
      <c r="AB39" s="125"/>
      <c r="AC39" s="125"/>
      <c r="AD39" s="125"/>
      <c r="AE39" s="125"/>
      <c r="AF39" s="125"/>
      <c r="AG39" s="125"/>
      <c r="AH39" s="32" t="s">
        <v>31</v>
      </c>
      <c r="AK39" s="1" t="b">
        <v>0</v>
      </c>
    </row>
    <row r="40" spans="1:37" ht="19.5" customHeight="1" thickBot="1" x14ac:dyDescent="0.2">
      <c r="A40" s="9"/>
      <c r="B40" s="185" t="s">
        <v>93</v>
      </c>
      <c r="C40" s="185"/>
      <c r="D40" s="185"/>
      <c r="E40" s="185"/>
      <c r="F40" s="185"/>
      <c r="G40" s="185"/>
      <c r="H40" s="185"/>
      <c r="I40" s="185" t="s">
        <v>94</v>
      </c>
      <c r="J40" s="185"/>
      <c r="K40" s="185"/>
      <c r="L40" s="185"/>
      <c r="M40" s="185"/>
      <c r="N40" s="185"/>
      <c r="O40" s="185"/>
      <c r="P40" s="185"/>
      <c r="Q40" s="185" t="s">
        <v>95</v>
      </c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 t="s">
        <v>46</v>
      </c>
      <c r="AH40" s="185"/>
    </row>
    <row r="41" spans="1:37" ht="19.5" customHeight="1" thickTop="1" x14ac:dyDescent="0.15">
      <c r="A41" s="9"/>
      <c r="B41" s="225"/>
      <c r="C41" s="225"/>
      <c r="D41" s="225"/>
      <c r="E41" s="225"/>
      <c r="F41" s="225"/>
      <c r="G41" s="225"/>
      <c r="H41" s="225"/>
      <c r="I41" s="226"/>
      <c r="J41" s="226"/>
      <c r="K41" s="226"/>
      <c r="L41" s="226"/>
      <c r="M41" s="226"/>
      <c r="N41" s="227"/>
      <c r="O41" s="228" t="s">
        <v>7</v>
      </c>
      <c r="P41" s="229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</row>
    <row r="42" spans="1:37" ht="19.5" customHeight="1" x14ac:dyDescent="0.15">
      <c r="A42" s="9"/>
      <c r="B42" s="220"/>
      <c r="C42" s="220"/>
      <c r="D42" s="220"/>
      <c r="E42" s="220"/>
      <c r="F42" s="220"/>
      <c r="G42" s="220"/>
      <c r="H42" s="220"/>
      <c r="I42" s="221"/>
      <c r="J42" s="221"/>
      <c r="K42" s="221"/>
      <c r="L42" s="221"/>
      <c r="M42" s="221"/>
      <c r="N42" s="222"/>
      <c r="O42" s="223" t="s">
        <v>7</v>
      </c>
      <c r="P42" s="224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</row>
    <row r="43" spans="1:37" ht="3.75" customHeight="1" x14ac:dyDescent="0.1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69"/>
      <c r="L43" s="69"/>
      <c r="M43" s="69"/>
      <c r="N43" s="69"/>
      <c r="O43" s="69"/>
      <c r="P43" s="69"/>
      <c r="Q43" s="69"/>
      <c r="R43" s="69"/>
      <c r="S43" s="20"/>
      <c r="T43" s="69"/>
      <c r="U43" s="69"/>
      <c r="V43" s="69"/>
      <c r="W43" s="69"/>
      <c r="X43" s="69"/>
      <c r="Y43" s="69"/>
      <c r="Z43" s="69"/>
      <c r="AA43" s="37"/>
      <c r="AB43" s="37"/>
      <c r="AC43" s="37"/>
      <c r="AD43" s="37"/>
      <c r="AE43" s="37"/>
      <c r="AF43" s="37"/>
      <c r="AG43" s="37"/>
      <c r="AH43" s="37"/>
    </row>
    <row r="44" spans="1:37" ht="19.5" customHeight="1" x14ac:dyDescent="0.15">
      <c r="A44" s="9"/>
      <c r="B44" s="37" t="s">
        <v>96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20"/>
      <c r="S44" s="20"/>
      <c r="T44" s="20"/>
      <c r="U44" s="20"/>
      <c r="V44" s="20"/>
      <c r="W44" s="20"/>
      <c r="X44" s="20"/>
      <c r="Y44" s="69"/>
      <c r="Z44" s="20"/>
      <c r="AA44" s="20"/>
      <c r="AB44" s="20"/>
      <c r="AC44" s="20"/>
      <c r="AD44" s="20"/>
      <c r="AE44" s="20"/>
      <c r="AF44" s="20"/>
      <c r="AG44" s="20"/>
      <c r="AH44" s="37"/>
    </row>
    <row r="45" spans="1:37" ht="19.5" customHeight="1" x14ac:dyDescent="0.15">
      <c r="A45" s="9"/>
      <c r="B45" s="37"/>
      <c r="C45" s="30" t="s">
        <v>37</v>
      </c>
      <c r="D45" s="30"/>
      <c r="E45" s="125" t="s">
        <v>90</v>
      </c>
      <c r="F45" s="125"/>
      <c r="G45" s="125"/>
      <c r="H45" s="125"/>
      <c r="I45" s="125"/>
      <c r="J45" s="125"/>
      <c r="K45" s="125"/>
      <c r="L45" s="31" t="s">
        <v>24</v>
      </c>
      <c r="M45" s="32"/>
      <c r="N45" s="125" t="s">
        <v>91</v>
      </c>
      <c r="O45" s="125"/>
      <c r="P45" s="125"/>
      <c r="Q45" s="125"/>
      <c r="R45" s="125"/>
      <c r="S45" s="125"/>
      <c r="T45" s="125"/>
      <c r="U45" s="32" t="s">
        <v>31</v>
      </c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  <row r="46" spans="1:37" ht="18.75" customHeight="1" x14ac:dyDescent="0.15">
      <c r="A46" s="57"/>
      <c r="B46" s="100" t="s">
        <v>154</v>
      </c>
      <c r="C46" s="75"/>
      <c r="D46" s="75"/>
      <c r="E46" s="75"/>
      <c r="F46" s="75"/>
      <c r="G46" s="75"/>
      <c r="H46" s="30" t="s">
        <v>37</v>
      </c>
      <c r="I46" s="30"/>
      <c r="J46" s="125" t="s">
        <v>44</v>
      </c>
      <c r="K46" s="125"/>
      <c r="L46" s="125"/>
      <c r="M46" s="125"/>
      <c r="N46" s="125"/>
      <c r="O46" s="125"/>
      <c r="P46" s="125"/>
      <c r="Q46" s="99" t="s">
        <v>24</v>
      </c>
      <c r="R46" s="32"/>
      <c r="S46" s="125" t="s">
        <v>45</v>
      </c>
      <c r="T46" s="125"/>
      <c r="U46" s="125"/>
      <c r="V46" s="125"/>
      <c r="W46" s="125"/>
      <c r="X46" s="125"/>
      <c r="Y46" s="125"/>
      <c r="Z46" s="32" t="s">
        <v>31</v>
      </c>
      <c r="AA46" s="37"/>
      <c r="AB46" s="75"/>
      <c r="AC46" s="75"/>
      <c r="AD46" s="75"/>
      <c r="AE46" s="75"/>
      <c r="AF46" s="75"/>
      <c r="AG46" s="75"/>
      <c r="AH46" s="75"/>
      <c r="AI46" s="30"/>
    </row>
    <row r="47" spans="1:37" ht="4.5" customHeight="1" x14ac:dyDescent="0.1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75"/>
      <c r="L47" s="75"/>
      <c r="M47" s="75"/>
      <c r="N47" s="75"/>
      <c r="O47" s="75"/>
      <c r="P47" s="75"/>
      <c r="Q47" s="75"/>
      <c r="R47" s="75"/>
      <c r="S47" s="19"/>
      <c r="T47" s="75"/>
      <c r="U47" s="75"/>
      <c r="V47" s="75"/>
      <c r="W47" s="75"/>
      <c r="X47" s="75"/>
      <c r="Y47" s="75"/>
      <c r="Z47" s="75"/>
      <c r="AA47" s="57"/>
      <c r="AB47" s="57"/>
      <c r="AC47" s="57"/>
      <c r="AD47" s="57"/>
      <c r="AE47" s="57"/>
      <c r="AF47" s="57"/>
      <c r="AG47" s="57"/>
      <c r="AH47" s="57"/>
      <c r="AI47" s="30"/>
    </row>
    <row r="48" spans="1:37" ht="19.5" customHeight="1" x14ac:dyDescent="0.15">
      <c r="A48" s="57"/>
      <c r="B48" s="57" t="s">
        <v>117</v>
      </c>
      <c r="C48" s="57"/>
      <c r="D48" s="57"/>
      <c r="E48" s="57"/>
      <c r="F48" s="57"/>
      <c r="G48" s="57"/>
      <c r="H48" s="57"/>
      <c r="I48" s="57"/>
      <c r="J48" s="57"/>
      <c r="K48" s="75"/>
      <c r="L48" s="75"/>
      <c r="M48" s="75"/>
      <c r="N48" s="75"/>
      <c r="O48" s="75"/>
      <c r="P48" s="75"/>
      <c r="Q48" s="75"/>
      <c r="R48" s="75"/>
      <c r="S48" s="19"/>
      <c r="T48" s="75"/>
      <c r="U48" s="75"/>
      <c r="V48" s="75"/>
      <c r="W48" s="75"/>
      <c r="X48" s="75"/>
      <c r="Y48" s="75"/>
      <c r="Z48" s="75"/>
      <c r="AA48" s="57"/>
      <c r="AB48" s="57"/>
      <c r="AC48" s="57"/>
      <c r="AD48" s="57"/>
      <c r="AE48" s="57"/>
      <c r="AF48" s="57"/>
      <c r="AG48" s="57"/>
      <c r="AH48" s="57"/>
      <c r="AI48" s="30"/>
    </row>
    <row r="49" spans="1:37" ht="19.5" customHeight="1" x14ac:dyDescent="0.15">
      <c r="A49" s="57"/>
      <c r="B49" s="214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6"/>
      <c r="AI49" s="30"/>
    </row>
    <row r="50" spans="1:37" ht="18.75" customHeight="1" x14ac:dyDescent="0.15">
      <c r="A50" s="57"/>
      <c r="B50" s="217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9"/>
      <c r="AI50" s="30"/>
    </row>
    <row r="51" spans="1:37" s="30" customFormat="1" ht="18.75" customHeight="1" x14ac:dyDescent="0.15"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98" t="s">
        <v>152</v>
      </c>
    </row>
    <row r="52" spans="1:37" s="30" customFormat="1" ht="18.75" customHeight="1" thickBot="1" x14ac:dyDescent="0.2">
      <c r="B52" s="86"/>
      <c r="C52" s="243" t="s">
        <v>135</v>
      </c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 t="s">
        <v>136</v>
      </c>
      <c r="U52" s="243"/>
      <c r="V52" s="243"/>
      <c r="W52" s="243"/>
      <c r="X52" s="243" t="s">
        <v>137</v>
      </c>
      <c r="Y52" s="243"/>
      <c r="Z52" s="243"/>
      <c r="AA52" s="243"/>
      <c r="AB52" s="243"/>
      <c r="AC52" s="243" t="s">
        <v>138</v>
      </c>
      <c r="AD52" s="243"/>
      <c r="AE52" s="243"/>
      <c r="AF52" s="243"/>
      <c r="AG52" s="243"/>
      <c r="AH52" s="243"/>
    </row>
    <row r="53" spans="1:37" s="30" customFormat="1" ht="18.75" customHeight="1" thickTop="1" x14ac:dyDescent="0.15">
      <c r="B53" s="245">
        <v>5</v>
      </c>
      <c r="C53" s="259" t="s">
        <v>134</v>
      </c>
      <c r="D53" s="202"/>
      <c r="E53" s="202"/>
      <c r="F53" s="202"/>
      <c r="G53" s="202"/>
      <c r="H53" s="77" t="s">
        <v>125</v>
      </c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90" t="s">
        <v>127</v>
      </c>
      <c r="T53" s="249"/>
      <c r="U53" s="250"/>
      <c r="V53" s="250"/>
      <c r="W53" s="251"/>
      <c r="X53" s="47"/>
      <c r="Y53" s="48" t="s">
        <v>142</v>
      </c>
      <c r="Z53" s="48"/>
      <c r="AA53" s="48"/>
      <c r="AB53" s="90"/>
      <c r="AC53" s="47"/>
      <c r="AD53" s="48" t="s">
        <v>145</v>
      </c>
      <c r="AE53" s="48"/>
      <c r="AF53" s="48"/>
      <c r="AG53" s="48"/>
      <c r="AH53" s="90"/>
      <c r="AK53" s="71" t="b">
        <v>0</v>
      </c>
    </row>
    <row r="54" spans="1:37" s="30" customFormat="1" ht="18.75" customHeight="1" x14ac:dyDescent="0.15">
      <c r="B54" s="245"/>
      <c r="C54" s="252" t="s">
        <v>139</v>
      </c>
      <c r="D54" s="253"/>
      <c r="E54" s="253"/>
      <c r="F54" s="253"/>
      <c r="G54" s="253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90"/>
      <c r="T54" s="249"/>
      <c r="U54" s="250"/>
      <c r="V54" s="250"/>
      <c r="W54" s="251"/>
      <c r="X54" s="47"/>
      <c r="Y54" s="48" t="s">
        <v>143</v>
      </c>
      <c r="Z54" s="48"/>
      <c r="AA54" s="48"/>
      <c r="AB54" s="90"/>
      <c r="AC54" s="47"/>
      <c r="AD54" s="48" t="s">
        <v>146</v>
      </c>
      <c r="AE54" s="48"/>
      <c r="AF54" s="48"/>
      <c r="AG54" s="48"/>
      <c r="AH54" s="90"/>
      <c r="AK54" s="72" t="b">
        <v>0</v>
      </c>
    </row>
    <row r="55" spans="1:37" s="30" customFormat="1" ht="18.75" customHeight="1" x14ac:dyDescent="0.15">
      <c r="B55" s="186"/>
      <c r="C55" s="23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59"/>
      <c r="T55" s="138" t="s">
        <v>141</v>
      </c>
      <c r="U55" s="254"/>
      <c r="V55" s="254"/>
      <c r="W55" s="255"/>
      <c r="X55" s="93"/>
      <c r="Y55" s="74" t="s">
        <v>144</v>
      </c>
      <c r="Z55" s="74"/>
      <c r="AA55" s="74"/>
      <c r="AB55" s="94"/>
      <c r="AC55" s="93"/>
      <c r="AD55" s="160"/>
      <c r="AE55" s="160"/>
      <c r="AF55" s="160"/>
      <c r="AG55" s="160"/>
      <c r="AH55" s="94" t="s">
        <v>140</v>
      </c>
      <c r="AK55" s="72"/>
    </row>
    <row r="56" spans="1:37" s="30" customFormat="1" ht="18.75" customHeight="1" x14ac:dyDescent="0.15">
      <c r="B56" s="244">
        <v>6</v>
      </c>
      <c r="C56" s="170" t="s">
        <v>134</v>
      </c>
      <c r="D56" s="171"/>
      <c r="E56" s="171"/>
      <c r="F56" s="171"/>
      <c r="G56" s="171"/>
      <c r="H56" s="88" t="s">
        <v>125</v>
      </c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89" t="s">
        <v>127</v>
      </c>
      <c r="T56" s="246"/>
      <c r="U56" s="247"/>
      <c r="V56" s="247"/>
      <c r="W56" s="248"/>
      <c r="X56" s="91"/>
      <c r="Y56" s="92" t="s">
        <v>142</v>
      </c>
      <c r="Z56" s="92"/>
      <c r="AA56" s="92"/>
      <c r="AB56" s="89"/>
      <c r="AC56" s="91"/>
      <c r="AD56" s="92" t="s">
        <v>145</v>
      </c>
      <c r="AE56" s="92"/>
      <c r="AF56" s="92"/>
      <c r="AG56" s="92"/>
      <c r="AH56" s="89"/>
      <c r="AK56" s="72" t="b">
        <v>0</v>
      </c>
    </row>
    <row r="57" spans="1:37" s="30" customFormat="1" ht="18.75" customHeight="1" x14ac:dyDescent="0.15">
      <c r="B57" s="245"/>
      <c r="C57" s="252" t="s">
        <v>139</v>
      </c>
      <c r="D57" s="253"/>
      <c r="E57" s="253"/>
      <c r="F57" s="253"/>
      <c r="G57" s="253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90"/>
      <c r="T57" s="249"/>
      <c r="U57" s="250"/>
      <c r="V57" s="250"/>
      <c r="W57" s="251"/>
      <c r="X57" s="47"/>
      <c r="Y57" s="48" t="s">
        <v>143</v>
      </c>
      <c r="Z57" s="48"/>
      <c r="AA57" s="48"/>
      <c r="AB57" s="90"/>
      <c r="AC57" s="47"/>
      <c r="AD57" s="48" t="s">
        <v>146</v>
      </c>
      <c r="AE57" s="48"/>
      <c r="AF57" s="48"/>
      <c r="AG57" s="48"/>
      <c r="AH57" s="90"/>
      <c r="AK57" s="72" t="b">
        <v>0</v>
      </c>
    </row>
    <row r="58" spans="1:37" s="30" customFormat="1" ht="18.75" customHeight="1" x14ac:dyDescent="0.15">
      <c r="B58" s="186"/>
      <c r="C58" s="23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59"/>
      <c r="T58" s="138" t="s">
        <v>141</v>
      </c>
      <c r="U58" s="254"/>
      <c r="V58" s="254"/>
      <c r="W58" s="255"/>
      <c r="X58" s="93"/>
      <c r="Y58" s="74" t="s">
        <v>144</v>
      </c>
      <c r="Z58" s="74"/>
      <c r="AA58" s="74"/>
      <c r="AB58" s="94"/>
      <c r="AC58" s="93"/>
      <c r="AD58" s="160"/>
      <c r="AE58" s="160"/>
      <c r="AF58" s="160"/>
      <c r="AG58" s="160"/>
      <c r="AH58" s="94" t="s">
        <v>140</v>
      </c>
      <c r="AK58" s="72"/>
    </row>
    <row r="59" spans="1:37" s="30" customFormat="1" ht="18.75" customHeight="1" x14ac:dyDescent="0.15">
      <c r="B59" s="244">
        <v>7</v>
      </c>
      <c r="C59" s="170" t="s">
        <v>134</v>
      </c>
      <c r="D59" s="171"/>
      <c r="E59" s="171"/>
      <c r="F59" s="171"/>
      <c r="G59" s="171"/>
      <c r="H59" s="88" t="s">
        <v>125</v>
      </c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89" t="s">
        <v>127</v>
      </c>
      <c r="T59" s="246"/>
      <c r="U59" s="247"/>
      <c r="V59" s="247"/>
      <c r="W59" s="248"/>
      <c r="X59" s="91"/>
      <c r="Y59" s="92" t="s">
        <v>142</v>
      </c>
      <c r="Z59" s="92"/>
      <c r="AA59" s="92"/>
      <c r="AB59" s="89"/>
      <c r="AC59" s="91"/>
      <c r="AD59" s="92" t="s">
        <v>145</v>
      </c>
      <c r="AE59" s="92"/>
      <c r="AF59" s="92"/>
      <c r="AG59" s="92"/>
      <c r="AH59" s="89"/>
      <c r="AK59" s="72" t="b">
        <v>0</v>
      </c>
    </row>
    <row r="60" spans="1:37" s="30" customFormat="1" ht="18.75" customHeight="1" x14ac:dyDescent="0.15">
      <c r="B60" s="245"/>
      <c r="C60" s="252" t="s">
        <v>139</v>
      </c>
      <c r="D60" s="253"/>
      <c r="E60" s="253"/>
      <c r="F60" s="253"/>
      <c r="G60" s="253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90"/>
      <c r="T60" s="249"/>
      <c r="U60" s="250"/>
      <c r="V60" s="250"/>
      <c r="W60" s="251"/>
      <c r="X60" s="47"/>
      <c r="Y60" s="48" t="s">
        <v>143</v>
      </c>
      <c r="Z60" s="48"/>
      <c r="AA60" s="48"/>
      <c r="AB60" s="90"/>
      <c r="AC60" s="47"/>
      <c r="AD60" s="48" t="s">
        <v>146</v>
      </c>
      <c r="AE60" s="48"/>
      <c r="AF60" s="48"/>
      <c r="AG60" s="48"/>
      <c r="AH60" s="90"/>
      <c r="AK60" s="72" t="b">
        <v>0</v>
      </c>
    </row>
    <row r="61" spans="1:37" s="30" customFormat="1" ht="18.75" customHeight="1" x14ac:dyDescent="0.15">
      <c r="B61" s="186"/>
      <c r="C61" s="23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59"/>
      <c r="T61" s="138" t="s">
        <v>141</v>
      </c>
      <c r="U61" s="254"/>
      <c r="V61" s="254"/>
      <c r="W61" s="255"/>
      <c r="X61" s="93"/>
      <c r="Y61" s="74" t="s">
        <v>144</v>
      </c>
      <c r="Z61" s="74"/>
      <c r="AA61" s="74"/>
      <c r="AB61" s="94"/>
      <c r="AC61" s="93"/>
      <c r="AD61" s="160"/>
      <c r="AE61" s="160"/>
      <c r="AF61" s="160"/>
      <c r="AG61" s="160"/>
      <c r="AH61" s="94" t="s">
        <v>140</v>
      </c>
      <c r="AK61" s="72"/>
    </row>
    <row r="62" spans="1:37" s="30" customFormat="1" ht="18.75" customHeight="1" x14ac:dyDescent="0.15">
      <c r="B62" s="244">
        <v>8</v>
      </c>
      <c r="C62" s="170" t="s">
        <v>134</v>
      </c>
      <c r="D62" s="171"/>
      <c r="E62" s="171"/>
      <c r="F62" s="171"/>
      <c r="G62" s="171"/>
      <c r="H62" s="88" t="s">
        <v>125</v>
      </c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89" t="s">
        <v>127</v>
      </c>
      <c r="T62" s="246"/>
      <c r="U62" s="247"/>
      <c r="V62" s="247"/>
      <c r="W62" s="248"/>
      <c r="X62" s="91"/>
      <c r="Y62" s="92" t="s">
        <v>142</v>
      </c>
      <c r="Z62" s="92"/>
      <c r="AA62" s="92"/>
      <c r="AB62" s="89"/>
      <c r="AC62" s="91"/>
      <c r="AD62" s="92" t="s">
        <v>145</v>
      </c>
      <c r="AE62" s="92"/>
      <c r="AF62" s="92"/>
      <c r="AG62" s="92"/>
      <c r="AH62" s="89"/>
      <c r="AK62" s="72" t="b">
        <v>0</v>
      </c>
    </row>
    <row r="63" spans="1:37" s="30" customFormat="1" ht="18.75" customHeight="1" x14ac:dyDescent="0.15">
      <c r="B63" s="245"/>
      <c r="C63" s="252" t="s">
        <v>139</v>
      </c>
      <c r="D63" s="253"/>
      <c r="E63" s="253"/>
      <c r="F63" s="253"/>
      <c r="G63" s="253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90"/>
      <c r="T63" s="249"/>
      <c r="U63" s="250"/>
      <c r="V63" s="250"/>
      <c r="W63" s="251"/>
      <c r="X63" s="47"/>
      <c r="Y63" s="48" t="s">
        <v>143</v>
      </c>
      <c r="Z63" s="48"/>
      <c r="AA63" s="48"/>
      <c r="AB63" s="90"/>
      <c r="AC63" s="47"/>
      <c r="AD63" s="48" t="s">
        <v>146</v>
      </c>
      <c r="AE63" s="48"/>
      <c r="AF63" s="48"/>
      <c r="AG63" s="48"/>
      <c r="AH63" s="90"/>
      <c r="AK63" s="72" t="b">
        <v>0</v>
      </c>
    </row>
    <row r="64" spans="1:37" s="30" customFormat="1" ht="18.75" customHeight="1" x14ac:dyDescent="0.15">
      <c r="B64" s="186"/>
      <c r="C64" s="23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59"/>
      <c r="T64" s="138" t="s">
        <v>141</v>
      </c>
      <c r="U64" s="254"/>
      <c r="V64" s="254"/>
      <c r="W64" s="255"/>
      <c r="X64" s="93"/>
      <c r="Y64" s="74" t="s">
        <v>144</v>
      </c>
      <c r="Z64" s="74"/>
      <c r="AA64" s="74"/>
      <c r="AB64" s="94"/>
      <c r="AC64" s="93"/>
      <c r="AD64" s="160"/>
      <c r="AE64" s="160"/>
      <c r="AF64" s="160"/>
      <c r="AG64" s="160"/>
      <c r="AH64" s="94" t="s">
        <v>140</v>
      </c>
      <c r="AK64" s="72"/>
    </row>
    <row r="65" spans="1:37" s="30" customFormat="1" ht="18.75" customHeight="1" x14ac:dyDescent="0.15">
      <c r="B65" s="244">
        <v>9</v>
      </c>
      <c r="C65" s="170" t="s">
        <v>134</v>
      </c>
      <c r="D65" s="171"/>
      <c r="E65" s="171"/>
      <c r="F65" s="171"/>
      <c r="G65" s="171"/>
      <c r="H65" s="88" t="s">
        <v>125</v>
      </c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89" t="s">
        <v>127</v>
      </c>
      <c r="T65" s="246"/>
      <c r="U65" s="247"/>
      <c r="V65" s="247"/>
      <c r="W65" s="248"/>
      <c r="X65" s="91"/>
      <c r="Y65" s="92" t="s">
        <v>142</v>
      </c>
      <c r="Z65" s="92"/>
      <c r="AA65" s="92"/>
      <c r="AB65" s="89"/>
      <c r="AC65" s="91"/>
      <c r="AD65" s="92" t="s">
        <v>145</v>
      </c>
      <c r="AE65" s="92"/>
      <c r="AF65" s="92"/>
      <c r="AG65" s="92"/>
      <c r="AH65" s="89"/>
      <c r="AK65" s="72" t="b">
        <v>0</v>
      </c>
    </row>
    <row r="66" spans="1:37" s="30" customFormat="1" ht="18.75" customHeight="1" x14ac:dyDescent="0.15">
      <c r="B66" s="245"/>
      <c r="C66" s="252" t="s">
        <v>139</v>
      </c>
      <c r="D66" s="253"/>
      <c r="E66" s="253"/>
      <c r="F66" s="253"/>
      <c r="G66" s="253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90"/>
      <c r="T66" s="249"/>
      <c r="U66" s="250"/>
      <c r="V66" s="250"/>
      <c r="W66" s="251"/>
      <c r="X66" s="47"/>
      <c r="Y66" s="48" t="s">
        <v>143</v>
      </c>
      <c r="Z66" s="48"/>
      <c r="AA66" s="48"/>
      <c r="AB66" s="90"/>
      <c r="AC66" s="47"/>
      <c r="AD66" s="48" t="s">
        <v>146</v>
      </c>
      <c r="AE66" s="48"/>
      <c r="AF66" s="48"/>
      <c r="AG66" s="48"/>
      <c r="AH66" s="90"/>
      <c r="AK66" s="72" t="b">
        <v>0</v>
      </c>
    </row>
    <row r="67" spans="1:37" s="30" customFormat="1" ht="18.75" customHeight="1" x14ac:dyDescent="0.15">
      <c r="B67" s="186"/>
      <c r="C67" s="23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59"/>
      <c r="T67" s="138" t="s">
        <v>141</v>
      </c>
      <c r="U67" s="254"/>
      <c r="V67" s="254"/>
      <c r="W67" s="255"/>
      <c r="X67" s="93"/>
      <c r="Y67" s="74" t="s">
        <v>144</v>
      </c>
      <c r="Z67" s="74"/>
      <c r="AA67" s="74"/>
      <c r="AB67" s="94"/>
      <c r="AC67" s="93"/>
      <c r="AD67" s="160"/>
      <c r="AE67" s="160"/>
      <c r="AF67" s="160"/>
      <c r="AG67" s="160"/>
      <c r="AH67" s="94" t="s">
        <v>140</v>
      </c>
      <c r="AK67" s="72"/>
    </row>
    <row r="68" spans="1:37" s="30" customFormat="1" ht="18.75" customHeight="1" x14ac:dyDescent="0.15">
      <c r="B68" s="256">
        <v>10</v>
      </c>
      <c r="C68" s="170" t="s">
        <v>134</v>
      </c>
      <c r="D68" s="171"/>
      <c r="E68" s="171"/>
      <c r="F68" s="171"/>
      <c r="G68" s="171"/>
      <c r="H68" s="88" t="s">
        <v>125</v>
      </c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89" t="s">
        <v>127</v>
      </c>
      <c r="T68" s="246"/>
      <c r="U68" s="247"/>
      <c r="V68" s="247"/>
      <c r="W68" s="248"/>
      <c r="X68" s="91"/>
      <c r="Y68" s="92" t="s">
        <v>142</v>
      </c>
      <c r="Z68" s="92"/>
      <c r="AA68" s="92"/>
      <c r="AB68" s="89"/>
      <c r="AC68" s="91"/>
      <c r="AD68" s="92" t="s">
        <v>145</v>
      </c>
      <c r="AE68" s="92"/>
      <c r="AF68" s="92"/>
      <c r="AG68" s="92"/>
      <c r="AH68" s="89"/>
      <c r="AK68" s="72" t="b">
        <v>0</v>
      </c>
    </row>
    <row r="69" spans="1:37" s="30" customFormat="1" ht="18.75" customHeight="1" x14ac:dyDescent="0.15">
      <c r="B69" s="257"/>
      <c r="C69" s="252" t="s">
        <v>139</v>
      </c>
      <c r="D69" s="253"/>
      <c r="E69" s="253"/>
      <c r="F69" s="253"/>
      <c r="G69" s="253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90"/>
      <c r="T69" s="249"/>
      <c r="U69" s="250"/>
      <c r="V69" s="250"/>
      <c r="W69" s="251"/>
      <c r="X69" s="47"/>
      <c r="Y69" s="48" t="s">
        <v>143</v>
      </c>
      <c r="Z69" s="48"/>
      <c r="AA69" s="48"/>
      <c r="AB69" s="90"/>
      <c r="AC69" s="47"/>
      <c r="AD69" s="48" t="s">
        <v>146</v>
      </c>
      <c r="AE69" s="48"/>
      <c r="AF69" s="48"/>
      <c r="AG69" s="48"/>
      <c r="AH69" s="90"/>
      <c r="AK69" s="73" t="b">
        <v>0</v>
      </c>
    </row>
    <row r="70" spans="1:37" s="30" customFormat="1" ht="18.75" customHeight="1" x14ac:dyDescent="0.15">
      <c r="B70" s="258"/>
      <c r="C70" s="23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59"/>
      <c r="T70" s="138" t="s">
        <v>141</v>
      </c>
      <c r="U70" s="254"/>
      <c r="V70" s="254"/>
      <c r="W70" s="255"/>
      <c r="X70" s="93"/>
      <c r="Y70" s="74" t="s">
        <v>144</v>
      </c>
      <c r="Z70" s="74"/>
      <c r="AA70" s="74"/>
      <c r="AB70" s="94"/>
      <c r="AC70" s="93"/>
      <c r="AD70" s="160"/>
      <c r="AE70" s="160"/>
      <c r="AF70" s="160"/>
      <c r="AG70" s="160"/>
      <c r="AH70" s="94" t="s">
        <v>140</v>
      </c>
    </row>
    <row r="71" spans="1:37" s="30" customFormat="1" ht="6" customHeight="1" x14ac:dyDescent="0.1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</row>
    <row r="72" spans="1:37" s="30" customFormat="1" ht="6" customHeight="1" x14ac:dyDescent="0.15"/>
    <row r="73" spans="1:37" s="30" customFormat="1" ht="18.75" customHeight="1" x14ac:dyDescent="0.15">
      <c r="B73" s="30" t="s">
        <v>36</v>
      </c>
    </row>
    <row r="74" spans="1:37" s="30" customFormat="1" ht="18.75" customHeight="1" x14ac:dyDescent="0.15">
      <c r="B74" s="30" t="s">
        <v>89</v>
      </c>
    </row>
    <row r="75" spans="1:37" ht="18.75" customHeight="1" x14ac:dyDescent="0.15">
      <c r="B75" s="96"/>
      <c r="C75" s="241" t="s">
        <v>131</v>
      </c>
      <c r="D75" s="241"/>
      <c r="E75" s="241"/>
      <c r="F75" s="241"/>
      <c r="G75" s="241"/>
      <c r="H75" s="241"/>
      <c r="I75" s="241"/>
      <c r="J75" s="242" t="s">
        <v>132</v>
      </c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1" t="s">
        <v>133</v>
      </c>
      <c r="AH75" s="241"/>
    </row>
    <row r="76" spans="1:37" s="30" customFormat="1" ht="18.75" customHeight="1" x14ac:dyDescent="0.15">
      <c r="B76" s="230">
        <v>5</v>
      </c>
      <c r="C76" s="232" t="str">
        <f>IF(I53="","",I53)</f>
        <v/>
      </c>
      <c r="D76" s="233"/>
      <c r="E76" s="233"/>
      <c r="F76" s="233"/>
      <c r="G76" s="234"/>
      <c r="H76" s="238" t="str">
        <f>IF(AK53=FALSE,IF(AK54=FALSE,"",IF(AD55="","",IF(AD55&lt;1000,"○",""))),"○")</f>
        <v/>
      </c>
      <c r="I76" s="239"/>
      <c r="J76" s="97" t="s">
        <v>147</v>
      </c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230" t="str">
        <f>IF(H76="",IF(H77="","",IF(T53="","",(IF(X77&gt;=T53,"○","×")))),IF(T53="","",IF(200&gt;=T53,"○","×")))</f>
        <v/>
      </c>
      <c r="AH76" s="240"/>
    </row>
    <row r="77" spans="1:37" s="30" customFormat="1" ht="18.75" customHeight="1" x14ac:dyDescent="0.15">
      <c r="B77" s="231"/>
      <c r="C77" s="235"/>
      <c r="D77" s="236"/>
      <c r="E77" s="236"/>
      <c r="F77" s="236"/>
      <c r="G77" s="237"/>
      <c r="H77" s="231" t="str">
        <f>IF(AK54=FALSE,"",IF(AD55="","",IF(AD55&lt;1000,"","○")))</f>
        <v/>
      </c>
      <c r="I77" s="159"/>
      <c r="J77" s="74" t="s">
        <v>148</v>
      </c>
      <c r="K77" s="74"/>
      <c r="L77" s="74"/>
      <c r="M77" s="74"/>
      <c r="N77" s="160" t="str">
        <f>IF(AK54=FALSE,"",IF(AD55&lt;1000,"",AD55))</f>
        <v/>
      </c>
      <c r="O77" s="160"/>
      <c r="P77" s="160"/>
      <c r="Q77" s="160"/>
      <c r="R77" s="74" t="s">
        <v>149</v>
      </c>
      <c r="S77" s="74"/>
      <c r="T77" s="74"/>
      <c r="U77" s="74"/>
      <c r="V77" s="74"/>
      <c r="W77" s="74"/>
      <c r="X77" s="160" t="str">
        <f>IF(N77="","",N77*(2/10))</f>
        <v/>
      </c>
      <c r="Y77" s="160"/>
      <c r="Z77" s="160"/>
      <c r="AA77" s="160"/>
      <c r="AB77" s="160"/>
      <c r="AC77" s="74" t="s">
        <v>150</v>
      </c>
      <c r="AD77" s="74"/>
      <c r="AE77" s="74"/>
      <c r="AF77" s="74"/>
      <c r="AG77" s="231"/>
      <c r="AH77" s="159"/>
    </row>
    <row r="78" spans="1:37" s="30" customFormat="1" ht="18.75" customHeight="1" x14ac:dyDescent="0.15">
      <c r="B78" s="230">
        <v>6</v>
      </c>
      <c r="C78" s="232" t="str">
        <f>IF(I56="","",I56)</f>
        <v/>
      </c>
      <c r="D78" s="233"/>
      <c r="E78" s="233"/>
      <c r="F78" s="233"/>
      <c r="G78" s="234"/>
      <c r="H78" s="238" t="str">
        <f>IF(AK56=FALSE,IF(AK57=FALSE,"",IF(AD58="","",IF(AD58&lt;1000,"○",""))),"○")</f>
        <v/>
      </c>
      <c r="I78" s="239"/>
      <c r="J78" s="97" t="s">
        <v>147</v>
      </c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230" t="str">
        <f>IF(H78="",IF(H79="","",IF(T56="","",(IF(X79&gt;=T56,"○","×")))),IF(T56="","",IF(200&gt;=T56,"○","×")))</f>
        <v/>
      </c>
      <c r="AH78" s="240"/>
    </row>
    <row r="79" spans="1:37" s="30" customFormat="1" ht="18.75" customHeight="1" x14ac:dyDescent="0.15">
      <c r="B79" s="231"/>
      <c r="C79" s="235"/>
      <c r="D79" s="236"/>
      <c r="E79" s="236"/>
      <c r="F79" s="236"/>
      <c r="G79" s="237"/>
      <c r="H79" s="231" t="str">
        <f>IF(AK57=FALSE,"",IF(AD58="","",IF(AD58&lt;1000,"","○")))</f>
        <v/>
      </c>
      <c r="I79" s="159"/>
      <c r="J79" s="74" t="s">
        <v>148</v>
      </c>
      <c r="K79" s="74"/>
      <c r="L79" s="74"/>
      <c r="M79" s="74"/>
      <c r="N79" s="160" t="str">
        <f>IF(AK57=FALSE,"",IF(AD58&lt;1000,"",AD58))</f>
        <v/>
      </c>
      <c r="O79" s="160"/>
      <c r="P79" s="160"/>
      <c r="Q79" s="160"/>
      <c r="R79" s="74" t="s">
        <v>149</v>
      </c>
      <c r="S79" s="74"/>
      <c r="T79" s="74"/>
      <c r="U79" s="74"/>
      <c r="V79" s="74"/>
      <c r="W79" s="74"/>
      <c r="X79" s="160" t="str">
        <f>IF(N79="","",N79*(2/10))</f>
        <v/>
      </c>
      <c r="Y79" s="160"/>
      <c r="Z79" s="160"/>
      <c r="AA79" s="160"/>
      <c r="AB79" s="160"/>
      <c r="AC79" s="74" t="s">
        <v>150</v>
      </c>
      <c r="AD79" s="74"/>
      <c r="AE79" s="74"/>
      <c r="AF79" s="74"/>
      <c r="AG79" s="231"/>
      <c r="AH79" s="159"/>
    </row>
    <row r="80" spans="1:37" s="30" customFormat="1" ht="18.75" customHeight="1" x14ac:dyDescent="0.15">
      <c r="B80" s="230">
        <v>7</v>
      </c>
      <c r="C80" s="232" t="str">
        <f>IF(I59="","",I59)</f>
        <v/>
      </c>
      <c r="D80" s="233"/>
      <c r="E80" s="233"/>
      <c r="F80" s="233"/>
      <c r="G80" s="234"/>
      <c r="H80" s="238" t="str">
        <f>IF(AK59=FALSE,IF(AK60=FALSE,"",IF(AD61="","",IF(AD61&lt;1000,"○",""))),"○")</f>
        <v/>
      </c>
      <c r="I80" s="239"/>
      <c r="J80" s="97" t="s">
        <v>147</v>
      </c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230" t="str">
        <f>IF(H80="",IF(H81="","",IF(T59="","",(IF(X81&gt;=T59,"○","×")))),IF(T59="","",IF(200&gt;=T59,"○","×")))</f>
        <v/>
      </c>
      <c r="AH80" s="240"/>
    </row>
    <row r="81" spans="1:35" s="30" customFormat="1" ht="18.75" customHeight="1" x14ac:dyDescent="0.15">
      <c r="B81" s="231"/>
      <c r="C81" s="235"/>
      <c r="D81" s="236"/>
      <c r="E81" s="236"/>
      <c r="F81" s="236"/>
      <c r="G81" s="237"/>
      <c r="H81" s="231" t="str">
        <f>IF(AK60=FALSE,"",IF(AD61="","",IF(AD61&lt;1000,"","○")))</f>
        <v/>
      </c>
      <c r="I81" s="159"/>
      <c r="J81" s="74" t="s">
        <v>148</v>
      </c>
      <c r="K81" s="74"/>
      <c r="L81" s="74"/>
      <c r="M81" s="74"/>
      <c r="N81" s="160" t="str">
        <f>IF(AK60=FALSE,"",IF(AD61&lt;1000,"",AD61))</f>
        <v/>
      </c>
      <c r="O81" s="160"/>
      <c r="P81" s="160"/>
      <c r="Q81" s="160"/>
      <c r="R81" s="74" t="s">
        <v>149</v>
      </c>
      <c r="S81" s="74"/>
      <c r="T81" s="74"/>
      <c r="U81" s="74"/>
      <c r="V81" s="74"/>
      <c r="W81" s="74"/>
      <c r="X81" s="160" t="str">
        <f>IF(N81="","",N81*(2/10))</f>
        <v/>
      </c>
      <c r="Y81" s="160"/>
      <c r="Z81" s="160"/>
      <c r="AA81" s="160"/>
      <c r="AB81" s="160"/>
      <c r="AC81" s="74" t="s">
        <v>150</v>
      </c>
      <c r="AD81" s="74"/>
      <c r="AE81" s="74"/>
      <c r="AF81" s="74"/>
      <c r="AG81" s="231"/>
      <c r="AH81" s="159"/>
    </row>
    <row r="82" spans="1:35" s="30" customFormat="1" ht="18.75" customHeight="1" x14ac:dyDescent="0.15">
      <c r="B82" s="230">
        <v>8</v>
      </c>
      <c r="C82" s="232" t="str">
        <f>IF(I62="","",I62)</f>
        <v/>
      </c>
      <c r="D82" s="233"/>
      <c r="E82" s="233"/>
      <c r="F82" s="233"/>
      <c r="G82" s="234"/>
      <c r="H82" s="238" t="str">
        <f>IF(AK62=FALSE,IF(AK63=FALSE,"",IF(AD64="","",IF(AD64&lt;1000,"○",""))),"○")</f>
        <v/>
      </c>
      <c r="I82" s="239"/>
      <c r="J82" s="97" t="s">
        <v>147</v>
      </c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230" t="str">
        <f>IF(H82="",IF(H83="","",IF(T62="","",(IF(X83&gt;=T62,"○","×")))),IF(T62="","",IF(200&gt;=T62,"○","×")))</f>
        <v/>
      </c>
      <c r="AH82" s="240"/>
    </row>
    <row r="83" spans="1:35" s="30" customFormat="1" ht="18.75" customHeight="1" x14ac:dyDescent="0.15">
      <c r="B83" s="231"/>
      <c r="C83" s="235"/>
      <c r="D83" s="236"/>
      <c r="E83" s="236"/>
      <c r="F83" s="236"/>
      <c r="G83" s="237"/>
      <c r="H83" s="231" t="str">
        <f>IF(AK62=FALSE,"",IF(AD64="","",IF(AD64&lt;1000,"","○")))</f>
        <v/>
      </c>
      <c r="I83" s="159"/>
      <c r="J83" s="74" t="s">
        <v>148</v>
      </c>
      <c r="K83" s="74"/>
      <c r="L83" s="74"/>
      <c r="M83" s="74"/>
      <c r="N83" s="160" t="str">
        <f>IF(AK63=FALSE,"",IF(AD64&lt;1000,"",AD64))</f>
        <v/>
      </c>
      <c r="O83" s="160"/>
      <c r="P83" s="160"/>
      <c r="Q83" s="160"/>
      <c r="R83" s="74" t="s">
        <v>149</v>
      </c>
      <c r="S83" s="74"/>
      <c r="T83" s="74"/>
      <c r="U83" s="74"/>
      <c r="V83" s="74"/>
      <c r="W83" s="74"/>
      <c r="X83" s="160" t="str">
        <f>IF(N83="","",N83*(2/10))</f>
        <v/>
      </c>
      <c r="Y83" s="160"/>
      <c r="Z83" s="160"/>
      <c r="AA83" s="160"/>
      <c r="AB83" s="160"/>
      <c r="AC83" s="74" t="s">
        <v>150</v>
      </c>
      <c r="AD83" s="74"/>
      <c r="AE83" s="74"/>
      <c r="AF83" s="74"/>
      <c r="AG83" s="231"/>
      <c r="AH83" s="159"/>
    </row>
    <row r="84" spans="1:35" s="30" customFormat="1" ht="18.75" customHeight="1" x14ac:dyDescent="0.15">
      <c r="B84" s="230">
        <v>9</v>
      </c>
      <c r="C84" s="232" t="str">
        <f>IF(I65="","",I65)</f>
        <v/>
      </c>
      <c r="D84" s="233"/>
      <c r="E84" s="233"/>
      <c r="F84" s="233"/>
      <c r="G84" s="234"/>
      <c r="H84" s="238" t="str">
        <f>IF(AK65=FALSE,IF(AK66=FALSE,"",IF(AD67="","",IF(AD67&lt;1000,"○",""))),"○")</f>
        <v/>
      </c>
      <c r="I84" s="239"/>
      <c r="J84" s="97" t="s">
        <v>147</v>
      </c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230" t="str">
        <f>IF(H84="",IF(H85="","",IF(T65="","",(IF(X85&gt;=T65,"○","×")))),IF(T65="","",IF(200&gt;=T65,"○","×")))</f>
        <v/>
      </c>
      <c r="AH84" s="240"/>
    </row>
    <row r="85" spans="1:35" s="30" customFormat="1" ht="18.75" customHeight="1" x14ac:dyDescent="0.15">
      <c r="B85" s="231"/>
      <c r="C85" s="235"/>
      <c r="D85" s="236"/>
      <c r="E85" s="236"/>
      <c r="F85" s="236"/>
      <c r="G85" s="237"/>
      <c r="H85" s="231" t="str">
        <f>IF(AK66=FALSE,"",IF(AD67="","",IF(AD67&lt;1000,"","○")))</f>
        <v/>
      </c>
      <c r="I85" s="159"/>
      <c r="J85" s="74" t="s">
        <v>148</v>
      </c>
      <c r="K85" s="74"/>
      <c r="L85" s="74"/>
      <c r="M85" s="74"/>
      <c r="N85" s="160" t="str">
        <f>IF(AK66=FALSE,"",IF(AD67&lt;1000,"",AD67))</f>
        <v/>
      </c>
      <c r="O85" s="160"/>
      <c r="P85" s="160"/>
      <c r="Q85" s="160"/>
      <c r="R85" s="74" t="s">
        <v>149</v>
      </c>
      <c r="S85" s="74"/>
      <c r="T85" s="74"/>
      <c r="U85" s="74"/>
      <c r="V85" s="74"/>
      <c r="W85" s="74"/>
      <c r="X85" s="160" t="str">
        <f>IF(N85="","",N85*(2/10))</f>
        <v/>
      </c>
      <c r="Y85" s="160"/>
      <c r="Z85" s="160"/>
      <c r="AA85" s="160"/>
      <c r="AB85" s="160"/>
      <c r="AC85" s="74" t="s">
        <v>150</v>
      </c>
      <c r="AD85" s="74"/>
      <c r="AE85" s="74"/>
      <c r="AF85" s="74"/>
      <c r="AG85" s="231"/>
      <c r="AH85" s="159"/>
    </row>
    <row r="86" spans="1:35" s="30" customFormat="1" ht="18.75" customHeight="1" x14ac:dyDescent="0.15">
      <c r="B86" s="230">
        <v>10</v>
      </c>
      <c r="C86" s="232" t="str">
        <f>IF(I68="","",I68)</f>
        <v/>
      </c>
      <c r="D86" s="233"/>
      <c r="E86" s="233"/>
      <c r="F86" s="233"/>
      <c r="G86" s="234"/>
      <c r="H86" s="238" t="str">
        <f>IF(AK68=FALSE,IF(AK69=FALSE,"",IF(AD70="","",IF(AD70&lt;1000,"○",""))),"○")</f>
        <v/>
      </c>
      <c r="I86" s="239"/>
      <c r="J86" s="97" t="s">
        <v>147</v>
      </c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230" t="str">
        <f>IF(H86="",IF(H87="","",IF(T68="","",(IF(X87&gt;=T68,"○","×")))),IF(T68="","",IF(200&gt;=T68,"○","×")))</f>
        <v/>
      </c>
      <c r="AH86" s="240"/>
    </row>
    <row r="87" spans="1:35" s="30" customFormat="1" ht="18.75" customHeight="1" x14ac:dyDescent="0.15">
      <c r="B87" s="231"/>
      <c r="C87" s="235"/>
      <c r="D87" s="236"/>
      <c r="E87" s="236"/>
      <c r="F87" s="236"/>
      <c r="G87" s="237"/>
      <c r="H87" s="231" t="str">
        <f>IF(AK69=FALSE,"",IF(AD70="","",IF(AD70&lt;1000,"","○")))</f>
        <v/>
      </c>
      <c r="I87" s="159"/>
      <c r="J87" s="74" t="s">
        <v>148</v>
      </c>
      <c r="K87" s="74"/>
      <c r="L87" s="74"/>
      <c r="M87" s="74"/>
      <c r="N87" s="160" t="str">
        <f>IF(AK69=FALSE,"",IF(AD70&lt;1000,"",AD70))</f>
        <v/>
      </c>
      <c r="O87" s="160"/>
      <c r="P87" s="160"/>
      <c r="Q87" s="160"/>
      <c r="R87" s="74" t="s">
        <v>149</v>
      </c>
      <c r="S87" s="74"/>
      <c r="T87" s="74"/>
      <c r="U87" s="74"/>
      <c r="V87" s="74"/>
      <c r="W87" s="74"/>
      <c r="X87" s="160" t="str">
        <f>IF(N87="","",N87*(2/10))</f>
        <v/>
      </c>
      <c r="Y87" s="160"/>
      <c r="Z87" s="160"/>
      <c r="AA87" s="160"/>
      <c r="AB87" s="160"/>
      <c r="AC87" s="74" t="s">
        <v>150</v>
      </c>
      <c r="AD87" s="74"/>
      <c r="AE87" s="74"/>
      <c r="AF87" s="74"/>
      <c r="AG87" s="231"/>
      <c r="AH87" s="159"/>
    </row>
    <row r="88" spans="1:35" ht="3.75" customHeight="1" x14ac:dyDescent="0.1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</row>
    <row r="89" spans="1:35" s="30" customFormat="1" ht="18.75" customHeight="1" x14ac:dyDescent="0.15">
      <c r="A89" s="9"/>
      <c r="B89" s="20" t="s">
        <v>92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P89" s="30" t="s">
        <v>37</v>
      </c>
      <c r="R89" s="125" t="s">
        <v>90</v>
      </c>
      <c r="S89" s="125"/>
      <c r="T89" s="125"/>
      <c r="U89" s="125"/>
      <c r="V89" s="125"/>
      <c r="W89" s="125"/>
      <c r="X89" s="125"/>
      <c r="Y89" s="76" t="s">
        <v>24</v>
      </c>
      <c r="Z89" s="32"/>
      <c r="AA89" s="125" t="s">
        <v>91</v>
      </c>
      <c r="AB89" s="125"/>
      <c r="AC89" s="125"/>
      <c r="AD89" s="125"/>
      <c r="AE89" s="125"/>
      <c r="AF89" s="125"/>
      <c r="AG89" s="125"/>
      <c r="AH89" s="32" t="s">
        <v>31</v>
      </c>
      <c r="AI89" s="1"/>
    </row>
    <row r="90" spans="1:35" s="30" customFormat="1" ht="18.75" customHeight="1" thickBot="1" x14ac:dyDescent="0.2">
      <c r="A90" s="9"/>
      <c r="B90" s="185" t="s">
        <v>93</v>
      </c>
      <c r="C90" s="185"/>
      <c r="D90" s="185"/>
      <c r="E90" s="185"/>
      <c r="F90" s="185"/>
      <c r="G90" s="185"/>
      <c r="H90" s="185"/>
      <c r="I90" s="185" t="s">
        <v>94</v>
      </c>
      <c r="J90" s="185"/>
      <c r="K90" s="185"/>
      <c r="L90" s="185"/>
      <c r="M90" s="185"/>
      <c r="N90" s="185"/>
      <c r="O90" s="185"/>
      <c r="P90" s="185"/>
      <c r="Q90" s="185" t="s">
        <v>95</v>
      </c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 t="s">
        <v>46</v>
      </c>
      <c r="AH90" s="185"/>
      <c r="AI90" s="1"/>
    </row>
    <row r="91" spans="1:35" s="30" customFormat="1" ht="18.75" customHeight="1" thickTop="1" x14ac:dyDescent="0.15">
      <c r="A91" s="9"/>
      <c r="B91" s="225"/>
      <c r="C91" s="225"/>
      <c r="D91" s="225"/>
      <c r="E91" s="225"/>
      <c r="F91" s="225"/>
      <c r="G91" s="225"/>
      <c r="H91" s="225"/>
      <c r="I91" s="226"/>
      <c r="J91" s="226"/>
      <c r="K91" s="226"/>
      <c r="L91" s="226"/>
      <c r="M91" s="226"/>
      <c r="N91" s="227"/>
      <c r="O91" s="228" t="s">
        <v>7</v>
      </c>
      <c r="P91" s="229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1"/>
    </row>
    <row r="92" spans="1:35" s="30" customFormat="1" ht="18.75" customHeight="1" x14ac:dyDescent="0.15">
      <c r="A92" s="9"/>
      <c r="B92" s="220"/>
      <c r="C92" s="220"/>
      <c r="D92" s="220"/>
      <c r="E92" s="220"/>
      <c r="F92" s="220"/>
      <c r="G92" s="220"/>
      <c r="H92" s="220"/>
      <c r="I92" s="221"/>
      <c r="J92" s="221"/>
      <c r="K92" s="221"/>
      <c r="L92" s="221"/>
      <c r="M92" s="221"/>
      <c r="N92" s="222"/>
      <c r="O92" s="223" t="s">
        <v>7</v>
      </c>
      <c r="P92" s="224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1"/>
    </row>
    <row r="93" spans="1:35" s="30" customFormat="1" ht="18.75" customHeight="1" x14ac:dyDescent="0.15">
      <c r="B93" s="220"/>
      <c r="C93" s="220"/>
      <c r="D93" s="220"/>
      <c r="E93" s="220"/>
      <c r="F93" s="220"/>
      <c r="G93" s="220"/>
      <c r="H93" s="220"/>
      <c r="I93" s="221"/>
      <c r="J93" s="221"/>
      <c r="K93" s="221"/>
      <c r="L93" s="221"/>
      <c r="M93" s="221"/>
      <c r="N93" s="222"/>
      <c r="O93" s="223" t="s">
        <v>7</v>
      </c>
      <c r="P93" s="224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</row>
    <row r="94" spans="1:35" ht="4.5" customHeight="1" x14ac:dyDescent="0.1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75"/>
      <c r="L94" s="75"/>
      <c r="M94" s="75"/>
      <c r="N94" s="75"/>
      <c r="O94" s="75"/>
      <c r="P94" s="75"/>
      <c r="Q94" s="75"/>
      <c r="R94" s="75"/>
      <c r="S94" s="19"/>
      <c r="T94" s="75"/>
      <c r="U94" s="75"/>
      <c r="V94" s="75"/>
      <c r="W94" s="75"/>
      <c r="X94" s="75"/>
      <c r="Y94" s="75"/>
      <c r="Z94" s="75"/>
      <c r="AA94" s="57"/>
      <c r="AB94" s="57"/>
      <c r="AC94" s="57"/>
      <c r="AD94" s="57"/>
      <c r="AE94" s="57"/>
      <c r="AF94" s="57"/>
      <c r="AG94" s="57"/>
      <c r="AH94" s="57"/>
      <c r="AI94" s="30"/>
    </row>
    <row r="95" spans="1:35" ht="19.5" customHeight="1" x14ac:dyDescent="0.15">
      <c r="A95" s="57"/>
      <c r="B95" s="57" t="s">
        <v>117</v>
      </c>
      <c r="C95" s="57"/>
      <c r="D95" s="57"/>
      <c r="E95" s="57"/>
      <c r="F95" s="57"/>
      <c r="G95" s="57"/>
      <c r="H95" s="57"/>
      <c r="I95" s="57"/>
      <c r="J95" s="57"/>
      <c r="K95" s="75"/>
      <c r="L95" s="75"/>
      <c r="M95" s="75"/>
      <c r="N95" s="75"/>
      <c r="O95" s="75"/>
      <c r="P95" s="75"/>
      <c r="Q95" s="75"/>
      <c r="R95" s="75"/>
      <c r="S95" s="19"/>
      <c r="T95" s="75"/>
      <c r="U95" s="75"/>
      <c r="V95" s="75"/>
      <c r="W95" s="75"/>
      <c r="X95" s="75"/>
      <c r="Y95" s="75"/>
      <c r="Z95" s="75"/>
      <c r="AA95" s="57"/>
      <c r="AB95" s="57"/>
      <c r="AC95" s="57"/>
      <c r="AD95" s="57"/>
      <c r="AE95" s="57"/>
      <c r="AF95" s="57"/>
      <c r="AG95" s="57"/>
      <c r="AH95" s="57"/>
      <c r="AI95" s="30"/>
    </row>
    <row r="96" spans="1:35" ht="19.5" customHeight="1" x14ac:dyDescent="0.15">
      <c r="A96" s="57"/>
      <c r="B96" s="214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6"/>
      <c r="AI96" s="30"/>
    </row>
    <row r="97" spans="1:35" ht="18.75" customHeight="1" x14ac:dyDescent="0.15">
      <c r="A97" s="57"/>
      <c r="B97" s="217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8"/>
      <c r="AH97" s="219"/>
      <c r="AI97" s="30"/>
    </row>
    <row r="98" spans="1:35" s="30" customFormat="1" ht="18.75" customHeight="1" x14ac:dyDescent="0.15"/>
    <row r="99" spans="1:35" s="30" customFormat="1" ht="18.75" customHeight="1" x14ac:dyDescent="0.15"/>
    <row r="100" spans="1:35" s="30" customFormat="1" ht="18.75" customHeight="1" x14ac:dyDescent="0.15"/>
    <row r="101" spans="1:35" s="30" customFormat="1" ht="18.75" customHeight="1" x14ac:dyDescent="0.15"/>
    <row r="102" spans="1:35" s="30" customFormat="1" ht="18.75" customHeight="1" x14ac:dyDescent="0.15"/>
    <row r="103" spans="1:35" s="30" customFormat="1" ht="18.75" customHeight="1" x14ac:dyDescent="0.15"/>
    <row r="104" spans="1:35" s="30" customFormat="1" ht="18.75" customHeight="1" x14ac:dyDescent="0.15"/>
    <row r="105" spans="1:35" s="30" customFormat="1" ht="18.75" customHeight="1" x14ac:dyDescent="0.15"/>
    <row r="106" spans="1:35" s="30" customFormat="1" ht="18.75" customHeight="1" x14ac:dyDescent="0.15"/>
    <row r="107" spans="1:35" s="30" customFormat="1" ht="18.75" customHeight="1" x14ac:dyDescent="0.15"/>
    <row r="108" spans="1:35" s="30" customFormat="1" ht="18.75" customHeight="1" x14ac:dyDescent="0.15"/>
    <row r="109" spans="1:35" s="30" customFormat="1" ht="18.75" customHeight="1" x14ac:dyDescent="0.15"/>
    <row r="110" spans="1:35" s="30" customFormat="1" ht="18.75" customHeight="1" x14ac:dyDescent="0.15"/>
    <row r="111" spans="1:35" s="30" customFormat="1" ht="18.75" customHeight="1" x14ac:dyDescent="0.15"/>
    <row r="112" spans="1:35" s="30" customFormat="1" ht="18.75" customHeight="1" x14ac:dyDescent="0.15"/>
  </sheetData>
  <mergeCells count="216">
    <mergeCell ref="B2:F3"/>
    <mergeCell ref="G2:AH3"/>
    <mergeCell ref="B4:F5"/>
    <mergeCell ref="G4:AH5"/>
    <mergeCell ref="H36:I36"/>
    <mergeCell ref="B14:B16"/>
    <mergeCell ref="C14:G14"/>
    <mergeCell ref="I14:R14"/>
    <mergeCell ref="T14:W15"/>
    <mergeCell ref="C15:G15"/>
    <mergeCell ref="C7:S7"/>
    <mergeCell ref="T7:W7"/>
    <mergeCell ref="T10:W10"/>
    <mergeCell ref="T8:W9"/>
    <mergeCell ref="AC7:AH7"/>
    <mergeCell ref="X7:AB7"/>
    <mergeCell ref="AD10:AG10"/>
    <mergeCell ref="AD13:AG13"/>
    <mergeCell ref="B8:B10"/>
    <mergeCell ref="B11:B13"/>
    <mergeCell ref="C11:G11"/>
    <mergeCell ref="I11:R11"/>
    <mergeCell ref="T11:W12"/>
    <mergeCell ref="C12:G12"/>
    <mergeCell ref="T13:W13"/>
    <mergeCell ref="I8:R8"/>
    <mergeCell ref="C8:G8"/>
    <mergeCell ref="C9:G9"/>
    <mergeCell ref="C10:S10"/>
    <mergeCell ref="C13:S13"/>
    <mergeCell ref="T16:W16"/>
    <mergeCell ref="B32:B33"/>
    <mergeCell ref="C16:S16"/>
    <mergeCell ref="C19:S19"/>
    <mergeCell ref="AD16:AG16"/>
    <mergeCell ref="AD19:AG19"/>
    <mergeCell ref="B22:E22"/>
    <mergeCell ref="B17:B19"/>
    <mergeCell ref="C17:G17"/>
    <mergeCell ref="I17:R17"/>
    <mergeCell ref="T17:W18"/>
    <mergeCell ref="C18:G18"/>
    <mergeCell ref="T19:W19"/>
    <mergeCell ref="B34:B35"/>
    <mergeCell ref="B36:B37"/>
    <mergeCell ref="C30:G31"/>
    <mergeCell ref="C32:G33"/>
    <mergeCell ref="C34:G35"/>
    <mergeCell ref="C36:G37"/>
    <mergeCell ref="B23:E23"/>
    <mergeCell ref="B24:E24"/>
    <mergeCell ref="B30:B31"/>
    <mergeCell ref="AG30:AH31"/>
    <mergeCell ref="AG32:AH33"/>
    <mergeCell ref="AG34:AH35"/>
    <mergeCell ref="AG36:AH37"/>
    <mergeCell ref="H32:I32"/>
    <mergeCell ref="H33:I33"/>
    <mergeCell ref="N33:Q33"/>
    <mergeCell ref="X33:AB33"/>
    <mergeCell ref="H34:I34"/>
    <mergeCell ref="H35:I35"/>
    <mergeCell ref="N35:Q35"/>
    <mergeCell ref="X35:AB35"/>
    <mergeCell ref="H30:I30"/>
    <mergeCell ref="N31:Q31"/>
    <mergeCell ref="X31:AB31"/>
    <mergeCell ref="H31:I31"/>
    <mergeCell ref="R39:X39"/>
    <mergeCell ref="AA39:AG39"/>
    <mergeCell ref="H37:I37"/>
    <mergeCell ref="N37:Q37"/>
    <mergeCell ref="X37:AB37"/>
    <mergeCell ref="E45:K45"/>
    <mergeCell ref="N45:T45"/>
    <mergeCell ref="AG42:AH42"/>
    <mergeCell ref="AG41:AH41"/>
    <mergeCell ref="AG40:AH40"/>
    <mergeCell ref="Q40:AF40"/>
    <mergeCell ref="Q41:AF41"/>
    <mergeCell ref="B42:H42"/>
    <mergeCell ref="I42:N42"/>
    <mergeCell ref="O42:P42"/>
    <mergeCell ref="Q42:AF42"/>
    <mergeCell ref="B40:H40"/>
    <mergeCell ref="I40:P40"/>
    <mergeCell ref="O41:P41"/>
    <mergeCell ref="I41:N41"/>
    <mergeCell ref="B41:H41"/>
    <mergeCell ref="B53:B55"/>
    <mergeCell ref="C52:S52"/>
    <mergeCell ref="T52:W52"/>
    <mergeCell ref="X52:AB52"/>
    <mergeCell ref="AC52:AH52"/>
    <mergeCell ref="C53:G53"/>
    <mergeCell ref="I53:R53"/>
    <mergeCell ref="T53:W54"/>
    <mergeCell ref="C54:G54"/>
    <mergeCell ref="C55:S55"/>
    <mergeCell ref="T55:W55"/>
    <mergeCell ref="AD55:AG55"/>
    <mergeCell ref="I62:R62"/>
    <mergeCell ref="T62:W63"/>
    <mergeCell ref="C63:G63"/>
    <mergeCell ref="C64:S64"/>
    <mergeCell ref="T64:W64"/>
    <mergeCell ref="AD58:AG58"/>
    <mergeCell ref="B59:B61"/>
    <mergeCell ref="C59:G59"/>
    <mergeCell ref="I59:R59"/>
    <mergeCell ref="T59:W60"/>
    <mergeCell ref="C60:G60"/>
    <mergeCell ref="C61:S61"/>
    <mergeCell ref="T61:W61"/>
    <mergeCell ref="AD61:AG61"/>
    <mergeCell ref="B56:B58"/>
    <mergeCell ref="C56:G56"/>
    <mergeCell ref="I56:R56"/>
    <mergeCell ref="T56:W57"/>
    <mergeCell ref="C57:G57"/>
    <mergeCell ref="C58:S58"/>
    <mergeCell ref="T58:W58"/>
    <mergeCell ref="AD70:AG70"/>
    <mergeCell ref="C29:G29"/>
    <mergeCell ref="H29:I29"/>
    <mergeCell ref="J29:AF29"/>
    <mergeCell ref="AG29:AH29"/>
    <mergeCell ref="B49:AH50"/>
    <mergeCell ref="B65:B67"/>
    <mergeCell ref="C65:G65"/>
    <mergeCell ref="I65:R65"/>
    <mergeCell ref="T65:W66"/>
    <mergeCell ref="C66:G66"/>
    <mergeCell ref="C67:S67"/>
    <mergeCell ref="T67:W67"/>
    <mergeCell ref="AD67:AG67"/>
    <mergeCell ref="B68:B70"/>
    <mergeCell ref="C68:G68"/>
    <mergeCell ref="I68:R68"/>
    <mergeCell ref="T68:W69"/>
    <mergeCell ref="C69:G69"/>
    <mergeCell ref="C70:S70"/>
    <mergeCell ref="T70:W70"/>
    <mergeCell ref="AD64:AG64"/>
    <mergeCell ref="B62:B64"/>
    <mergeCell ref="C62:G62"/>
    <mergeCell ref="B78:B79"/>
    <mergeCell ref="C78:G79"/>
    <mergeCell ref="H78:I78"/>
    <mergeCell ref="AG78:AH79"/>
    <mergeCell ref="H79:I79"/>
    <mergeCell ref="N79:Q79"/>
    <mergeCell ref="X79:AB79"/>
    <mergeCell ref="C75:G75"/>
    <mergeCell ref="H75:I75"/>
    <mergeCell ref="J75:AF75"/>
    <mergeCell ref="AG75:AH75"/>
    <mergeCell ref="B76:B77"/>
    <mergeCell ref="C76:G77"/>
    <mergeCell ref="H76:I76"/>
    <mergeCell ref="H77:I77"/>
    <mergeCell ref="N77:Q77"/>
    <mergeCell ref="X77:AB77"/>
    <mergeCell ref="AG76:AH77"/>
    <mergeCell ref="B82:B83"/>
    <mergeCell ref="C82:G83"/>
    <mergeCell ref="H82:I82"/>
    <mergeCell ref="AG82:AH83"/>
    <mergeCell ref="H83:I83"/>
    <mergeCell ref="N83:Q83"/>
    <mergeCell ref="X83:AB83"/>
    <mergeCell ref="B80:B81"/>
    <mergeCell ref="C80:G81"/>
    <mergeCell ref="H80:I80"/>
    <mergeCell ref="AG80:AH81"/>
    <mergeCell ref="H81:I81"/>
    <mergeCell ref="N81:Q81"/>
    <mergeCell ref="X81:AB81"/>
    <mergeCell ref="B86:B87"/>
    <mergeCell ref="C86:G87"/>
    <mergeCell ref="H86:I86"/>
    <mergeCell ref="AG86:AH87"/>
    <mergeCell ref="H87:I87"/>
    <mergeCell ref="N87:Q87"/>
    <mergeCell ref="X87:AB87"/>
    <mergeCell ref="B84:B85"/>
    <mergeCell ref="C84:G85"/>
    <mergeCell ref="H84:I84"/>
    <mergeCell ref="AG84:AH85"/>
    <mergeCell ref="H85:I85"/>
    <mergeCell ref="N85:Q85"/>
    <mergeCell ref="X85:AB85"/>
    <mergeCell ref="J46:P46"/>
    <mergeCell ref="S46:Y46"/>
    <mergeCell ref="B96:AH97"/>
    <mergeCell ref="B93:H93"/>
    <mergeCell ref="I93:N93"/>
    <mergeCell ref="O93:P93"/>
    <mergeCell ref="Q93:AF93"/>
    <mergeCell ref="AG93:AH93"/>
    <mergeCell ref="B92:H92"/>
    <mergeCell ref="I92:N92"/>
    <mergeCell ref="O92:P92"/>
    <mergeCell ref="Q92:AF92"/>
    <mergeCell ref="AG92:AH92"/>
    <mergeCell ref="B91:H91"/>
    <mergeCell ref="I91:N91"/>
    <mergeCell ref="O91:P91"/>
    <mergeCell ref="Q91:AF91"/>
    <mergeCell ref="AG91:AH91"/>
    <mergeCell ref="R89:X89"/>
    <mergeCell ref="AA89:AG89"/>
    <mergeCell ref="B90:H90"/>
    <mergeCell ref="I90:P90"/>
    <mergeCell ref="Q90:AF90"/>
    <mergeCell ref="AG90:AH90"/>
  </mergeCells>
  <phoneticPr fontId="2"/>
  <conditionalFormatting sqref="B41:AH42">
    <cfRule type="expression" dxfId="4" priority="4">
      <formula>$AK$39=TRUE</formula>
    </cfRule>
  </conditionalFormatting>
  <conditionalFormatting sqref="B91:AH93">
    <cfRule type="expression" dxfId="3" priority="1">
      <formula>$AK$39=TRUE</formula>
    </cfRule>
  </conditionalFormatting>
  <conditionalFormatting sqref="J75">
    <cfRule type="expression" dxfId="2" priority="3">
      <formula>OR($B55="○",$C56="○")</formula>
    </cfRule>
  </conditionalFormatting>
  <conditionalFormatting sqref="J28:Q28 J29">
    <cfRule type="expression" dxfId="1" priority="7">
      <formula>OR($B8="○",$C9="○")</formula>
    </cfRule>
  </conditionalFormatting>
  <conditionalFormatting sqref="S28:Z28">
    <cfRule type="expression" dxfId="0" priority="5">
      <formula>$B10="○"</formula>
    </cfRule>
  </conditionalFormatting>
  <pageMargins left="0.62992125984251968" right="0.62992125984251968" top="0.51181102362204722" bottom="0.51181102362204722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28</xdr:col>
                    <xdr:colOff>95250</xdr:colOff>
                    <xdr:row>7</xdr:row>
                    <xdr:rowOff>28575</xdr:rowOff>
                  </from>
                  <to>
                    <xdr:col>29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28</xdr:col>
                    <xdr:colOff>95250</xdr:colOff>
                    <xdr:row>8</xdr:row>
                    <xdr:rowOff>28575</xdr:rowOff>
                  </from>
                  <to>
                    <xdr:col>29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23</xdr:col>
                    <xdr:colOff>66675</xdr:colOff>
                    <xdr:row>7</xdr:row>
                    <xdr:rowOff>28575</xdr:rowOff>
                  </from>
                  <to>
                    <xdr:col>24</xdr:col>
                    <xdr:colOff>66675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23</xdr:col>
                    <xdr:colOff>66675</xdr:colOff>
                    <xdr:row>8</xdr:row>
                    <xdr:rowOff>9525</xdr:rowOff>
                  </from>
                  <to>
                    <xdr:col>24</xdr:col>
                    <xdr:colOff>66675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28</xdr:col>
                    <xdr:colOff>95250</xdr:colOff>
                    <xdr:row>10</xdr:row>
                    <xdr:rowOff>28575</xdr:rowOff>
                  </from>
                  <to>
                    <xdr:col>29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28</xdr:col>
                    <xdr:colOff>95250</xdr:colOff>
                    <xdr:row>11</xdr:row>
                    <xdr:rowOff>28575</xdr:rowOff>
                  </from>
                  <to>
                    <xdr:col>29</xdr:col>
                    <xdr:colOff>95250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23</xdr:col>
                    <xdr:colOff>66675</xdr:colOff>
                    <xdr:row>10</xdr:row>
                    <xdr:rowOff>19050</xdr:rowOff>
                  </from>
                  <to>
                    <xdr:col>24</xdr:col>
                    <xdr:colOff>66675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23</xdr:col>
                    <xdr:colOff>66675</xdr:colOff>
                    <xdr:row>11</xdr:row>
                    <xdr:rowOff>9525</xdr:rowOff>
                  </from>
                  <to>
                    <xdr:col>24</xdr:col>
                    <xdr:colOff>66675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Check Box 20">
              <controlPr defaultSize="0" autoFill="0" autoLine="0" autoPict="0">
                <anchor moveWithCells="1">
                  <from>
                    <xdr:col>23</xdr:col>
                    <xdr:colOff>66675</xdr:colOff>
                    <xdr:row>12</xdr:row>
                    <xdr:rowOff>0</xdr:rowOff>
                  </from>
                  <to>
                    <xdr:col>24</xdr:col>
                    <xdr:colOff>66675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28</xdr:col>
                    <xdr:colOff>95250</xdr:colOff>
                    <xdr:row>13</xdr:row>
                    <xdr:rowOff>28575</xdr:rowOff>
                  </from>
                  <to>
                    <xdr:col>29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28</xdr:col>
                    <xdr:colOff>95250</xdr:colOff>
                    <xdr:row>14</xdr:row>
                    <xdr:rowOff>28575</xdr:rowOff>
                  </from>
                  <to>
                    <xdr:col>29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5" name="Check Box 24">
              <controlPr defaultSize="0" autoFill="0" autoLine="0" autoPict="0">
                <anchor moveWithCells="1">
                  <from>
                    <xdr:col>23</xdr:col>
                    <xdr:colOff>66675</xdr:colOff>
                    <xdr:row>13</xdr:row>
                    <xdr:rowOff>28575</xdr:rowOff>
                  </from>
                  <to>
                    <xdr:col>24</xdr:col>
                    <xdr:colOff>66675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6" name="Check Box 25">
              <controlPr defaultSize="0" autoFill="0" autoLine="0" autoPict="0">
                <anchor moveWithCells="1">
                  <from>
                    <xdr:col>23</xdr:col>
                    <xdr:colOff>66675</xdr:colOff>
                    <xdr:row>14</xdr:row>
                    <xdr:rowOff>9525</xdr:rowOff>
                  </from>
                  <to>
                    <xdr:col>24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7" name="Check Box 26">
              <controlPr defaultSize="0" autoFill="0" autoLine="0" autoPict="0">
                <anchor moveWithCells="1">
                  <from>
                    <xdr:col>23</xdr:col>
                    <xdr:colOff>66675</xdr:colOff>
                    <xdr:row>15</xdr:row>
                    <xdr:rowOff>0</xdr:rowOff>
                  </from>
                  <to>
                    <xdr:col>24</xdr:col>
                    <xdr:colOff>66675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8" name="Check Box 28">
              <controlPr defaultSize="0" autoFill="0" autoLine="0" autoPict="0">
                <anchor moveWithCells="1">
                  <from>
                    <xdr:col>28</xdr:col>
                    <xdr:colOff>85725</xdr:colOff>
                    <xdr:row>16</xdr:row>
                    <xdr:rowOff>19050</xdr:rowOff>
                  </from>
                  <to>
                    <xdr:col>29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Check Box 29">
              <controlPr defaultSize="0" autoFill="0" autoLine="0" autoPict="0">
                <anchor moveWithCells="1">
                  <from>
                    <xdr:col>28</xdr:col>
                    <xdr:colOff>85725</xdr:colOff>
                    <xdr:row>17</xdr:row>
                    <xdr:rowOff>19050</xdr:rowOff>
                  </from>
                  <to>
                    <xdr:col>29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0" name="Check Box 31">
              <controlPr defaultSize="0" autoFill="0" autoLine="0" autoPict="0">
                <anchor moveWithCells="1">
                  <from>
                    <xdr:col>23</xdr:col>
                    <xdr:colOff>66675</xdr:colOff>
                    <xdr:row>16</xdr:row>
                    <xdr:rowOff>28575</xdr:rowOff>
                  </from>
                  <to>
                    <xdr:col>24</xdr:col>
                    <xdr:colOff>66675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1" name="Check Box 32">
              <controlPr defaultSize="0" autoFill="0" autoLine="0" autoPict="0">
                <anchor moveWithCells="1">
                  <from>
                    <xdr:col>23</xdr:col>
                    <xdr:colOff>66675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2" name="Check Box 33">
              <controlPr defaultSize="0" autoFill="0" autoLine="0" autoPict="0">
                <anchor moveWithCells="1">
                  <from>
                    <xdr:col>23</xdr:col>
                    <xdr:colOff>66675</xdr:colOff>
                    <xdr:row>18</xdr:row>
                    <xdr:rowOff>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3" name="Check Box 36">
              <controlPr defaultSize="0" autoFill="0" autoLine="0" autoPict="0">
                <anchor moveWithCells="1">
                  <from>
                    <xdr:col>25</xdr:col>
                    <xdr:colOff>9525</xdr:colOff>
                    <xdr:row>38</xdr:row>
                    <xdr:rowOff>0</xdr:rowOff>
                  </from>
                  <to>
                    <xdr:col>26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4" name="Check Box 37">
              <controlPr defaultSize="0" autoFill="0" autoLine="0" autoPict="0">
                <anchor moveWithCells="1">
                  <from>
                    <xdr:col>16</xdr:col>
                    <xdr:colOff>0</xdr:colOff>
                    <xdr:row>38</xdr:row>
                    <xdr:rowOff>9525</xdr:rowOff>
                  </from>
                  <to>
                    <xdr:col>17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5" name="Check Box 38">
              <controlPr defaultSize="0" autoFill="0" autoLine="0" autoPict="0">
                <anchor moveWithCells="1">
                  <from>
                    <xdr:col>12</xdr:col>
                    <xdr:colOff>9525</xdr:colOff>
                    <xdr:row>44</xdr:row>
                    <xdr:rowOff>0</xdr:rowOff>
                  </from>
                  <to>
                    <xdr:col>13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6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7" name="Check Box 41">
              <controlPr defaultSize="0" autoFill="0" autoLine="0" autoPict="0">
                <anchor moveWithCells="1">
                  <from>
                    <xdr:col>23</xdr:col>
                    <xdr:colOff>66675</xdr:colOff>
                    <xdr:row>9</xdr:row>
                    <xdr:rowOff>9525</xdr:rowOff>
                  </from>
                  <to>
                    <xdr:col>24</xdr:col>
                    <xdr:colOff>66675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8" name="Check Box 73">
              <controlPr defaultSize="0" autoFill="0" autoLine="0" autoPict="0">
                <anchor moveWithCells="1">
                  <from>
                    <xdr:col>23</xdr:col>
                    <xdr:colOff>95250</xdr:colOff>
                    <xdr:row>52</xdr:row>
                    <xdr:rowOff>28575</xdr:rowOff>
                  </from>
                  <to>
                    <xdr:col>24</xdr:col>
                    <xdr:colOff>95250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9" name="Check Box 74">
              <controlPr defaultSize="0" autoFill="0" autoLine="0" autoPict="0">
                <anchor moveWithCells="1">
                  <from>
                    <xdr:col>23</xdr:col>
                    <xdr:colOff>95250</xdr:colOff>
                    <xdr:row>53</xdr:row>
                    <xdr:rowOff>9525</xdr:rowOff>
                  </from>
                  <to>
                    <xdr:col>24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0" name="Check Box 75">
              <controlPr defaultSize="0" autoFill="0" autoLine="0" autoPict="0">
                <anchor moveWithCells="1">
                  <from>
                    <xdr:col>23</xdr:col>
                    <xdr:colOff>95250</xdr:colOff>
                    <xdr:row>54</xdr:row>
                    <xdr:rowOff>9525</xdr:rowOff>
                  </from>
                  <to>
                    <xdr:col>24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1" name="Check Box 78">
              <controlPr defaultSize="0" autoFill="0" autoLine="0" autoPict="0">
                <anchor moveWithCells="1">
                  <from>
                    <xdr:col>28</xdr:col>
                    <xdr:colOff>104775</xdr:colOff>
                    <xdr:row>52</xdr:row>
                    <xdr:rowOff>28575</xdr:rowOff>
                  </from>
                  <to>
                    <xdr:col>29</xdr:col>
                    <xdr:colOff>104775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2" name="Check Box 79">
              <controlPr defaultSize="0" autoFill="0" autoLine="0" autoPict="0">
                <anchor moveWithCells="1">
                  <from>
                    <xdr:col>28</xdr:col>
                    <xdr:colOff>104775</xdr:colOff>
                    <xdr:row>53</xdr:row>
                    <xdr:rowOff>9525</xdr:rowOff>
                  </from>
                  <to>
                    <xdr:col>29</xdr:col>
                    <xdr:colOff>104775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33" name="Check Box 80">
              <controlPr defaultSize="0" autoFill="0" autoLine="0" autoPict="0">
                <anchor moveWithCells="1">
                  <from>
                    <xdr:col>23</xdr:col>
                    <xdr:colOff>85725</xdr:colOff>
                    <xdr:row>55</xdr:row>
                    <xdr:rowOff>28575</xdr:rowOff>
                  </from>
                  <to>
                    <xdr:col>24</xdr:col>
                    <xdr:colOff>85725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34" name="Check Box 81">
              <controlPr defaultSize="0" autoFill="0" autoLine="0" autoPict="0">
                <anchor moveWithCells="1">
                  <from>
                    <xdr:col>23</xdr:col>
                    <xdr:colOff>85725</xdr:colOff>
                    <xdr:row>56</xdr:row>
                    <xdr:rowOff>0</xdr:rowOff>
                  </from>
                  <to>
                    <xdr:col>24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35" name="Check Box 82">
              <controlPr defaultSize="0" autoFill="0" autoLine="0" autoPict="0">
                <anchor moveWithCells="1">
                  <from>
                    <xdr:col>23</xdr:col>
                    <xdr:colOff>85725</xdr:colOff>
                    <xdr:row>57</xdr:row>
                    <xdr:rowOff>0</xdr:rowOff>
                  </from>
                  <to>
                    <xdr:col>24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6" name="Check Box 83">
              <controlPr defaultSize="0" autoFill="0" autoLine="0" autoPict="0">
                <anchor moveWithCells="1">
                  <from>
                    <xdr:col>28</xdr:col>
                    <xdr:colOff>95250</xdr:colOff>
                    <xdr:row>55</xdr:row>
                    <xdr:rowOff>28575</xdr:rowOff>
                  </from>
                  <to>
                    <xdr:col>29</xdr:col>
                    <xdr:colOff>95250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37" name="Check Box 84">
              <controlPr defaultSize="0" autoFill="0" autoLine="0" autoPict="0">
                <anchor moveWithCells="1">
                  <from>
                    <xdr:col>28</xdr:col>
                    <xdr:colOff>95250</xdr:colOff>
                    <xdr:row>56</xdr:row>
                    <xdr:rowOff>0</xdr:rowOff>
                  </from>
                  <to>
                    <xdr:col>29</xdr:col>
                    <xdr:colOff>95250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38" name="Check Box 85">
              <controlPr defaultSize="0" autoFill="0" autoLine="0" autoPict="0">
                <anchor moveWithCells="1">
                  <from>
                    <xdr:col>23</xdr:col>
                    <xdr:colOff>95250</xdr:colOff>
                    <xdr:row>58</xdr:row>
                    <xdr:rowOff>19050</xdr:rowOff>
                  </from>
                  <to>
                    <xdr:col>24</xdr:col>
                    <xdr:colOff>95250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39" name="Check Box 86">
              <controlPr defaultSize="0" autoFill="0" autoLine="0" autoPict="0">
                <anchor moveWithCells="1">
                  <from>
                    <xdr:col>23</xdr:col>
                    <xdr:colOff>95250</xdr:colOff>
                    <xdr:row>59</xdr:row>
                    <xdr:rowOff>0</xdr:rowOff>
                  </from>
                  <to>
                    <xdr:col>24</xdr:col>
                    <xdr:colOff>95250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40" name="Check Box 87">
              <controlPr defaultSize="0" autoFill="0" autoLine="0" autoPict="0">
                <anchor moveWithCells="1">
                  <from>
                    <xdr:col>23</xdr:col>
                    <xdr:colOff>95250</xdr:colOff>
                    <xdr:row>60</xdr:row>
                    <xdr:rowOff>0</xdr:rowOff>
                  </from>
                  <to>
                    <xdr:col>24</xdr:col>
                    <xdr:colOff>95250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41" name="Check Box 88">
              <controlPr defaultSize="0" autoFill="0" autoLine="0" autoPict="0">
                <anchor moveWithCells="1">
                  <from>
                    <xdr:col>28</xdr:col>
                    <xdr:colOff>104775</xdr:colOff>
                    <xdr:row>58</xdr:row>
                    <xdr:rowOff>19050</xdr:rowOff>
                  </from>
                  <to>
                    <xdr:col>29</xdr:col>
                    <xdr:colOff>104775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42" name="Check Box 89">
              <controlPr defaultSize="0" autoFill="0" autoLine="0" autoPict="0">
                <anchor moveWithCells="1">
                  <from>
                    <xdr:col>28</xdr:col>
                    <xdr:colOff>104775</xdr:colOff>
                    <xdr:row>59</xdr:row>
                    <xdr:rowOff>0</xdr:rowOff>
                  </from>
                  <to>
                    <xdr:col>29</xdr:col>
                    <xdr:colOff>104775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43" name="Check Box 90">
              <controlPr defaultSize="0" autoFill="0" autoLine="0" autoPict="0">
                <anchor moveWithCells="1">
                  <from>
                    <xdr:col>23</xdr:col>
                    <xdr:colOff>95250</xdr:colOff>
                    <xdr:row>61</xdr:row>
                    <xdr:rowOff>0</xdr:rowOff>
                  </from>
                  <to>
                    <xdr:col>24</xdr:col>
                    <xdr:colOff>95250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44" name="Check Box 91">
              <controlPr defaultSize="0" autoFill="0" autoLine="0" autoPict="0">
                <anchor moveWithCells="1">
                  <from>
                    <xdr:col>23</xdr:col>
                    <xdr:colOff>95250</xdr:colOff>
                    <xdr:row>61</xdr:row>
                    <xdr:rowOff>219075</xdr:rowOff>
                  </from>
                  <to>
                    <xdr:col>24</xdr:col>
                    <xdr:colOff>95250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45" name="Check Box 92">
              <controlPr defaultSize="0" autoFill="0" autoLine="0" autoPict="0">
                <anchor moveWithCells="1">
                  <from>
                    <xdr:col>23</xdr:col>
                    <xdr:colOff>95250</xdr:colOff>
                    <xdr:row>62</xdr:row>
                    <xdr:rowOff>219075</xdr:rowOff>
                  </from>
                  <to>
                    <xdr:col>24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46" name="Check Box 93">
              <controlPr defaultSize="0" autoFill="0" autoLine="0" autoPict="0">
                <anchor moveWithCells="1">
                  <from>
                    <xdr:col>28</xdr:col>
                    <xdr:colOff>104775</xdr:colOff>
                    <xdr:row>61</xdr:row>
                    <xdr:rowOff>0</xdr:rowOff>
                  </from>
                  <to>
                    <xdr:col>29</xdr:col>
                    <xdr:colOff>104775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47" name="Check Box 94">
              <controlPr defaultSize="0" autoFill="0" autoLine="0" autoPict="0">
                <anchor moveWithCells="1">
                  <from>
                    <xdr:col>28</xdr:col>
                    <xdr:colOff>104775</xdr:colOff>
                    <xdr:row>61</xdr:row>
                    <xdr:rowOff>219075</xdr:rowOff>
                  </from>
                  <to>
                    <xdr:col>29</xdr:col>
                    <xdr:colOff>104775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48" name="Check Box 95">
              <controlPr defaultSize="0" autoFill="0" autoLine="0" autoPict="0">
                <anchor moveWithCells="1">
                  <from>
                    <xdr:col>23</xdr:col>
                    <xdr:colOff>104775</xdr:colOff>
                    <xdr:row>64</xdr:row>
                    <xdr:rowOff>28575</xdr:rowOff>
                  </from>
                  <to>
                    <xdr:col>24</xdr:col>
                    <xdr:colOff>104775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49" name="Check Box 96">
              <controlPr defaultSize="0" autoFill="0" autoLine="0" autoPict="0">
                <anchor moveWithCells="1">
                  <from>
                    <xdr:col>23</xdr:col>
                    <xdr:colOff>104775</xdr:colOff>
                    <xdr:row>65</xdr:row>
                    <xdr:rowOff>9525</xdr:rowOff>
                  </from>
                  <to>
                    <xdr:col>24</xdr:col>
                    <xdr:colOff>104775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50" name="Check Box 97">
              <controlPr defaultSize="0" autoFill="0" autoLine="0" autoPict="0">
                <anchor moveWithCells="1">
                  <from>
                    <xdr:col>23</xdr:col>
                    <xdr:colOff>104775</xdr:colOff>
                    <xdr:row>66</xdr:row>
                    <xdr:rowOff>9525</xdr:rowOff>
                  </from>
                  <to>
                    <xdr:col>24</xdr:col>
                    <xdr:colOff>104775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1" name="Check Box 98">
              <controlPr defaultSize="0" autoFill="0" autoLine="0" autoPict="0">
                <anchor moveWithCells="1">
                  <from>
                    <xdr:col>28</xdr:col>
                    <xdr:colOff>114300</xdr:colOff>
                    <xdr:row>64</xdr:row>
                    <xdr:rowOff>28575</xdr:rowOff>
                  </from>
                  <to>
                    <xdr:col>29</xdr:col>
                    <xdr:colOff>114300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2" name="Check Box 99">
              <controlPr defaultSize="0" autoFill="0" autoLine="0" autoPict="0">
                <anchor moveWithCells="1">
                  <from>
                    <xdr:col>28</xdr:col>
                    <xdr:colOff>114300</xdr:colOff>
                    <xdr:row>65</xdr:row>
                    <xdr:rowOff>9525</xdr:rowOff>
                  </from>
                  <to>
                    <xdr:col>29</xdr:col>
                    <xdr:colOff>114300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3" name="Check Box 100">
              <controlPr defaultSize="0" autoFill="0" autoLine="0" autoPict="0">
                <anchor moveWithCells="1">
                  <from>
                    <xdr:col>23</xdr:col>
                    <xdr:colOff>95250</xdr:colOff>
                    <xdr:row>67</xdr:row>
                    <xdr:rowOff>28575</xdr:rowOff>
                  </from>
                  <to>
                    <xdr:col>24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4" name="Check Box 101">
              <controlPr defaultSize="0" autoFill="0" autoLine="0" autoPict="0">
                <anchor moveWithCells="1">
                  <from>
                    <xdr:col>23</xdr:col>
                    <xdr:colOff>95250</xdr:colOff>
                    <xdr:row>68</xdr:row>
                    <xdr:rowOff>0</xdr:rowOff>
                  </from>
                  <to>
                    <xdr:col>24</xdr:col>
                    <xdr:colOff>95250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5" name="Check Box 102">
              <controlPr defaultSize="0" autoFill="0" autoLine="0" autoPict="0">
                <anchor moveWithCells="1">
                  <from>
                    <xdr:col>23</xdr:col>
                    <xdr:colOff>95250</xdr:colOff>
                    <xdr:row>69</xdr:row>
                    <xdr:rowOff>0</xdr:rowOff>
                  </from>
                  <to>
                    <xdr:col>24</xdr:col>
                    <xdr:colOff>95250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6" name="Check Box 103">
              <controlPr defaultSize="0" autoFill="0" autoLine="0" autoPict="0">
                <anchor moveWithCells="1">
                  <from>
                    <xdr:col>28</xdr:col>
                    <xdr:colOff>104775</xdr:colOff>
                    <xdr:row>67</xdr:row>
                    <xdr:rowOff>28575</xdr:rowOff>
                  </from>
                  <to>
                    <xdr:col>29</xdr:col>
                    <xdr:colOff>104775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57" name="Check Box 104">
              <controlPr defaultSize="0" autoFill="0" autoLine="0" autoPict="0">
                <anchor moveWithCells="1">
                  <from>
                    <xdr:col>28</xdr:col>
                    <xdr:colOff>104775</xdr:colOff>
                    <xdr:row>68</xdr:row>
                    <xdr:rowOff>0</xdr:rowOff>
                  </from>
                  <to>
                    <xdr:col>29</xdr:col>
                    <xdr:colOff>104775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58" name="Check Box 108">
              <controlPr defaultSize="0" autoFill="0" autoLine="0" autoPict="0">
                <anchor moveWithCells="1">
                  <from>
                    <xdr:col>16</xdr:col>
                    <xdr:colOff>0</xdr:colOff>
                    <xdr:row>88</xdr:row>
                    <xdr:rowOff>9525</xdr:rowOff>
                  </from>
                  <to>
                    <xdr:col>17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59" name="Check Box 109">
              <controlPr defaultSize="0" autoFill="0" autoLine="0" autoPict="0">
                <anchor moveWithCells="1">
                  <from>
                    <xdr:col>25</xdr:col>
                    <xdr:colOff>19050</xdr:colOff>
                    <xdr:row>88</xdr:row>
                    <xdr:rowOff>0</xdr:rowOff>
                  </from>
                  <to>
                    <xdr:col>26</xdr:col>
                    <xdr:colOff>19050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60" name="Check Box 110">
              <controlPr defaultSize="0" autoFill="0" autoLine="0" autoPict="0">
                <anchor moveWithCells="1">
                  <from>
                    <xdr:col>17</xdr:col>
                    <xdr:colOff>9525</xdr:colOff>
                    <xdr:row>45</xdr:row>
                    <xdr:rowOff>0</xdr:rowOff>
                  </from>
                  <to>
                    <xdr:col>18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61" name="Check Box 111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9525</xdr:rowOff>
                  </from>
                  <to>
                    <xdr:col>9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景品調査表</vt:lpstr>
      <vt:lpstr>記念品調査表</vt:lpstr>
      <vt:lpstr>記念品調査表!Print_Area</vt:lpstr>
      <vt:lpstr>景品調査表!Print_Area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06550801</dc:creator>
  <cp:lastModifiedBy>河瀬　雄哉</cp:lastModifiedBy>
  <cp:lastPrinted>2026-01-20T08:57:27Z</cp:lastPrinted>
  <dcterms:created xsi:type="dcterms:W3CDTF">2019-01-17T03:53:28Z</dcterms:created>
  <dcterms:modified xsi:type="dcterms:W3CDTF">2026-01-20T09:02:07Z</dcterms:modified>
</cp:coreProperties>
</file>