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tagaya.local\files\SEA02075\現年度\建設担当\R２玉川野毛町公園作業フォルダ（一時）\官民連携\サウンディング調査（起案）\様式バラ\様式（オリジナル）\"/>
    </mc:Choice>
  </mc:AlternateContent>
  <bookViews>
    <workbookView xWindow="0" yWindow="0" windowWidth="13920" windowHeight="11610" activeTab="4"/>
  </bookViews>
  <sheets>
    <sheet name="様式５ A" sheetId="33" r:id="rId1"/>
    <sheet name="様式５ B " sheetId="37" r:id="rId2"/>
    <sheet name="様式５C" sheetId="41" r:id="rId3"/>
    <sheet name="様式５D" sheetId="36" r:id="rId4"/>
    <sheet name="【 参考資料１０】手法A" sheetId="38" r:id="rId5"/>
  </sheets>
  <definedNames>
    <definedName name="_xlnm.Print_Area" localSheetId="4">'【 参考資料１０】手法A'!$A$1:$AC$52</definedName>
    <definedName name="_xlnm.Print_Area" localSheetId="0">'様式５ A'!$A$1:$AC$51</definedName>
    <definedName name="_xlnm.Print_Area" localSheetId="1">'様式５ B '!$A$1:$AC$49</definedName>
    <definedName name="_xlnm.Print_Area" localSheetId="2">様式５C!$A$1:$AC$37</definedName>
    <definedName name="_xlnm.Print_Area" localSheetId="3">様式５D!$A$1:$AC$37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4" i="41" l="1"/>
  <c r="Y34" i="41"/>
  <c r="N34" i="41"/>
  <c r="M34" i="41"/>
  <c r="AA31" i="41"/>
  <c r="F31" i="41"/>
  <c r="AA30" i="41"/>
  <c r="F30" i="41"/>
  <c r="AA29" i="41"/>
  <c r="F29" i="41"/>
  <c r="AA28" i="41"/>
  <c r="F28" i="41"/>
  <c r="AA25" i="41"/>
  <c r="F25" i="41"/>
  <c r="AA24" i="41"/>
  <c r="F24" i="41"/>
  <c r="AA23" i="41"/>
  <c r="F23" i="41"/>
  <c r="AA22" i="41"/>
  <c r="F22" i="41"/>
  <c r="M13" i="41"/>
  <c r="T34" i="41" s="1"/>
  <c r="K13" i="41"/>
  <c r="U9" i="41" s="1"/>
  <c r="W9" i="41" s="1"/>
  <c r="Y9" i="41" s="1"/>
  <c r="F33" i="41" s="1"/>
  <c r="I13" i="41"/>
  <c r="G13" i="41"/>
  <c r="AA43" i="38"/>
  <c r="O34" i="41" l="1"/>
  <c r="I34" i="41"/>
  <c r="V34" i="41"/>
  <c r="K34" i="41"/>
  <c r="W34" i="41"/>
  <c r="L34" i="41"/>
  <c r="X34" i="41"/>
  <c r="J34" i="41"/>
  <c r="U34" i="41"/>
  <c r="G34" i="41"/>
  <c r="AA34" i="41" s="1"/>
  <c r="R33" i="41"/>
  <c r="Q33" i="41"/>
  <c r="P33" i="41"/>
  <c r="O33" i="41"/>
  <c r="O35" i="41" s="1"/>
  <c r="W33" i="41"/>
  <c r="W35" i="41" s="1"/>
  <c r="K33" i="41"/>
  <c r="K35" i="41" s="1"/>
  <c r="V33" i="41"/>
  <c r="J33" i="41"/>
  <c r="S33" i="41"/>
  <c r="G33" i="41"/>
  <c r="I33" i="41"/>
  <c r="I35" i="41" s="1"/>
  <c r="T33" i="41"/>
  <c r="T35" i="41" s="1"/>
  <c r="Z33" i="41"/>
  <c r="Z35" i="41" s="1"/>
  <c r="N33" i="41"/>
  <c r="N35" i="41" s="1"/>
  <c r="Y33" i="41"/>
  <c r="Y35" i="41" s="1"/>
  <c r="M33" i="41"/>
  <c r="M35" i="41" s="1"/>
  <c r="X33" i="41"/>
  <c r="X35" i="41" s="1"/>
  <c r="L33" i="41"/>
  <c r="L35" i="41" s="1"/>
  <c r="U33" i="41"/>
  <c r="H33" i="41"/>
  <c r="P34" i="41"/>
  <c r="Q34" i="41"/>
  <c r="R34" i="41"/>
  <c r="S34" i="41"/>
  <c r="H34" i="41"/>
  <c r="J35" i="41" l="1"/>
  <c r="Q35" i="41"/>
  <c r="U35" i="41"/>
  <c r="V35" i="41"/>
  <c r="R35" i="41"/>
  <c r="AA33" i="41"/>
  <c r="AA35" i="41" s="1"/>
  <c r="G35" i="41"/>
  <c r="H35" i="41"/>
  <c r="S35" i="41"/>
  <c r="P35" i="41"/>
  <c r="K20" i="38" l="1"/>
  <c r="K24" i="33"/>
  <c r="F29" i="36" l="1"/>
  <c r="F30" i="36"/>
  <c r="F31" i="36"/>
  <c r="F28" i="36"/>
  <c r="F43" i="37" l="1"/>
  <c r="AA45" i="38"/>
  <c r="M13" i="38"/>
  <c r="K13" i="38"/>
  <c r="I24" i="38" s="1"/>
  <c r="I13" i="38"/>
  <c r="G13" i="38"/>
  <c r="U9" i="38" s="1"/>
  <c r="W9" i="38" s="1"/>
  <c r="Y9" i="38" s="1"/>
  <c r="F47" i="38" s="1"/>
  <c r="O47" i="38" s="1"/>
  <c r="K24" i="38"/>
  <c r="M20" i="38"/>
  <c r="X19" i="38" s="1"/>
  <c r="G20" i="38"/>
  <c r="W47" i="38"/>
  <c r="F45" i="38"/>
  <c r="AA44" i="38"/>
  <c r="F44" i="38"/>
  <c r="F43" i="38"/>
  <c r="AA41" i="38"/>
  <c r="F41" i="38"/>
  <c r="AA40" i="38"/>
  <c r="F40" i="38"/>
  <c r="AA39" i="38"/>
  <c r="F39" i="38"/>
  <c r="AA38" i="38"/>
  <c r="F38" i="38"/>
  <c r="AA35" i="38"/>
  <c r="F35" i="38"/>
  <c r="AA34" i="38"/>
  <c r="F34" i="38"/>
  <c r="AA33" i="38"/>
  <c r="F33" i="38"/>
  <c r="AA32" i="38"/>
  <c r="F32" i="38"/>
  <c r="I20" i="38"/>
  <c r="K19" i="37"/>
  <c r="K23" i="37" s="1"/>
  <c r="I19" i="37"/>
  <c r="G19" i="37"/>
  <c r="I20" i="33"/>
  <c r="G20" i="33"/>
  <c r="M20" i="33"/>
  <c r="AA29" i="36"/>
  <c r="AA43" i="37"/>
  <c r="AA41" i="37"/>
  <c r="F41" i="37"/>
  <c r="AA40" i="37"/>
  <c r="F40" i="37"/>
  <c r="AA39" i="37"/>
  <c r="F39" i="37"/>
  <c r="AA38" i="37"/>
  <c r="F38" i="37"/>
  <c r="AA35" i="37"/>
  <c r="F35" i="37"/>
  <c r="AA34" i="37"/>
  <c r="F34" i="37"/>
  <c r="AA33" i="37"/>
  <c r="F33" i="37"/>
  <c r="AA32" i="37"/>
  <c r="F32" i="37"/>
  <c r="M19" i="37"/>
  <c r="X18" i="37" s="1"/>
  <c r="M14" i="37"/>
  <c r="K14" i="37"/>
  <c r="I23" i="37" s="1"/>
  <c r="I14" i="37"/>
  <c r="G14" i="37"/>
  <c r="U10" i="37" s="1"/>
  <c r="W10" i="37" s="1"/>
  <c r="Y10" i="37" s="1"/>
  <c r="F45" i="37" s="1"/>
  <c r="AA33" i="33"/>
  <c r="AA43" i="33"/>
  <c r="F44" i="33"/>
  <c r="F42" i="33"/>
  <c r="AA30" i="36"/>
  <c r="AA24" i="36"/>
  <c r="M23" i="37" l="1"/>
  <c r="U46" i="37" s="1"/>
  <c r="S47" i="38"/>
  <c r="G47" i="38"/>
  <c r="K47" i="38"/>
  <c r="Z45" i="37"/>
  <c r="X45" i="37"/>
  <c r="V45" i="37"/>
  <c r="T45" i="37"/>
  <c r="R45" i="37"/>
  <c r="P45" i="37"/>
  <c r="N45" i="37"/>
  <c r="L45" i="37"/>
  <c r="J45" i="37"/>
  <c r="H45" i="37"/>
  <c r="W45" i="37"/>
  <c r="S45" i="37"/>
  <c r="O45" i="37"/>
  <c r="K45" i="37"/>
  <c r="G45" i="37"/>
  <c r="Y45" i="37"/>
  <c r="U45" i="37"/>
  <c r="Q45" i="37"/>
  <c r="M45" i="37"/>
  <c r="I45" i="37"/>
  <c r="Y46" i="37"/>
  <c r="W46" i="37"/>
  <c r="S46" i="37"/>
  <c r="Q46" i="37"/>
  <c r="M46" i="37"/>
  <c r="K46" i="37"/>
  <c r="G46" i="37"/>
  <c r="Z46" i="37"/>
  <c r="R46" i="37"/>
  <c r="N46" i="37"/>
  <c r="X46" i="37"/>
  <c r="T46" i="37"/>
  <c r="L46" i="37"/>
  <c r="H46" i="37"/>
  <c r="Z47" i="38"/>
  <c r="X47" i="38"/>
  <c r="V47" i="38"/>
  <c r="T47" i="38"/>
  <c r="R47" i="38"/>
  <c r="P47" i="38"/>
  <c r="N47" i="38"/>
  <c r="L47" i="38"/>
  <c r="J47" i="38"/>
  <c r="H47" i="38"/>
  <c r="I47" i="38"/>
  <c r="M47" i="38"/>
  <c r="Q47" i="38"/>
  <c r="U47" i="38"/>
  <c r="Y47" i="38"/>
  <c r="M24" i="38"/>
  <c r="G48" i="38" s="1"/>
  <c r="AA31" i="36"/>
  <c r="AA28" i="36"/>
  <c r="AA25" i="36"/>
  <c r="F25" i="36"/>
  <c r="F24" i="36"/>
  <c r="AA23" i="36"/>
  <c r="F23" i="36"/>
  <c r="AA22" i="36"/>
  <c r="F22" i="36"/>
  <c r="M13" i="36"/>
  <c r="K13" i="36"/>
  <c r="U9" i="36" s="1"/>
  <c r="W9" i="36" s="1"/>
  <c r="Y9" i="36" s="1"/>
  <c r="F33" i="36" s="1"/>
  <c r="I13" i="36"/>
  <c r="G13" i="36"/>
  <c r="P46" i="37" l="1"/>
  <c r="V46" i="37"/>
  <c r="V47" i="37" s="1"/>
  <c r="O46" i="37"/>
  <c r="N47" i="37"/>
  <c r="J46" i="37"/>
  <c r="I46" i="37"/>
  <c r="W47" i="37"/>
  <c r="Z34" i="36"/>
  <c r="G34" i="36"/>
  <c r="AA34" i="36" s="1"/>
  <c r="O47" i="37"/>
  <c r="K34" i="36"/>
  <c r="O34" i="36"/>
  <c r="S34" i="36"/>
  <c r="W34" i="36"/>
  <c r="Y48" i="38"/>
  <c r="Y49" i="38" s="1"/>
  <c r="W48" i="38"/>
  <c r="W49" i="38" s="1"/>
  <c r="U48" i="38"/>
  <c r="U49" i="38" s="1"/>
  <c r="S48" i="38"/>
  <c r="S49" i="38" s="1"/>
  <c r="Q48" i="38"/>
  <c r="O48" i="38"/>
  <c r="O49" i="38" s="1"/>
  <c r="M48" i="38"/>
  <c r="M49" i="38" s="1"/>
  <c r="K48" i="38"/>
  <c r="K49" i="38" s="1"/>
  <c r="I48" i="38"/>
  <c r="I49" i="38" s="1"/>
  <c r="X48" i="38"/>
  <c r="X49" i="38" s="1"/>
  <c r="T48" i="38"/>
  <c r="T49" i="38" s="1"/>
  <c r="P48" i="38"/>
  <c r="P49" i="38" s="1"/>
  <c r="L48" i="38"/>
  <c r="L49" i="38" s="1"/>
  <c r="H48" i="38"/>
  <c r="H49" i="38" s="1"/>
  <c r="Z48" i="38"/>
  <c r="Z49" i="38" s="1"/>
  <c r="V48" i="38"/>
  <c r="V49" i="38" s="1"/>
  <c r="R48" i="38"/>
  <c r="N48" i="38"/>
  <c r="N49" i="38" s="1"/>
  <c r="J48" i="38"/>
  <c r="J49" i="38"/>
  <c r="R49" i="38"/>
  <c r="M47" i="37"/>
  <c r="U47" i="37"/>
  <c r="AA45" i="37"/>
  <c r="G47" i="37"/>
  <c r="J47" i="37"/>
  <c r="R47" i="37"/>
  <c r="Z47" i="37"/>
  <c r="I34" i="36"/>
  <c r="M34" i="36"/>
  <c r="Q34" i="36"/>
  <c r="U34" i="36"/>
  <c r="Y34" i="36"/>
  <c r="Q49" i="38"/>
  <c r="AA47" i="38"/>
  <c r="AA46" i="37"/>
  <c r="I47" i="37"/>
  <c r="Q47" i="37"/>
  <c r="Y47" i="37"/>
  <c r="K47" i="37"/>
  <c r="S47" i="37"/>
  <c r="H47" i="37"/>
  <c r="L47" i="37"/>
  <c r="P47" i="37"/>
  <c r="T47" i="37"/>
  <c r="X47" i="37"/>
  <c r="Y33" i="36"/>
  <c r="W33" i="36"/>
  <c r="U33" i="36"/>
  <c r="S33" i="36"/>
  <c r="Q33" i="36"/>
  <c r="O33" i="36"/>
  <c r="O35" i="36" s="1"/>
  <c r="M33" i="36"/>
  <c r="K33" i="36"/>
  <c r="I33" i="36"/>
  <c r="G33" i="36"/>
  <c r="Z33" i="36"/>
  <c r="X33" i="36"/>
  <c r="V33" i="36"/>
  <c r="T33" i="36"/>
  <c r="R33" i="36"/>
  <c r="P33" i="36"/>
  <c r="N33" i="36"/>
  <c r="L33" i="36"/>
  <c r="J33" i="36"/>
  <c r="H33" i="36"/>
  <c r="H34" i="36"/>
  <c r="J34" i="36"/>
  <c r="L34" i="36"/>
  <c r="N34" i="36"/>
  <c r="P34" i="36"/>
  <c r="R34" i="36"/>
  <c r="T34" i="36"/>
  <c r="V34" i="36"/>
  <c r="X34" i="36"/>
  <c r="K18" i="33"/>
  <c r="K17" i="33"/>
  <c r="AA44" i="33"/>
  <c r="F43" i="33"/>
  <c r="AA42" i="33"/>
  <c r="AA40" i="33"/>
  <c r="F40" i="33"/>
  <c r="AA39" i="33"/>
  <c r="F39" i="33"/>
  <c r="AA38" i="33"/>
  <c r="F38" i="33"/>
  <c r="AA37" i="33"/>
  <c r="F37" i="33"/>
  <c r="AA34" i="33"/>
  <c r="F34" i="33"/>
  <c r="F33" i="33"/>
  <c r="AA32" i="33"/>
  <c r="F32" i="33"/>
  <c r="AA31" i="33"/>
  <c r="F31" i="33"/>
  <c r="X19" i="33"/>
  <c r="M13" i="33"/>
  <c r="K13" i="33"/>
  <c r="I13" i="33"/>
  <c r="G13" i="33"/>
  <c r="U9" i="33" s="1"/>
  <c r="W9" i="33" s="1"/>
  <c r="Y9" i="33" s="1"/>
  <c r="F46" i="33" s="1"/>
  <c r="K35" i="36" l="1"/>
  <c r="G35" i="36"/>
  <c r="S35" i="36"/>
  <c r="Z35" i="36"/>
  <c r="U35" i="36"/>
  <c r="I24" i="33"/>
  <c r="K20" i="33"/>
  <c r="M35" i="36"/>
  <c r="AA48" i="38"/>
  <c r="AA49" i="38" s="1"/>
  <c r="W35" i="36"/>
  <c r="I35" i="36"/>
  <c r="Q35" i="36"/>
  <c r="Y35" i="36"/>
  <c r="AA47" i="37"/>
  <c r="G49" i="38"/>
  <c r="H35" i="36"/>
  <c r="L35" i="36"/>
  <c r="P35" i="36"/>
  <c r="T35" i="36"/>
  <c r="X35" i="36"/>
  <c r="AA33" i="36"/>
  <c r="AA35" i="36" s="1"/>
  <c r="J35" i="36"/>
  <c r="N35" i="36"/>
  <c r="R35" i="36"/>
  <c r="V35" i="36"/>
  <c r="Y46" i="33"/>
  <c r="W46" i="33"/>
  <c r="U46" i="33"/>
  <c r="S46" i="33"/>
  <c r="Q46" i="33"/>
  <c r="O46" i="33"/>
  <c r="M46" i="33"/>
  <c r="K46" i="33"/>
  <c r="I46" i="33"/>
  <c r="G46" i="33"/>
  <c r="Z46" i="33"/>
  <c r="X46" i="33"/>
  <c r="V46" i="33"/>
  <c r="T46" i="33"/>
  <c r="R46" i="33"/>
  <c r="P46" i="33"/>
  <c r="N46" i="33"/>
  <c r="L46" i="33"/>
  <c r="J46" i="33"/>
  <c r="H46" i="33"/>
  <c r="M24" i="33"/>
  <c r="G47" i="33" s="1"/>
  <c r="Z47" i="33" l="1"/>
  <c r="Z48" i="33" s="1"/>
  <c r="X47" i="33"/>
  <c r="X48" i="33" s="1"/>
  <c r="V47" i="33"/>
  <c r="V48" i="33" s="1"/>
  <c r="T47" i="33"/>
  <c r="T48" i="33" s="1"/>
  <c r="R47" i="33"/>
  <c r="R48" i="33" s="1"/>
  <c r="P47" i="33"/>
  <c r="P48" i="33" s="1"/>
  <c r="N47" i="33"/>
  <c r="N48" i="33" s="1"/>
  <c r="L47" i="33"/>
  <c r="L48" i="33" s="1"/>
  <c r="J47" i="33"/>
  <c r="J48" i="33" s="1"/>
  <c r="H47" i="33"/>
  <c r="H48" i="33" s="1"/>
  <c r="Y47" i="33"/>
  <c r="Y48" i="33" s="1"/>
  <c r="W47" i="33"/>
  <c r="W48" i="33" s="1"/>
  <c r="U47" i="33"/>
  <c r="U48" i="33" s="1"/>
  <c r="S47" i="33"/>
  <c r="S48" i="33" s="1"/>
  <c r="Q47" i="33"/>
  <c r="Q48" i="33" s="1"/>
  <c r="O47" i="33"/>
  <c r="O48" i="33" s="1"/>
  <c r="M47" i="33"/>
  <c r="M48" i="33" s="1"/>
  <c r="K47" i="33"/>
  <c r="K48" i="33" s="1"/>
  <c r="I47" i="33"/>
  <c r="I48" i="33" s="1"/>
  <c r="AA46" i="33"/>
  <c r="AA47" i="33" l="1"/>
  <c r="AA48" i="33" s="1"/>
  <c r="G48" i="33"/>
</calcChain>
</file>

<file path=xl/sharedStrings.xml><?xml version="1.0" encoding="utf-8"?>
<sst xmlns="http://schemas.openxmlformats.org/spreadsheetml/2006/main" count="424" uniqueCount="118">
  <si>
    <t>管理事務所</t>
    <rPh sb="0" eb="2">
      <t>カンリ</t>
    </rPh>
    <rPh sb="2" eb="5">
      <t>ジムショ</t>
    </rPh>
    <phoneticPr fontId="1"/>
  </si>
  <si>
    <t>合計</t>
    <rPh sb="0" eb="2">
      <t>ゴウケイ</t>
    </rPh>
    <phoneticPr fontId="1"/>
  </si>
  <si>
    <t>事業収支計画書（参考様式）</t>
    <rPh sb="0" eb="2">
      <t>ジギョウ</t>
    </rPh>
    <rPh sb="2" eb="4">
      <t>シュウシ</t>
    </rPh>
    <rPh sb="4" eb="7">
      <t>ケイカクショ</t>
    </rPh>
    <rPh sb="8" eb="10">
      <t>サンコウ</t>
    </rPh>
    <rPh sb="10" eb="12">
      <t>ヨウシキ</t>
    </rPh>
    <phoneticPr fontId="1"/>
  </si>
  <si>
    <t>NO</t>
    <phoneticPr fontId="1"/>
  </si>
  <si>
    <t>施設名称</t>
    <rPh sb="0" eb="2">
      <t>シセツ</t>
    </rPh>
    <rPh sb="2" eb="4">
      <t>メイショウ</t>
    </rPh>
    <phoneticPr fontId="1"/>
  </si>
  <si>
    <t>合計</t>
    <rPh sb="0" eb="1">
      <t>ゴウ</t>
    </rPh>
    <rPh sb="1" eb="2">
      <t>ケイ</t>
    </rPh>
    <phoneticPr fontId="1"/>
  </si>
  <si>
    <t>（単位：千円）</t>
    <rPh sb="1" eb="3">
      <t>タンイ</t>
    </rPh>
    <rPh sb="4" eb="6">
      <t>センエン</t>
    </rPh>
    <phoneticPr fontId="1"/>
  </si>
  <si>
    <t>項目</t>
    <rPh sb="0" eb="2">
      <t>コウモク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</si>
  <si>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</si>
  <si>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</si>
  <si>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</si>
  <si>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</si>
  <si>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</si>
  <si>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6年目</t>
    <rPh sb="1" eb="3">
      <t>ネンメ</t>
    </rPh>
    <phoneticPr fontId="1"/>
  </si>
  <si>
    <t>7年目</t>
    <rPh sb="1" eb="3">
      <t>ネンメ</t>
    </rPh>
    <phoneticPr fontId="1"/>
  </si>
  <si>
    <t>8年目</t>
    <rPh sb="1" eb="3">
      <t>ネンメ</t>
    </rPh>
    <phoneticPr fontId="1"/>
  </si>
  <si>
    <t>9年目</t>
    <rPh sb="1" eb="3">
      <t>ネンメ</t>
    </rPh>
    <phoneticPr fontId="1"/>
  </si>
  <si>
    <t>10年目</t>
    <rPh sb="2" eb="4">
      <t>ネンメ</t>
    </rPh>
    <phoneticPr fontId="1"/>
  </si>
  <si>
    <t>必要に応じて、項目の追加または細分化してください。</t>
    <rPh sb="0" eb="2">
      <t>ヒツヨウ</t>
    </rPh>
    <rPh sb="3" eb="4">
      <t>オウ</t>
    </rPh>
    <rPh sb="7" eb="9">
      <t>コウモク</t>
    </rPh>
    <rPh sb="10" eb="12">
      <t>ツイカ</t>
    </rPh>
    <rPh sb="15" eb="18">
      <t>サイブンカ</t>
    </rPh>
    <phoneticPr fontId="1"/>
  </si>
  <si>
    <t>公園利用者向けトイレ</t>
    <rPh sb="0" eb="2">
      <t>コウエン</t>
    </rPh>
    <rPh sb="2" eb="5">
      <t>リヨウシャ</t>
    </rPh>
    <rPh sb="5" eb="6">
      <t>ム</t>
    </rPh>
    <phoneticPr fontId="1"/>
  </si>
  <si>
    <t>※</t>
    <phoneticPr fontId="1"/>
  </si>
  <si>
    <t>11年目</t>
    <rPh sb="2" eb="4">
      <t>ネンメ</t>
    </rPh>
    <phoneticPr fontId="1"/>
  </si>
  <si>
    <t>12年目</t>
    <rPh sb="2" eb="4">
      <t>ネンメ</t>
    </rPh>
    <phoneticPr fontId="1"/>
  </si>
  <si>
    <t>13年目</t>
    <rPh sb="2" eb="4">
      <t>ネンメ</t>
    </rPh>
    <phoneticPr fontId="1"/>
  </si>
  <si>
    <t>14年目</t>
    <rPh sb="2" eb="4">
      <t>ネンメ</t>
    </rPh>
    <phoneticPr fontId="1"/>
  </si>
  <si>
    <t>15年目</t>
    <rPh sb="2" eb="4">
      <t>ネンメ</t>
    </rPh>
    <phoneticPr fontId="1"/>
  </si>
  <si>
    <t>16年目</t>
    <rPh sb="2" eb="4">
      <t>ネンメ</t>
    </rPh>
    <phoneticPr fontId="1"/>
  </si>
  <si>
    <t>17年目</t>
    <rPh sb="2" eb="4">
      <t>ネンメ</t>
    </rPh>
    <phoneticPr fontId="1"/>
  </si>
  <si>
    <t>18年目</t>
    <rPh sb="2" eb="4">
      <t>ネンメ</t>
    </rPh>
    <phoneticPr fontId="1"/>
  </si>
  <si>
    <t>19年目</t>
    <rPh sb="2" eb="4">
      <t>ネンメ</t>
    </rPh>
    <phoneticPr fontId="1"/>
  </si>
  <si>
    <t>20年目</t>
    <rPh sb="2" eb="4">
      <t>ネンメ</t>
    </rPh>
    <phoneticPr fontId="1"/>
  </si>
  <si>
    <t>施設の種類</t>
    <rPh sb="0" eb="2">
      <t>シセツ</t>
    </rPh>
    <rPh sb="3" eb="5">
      <t>シュルイ</t>
    </rPh>
    <phoneticPr fontId="1"/>
  </si>
  <si>
    <t>支出　（Ｂ）</t>
    <rPh sb="0" eb="2">
      <t>シシュツ</t>
    </rPh>
    <phoneticPr fontId="1"/>
  </si>
  <si>
    <t xml:space="preserve">収入　（Ａ） </t>
    <rPh sb="0" eb="2">
      <t>シュウニュウ</t>
    </rPh>
    <phoneticPr fontId="1"/>
  </si>
  <si>
    <t>便益・サービス拠点部分（公募対象公園施設）</t>
    <rPh sb="0" eb="2">
      <t>ベンエキ</t>
    </rPh>
    <rPh sb="7" eb="9">
      <t>キョテン</t>
    </rPh>
    <rPh sb="9" eb="11">
      <t>ブブン</t>
    </rPh>
    <rPh sb="12" eb="14">
      <t>コウボ</t>
    </rPh>
    <rPh sb="14" eb="16">
      <t>タイショウ</t>
    </rPh>
    <rPh sb="16" eb="18">
      <t>コウエン</t>
    </rPh>
    <rPh sb="18" eb="20">
      <t>シセツ</t>
    </rPh>
    <phoneticPr fontId="1"/>
  </si>
  <si>
    <t>●●ショップ</t>
    <phoneticPr fontId="1"/>
  </si>
  <si>
    <t>売店</t>
    <rPh sb="0" eb="2">
      <t>バイテン</t>
    </rPh>
    <phoneticPr fontId="1"/>
  </si>
  <si>
    <t>●●コーヒー</t>
    <phoneticPr fontId="1"/>
  </si>
  <si>
    <t>カフェ</t>
    <phoneticPr fontId="1"/>
  </si>
  <si>
    <t>施設の概要</t>
    <rPh sb="0" eb="2">
      <t>シセツ</t>
    </rPh>
    <rPh sb="3" eb="5">
      <t>ガイヨウ</t>
    </rPh>
    <phoneticPr fontId="1"/>
  </si>
  <si>
    <t>便益・サービスの拠点（公募対象公園施設）　</t>
    <rPh sb="0" eb="2">
      <t>ベンエキ</t>
    </rPh>
    <rPh sb="8" eb="10">
      <t>キョテン</t>
    </rPh>
    <rPh sb="11" eb="15">
      <t>コウボタイショウ</t>
    </rPh>
    <rPh sb="15" eb="17">
      <t>コウエン</t>
    </rPh>
    <rPh sb="17" eb="19">
      <t>シセツ</t>
    </rPh>
    <phoneticPr fontId="1"/>
  </si>
  <si>
    <t>1階面積（㎡）</t>
    <rPh sb="1" eb="2">
      <t>カイ</t>
    </rPh>
    <rPh sb="2" eb="4">
      <t>メンセキ</t>
    </rPh>
    <phoneticPr fontId="1"/>
  </si>
  <si>
    <t>2階面積（㎡）</t>
    <rPh sb="1" eb="2">
      <t>カイ</t>
    </rPh>
    <rPh sb="2" eb="4">
      <t>メンセキ</t>
    </rPh>
    <phoneticPr fontId="1"/>
  </si>
  <si>
    <t>延床面積（㎡）</t>
    <rPh sb="0" eb="2">
      <t>ノベユカ</t>
    </rPh>
    <rPh sb="2" eb="4">
      <t>メンセキ</t>
    </rPh>
    <phoneticPr fontId="1"/>
  </si>
  <si>
    <t>年間支払額（千円）</t>
    <rPh sb="0" eb="2">
      <t>ネンカン</t>
    </rPh>
    <rPh sb="2" eb="5">
      <t>シハライガク</t>
    </rPh>
    <rPh sb="6" eb="7">
      <t>セン</t>
    </rPh>
    <rPh sb="7" eb="8">
      <t>エン</t>
    </rPh>
    <phoneticPr fontId="1"/>
  </si>
  <si>
    <t>月の支払額（円）</t>
    <rPh sb="0" eb="1">
      <t>ツキ</t>
    </rPh>
    <rPh sb="2" eb="5">
      <t>シハライガク</t>
    </rPh>
    <rPh sb="6" eb="7">
      <t>エン</t>
    </rPh>
    <phoneticPr fontId="1"/>
  </si>
  <si>
    <t>建築面積（㎡）</t>
    <rPh sb="0" eb="2">
      <t>ケンチク</t>
    </rPh>
    <rPh sb="2" eb="4">
      <t>メンセキ</t>
    </rPh>
    <phoneticPr fontId="1"/>
  </si>
  <si>
    <t>整備費（イニシャルコスト）</t>
    <rPh sb="0" eb="3">
      <t>セイビヒ</t>
    </rPh>
    <phoneticPr fontId="1"/>
  </si>
  <si>
    <t>事業実施条件</t>
    <rPh sb="0" eb="2">
      <t>ジギョウ</t>
    </rPh>
    <rPh sb="2" eb="4">
      <t>ジッシ</t>
    </rPh>
    <rPh sb="4" eb="6">
      <t>ジョウケン</t>
    </rPh>
    <phoneticPr fontId="1"/>
  </si>
  <si>
    <t>　ランニング（収入、支出）</t>
    <rPh sb="7" eb="9">
      <t>シュウニュウ</t>
    </rPh>
    <rPh sb="10" eb="12">
      <t>シシュツ</t>
    </rPh>
    <phoneticPr fontId="1"/>
  </si>
  <si>
    <t>収入見込み</t>
    <rPh sb="0" eb="2">
      <t>シュウニュウ</t>
    </rPh>
    <rPh sb="2" eb="4">
      <t>ミコ</t>
    </rPh>
    <phoneticPr fontId="1"/>
  </si>
  <si>
    <t>月の支払い額×12ヶ月÷1000</t>
    <rPh sb="0" eb="1">
      <t>ツキ</t>
    </rPh>
    <rPh sb="2" eb="4">
      <t>シハラ</t>
    </rPh>
    <rPh sb="5" eb="6">
      <t>ガク</t>
    </rPh>
    <rPh sb="10" eb="11">
      <t>ゲツ</t>
    </rPh>
    <phoneticPr fontId="1"/>
  </si>
  <si>
    <t>左図のa
1階の建築面積合計</t>
    <rPh sb="0" eb="2">
      <t>ヒダリズ</t>
    </rPh>
    <rPh sb="6" eb="7">
      <t>カイ</t>
    </rPh>
    <rPh sb="8" eb="10">
      <t>ケンチク</t>
    </rPh>
    <rPh sb="10" eb="12">
      <t>メンセキ</t>
    </rPh>
    <rPh sb="12" eb="14">
      <t>ゴウケイ</t>
    </rPh>
    <phoneticPr fontId="1"/>
  </si>
  <si>
    <t>ランニングコスト
（人件費、管理費、光熱水費など）</t>
    <phoneticPr fontId="1"/>
  </si>
  <si>
    <t>事業期間（年）</t>
    <rPh sb="0" eb="2">
      <t>ジギョウ</t>
    </rPh>
    <rPh sb="2" eb="4">
      <t>キカン</t>
    </rPh>
    <rPh sb="5" eb="6">
      <t>ネン</t>
    </rPh>
    <phoneticPr fontId="1"/>
  </si>
  <si>
    <t>想定する事業期間</t>
    <phoneticPr fontId="1"/>
  </si>
  <si>
    <t>便益・サービス拠点３</t>
    <phoneticPr fontId="1"/>
  </si>
  <si>
    <t>便益・サービス拠点４</t>
    <phoneticPr fontId="1"/>
  </si>
  <si>
    <t>概要</t>
    <rPh sb="0" eb="2">
      <t>ガイヨウ</t>
    </rPh>
    <phoneticPr fontId="1"/>
  </si>
  <si>
    <t>黄色着色部をご記入ください</t>
    <rPh sb="0" eb="2">
      <t>キイロ</t>
    </rPh>
    <rPh sb="2" eb="5">
      <t>チャクショクブ</t>
    </rPh>
    <rPh sb="7" eb="9">
      <t>キニュウ</t>
    </rPh>
    <phoneticPr fontId="1"/>
  </si>
  <si>
    <t>左図のbの便益・サービスの拠点となる施設の延床面積</t>
    <rPh sb="0" eb="2">
      <t>ヒダリズ</t>
    </rPh>
    <rPh sb="5" eb="7">
      <t>ベンエキ</t>
    </rPh>
    <rPh sb="13" eb="15">
      <t>キョテン</t>
    </rPh>
    <rPh sb="18" eb="20">
      <t>シセツ</t>
    </rPh>
    <rPh sb="21" eb="23">
      <t>ノベユカ</t>
    </rPh>
    <rPh sb="23" eb="25">
      <t>メンセキ</t>
    </rPh>
    <phoneticPr fontId="1"/>
  </si>
  <si>
    <t>整備費用（千円）</t>
    <rPh sb="0" eb="2">
      <t>セイビ</t>
    </rPh>
    <rPh sb="2" eb="4">
      <t>ヒヨウ</t>
    </rPh>
    <rPh sb="5" eb="6">
      <t>セン</t>
    </rPh>
    <rPh sb="6" eb="7">
      <t>エン</t>
    </rPh>
    <phoneticPr fontId="1"/>
  </si>
  <si>
    <t>整備費用（千円）</t>
    <rPh sb="2" eb="4">
      <t>ヒヨウ</t>
    </rPh>
    <rPh sb="5" eb="6">
      <t>セン</t>
    </rPh>
    <rPh sb="6" eb="7">
      <t>エン</t>
    </rPh>
    <phoneticPr fontId="1"/>
  </si>
  <si>
    <t>整備費用合計
（千円）</t>
    <rPh sb="2" eb="4">
      <t>ヒヨウ</t>
    </rPh>
    <rPh sb="4" eb="6">
      <t>ゴウケイ</t>
    </rPh>
    <rPh sb="8" eb="9">
      <t>セン</t>
    </rPh>
    <rPh sb="9" eb="10">
      <t>エン</t>
    </rPh>
    <phoneticPr fontId="1"/>
  </si>
  <si>
    <t>金額等をご記入ください</t>
    <rPh sb="0" eb="2">
      <t>キンガク</t>
    </rPh>
    <rPh sb="2" eb="3">
      <t>トウ</t>
    </rPh>
    <rPh sb="5" eb="7">
      <t>キニュウ</t>
    </rPh>
    <phoneticPr fontId="1"/>
  </si>
  <si>
    <t xml:space="preserve">収入　（1） </t>
    <rPh sb="0" eb="2">
      <t>シュウニュウ</t>
    </rPh>
    <phoneticPr fontId="1"/>
  </si>
  <si>
    <t>支出　（2）</t>
    <rPh sb="0" eb="2">
      <t>シシュツ</t>
    </rPh>
    <phoneticPr fontId="1"/>
  </si>
  <si>
    <t>営業損益　（1）－（2）－（3）</t>
    <rPh sb="0" eb="2">
      <t>エイギョウ</t>
    </rPh>
    <rPh sb="2" eb="4">
      <t>ソンエキ</t>
    </rPh>
    <phoneticPr fontId="1"/>
  </si>
  <si>
    <t>原価償却費　（3）     ※｛ｂ(イニシャルコストの総額)－d（区に求める整備費の負担）｝÷e（事業期間）＝1年あたりの原価償却費</t>
    <rPh sb="0" eb="2">
      <t>ゲンカ</t>
    </rPh>
    <rPh sb="2" eb="4">
      <t>ショウキャク</t>
    </rPh>
    <rPh sb="4" eb="5">
      <t>ヒ</t>
    </rPh>
    <rPh sb="27" eb="29">
      <t>ソウガク</t>
    </rPh>
    <rPh sb="33" eb="34">
      <t>ク</t>
    </rPh>
    <rPh sb="35" eb="36">
      <t>モト</t>
    </rPh>
    <rPh sb="38" eb="40">
      <t>セイビ</t>
    </rPh>
    <rPh sb="40" eb="41">
      <t>ヒ</t>
    </rPh>
    <rPh sb="42" eb="44">
      <t>フタン</t>
    </rPh>
    <rPh sb="49" eb="51">
      <t>ジギョウ</t>
    </rPh>
    <rPh sb="51" eb="53">
      <t>キカン</t>
    </rPh>
    <rPh sb="56" eb="57">
      <t>ネン</t>
    </rPh>
    <rPh sb="61" eb="63">
      <t>ゲンカ</t>
    </rPh>
    <rPh sb="63" eb="66">
      <t>ショウキャクヒ</t>
    </rPh>
    <phoneticPr fontId="1"/>
  </si>
  <si>
    <t>原価償却費　（３）
※b(イニシャルコストの総額)÷d（事業期間）＝1年あたりの原価償却費</t>
    <rPh sb="0" eb="2">
      <t>ゲンカ</t>
    </rPh>
    <rPh sb="2" eb="4">
      <t>ショウキャク</t>
    </rPh>
    <rPh sb="4" eb="5">
      <t>ヒ</t>
    </rPh>
    <rPh sb="22" eb="24">
      <t>ソウガク</t>
    </rPh>
    <rPh sb="28" eb="30">
      <t>ジギョウ</t>
    </rPh>
    <rPh sb="30" eb="32">
      <t>キカン</t>
    </rPh>
    <rPh sb="35" eb="36">
      <t>ネン</t>
    </rPh>
    <rPh sb="40" eb="42">
      <t>ゲンカ</t>
    </rPh>
    <rPh sb="42" eb="45">
      <t>ショウキャクヒ</t>
    </rPh>
    <phoneticPr fontId="1"/>
  </si>
  <si>
    <t>特定公園施設における費用負担</t>
    <rPh sb="0" eb="2">
      <t>トクテイ</t>
    </rPh>
    <rPh sb="2" eb="4">
      <t>コウエン</t>
    </rPh>
    <rPh sb="4" eb="6">
      <t>シセツ</t>
    </rPh>
    <rPh sb="10" eb="14">
      <t>ヒヨウフタン</t>
    </rPh>
    <phoneticPr fontId="1"/>
  </si>
  <si>
    <t>使用料提案額（円/㎡・月）</t>
    <rPh sb="0" eb="3">
      <t>シヨウリョウ</t>
    </rPh>
    <rPh sb="3" eb="6">
      <t>テイアンガク</t>
    </rPh>
    <rPh sb="7" eb="8">
      <t>エン</t>
    </rPh>
    <rPh sb="11" eb="12">
      <t>ツキ</t>
    </rPh>
    <phoneticPr fontId="1"/>
  </si>
  <si>
    <t>使用料（事業者が区へ支払うもの）　
※便益・サービスの拠点となる施設の1階建築面積で換算</t>
    <rPh sb="0" eb="3">
      <t>シヨウリョウ</t>
    </rPh>
    <rPh sb="4" eb="7">
      <t>ジギョウシャ</t>
    </rPh>
    <rPh sb="8" eb="9">
      <t>ク</t>
    </rPh>
    <rPh sb="10" eb="12">
      <t>シハラ</t>
    </rPh>
    <rPh sb="19" eb="21">
      <t>ベンエキ</t>
    </rPh>
    <rPh sb="27" eb="29">
      <t>キョテン</t>
    </rPh>
    <rPh sb="32" eb="34">
      <t>シセツ</t>
    </rPh>
    <rPh sb="36" eb="37">
      <t>カイ</t>
    </rPh>
    <rPh sb="37" eb="39">
      <t>ケンチク</t>
    </rPh>
    <rPh sb="39" eb="41">
      <t>メンセキ</t>
    </rPh>
    <rPh sb="42" eb="44">
      <t>カンサン</t>
    </rPh>
    <phoneticPr fontId="1"/>
  </si>
  <si>
    <t xml:space="preserve">使用料
</t>
    <rPh sb="0" eb="3">
      <t>シヨウリョウ</t>
    </rPh>
    <phoneticPr fontId="1"/>
  </si>
  <si>
    <t xml:space="preserve">テナント使用料
</t>
    <rPh sb="4" eb="7">
      <t>シヨウリョウ</t>
    </rPh>
    <phoneticPr fontId="1"/>
  </si>
  <si>
    <t>便益・サービス拠点部分（テナント事業者）</t>
    <rPh sb="0" eb="2">
      <t>ベンエキ</t>
    </rPh>
    <rPh sb="7" eb="9">
      <t>キョテン</t>
    </rPh>
    <rPh sb="9" eb="11">
      <t>ブブン</t>
    </rPh>
    <rPh sb="16" eb="19">
      <t>ジギョウシャ</t>
    </rPh>
    <phoneticPr fontId="1"/>
  </si>
  <si>
    <t>テナント使用料提案額（円/㎡・月）</t>
    <rPh sb="4" eb="7">
      <t>シヨウリョウ</t>
    </rPh>
    <rPh sb="7" eb="10">
      <t>テイアンガク</t>
    </rPh>
    <rPh sb="11" eb="12">
      <t>エン</t>
    </rPh>
    <rPh sb="15" eb="16">
      <t>ツキ</t>
    </rPh>
    <phoneticPr fontId="1"/>
  </si>
  <si>
    <t>テナント使用料（事業者が区へ支払うもの）　
※便益・サービスの拠点となる施設の延床面積で換算</t>
    <rPh sb="4" eb="7">
      <t>シヨウリョウ</t>
    </rPh>
    <rPh sb="8" eb="11">
      <t>ジギョウシャ</t>
    </rPh>
    <rPh sb="12" eb="13">
      <t>ク</t>
    </rPh>
    <rPh sb="14" eb="16">
      <t>シハラ</t>
    </rPh>
    <rPh sb="23" eb="25">
      <t>ベンエキ</t>
    </rPh>
    <rPh sb="31" eb="33">
      <t>キョテン</t>
    </rPh>
    <rPh sb="36" eb="38">
      <t>シセツ</t>
    </rPh>
    <rPh sb="39" eb="41">
      <t>ノベユカ</t>
    </rPh>
    <rPh sb="41" eb="43">
      <t>メンセキ</t>
    </rPh>
    <rPh sb="44" eb="46">
      <t>カンサン</t>
    </rPh>
    <phoneticPr fontId="1"/>
  </si>
  <si>
    <t>金額をご提案ください
※条例で定める1,695円/㎡・月以上</t>
    <rPh sb="0" eb="2">
      <t>キンガク</t>
    </rPh>
    <rPh sb="4" eb="6">
      <t>テイアン</t>
    </rPh>
    <rPh sb="12" eb="14">
      <t>ジョウレイ</t>
    </rPh>
    <rPh sb="15" eb="16">
      <t>サダ</t>
    </rPh>
    <rPh sb="23" eb="24">
      <t>エン</t>
    </rPh>
    <rPh sb="27" eb="28">
      <t>ツキ</t>
    </rPh>
    <rPh sb="28" eb="30">
      <t>イジョウ</t>
    </rPh>
    <phoneticPr fontId="1"/>
  </si>
  <si>
    <t>便益・サービス拠点部分（設置管理許可制度）</t>
    <rPh sb="0" eb="2">
      <t>ベンエキ</t>
    </rPh>
    <rPh sb="7" eb="9">
      <t>キョテン</t>
    </rPh>
    <rPh sb="9" eb="11">
      <t>ブブン</t>
    </rPh>
    <rPh sb="12" eb="14">
      <t>セッチ</t>
    </rPh>
    <rPh sb="14" eb="16">
      <t>カンリ</t>
    </rPh>
    <rPh sb="16" eb="18">
      <t>キョカ</t>
    </rPh>
    <rPh sb="18" eb="20">
      <t>セイド</t>
    </rPh>
    <phoneticPr fontId="1"/>
  </si>
  <si>
    <t>便益・サービスの拠点（設置管理許可制度）　</t>
    <rPh sb="0" eb="2">
      <t>ベンエキ</t>
    </rPh>
    <rPh sb="8" eb="10">
      <t>キョテン</t>
    </rPh>
    <phoneticPr fontId="1"/>
  </si>
  <si>
    <t>園路・広場等の公共部</t>
    <rPh sb="0" eb="2">
      <t>エンロ</t>
    </rPh>
    <rPh sb="3" eb="5">
      <t>ヒロバ</t>
    </rPh>
    <rPh sb="5" eb="6">
      <t>ナド</t>
    </rPh>
    <rPh sb="7" eb="9">
      <t>コウキョウ</t>
    </rPh>
    <rPh sb="9" eb="10">
      <t>ブ</t>
    </rPh>
    <phoneticPr fontId="1"/>
  </si>
  <si>
    <t>青色着色部は自動計算</t>
    <rPh sb="0" eb="2">
      <t>アオイロ</t>
    </rPh>
    <rPh sb="2" eb="4">
      <t>チャクショク</t>
    </rPh>
    <rPh sb="4" eb="5">
      <t>ブ</t>
    </rPh>
    <rPh sb="6" eb="8">
      <t>ジドウ</t>
    </rPh>
    <rPh sb="8" eb="10">
      <t>ケイサン</t>
    </rPh>
    <phoneticPr fontId="1"/>
  </si>
  <si>
    <t>（特定公園施設）</t>
    <rPh sb="1" eb="3">
      <t>トクテイ</t>
    </rPh>
    <rPh sb="3" eb="5">
      <t>コウエン</t>
    </rPh>
    <rPh sb="5" eb="7">
      <t>シセツ</t>
    </rPh>
    <phoneticPr fontId="1"/>
  </si>
  <si>
    <t>整備費用の負担（千円）</t>
    <rPh sb="0" eb="3">
      <t>セイビヒ</t>
    </rPh>
    <rPh sb="3" eb="4">
      <t>ヨウ</t>
    </rPh>
    <rPh sb="5" eb="7">
      <t>フタン</t>
    </rPh>
    <rPh sb="8" eb="10">
      <t>センエン</t>
    </rPh>
    <phoneticPr fontId="1"/>
  </si>
  <si>
    <t>上限２０年
（延長提案可）</t>
    <rPh sb="0" eb="2">
      <t>ジョウゲン</t>
    </rPh>
    <rPh sb="4" eb="5">
      <t>ネン</t>
    </rPh>
    <rPh sb="7" eb="9">
      <t>エンチョウ</t>
    </rPh>
    <rPh sb="9" eb="11">
      <t>テイアン</t>
    </rPh>
    <rPh sb="11" eb="12">
      <t>カ</t>
    </rPh>
    <phoneticPr fontId="1"/>
  </si>
  <si>
    <t>上限２０年
（延長提案可）</t>
    <phoneticPr fontId="1"/>
  </si>
  <si>
    <t>上限１０年
（延長提案可）</t>
    <phoneticPr fontId="1"/>
  </si>
  <si>
    <t>上限２０年と想定（延長提案可）</t>
    <rPh sb="6" eb="8">
      <t>ソウテイ</t>
    </rPh>
    <phoneticPr fontId="1"/>
  </si>
  <si>
    <t>【C】設置管理許可制度を活用し、便益・サービスの拠点となる施設を公園施設として設置、管理</t>
    <phoneticPr fontId="1"/>
  </si>
  <si>
    <t>使用料提案額×建築面積</t>
    <rPh sb="9" eb="11">
      <t>メンセキ</t>
    </rPh>
    <phoneticPr fontId="1"/>
  </si>
  <si>
    <t>使用料提案額×延床面積</t>
    <rPh sb="0" eb="3">
      <t>シヨウリョウ</t>
    </rPh>
    <rPh sb="7" eb="9">
      <t>ノベユカ</t>
    </rPh>
    <rPh sb="9" eb="11">
      <t>メンセキ</t>
    </rPh>
    <phoneticPr fontId="1"/>
  </si>
  <si>
    <t>面積（㎡）</t>
    <rPh sb="0" eb="2">
      <t>メンセキ</t>
    </rPh>
    <phoneticPr fontId="1"/>
  </si>
  <si>
    <t>延床面積（㎡）</t>
    <rPh sb="0" eb="1">
      <t>ノ</t>
    </rPh>
    <rPh sb="1" eb="4">
      <t>ユカメンセキ</t>
    </rPh>
    <phoneticPr fontId="1"/>
  </si>
  <si>
    <r>
      <rPr>
        <b/>
        <sz val="8"/>
        <color theme="1"/>
        <rFont val="ＭＳ Ｐゴシック"/>
        <family val="3"/>
        <charset val="128"/>
        <scheme val="minor"/>
      </rPr>
      <t>園路・広場等の公共部</t>
    </r>
    <r>
      <rPr>
        <b/>
        <sz val="10"/>
        <color theme="1"/>
        <rFont val="ＭＳ Ｐゴシック"/>
        <family val="3"/>
        <charset val="128"/>
        <scheme val="minor"/>
      </rPr>
      <t xml:space="preserve">
面積合計（㎡）</t>
    </r>
    <rPh sb="0" eb="2">
      <t>エンロ</t>
    </rPh>
    <rPh sb="3" eb="5">
      <t>ヒロバ</t>
    </rPh>
    <rPh sb="5" eb="6">
      <t>ナド</t>
    </rPh>
    <rPh sb="7" eb="9">
      <t>コウキョウ</t>
    </rPh>
    <rPh sb="9" eb="10">
      <t>ブ</t>
    </rPh>
    <rPh sb="11" eb="13">
      <t>メンセキ</t>
    </rPh>
    <rPh sb="13" eb="15">
      <t>ゴウケイ</t>
    </rPh>
    <phoneticPr fontId="1"/>
  </si>
  <si>
    <t>建築物の
延床面積合計（㎡）</t>
    <rPh sb="0" eb="3">
      <t>ケンチクブツ</t>
    </rPh>
    <rPh sb="5" eb="7">
      <t>ノベユカ</t>
    </rPh>
    <rPh sb="7" eb="9">
      <t>メンセキ</t>
    </rPh>
    <rPh sb="9" eb="11">
      <t>ゴウケイ</t>
    </rPh>
    <phoneticPr fontId="1"/>
  </si>
  <si>
    <t>-</t>
    <phoneticPr fontId="1"/>
  </si>
  <si>
    <t>-</t>
    <phoneticPr fontId="1"/>
  </si>
  <si>
    <t>管理事務所、公園利用者向けトイレ、園路・広場等の公共部は整備後区に引き渡し、園路・広場等の公共部の一部を事業者が管理する想定で記載しています。</t>
    <rPh sb="0" eb="2">
      <t>カンリ</t>
    </rPh>
    <rPh sb="2" eb="4">
      <t>ジム</t>
    </rPh>
    <rPh sb="4" eb="5">
      <t>ショ</t>
    </rPh>
    <rPh sb="6" eb="8">
      <t>コウエン</t>
    </rPh>
    <rPh sb="8" eb="11">
      <t>リヨウシャ</t>
    </rPh>
    <rPh sb="11" eb="12">
      <t>ム</t>
    </rPh>
    <rPh sb="17" eb="19">
      <t>エンロ</t>
    </rPh>
    <rPh sb="20" eb="22">
      <t>ヒロバ</t>
    </rPh>
    <rPh sb="22" eb="23">
      <t>ナド</t>
    </rPh>
    <rPh sb="24" eb="26">
      <t>コウキョウ</t>
    </rPh>
    <rPh sb="26" eb="27">
      <t>ブ</t>
    </rPh>
    <rPh sb="28" eb="30">
      <t>セイビ</t>
    </rPh>
    <rPh sb="30" eb="31">
      <t>ゴ</t>
    </rPh>
    <rPh sb="31" eb="32">
      <t>ク</t>
    </rPh>
    <rPh sb="33" eb="34">
      <t>ヒ</t>
    </rPh>
    <rPh sb="35" eb="36">
      <t>ワタ</t>
    </rPh>
    <rPh sb="38" eb="40">
      <t>エンロ</t>
    </rPh>
    <rPh sb="41" eb="43">
      <t>ヒロバ</t>
    </rPh>
    <rPh sb="43" eb="44">
      <t>ナド</t>
    </rPh>
    <rPh sb="45" eb="47">
      <t>コウキョウ</t>
    </rPh>
    <rPh sb="47" eb="48">
      <t>ブ</t>
    </rPh>
    <rPh sb="49" eb="51">
      <t>イチブ</t>
    </rPh>
    <rPh sb="52" eb="55">
      <t>ジギョウシャ</t>
    </rPh>
    <rPh sb="56" eb="58">
      <t>カンリ</t>
    </rPh>
    <rPh sb="60" eb="62">
      <t>ソウテイ</t>
    </rPh>
    <rPh sb="63" eb="65">
      <t>キサイ</t>
    </rPh>
    <phoneticPr fontId="1"/>
  </si>
  <si>
    <t>【A】P-PFIを活用し、便益・サービスの拠点となる施設を公募対象公園施設として、管理事務所及び公園利用者向けトイレを特定公園施設として設置・管理</t>
    <phoneticPr fontId="1"/>
  </si>
  <si>
    <t>【B】P-PFIを活用し、便益・サービスの拠点となる施設を公募対象公園施設として設置、管理</t>
    <phoneticPr fontId="1"/>
  </si>
  <si>
    <t>【D】公設施設に便益・サービスの拠点となる施設を設け、テナント事業者として出店・運営</t>
    <phoneticPr fontId="1"/>
  </si>
  <si>
    <t>園路・広場等の公共部（特定公園施設）</t>
    <rPh sb="11" eb="13">
      <t>トクテイ</t>
    </rPh>
    <rPh sb="13" eb="15">
      <t>コウエン</t>
    </rPh>
    <rPh sb="15" eb="17">
      <t>シセツ</t>
    </rPh>
    <phoneticPr fontId="1"/>
  </si>
  <si>
    <t>管理事務所、公園利用者向けトイレ、園路・広場等の公共部（特定公園施設）</t>
    <rPh sb="0" eb="2">
      <t>カンリ</t>
    </rPh>
    <rPh sb="2" eb="5">
      <t>ジムショ</t>
    </rPh>
    <rPh sb="6" eb="8">
      <t>コウエン</t>
    </rPh>
    <rPh sb="8" eb="11">
      <t>リヨウシャ</t>
    </rPh>
    <rPh sb="11" eb="12">
      <t>ム</t>
    </rPh>
    <rPh sb="28" eb="30">
      <t>トクテイ</t>
    </rPh>
    <rPh sb="30" eb="32">
      <t>コウエン</t>
    </rPh>
    <rPh sb="32" eb="34">
      <t>シセツ</t>
    </rPh>
    <phoneticPr fontId="1"/>
  </si>
  <si>
    <t>【参考資料１０】事業収支計画書（記入例）</t>
    <rPh sb="1" eb="3">
      <t>サンコウ</t>
    </rPh>
    <rPh sb="3" eb="5">
      <t>シリョウ</t>
    </rPh>
    <rPh sb="8" eb="10">
      <t>ジギョウ</t>
    </rPh>
    <rPh sb="10" eb="12">
      <t>シュウシ</t>
    </rPh>
    <rPh sb="12" eb="15">
      <t>ケイカクショ</t>
    </rPh>
    <rPh sb="16" eb="19">
      <t>キニュウレイ</t>
    </rPh>
    <phoneticPr fontId="1"/>
  </si>
  <si>
    <t>≪様式５≫事業収支計画書（参考様式）</t>
    <rPh sb="1" eb="3">
      <t>ヨウシキ</t>
    </rPh>
    <rPh sb="13" eb="15">
      <t>サンコウ</t>
    </rPh>
    <rPh sb="15" eb="17">
      <t>ヨウシキ</t>
    </rPh>
    <phoneticPr fontId="1"/>
  </si>
  <si>
    <t>想定する事業期間</t>
  </si>
  <si>
    <t>便益・サービスの拠点</t>
    <rPh sb="0" eb="2">
      <t>ベンエキ</t>
    </rPh>
    <rPh sb="8" eb="10">
      <t>キョテン</t>
    </rPh>
    <phoneticPr fontId="1"/>
  </si>
  <si>
    <t>便益・サービス拠点部分（設置管理許可制度）　</t>
    <rPh sb="0" eb="2">
      <t>ベンエキ</t>
    </rPh>
    <rPh sb="7" eb="9">
      <t>キョテン</t>
    </rPh>
    <rPh sb="9" eb="11">
      <t>ブブン</t>
    </rPh>
    <phoneticPr fontId="1"/>
  </si>
  <si>
    <t>便益・サービス拠点部分（テナント事業者）</t>
    <rPh sb="0" eb="2">
      <t>ベンエキ</t>
    </rPh>
    <rPh sb="7" eb="9">
      <t>キョテン</t>
    </rPh>
    <rPh sb="9" eb="11">
      <t>ブブン</t>
    </rPh>
    <phoneticPr fontId="1"/>
  </si>
  <si>
    <t>ランニング（収入、支出）</t>
    <rPh sb="6" eb="8">
      <t>シュウニュウ</t>
    </rPh>
    <rPh sb="9" eb="11">
      <t>シシュツ</t>
    </rPh>
    <phoneticPr fontId="1"/>
  </si>
  <si>
    <t>想定する事業期間</t>
    <phoneticPr fontId="1"/>
  </si>
  <si>
    <t>左図のa
1階の建築面積合計</t>
    <rPh sb="0" eb="2">
      <t>サズ</t>
    </rPh>
    <rPh sb="6" eb="7">
      <t>カイ</t>
    </rPh>
    <rPh sb="8" eb="10">
      <t>ケンチク</t>
    </rPh>
    <rPh sb="10" eb="12">
      <t>メンセキ</t>
    </rPh>
    <rPh sb="12" eb="14">
      <t>ゴウケイ</t>
    </rPh>
    <phoneticPr fontId="1"/>
  </si>
  <si>
    <t>建築面積（㎡）</t>
    <phoneticPr fontId="1"/>
  </si>
  <si>
    <t>使用料（事業者が区へ支払うもの）　
※便益・サービスの拠点となる施設の1階建築面積で換算</t>
    <rPh sb="0" eb="2">
      <t>シヨウ</t>
    </rPh>
    <rPh sb="2" eb="3">
      <t>リョウ</t>
    </rPh>
    <rPh sb="4" eb="7">
      <t>ジギョウシャ</t>
    </rPh>
    <rPh sb="8" eb="9">
      <t>ク</t>
    </rPh>
    <rPh sb="10" eb="12">
      <t>シハラ</t>
    </rPh>
    <rPh sb="19" eb="21">
      <t>ベンエキ</t>
    </rPh>
    <rPh sb="27" eb="29">
      <t>キョテン</t>
    </rPh>
    <rPh sb="32" eb="34">
      <t>シセツ</t>
    </rPh>
    <rPh sb="36" eb="37">
      <t>カイ</t>
    </rPh>
    <rPh sb="37" eb="39">
      <t>ケンチク</t>
    </rPh>
    <rPh sb="39" eb="41">
      <t>メンセキ</t>
    </rPh>
    <rPh sb="42" eb="44">
      <t>カンサン</t>
    </rPh>
    <phoneticPr fontId="1"/>
  </si>
  <si>
    <t>※</t>
    <phoneticPr fontId="1"/>
  </si>
  <si>
    <t>管理事務所、公園利用者向けトイレ、園路・広場等の公共部は整備後区に引き渡し、園路・広場等の公共部の一部を事業者が管理する想定で記載しています。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</si>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</sst>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4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9"/>
      <name val="ＭＳ Ｐゴシック"/>
      <family val="3"/>
      <charset val="128"/>
      <scheme val="minor"/>
    </font>
    <font>
      <sz val="11"/>
      <color theme="8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15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2" fillId="0" borderId="0" xfId="0" applyFont="1" applyBorder="1">
      <alignment vertical="center"/>
    </xf>
    <xf numFmtId="0" fontId="16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7" fillId="0" borderId="66" xfId="0" applyFont="1" applyBorder="1">
      <alignment vertical="center"/>
    </xf>
    <xf numFmtId="0" fontId="7" fillId="0" borderId="67" xfId="0" applyFont="1" applyBorder="1">
      <alignment vertical="center"/>
    </xf>
    <xf numFmtId="0" fontId="7" fillId="0" borderId="68" xfId="0" applyFont="1" applyBorder="1">
      <alignment vertical="center"/>
    </xf>
    <xf numFmtId="0" fontId="7" fillId="0" borderId="69" xfId="0" applyFont="1" applyBorder="1">
      <alignment vertical="center"/>
    </xf>
    <xf numFmtId="0" fontId="7" fillId="0" borderId="70" xfId="0" applyFont="1" applyBorder="1">
      <alignment vertical="center"/>
    </xf>
    <xf numFmtId="0" fontId="7" fillId="0" borderId="71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 applyAlignment="1">
      <alignment horizontal="center" vertical="center"/>
    </xf>
    <xf numFmtId="38" fontId="10" fillId="0" borderId="73" xfId="1" applyFont="1" applyBorder="1" applyAlignment="1">
      <alignment horizontal="center" vertical="center"/>
    </xf>
    <xf numFmtId="0" fontId="7" fillId="0" borderId="73" xfId="0" applyFont="1" applyBorder="1">
      <alignment vertical="center"/>
    </xf>
    <xf numFmtId="0" fontId="7" fillId="0" borderId="74" xfId="0" applyFont="1" applyBorder="1">
      <alignment vertical="center"/>
    </xf>
    <xf numFmtId="0" fontId="7" fillId="0" borderId="75" xfId="0" applyFont="1" applyBorder="1">
      <alignment vertical="center"/>
    </xf>
    <xf numFmtId="0" fontId="7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7" fillId="0" borderId="71" xfId="0" applyFont="1" applyFill="1" applyBorder="1">
      <alignment vertical="center"/>
    </xf>
    <xf numFmtId="38" fontId="10" fillId="0" borderId="71" xfId="1" applyFont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38" fontId="14" fillId="0" borderId="27" xfId="1" applyFont="1" applyBorder="1" applyAlignment="1">
      <alignment horizontal="center" vertical="center"/>
    </xf>
    <xf numFmtId="38" fontId="14" fillId="0" borderId="28" xfId="1" applyFont="1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38" fontId="14" fillId="0" borderId="50" xfId="1" applyFont="1" applyBorder="1" applyAlignment="1">
      <alignment horizontal="center" vertical="center"/>
    </xf>
    <xf numFmtId="38" fontId="14" fillId="0" borderId="42" xfId="1" applyFont="1" applyBorder="1" applyAlignment="1">
      <alignment horizontal="center" vertical="center"/>
    </xf>
    <xf numFmtId="38" fontId="14" fillId="0" borderId="43" xfId="1" applyFont="1" applyBorder="1" applyAlignment="1">
      <alignment horizontal="center" vertical="center"/>
    </xf>
    <xf numFmtId="38" fontId="14" fillId="0" borderId="44" xfId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67" xfId="0" applyFont="1" applyBorder="1" applyAlignment="1"/>
    <xf numFmtId="0" fontId="4" fillId="0" borderId="0" xfId="0" applyFont="1" applyBorder="1" applyAlignment="1"/>
    <xf numFmtId="0" fontId="16" fillId="0" borderId="0" xfId="0" applyFont="1" applyAlignment="1"/>
    <xf numFmtId="38" fontId="14" fillId="2" borderId="38" xfId="1" applyFont="1" applyFill="1" applyBorder="1" applyAlignment="1">
      <alignment horizontal="center" vertical="center"/>
    </xf>
    <xf numFmtId="38" fontId="14" fillId="2" borderId="39" xfId="1" applyFont="1" applyFill="1" applyBorder="1" applyAlignment="1">
      <alignment horizontal="center" vertical="center"/>
    </xf>
    <xf numFmtId="38" fontId="14" fillId="2" borderId="18" xfId="1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vertical="center"/>
    </xf>
    <xf numFmtId="0" fontId="14" fillId="3" borderId="32" xfId="0" applyFont="1" applyFill="1" applyBorder="1" applyAlignment="1">
      <alignment vertical="center"/>
    </xf>
    <xf numFmtId="38" fontId="14" fillId="3" borderId="33" xfId="1" applyFont="1" applyFill="1" applyBorder="1" applyAlignment="1">
      <alignment horizontal="center" vertical="center"/>
    </xf>
    <xf numFmtId="38" fontId="14" fillId="3" borderId="34" xfId="1" applyFont="1" applyFill="1" applyBorder="1" applyAlignment="1">
      <alignment horizontal="center" vertical="center"/>
    </xf>
    <xf numFmtId="38" fontId="14" fillId="3" borderId="35" xfId="1" applyFont="1" applyFill="1" applyBorder="1" applyAlignment="1">
      <alignment horizontal="center" vertical="center"/>
    </xf>
    <xf numFmtId="38" fontId="14" fillId="3" borderId="39" xfId="1" applyFont="1" applyFill="1" applyBorder="1" applyAlignment="1">
      <alignment horizontal="center" vertical="center"/>
    </xf>
    <xf numFmtId="38" fontId="14" fillId="3" borderId="18" xfId="1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vertical="center" wrapText="1"/>
    </xf>
    <xf numFmtId="38" fontId="14" fillId="0" borderId="71" xfId="1" applyFont="1" applyFill="1" applyBorder="1" applyAlignment="1">
      <alignment vertical="center"/>
    </xf>
    <xf numFmtId="0" fontId="16" fillId="0" borderId="66" xfId="0" applyFont="1" applyBorder="1" applyAlignment="1"/>
    <xf numFmtId="0" fontId="9" fillId="0" borderId="67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73" xfId="0" applyFont="1" applyBorder="1" applyAlignment="1">
      <alignment horizontal="right" vertical="center"/>
    </xf>
    <xf numFmtId="38" fontId="14" fillId="3" borderId="86" xfId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7" fillId="0" borderId="66" xfId="0" applyFont="1" applyFill="1" applyBorder="1">
      <alignment vertical="center"/>
    </xf>
    <xf numFmtId="0" fontId="7" fillId="0" borderId="70" xfId="0" applyFont="1" applyFill="1" applyBorder="1">
      <alignment vertical="center"/>
    </xf>
    <xf numFmtId="0" fontId="9" fillId="0" borderId="0" xfId="0" applyFont="1" applyAlignment="1">
      <alignment horizontal="right"/>
    </xf>
    <xf numFmtId="38" fontId="11" fillId="0" borderId="27" xfId="1" applyFont="1" applyBorder="1" applyAlignment="1">
      <alignment horizontal="center" vertical="center"/>
    </xf>
    <xf numFmtId="38" fontId="11" fillId="0" borderId="28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3" borderId="33" xfId="1" applyFont="1" applyFill="1" applyBorder="1" applyAlignment="1">
      <alignment horizontal="center" vertical="center"/>
    </xf>
    <xf numFmtId="38" fontId="11" fillId="3" borderId="34" xfId="1" applyFont="1" applyFill="1" applyBorder="1" applyAlignment="1">
      <alignment horizontal="center" vertical="center"/>
    </xf>
    <xf numFmtId="38" fontId="11" fillId="3" borderId="35" xfId="1" applyFont="1" applyFill="1" applyBorder="1" applyAlignment="1">
      <alignment horizontal="center" vertical="center"/>
    </xf>
    <xf numFmtId="38" fontId="11" fillId="2" borderId="38" xfId="1" applyFont="1" applyFill="1" applyBorder="1" applyAlignment="1">
      <alignment horizontal="center" vertical="center"/>
    </xf>
    <xf numFmtId="38" fontId="11" fillId="2" borderId="39" xfId="1" applyFont="1" applyFill="1" applyBorder="1" applyAlignment="1">
      <alignment horizontal="center" vertical="center"/>
    </xf>
    <xf numFmtId="38" fontId="11" fillId="2" borderId="18" xfId="1" applyFont="1" applyFill="1" applyBorder="1" applyAlignment="1">
      <alignment horizontal="center" vertical="center"/>
    </xf>
    <xf numFmtId="38" fontId="11" fillId="0" borderId="43" xfId="1" applyFont="1" applyBorder="1" applyAlignment="1">
      <alignment horizontal="center" vertical="center"/>
    </xf>
    <xf numFmtId="38" fontId="11" fillId="0" borderId="44" xfId="1" applyFont="1" applyBorder="1" applyAlignment="1">
      <alignment horizontal="center" vertical="center"/>
    </xf>
    <xf numFmtId="38" fontId="7" fillId="0" borderId="0" xfId="0" applyNumberFormat="1" applyFont="1">
      <alignment vertical="center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38" fontId="15" fillId="0" borderId="0" xfId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left" vertical="top"/>
    </xf>
    <xf numFmtId="38" fontId="14" fillId="2" borderId="21" xfId="1" applyFont="1" applyFill="1" applyBorder="1" applyAlignment="1">
      <alignment horizontal="center" vertical="center"/>
    </xf>
    <xf numFmtId="38" fontId="14" fillId="2" borderId="23" xfId="1" applyFont="1" applyFill="1" applyBorder="1" applyAlignment="1">
      <alignment horizontal="center" vertical="center"/>
    </xf>
    <xf numFmtId="38" fontId="22" fillId="0" borderId="0" xfId="1" applyFont="1" applyFill="1" applyBorder="1" applyAlignment="1">
      <alignment horizontal="left" vertical="top" wrapText="1"/>
    </xf>
    <xf numFmtId="38" fontId="15" fillId="0" borderId="0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/>
    </xf>
    <xf numFmtId="0" fontId="24" fillId="2" borderId="56" xfId="0" applyFont="1" applyFill="1" applyBorder="1" applyAlignment="1">
      <alignment horizontal="center" vertical="center"/>
    </xf>
    <xf numFmtId="0" fontId="24" fillId="2" borderId="57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38" fontId="17" fillId="0" borderId="28" xfId="1" applyFont="1" applyBorder="1" applyAlignment="1">
      <alignment horizontal="center" vertical="center"/>
    </xf>
    <xf numFmtId="38" fontId="17" fillId="0" borderId="13" xfId="1" applyFont="1" applyBorder="1" applyAlignment="1">
      <alignment horizontal="center" vertical="center"/>
    </xf>
    <xf numFmtId="38" fontId="17" fillId="0" borderId="50" xfId="1" applyFont="1" applyBorder="1" applyAlignment="1">
      <alignment horizontal="center" vertical="center"/>
    </xf>
    <xf numFmtId="38" fontId="17" fillId="3" borderId="34" xfId="1" applyFont="1" applyFill="1" applyBorder="1" applyAlignment="1">
      <alignment horizontal="center" vertical="center"/>
    </xf>
    <xf numFmtId="38" fontId="17" fillId="3" borderId="35" xfId="1" applyFont="1" applyFill="1" applyBorder="1" applyAlignment="1">
      <alignment horizontal="center" vertical="center"/>
    </xf>
    <xf numFmtId="38" fontId="17" fillId="3" borderId="86" xfId="1" applyFont="1" applyFill="1" applyBorder="1" applyAlignment="1">
      <alignment horizontal="center" vertical="center"/>
    </xf>
    <xf numFmtId="38" fontId="21" fillId="2" borderId="38" xfId="1" applyFont="1" applyFill="1" applyBorder="1" applyAlignment="1">
      <alignment horizontal="center" vertical="center"/>
    </xf>
    <xf numFmtId="38" fontId="21" fillId="2" borderId="18" xfId="1" applyFont="1" applyFill="1" applyBorder="1" applyAlignment="1">
      <alignment horizontal="center" vertical="center"/>
    </xf>
    <xf numFmtId="38" fontId="17" fillId="0" borderId="86" xfId="1" applyFont="1" applyBorder="1" applyAlignment="1">
      <alignment horizontal="center" vertical="center"/>
    </xf>
    <xf numFmtId="38" fontId="17" fillId="0" borderId="43" xfId="1" applyFont="1" applyBorder="1" applyAlignment="1">
      <alignment horizontal="center" vertical="center"/>
    </xf>
    <xf numFmtId="38" fontId="17" fillId="0" borderId="44" xfId="1" applyFont="1" applyBorder="1" applyAlignment="1">
      <alignment horizontal="center" vertical="center"/>
    </xf>
    <xf numFmtId="38" fontId="17" fillId="3" borderId="39" xfId="1" applyFont="1" applyFill="1" applyBorder="1" applyAlignment="1">
      <alignment horizontal="center" vertical="center"/>
    </xf>
    <xf numFmtId="38" fontId="17" fillId="3" borderId="18" xfId="1" applyFont="1" applyFill="1" applyBorder="1" applyAlignment="1">
      <alignment horizontal="center" vertical="center"/>
    </xf>
    <xf numFmtId="38" fontId="17" fillId="0" borderId="88" xfId="1" applyFont="1" applyBorder="1" applyAlignment="1">
      <alignment horizontal="center" vertical="center"/>
    </xf>
    <xf numFmtId="38" fontId="17" fillId="5" borderId="86" xfId="1" applyFont="1" applyFill="1" applyBorder="1" applyAlignment="1">
      <alignment horizontal="center" vertical="center"/>
    </xf>
    <xf numFmtId="38" fontId="17" fillId="5" borderId="46" xfId="1" applyFont="1" applyFill="1" applyBorder="1" applyAlignment="1">
      <alignment horizontal="center" vertical="center"/>
    </xf>
    <xf numFmtId="38" fontId="17" fillId="5" borderId="45" xfId="1" applyFont="1" applyFill="1" applyBorder="1" applyAlignment="1">
      <alignment horizontal="center" vertical="center"/>
    </xf>
    <xf numFmtId="38" fontId="17" fillId="5" borderId="87" xfId="1" applyFont="1" applyFill="1" applyBorder="1" applyAlignment="1">
      <alignment horizontal="center" vertical="center"/>
    </xf>
    <xf numFmtId="3" fontId="17" fillId="5" borderId="51" xfId="1" applyNumberFormat="1" applyFont="1" applyFill="1" applyBorder="1" applyAlignment="1">
      <alignment horizontal="center" vertical="center"/>
    </xf>
    <xf numFmtId="3" fontId="17" fillId="5" borderId="52" xfId="1" applyNumberFormat="1" applyFont="1" applyFill="1" applyBorder="1" applyAlignment="1">
      <alignment horizontal="center" vertical="center"/>
    </xf>
    <xf numFmtId="38" fontId="17" fillId="5" borderId="53" xfId="1" applyFont="1" applyFill="1" applyBorder="1" applyAlignment="1">
      <alignment horizontal="center" vertical="center"/>
    </xf>
    <xf numFmtId="38" fontId="17" fillId="5" borderId="37" xfId="0" applyNumberFormat="1" applyFont="1" applyFill="1" applyBorder="1" applyAlignment="1">
      <alignment vertical="center" wrapText="1"/>
    </xf>
    <xf numFmtId="0" fontId="25" fillId="5" borderId="0" xfId="0" applyFont="1" applyFill="1">
      <alignment vertical="center"/>
    </xf>
    <xf numFmtId="0" fontId="5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4" fillId="6" borderId="55" xfId="0" applyFont="1" applyFill="1" applyBorder="1" applyAlignment="1">
      <alignment horizontal="center" vertical="center"/>
    </xf>
    <xf numFmtId="0" fontId="17" fillId="6" borderId="54" xfId="0" applyFont="1" applyFill="1" applyBorder="1" applyAlignment="1">
      <alignment horizontal="center" vertical="center"/>
    </xf>
    <xf numFmtId="0" fontId="14" fillId="6" borderId="56" xfId="0" applyFont="1" applyFill="1" applyBorder="1" applyAlignment="1">
      <alignment horizontal="center" vertical="center"/>
    </xf>
    <xf numFmtId="0" fontId="14" fillId="6" borderId="57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>
      <alignment vertical="center"/>
    </xf>
    <xf numFmtId="0" fontId="14" fillId="2" borderId="91" xfId="0" applyFont="1" applyFill="1" applyBorder="1">
      <alignment vertical="center"/>
    </xf>
    <xf numFmtId="38" fontId="11" fillId="2" borderId="16" xfId="1" applyFont="1" applyFill="1" applyBorder="1" applyAlignment="1">
      <alignment horizontal="center" vertical="center"/>
    </xf>
    <xf numFmtId="38" fontId="21" fillId="2" borderId="39" xfId="1" applyFont="1" applyFill="1" applyBorder="1" applyAlignment="1">
      <alignment horizontal="center" vertical="center"/>
    </xf>
    <xf numFmtId="38" fontId="21" fillId="2" borderId="16" xfId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38" fontId="21" fillId="3" borderId="38" xfId="1" applyFont="1" applyFill="1" applyBorder="1" applyAlignment="1">
      <alignment horizontal="center" vertical="center"/>
    </xf>
    <xf numFmtId="38" fontId="21" fillId="3" borderId="18" xfId="1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vertical="center"/>
    </xf>
    <xf numFmtId="38" fontId="21" fillId="3" borderId="16" xfId="1" applyFont="1" applyFill="1" applyBorder="1" applyAlignment="1">
      <alignment horizontal="center" vertical="center"/>
    </xf>
    <xf numFmtId="3" fontId="21" fillId="5" borderId="24" xfId="1" applyNumberFormat="1" applyFont="1" applyFill="1" applyBorder="1" applyAlignment="1">
      <alignment horizontal="center" vertical="center"/>
    </xf>
    <xf numFmtId="3" fontId="21" fillId="5" borderId="51" xfId="1" applyNumberFormat="1" applyFont="1" applyFill="1" applyBorder="1" applyAlignment="1">
      <alignment horizontal="center" vertical="center"/>
    </xf>
    <xf numFmtId="3" fontId="21" fillId="5" borderId="52" xfId="1" applyNumberFormat="1" applyFont="1" applyFill="1" applyBorder="1" applyAlignment="1">
      <alignment horizontal="center" vertical="center"/>
    </xf>
    <xf numFmtId="38" fontId="21" fillId="5" borderId="60" xfId="1" applyFont="1" applyFill="1" applyBorder="1" applyAlignment="1">
      <alignment horizontal="center" vertical="center"/>
    </xf>
    <xf numFmtId="38" fontId="21" fillId="5" borderId="30" xfId="1" applyFont="1" applyFill="1" applyBorder="1" applyAlignment="1">
      <alignment horizontal="center" vertical="center"/>
    </xf>
    <xf numFmtId="38" fontId="21" fillId="5" borderId="31" xfId="1" applyFont="1" applyFill="1" applyBorder="1" applyAlignment="1">
      <alignment horizontal="center" vertical="center"/>
    </xf>
    <xf numFmtId="38" fontId="17" fillId="5" borderId="92" xfId="1" applyFont="1" applyFill="1" applyBorder="1" applyAlignment="1">
      <alignment horizontal="center" vertical="center"/>
    </xf>
    <xf numFmtId="38" fontId="21" fillId="5" borderId="93" xfId="1" applyFont="1" applyFill="1" applyBorder="1" applyAlignment="1">
      <alignment horizontal="center" vertical="center"/>
    </xf>
    <xf numFmtId="38" fontId="21" fillId="5" borderId="24" xfId="1" applyFont="1" applyFill="1" applyBorder="1" applyAlignment="1">
      <alignment horizontal="center" vertical="center"/>
    </xf>
    <xf numFmtId="38" fontId="21" fillId="5" borderId="52" xfId="1" applyFont="1" applyFill="1" applyBorder="1" applyAlignment="1">
      <alignment horizontal="center" vertical="center"/>
    </xf>
    <xf numFmtId="38" fontId="11" fillId="0" borderId="95" xfId="1" applyFont="1" applyBorder="1" applyAlignment="1">
      <alignment horizontal="center" vertical="center"/>
    </xf>
    <xf numFmtId="0" fontId="14" fillId="3" borderId="94" xfId="0" applyFont="1" applyFill="1" applyBorder="1" applyAlignment="1">
      <alignment vertical="center"/>
    </xf>
    <xf numFmtId="38" fontId="17" fillId="5" borderId="18" xfId="0" applyNumberFormat="1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center" vertical="center"/>
    </xf>
    <xf numFmtId="38" fontId="17" fillId="0" borderId="98" xfId="1" applyFont="1" applyBorder="1" applyAlignment="1">
      <alignment horizontal="center" vertical="center"/>
    </xf>
    <xf numFmtId="38" fontId="17" fillId="3" borderId="96" xfId="1" applyFont="1" applyFill="1" applyBorder="1" applyAlignment="1">
      <alignment horizontal="center" vertical="center"/>
    </xf>
    <xf numFmtId="38" fontId="17" fillId="0" borderId="95" xfId="1" applyFont="1" applyBorder="1" applyAlignment="1">
      <alignment horizontal="center" vertical="center"/>
    </xf>
    <xf numFmtId="38" fontId="17" fillId="3" borderId="16" xfId="1" applyFont="1" applyFill="1" applyBorder="1" applyAlignment="1">
      <alignment horizontal="center" vertical="center"/>
    </xf>
    <xf numFmtId="38" fontId="17" fillId="5" borderId="29" xfId="1" applyFont="1" applyFill="1" applyBorder="1" applyAlignment="1">
      <alignment horizontal="center" vertical="center"/>
    </xf>
    <xf numFmtId="3" fontId="17" fillId="5" borderId="93" xfId="1" applyNumberFormat="1" applyFont="1" applyFill="1" applyBorder="1" applyAlignment="1">
      <alignment horizontal="center" vertical="center"/>
    </xf>
    <xf numFmtId="0" fontId="24" fillId="5" borderId="37" xfId="0" applyFont="1" applyFill="1" applyBorder="1" applyAlignment="1">
      <alignment vertical="center" wrapText="1"/>
    </xf>
    <xf numFmtId="0" fontId="24" fillId="5" borderId="18" xfId="0" applyFont="1" applyFill="1" applyBorder="1" applyAlignment="1">
      <alignment vertical="center"/>
    </xf>
    <xf numFmtId="38" fontId="17" fillId="5" borderId="100" xfId="1" applyFont="1" applyFill="1" applyBorder="1" applyAlignment="1">
      <alignment horizontal="center" vertical="center"/>
    </xf>
    <xf numFmtId="38" fontId="14" fillId="2" borderId="16" xfId="1" applyFont="1" applyFill="1" applyBorder="1" applyAlignment="1">
      <alignment horizontal="center" vertical="center"/>
    </xf>
    <xf numFmtId="38" fontId="14" fillId="3" borderId="16" xfId="1" applyFont="1" applyFill="1" applyBorder="1" applyAlignment="1">
      <alignment horizontal="center" vertical="center"/>
    </xf>
    <xf numFmtId="38" fontId="17" fillId="5" borderId="20" xfId="1" applyFont="1" applyFill="1" applyBorder="1" applyAlignment="1">
      <alignment horizontal="center" vertical="center"/>
    </xf>
    <xf numFmtId="38" fontId="17" fillId="5" borderId="91" xfId="1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vertical="center" wrapText="1"/>
    </xf>
    <xf numFmtId="38" fontId="17" fillId="4" borderId="88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38" fontId="22" fillId="0" borderId="0" xfId="1" applyFont="1" applyFill="1" applyBorder="1" applyAlignment="1">
      <alignment horizontal="left" vertical="top" wrapText="1"/>
    </xf>
    <xf numFmtId="38" fontId="15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center" vertical="center" wrapText="1"/>
    </xf>
    <xf numFmtId="38" fontId="17" fillId="0" borderId="0" xfId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38" fontId="17" fillId="5" borderId="22" xfId="1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2" fillId="3" borderId="94" xfId="0" applyFont="1" applyFill="1" applyBorder="1" applyAlignment="1">
      <alignment horizontal="left"/>
    </xf>
    <xf numFmtId="38" fontId="14" fillId="3" borderId="94" xfId="1" applyFont="1" applyFill="1" applyBorder="1" applyAlignment="1">
      <alignment horizontal="center" vertical="center"/>
    </xf>
    <xf numFmtId="38" fontId="21" fillId="3" borderId="39" xfId="1" applyFont="1" applyFill="1" applyBorder="1" applyAlignment="1">
      <alignment horizontal="center" vertical="center"/>
    </xf>
    <xf numFmtId="38" fontId="21" fillId="3" borderId="99" xfId="1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8" fontId="11" fillId="3" borderId="96" xfId="1" applyFont="1" applyFill="1" applyBorder="1" applyAlignment="1">
      <alignment horizontal="center" vertical="center"/>
    </xf>
    <xf numFmtId="38" fontId="11" fillId="3" borderId="94" xfId="1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14" fillId="0" borderId="0" xfId="0" applyFont="1" applyBorder="1" applyAlignment="1">
      <alignment horizontal="center" vertical="center"/>
    </xf>
    <xf numFmtId="0" fontId="17" fillId="6" borderId="18" xfId="0" applyFont="1" applyFill="1" applyBorder="1" applyAlignment="1">
      <alignment vertical="center"/>
    </xf>
    <xf numFmtId="3" fontId="17" fillId="5" borderId="24" xfId="1" applyNumberFormat="1" applyFont="1" applyFill="1" applyBorder="1" applyAlignment="1">
      <alignment horizontal="center" vertical="center"/>
    </xf>
    <xf numFmtId="0" fontId="22" fillId="0" borderId="0" xfId="0" applyFont="1" applyFill="1" applyBorder="1">
      <alignment vertical="center"/>
    </xf>
    <xf numFmtId="0" fontId="22" fillId="0" borderId="0" xfId="0" applyFont="1" applyBorder="1">
      <alignment vertical="center"/>
    </xf>
    <xf numFmtId="0" fontId="20" fillId="0" borderId="73" xfId="0" applyFont="1" applyBorder="1" applyAlignment="1">
      <alignment horizontal="right" vertical="center"/>
    </xf>
    <xf numFmtId="0" fontId="13" fillId="0" borderId="73" xfId="0" applyFont="1" applyBorder="1" applyAlignment="1">
      <alignment horizontal="left" vertical="center"/>
    </xf>
    <xf numFmtId="0" fontId="7" fillId="0" borderId="73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24" fillId="2" borderId="54" xfId="0" applyFont="1" applyFill="1" applyBorder="1" applyAlignment="1" applyProtection="1">
      <alignment horizontal="center" vertical="center"/>
      <protection locked="0"/>
    </xf>
    <xf numFmtId="0" fontId="24" fillId="2" borderId="56" xfId="0" applyFont="1" applyFill="1" applyBorder="1" applyAlignment="1" applyProtection="1">
      <alignment horizontal="center" vertical="center"/>
      <protection locked="0"/>
    </xf>
    <xf numFmtId="0" fontId="24" fillId="2" borderId="57" xfId="0" applyFont="1" applyFill="1" applyBorder="1" applyAlignment="1" applyProtection="1">
      <alignment horizontal="center" vertical="center"/>
      <protection locked="0"/>
    </xf>
    <xf numFmtId="0" fontId="24" fillId="2" borderId="31" xfId="0" applyFont="1" applyFill="1" applyBorder="1" applyAlignment="1" applyProtection="1">
      <alignment horizontal="center" vertical="center"/>
      <protection locked="0"/>
    </xf>
    <xf numFmtId="0" fontId="24" fillId="2" borderId="60" xfId="0" applyFont="1" applyFill="1" applyBorder="1" applyAlignment="1" applyProtection="1">
      <alignment horizontal="center" vertical="center"/>
      <protection locked="0"/>
    </xf>
    <xf numFmtId="0" fontId="24" fillId="2" borderId="30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38" fontId="21" fillId="2" borderId="16" xfId="1" applyFont="1" applyFill="1" applyBorder="1" applyAlignment="1" applyProtection="1">
      <alignment horizontal="center" vertical="center"/>
      <protection locked="0"/>
    </xf>
    <xf numFmtId="38" fontId="21" fillId="2" borderId="38" xfId="1" applyFont="1" applyFill="1" applyBorder="1" applyAlignment="1" applyProtection="1">
      <alignment horizontal="center" vertical="center"/>
      <protection locked="0"/>
    </xf>
    <xf numFmtId="38" fontId="21" fillId="2" borderId="18" xfId="1" applyFont="1" applyFill="1" applyBorder="1" applyAlignment="1" applyProtection="1">
      <alignment horizontal="center" vertical="center"/>
      <protection locked="0"/>
    </xf>
    <xf numFmtId="38" fontId="17" fillId="2" borderId="16" xfId="1" applyFont="1" applyFill="1" applyBorder="1" applyAlignment="1" applyProtection="1">
      <alignment horizontal="center" vertical="center"/>
      <protection locked="0"/>
    </xf>
    <xf numFmtId="38" fontId="17" fillId="2" borderId="39" xfId="1" applyFont="1" applyFill="1" applyBorder="1" applyAlignment="1" applyProtection="1">
      <alignment horizontal="center" vertical="center"/>
      <protection locked="0"/>
    </xf>
    <xf numFmtId="38" fontId="17" fillId="2" borderId="18" xfId="1" applyFont="1" applyFill="1" applyBorder="1" applyAlignment="1" applyProtection="1">
      <alignment horizontal="center" vertical="center"/>
      <protection locked="0"/>
    </xf>
    <xf numFmtId="38" fontId="21" fillId="2" borderId="39" xfId="1" applyFont="1" applyFill="1" applyBorder="1" applyAlignment="1" applyProtection="1">
      <alignment horizontal="center" vertical="center"/>
      <protection locked="0"/>
    </xf>
    <xf numFmtId="38" fontId="21" fillId="2" borderId="99" xfId="1" applyFont="1" applyFill="1" applyBorder="1" applyAlignment="1" applyProtection="1">
      <alignment horizontal="center" vertical="center"/>
      <protection locked="0"/>
    </xf>
    <xf numFmtId="38" fontId="17" fillId="2" borderId="99" xfId="1" applyFont="1" applyFill="1" applyBorder="1" applyAlignment="1" applyProtection="1">
      <alignment horizontal="center" vertical="center"/>
      <protection locked="0"/>
    </xf>
    <xf numFmtId="38" fontId="17" fillId="5" borderId="3" xfId="1" applyFont="1" applyFill="1" applyBorder="1" applyAlignment="1">
      <alignment horizontal="center" vertical="center"/>
    </xf>
    <xf numFmtId="38" fontId="17" fillId="5" borderId="4" xfId="1" applyFont="1" applyFill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14" fillId="3" borderId="4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left" vertical="top"/>
    </xf>
    <xf numFmtId="0" fontId="14" fillId="0" borderId="36" xfId="0" applyFont="1" applyBorder="1" applyAlignment="1">
      <alignment horizontal="left" vertical="top"/>
    </xf>
    <xf numFmtId="0" fontId="14" fillId="0" borderId="36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0" borderId="89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7" fillId="0" borderId="60" xfId="0" applyFont="1" applyBorder="1" applyAlignment="1">
      <alignment horizontal="left" vertical="top" wrapText="1"/>
    </xf>
    <xf numFmtId="0" fontId="17" fillId="0" borderId="46" xfId="0" applyFont="1" applyBorder="1" applyAlignment="1">
      <alignment horizontal="left" vertical="top" wrapText="1"/>
    </xf>
    <xf numFmtId="0" fontId="17" fillId="0" borderId="33" xfId="0" applyFont="1" applyBorder="1" applyAlignment="1">
      <alignment horizontal="left" vertical="top" wrapText="1"/>
    </xf>
    <xf numFmtId="0" fontId="17" fillId="0" borderId="31" xfId="0" applyFont="1" applyBorder="1" applyAlignment="1">
      <alignment horizontal="left" vertical="top" wrapText="1"/>
    </xf>
    <xf numFmtId="0" fontId="17" fillId="0" borderId="45" xfId="0" applyFont="1" applyBorder="1" applyAlignment="1">
      <alignment horizontal="left" vertical="top" wrapText="1"/>
    </xf>
    <xf numFmtId="0" fontId="21" fillId="3" borderId="31" xfId="0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38" fontId="17" fillId="5" borderId="62" xfId="1" applyFont="1" applyFill="1" applyBorder="1" applyAlignment="1">
      <alignment horizontal="center" vertical="center"/>
    </xf>
    <xf numFmtId="38" fontId="17" fillId="5" borderId="9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7" fillId="3" borderId="47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29" fillId="0" borderId="89" xfId="0" applyFont="1" applyFill="1" applyBorder="1" applyAlignment="1">
      <alignment horizontal="center" vertical="center" wrapText="1"/>
    </xf>
    <xf numFmtId="38" fontId="17" fillId="5" borderId="78" xfId="1" applyFont="1" applyFill="1" applyBorder="1" applyAlignment="1">
      <alignment horizontal="center" vertical="center"/>
    </xf>
    <xf numFmtId="38" fontId="17" fillId="5" borderId="76" xfId="1" applyFont="1" applyFill="1" applyBorder="1" applyAlignment="1">
      <alignment horizontal="center" vertical="center"/>
    </xf>
    <xf numFmtId="38" fontId="17" fillId="5" borderId="85" xfId="1" applyFont="1" applyFill="1" applyBorder="1" applyAlignment="1">
      <alignment horizontal="center" vertical="center"/>
    </xf>
    <xf numFmtId="38" fontId="17" fillId="6" borderId="91" xfId="1" applyFont="1" applyFill="1" applyBorder="1" applyAlignment="1">
      <alignment horizontal="center" vertical="center"/>
    </xf>
    <xf numFmtId="38" fontId="17" fillId="2" borderId="91" xfId="1" applyFont="1" applyFill="1" applyBorder="1" applyAlignment="1">
      <alignment horizontal="center" vertical="center"/>
    </xf>
    <xf numFmtId="38" fontId="17" fillId="2" borderId="22" xfId="1" applyFont="1" applyFill="1" applyBorder="1" applyAlignment="1">
      <alignment horizontal="center" vertical="center"/>
    </xf>
    <xf numFmtId="38" fontId="14" fillId="2" borderId="102" xfId="1" applyFont="1" applyFill="1" applyBorder="1" applyAlignment="1">
      <alignment horizontal="center" vertical="center"/>
    </xf>
    <xf numFmtId="38" fontId="14" fillId="2" borderId="23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left" vertical="top"/>
    </xf>
    <xf numFmtId="38" fontId="15" fillId="0" borderId="0" xfId="1" applyFont="1" applyFill="1" applyBorder="1" applyAlignment="1">
      <alignment horizontal="center" vertical="center"/>
    </xf>
    <xf numFmtId="38" fontId="14" fillId="2" borderId="78" xfId="1" applyFont="1" applyFill="1" applyBorder="1" applyAlignment="1">
      <alignment horizontal="center" vertical="center"/>
    </xf>
    <xf numFmtId="38" fontId="14" fillId="2" borderId="85" xfId="1" applyFont="1" applyFill="1" applyBorder="1" applyAlignment="1">
      <alignment horizontal="center" vertical="center"/>
    </xf>
    <xf numFmtId="38" fontId="17" fillId="5" borderId="64" xfId="1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38" fontId="17" fillId="5" borderId="80" xfId="1" applyFont="1" applyFill="1" applyBorder="1" applyAlignment="1">
      <alignment horizontal="center" vertical="center"/>
    </xf>
    <xf numFmtId="38" fontId="17" fillId="5" borderId="81" xfId="1" applyFont="1" applyFill="1" applyBorder="1" applyAlignment="1">
      <alignment horizontal="center" vertical="center"/>
    </xf>
    <xf numFmtId="38" fontId="17" fillId="5" borderId="21" xfId="1" applyFont="1" applyFill="1" applyBorder="1" applyAlignment="1">
      <alignment horizontal="center" vertical="center"/>
    </xf>
    <xf numFmtId="38" fontId="17" fillId="5" borderId="22" xfId="1" applyFont="1" applyFill="1" applyBorder="1" applyAlignment="1">
      <alignment horizontal="center" vertical="center"/>
    </xf>
    <xf numFmtId="38" fontId="17" fillId="5" borderId="102" xfId="1" applyFont="1" applyFill="1" applyBorder="1" applyAlignment="1">
      <alignment horizontal="center" vertical="center"/>
    </xf>
    <xf numFmtId="38" fontId="17" fillId="5" borderId="23" xfId="1" applyFont="1" applyFill="1" applyBorder="1" applyAlignment="1">
      <alignment horizontal="center" vertical="center"/>
    </xf>
    <xf numFmtId="38" fontId="17" fillId="6" borderId="13" xfId="1" applyFont="1" applyFill="1" applyBorder="1" applyAlignment="1">
      <alignment horizontal="center" vertical="center"/>
    </xf>
    <xf numFmtId="38" fontId="17" fillId="6" borderId="14" xfId="1" applyFont="1" applyFill="1" applyBorder="1" applyAlignment="1">
      <alignment horizontal="center" vertical="center"/>
    </xf>
    <xf numFmtId="38" fontId="14" fillId="2" borderId="26" xfId="1" applyFont="1" applyFill="1" applyBorder="1" applyAlignment="1">
      <alignment horizontal="center" vertical="center"/>
    </xf>
    <xf numFmtId="38" fontId="14" fillId="2" borderId="58" xfId="1" applyFont="1" applyFill="1" applyBorder="1" applyAlignment="1">
      <alignment horizontal="center" vertical="center"/>
    </xf>
    <xf numFmtId="38" fontId="17" fillId="6" borderId="31" xfId="1" applyFont="1" applyFill="1" applyBorder="1" applyAlignment="1">
      <alignment horizontal="center" vertical="center"/>
    </xf>
    <xf numFmtId="38" fontId="17" fillId="6" borderId="65" xfId="1" applyFont="1" applyFill="1" applyBorder="1" applyAlignment="1">
      <alignment horizontal="center" vertical="center"/>
    </xf>
    <xf numFmtId="38" fontId="17" fillId="6" borderId="45" xfId="1" applyFont="1" applyFill="1" applyBorder="1" applyAlignment="1">
      <alignment horizontal="center" vertical="center"/>
    </xf>
    <xf numFmtId="38" fontId="17" fillId="6" borderId="0" xfId="1" applyFont="1" applyFill="1" applyBorder="1" applyAlignment="1">
      <alignment horizontal="center" vertical="center"/>
    </xf>
    <xf numFmtId="38" fontId="14" fillId="2" borderId="101" xfId="1" applyFont="1" applyFill="1" applyBorder="1" applyAlignment="1">
      <alignment horizontal="center" vertical="center"/>
    </xf>
    <xf numFmtId="38" fontId="14" fillId="2" borderId="61" xfId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79" xfId="0" applyFont="1" applyFill="1" applyBorder="1" applyAlignment="1">
      <alignment horizontal="center" vertical="center" wrapText="1"/>
    </xf>
    <xf numFmtId="0" fontId="14" fillId="3" borderId="63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38" fontId="17" fillId="2" borderId="18" xfId="1" applyFont="1" applyFill="1" applyBorder="1" applyAlignment="1">
      <alignment horizontal="center" vertical="center"/>
    </xf>
    <xf numFmtId="38" fontId="17" fillId="2" borderId="17" xfId="1" applyFont="1" applyFill="1" applyBorder="1" applyAlignment="1">
      <alignment horizontal="center" vertical="center"/>
    </xf>
    <xf numFmtId="38" fontId="18" fillId="5" borderId="18" xfId="1" applyFont="1" applyFill="1" applyBorder="1" applyAlignment="1">
      <alignment horizontal="center" vertical="center"/>
    </xf>
    <xf numFmtId="38" fontId="18" fillId="5" borderId="17" xfId="1" applyFont="1" applyFill="1" applyBorder="1" applyAlignment="1">
      <alignment horizontal="center" vertical="center"/>
    </xf>
    <xf numFmtId="38" fontId="17" fillId="2" borderId="103" xfId="1" applyFont="1" applyFill="1" applyBorder="1" applyAlignment="1">
      <alignment horizontal="center" vertical="center"/>
    </xf>
    <xf numFmtId="38" fontId="17" fillId="2" borderId="19" xfId="1" applyFont="1" applyFill="1" applyBorder="1" applyAlignment="1">
      <alignment horizontal="center" vertical="center"/>
    </xf>
    <xf numFmtId="38" fontId="14" fillId="2" borderId="31" xfId="1" applyFont="1" applyFill="1" applyBorder="1" applyAlignment="1">
      <alignment horizontal="center" vertical="center"/>
    </xf>
    <xf numFmtId="38" fontId="14" fillId="2" borderId="65" xfId="1" applyFont="1" applyFill="1" applyBorder="1" applyAlignment="1">
      <alignment horizontal="center" vertical="center"/>
    </xf>
    <xf numFmtId="38" fontId="14" fillId="2" borderId="22" xfId="1" applyFont="1" applyFill="1" applyBorder="1" applyAlignment="1">
      <alignment horizontal="center" vertical="center"/>
    </xf>
    <xf numFmtId="38" fontId="14" fillId="2" borderId="21" xfId="1" applyFont="1" applyFill="1" applyBorder="1" applyAlignment="1">
      <alignment horizontal="center" vertical="center"/>
    </xf>
    <xf numFmtId="38" fontId="18" fillId="5" borderId="22" xfId="1" applyFont="1" applyFill="1" applyBorder="1" applyAlignment="1">
      <alignment horizontal="center" vertical="center"/>
    </xf>
    <xf numFmtId="38" fontId="18" fillId="5" borderId="21" xfId="1" applyFont="1" applyFill="1" applyBorder="1" applyAlignment="1">
      <alignment horizontal="center" vertical="center"/>
    </xf>
    <xf numFmtId="38" fontId="22" fillId="0" borderId="0" xfId="1" applyFont="1" applyFill="1" applyBorder="1" applyAlignment="1">
      <alignment horizontal="left" vertical="top" wrapText="1"/>
    </xf>
    <xf numFmtId="38" fontId="17" fillId="2" borderId="13" xfId="1" applyFont="1" applyFill="1" applyBorder="1" applyAlignment="1">
      <alignment horizontal="center" vertical="center"/>
    </xf>
    <xf numFmtId="38" fontId="17" fillId="2" borderId="14" xfId="1" applyFont="1" applyFill="1" applyBorder="1" applyAlignment="1">
      <alignment horizontal="center" vertical="center"/>
    </xf>
    <xf numFmtId="38" fontId="18" fillId="5" borderId="13" xfId="1" applyFont="1" applyFill="1" applyBorder="1" applyAlignment="1">
      <alignment horizontal="center" vertical="center"/>
    </xf>
    <xf numFmtId="38" fontId="18" fillId="5" borderId="14" xfId="1" applyFont="1" applyFill="1" applyBorder="1" applyAlignment="1">
      <alignment horizontal="center" vertical="center"/>
    </xf>
    <xf numFmtId="38" fontId="17" fillId="2" borderId="26" xfId="1" applyFont="1" applyFill="1" applyBorder="1" applyAlignment="1">
      <alignment horizontal="center" vertical="center"/>
    </xf>
    <xf numFmtId="38" fontId="17" fillId="2" borderId="58" xfId="1" applyFont="1" applyFill="1" applyBorder="1" applyAlignment="1">
      <alignment horizontal="center" vertical="center"/>
    </xf>
    <xf numFmtId="38" fontId="17" fillId="2" borderId="78" xfId="1" applyFont="1" applyFill="1" applyBorder="1" applyAlignment="1">
      <alignment horizontal="center" vertical="center"/>
    </xf>
    <xf numFmtId="38" fontId="17" fillId="2" borderId="76" xfId="1" applyFont="1" applyFill="1" applyBorder="1" applyAlignment="1">
      <alignment horizontal="center" vertical="center"/>
    </xf>
    <xf numFmtId="38" fontId="17" fillId="5" borderId="77" xfId="1" applyFont="1" applyFill="1" applyBorder="1" applyAlignment="1">
      <alignment horizontal="center" vertical="center"/>
    </xf>
    <xf numFmtId="38" fontId="17" fillId="2" borderId="101" xfId="1" applyFont="1" applyFill="1" applyBorder="1" applyAlignment="1">
      <alignment horizontal="center" vertical="center"/>
    </xf>
    <xf numFmtId="38" fontId="17" fillId="2" borderId="61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68" xfId="0" applyFont="1" applyBorder="1" applyAlignment="1">
      <alignment horizontal="left" wrapText="1"/>
    </xf>
    <xf numFmtId="0" fontId="14" fillId="3" borderId="4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38" fontId="17" fillId="5" borderId="84" xfId="1" applyFont="1" applyFill="1" applyBorder="1" applyAlignment="1">
      <alignment horizontal="center" vertical="center"/>
    </xf>
    <xf numFmtId="38" fontId="17" fillId="2" borderId="38" xfId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24" xfId="0" applyFont="1" applyBorder="1" applyAlignment="1">
      <alignment horizontal="right" vertical="center"/>
    </xf>
    <xf numFmtId="38" fontId="17" fillId="2" borderId="97" xfId="1" applyFont="1" applyFill="1" applyBorder="1" applyAlignment="1">
      <alignment horizontal="center" vertical="center"/>
    </xf>
    <xf numFmtId="38" fontId="18" fillId="5" borderId="38" xfId="1" applyFont="1" applyFill="1" applyBorder="1" applyAlignment="1">
      <alignment horizontal="center" vertical="center"/>
    </xf>
    <xf numFmtId="38" fontId="18" fillId="5" borderId="48" xfId="1" applyFont="1" applyFill="1" applyBorder="1" applyAlignment="1">
      <alignment horizontal="center" vertical="center"/>
    </xf>
    <xf numFmtId="38" fontId="17" fillId="2" borderId="31" xfId="1" applyFont="1" applyFill="1" applyBorder="1" applyAlignment="1">
      <alignment horizontal="center" vertical="center"/>
    </xf>
    <xf numFmtId="38" fontId="18" fillId="5" borderId="27" xfId="1" applyFont="1" applyFill="1" applyBorder="1" applyAlignment="1">
      <alignment horizontal="center" vertical="center"/>
    </xf>
    <xf numFmtId="38" fontId="17" fillId="2" borderId="54" xfId="1" applyFont="1" applyFill="1" applyBorder="1" applyAlignment="1">
      <alignment horizontal="center" vertical="center"/>
    </xf>
    <xf numFmtId="38" fontId="17" fillId="5" borderId="18" xfId="1" applyFont="1" applyFill="1" applyBorder="1" applyAlignment="1">
      <alignment horizontal="center" vertical="center"/>
    </xf>
    <xf numFmtId="38" fontId="17" fillId="5" borderId="38" xfId="1" applyFont="1" applyFill="1" applyBorder="1" applyAlignment="1">
      <alignment horizontal="center" vertical="center"/>
    </xf>
    <xf numFmtId="38" fontId="17" fillId="5" borderId="13" xfId="1" applyFont="1" applyFill="1" applyBorder="1" applyAlignment="1">
      <alignment horizontal="center" vertical="center"/>
    </xf>
    <xf numFmtId="38" fontId="17" fillId="5" borderId="27" xfId="1" applyFont="1" applyFill="1" applyBorder="1" applyAlignment="1">
      <alignment horizontal="center" vertical="center"/>
    </xf>
    <xf numFmtId="38" fontId="17" fillId="5" borderId="82" xfId="1" applyFont="1" applyFill="1" applyBorder="1" applyAlignment="1">
      <alignment horizontal="center" vertical="center"/>
    </xf>
    <xf numFmtId="38" fontId="17" fillId="5" borderId="83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/>
    </xf>
    <xf numFmtId="38" fontId="17" fillId="5" borderId="31" xfId="1" applyFont="1" applyFill="1" applyBorder="1" applyAlignment="1">
      <alignment horizontal="center" vertical="center"/>
    </xf>
    <xf numFmtId="38" fontId="17" fillId="5" borderId="60" xfId="1" applyFont="1" applyFill="1" applyBorder="1" applyAlignment="1">
      <alignment horizontal="center" vertical="center"/>
    </xf>
    <xf numFmtId="0" fontId="27" fillId="0" borderId="89" xfId="0" applyFont="1" applyFill="1" applyBorder="1" applyAlignment="1">
      <alignment horizontal="center" vertical="center" wrapText="1"/>
    </xf>
    <xf numFmtId="38" fontId="17" fillId="5" borderId="104" xfId="1" applyFont="1" applyFill="1" applyBorder="1" applyAlignment="1">
      <alignment horizontal="center" vertical="center"/>
    </xf>
    <xf numFmtId="38" fontId="17" fillId="5" borderId="105" xfId="1" applyFont="1" applyFill="1" applyBorder="1" applyAlignment="1">
      <alignment horizontal="center" vertical="center"/>
    </xf>
    <xf numFmtId="38" fontId="17" fillId="5" borderId="1" xfId="1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41" xfId="0" applyFont="1" applyBorder="1" applyAlignment="1">
      <alignment horizontal="left"/>
    </xf>
    <xf numFmtId="0" fontId="14" fillId="0" borderId="65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94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1" fillId="3" borderId="17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38" fontId="17" fillId="2" borderId="18" xfId="1" applyFont="1" applyFill="1" applyBorder="1" applyAlignment="1" applyProtection="1">
      <alignment horizontal="center" vertical="center"/>
      <protection locked="0"/>
    </xf>
    <xf numFmtId="38" fontId="17" fillId="2" borderId="38" xfId="1" applyFont="1" applyFill="1" applyBorder="1" applyAlignment="1" applyProtection="1">
      <alignment horizontal="center" vertical="center"/>
      <protection locked="0"/>
    </xf>
    <xf numFmtId="38" fontId="17" fillId="2" borderId="17" xfId="1" applyFont="1" applyFill="1" applyBorder="1" applyAlignment="1" applyProtection="1">
      <alignment horizontal="center" vertical="center"/>
      <protection locked="0"/>
    </xf>
    <xf numFmtId="38" fontId="17" fillId="2" borderId="31" xfId="1" applyFont="1" applyFill="1" applyBorder="1" applyAlignment="1" applyProtection="1">
      <alignment horizontal="center" vertical="center"/>
      <protection locked="0"/>
    </xf>
    <xf numFmtId="38" fontId="17" fillId="2" borderId="61" xfId="1" applyFont="1" applyFill="1" applyBorder="1" applyAlignment="1" applyProtection="1">
      <alignment horizontal="center" vertical="center"/>
      <protection locked="0"/>
    </xf>
    <xf numFmtId="38" fontId="17" fillId="2" borderId="13" xfId="1" applyFont="1" applyFill="1" applyBorder="1" applyAlignment="1" applyProtection="1">
      <alignment horizontal="center" vertical="center"/>
      <protection locked="0"/>
    </xf>
    <xf numFmtId="38" fontId="17" fillId="2" borderId="14" xfId="1" applyFont="1" applyFill="1" applyBorder="1" applyAlignment="1" applyProtection="1">
      <alignment horizontal="center" vertical="center"/>
      <protection locked="0"/>
    </xf>
    <xf numFmtId="38" fontId="17" fillId="2" borderId="54" xfId="1" applyFont="1" applyFill="1" applyBorder="1" applyAlignment="1" applyProtection="1">
      <alignment horizontal="center" vertical="center"/>
      <protection locked="0"/>
    </xf>
    <xf numFmtId="38" fontId="17" fillId="2" borderId="58" xfId="1" applyFont="1" applyFill="1" applyBorder="1" applyAlignment="1" applyProtection="1">
      <alignment horizontal="center" vertical="center"/>
      <protection locked="0"/>
    </xf>
    <xf numFmtId="38" fontId="17" fillId="2" borderId="78" xfId="1" applyFont="1" applyFill="1" applyBorder="1" applyAlignment="1" applyProtection="1">
      <alignment horizontal="center" vertical="center"/>
      <protection locked="0"/>
    </xf>
    <xf numFmtId="38" fontId="17" fillId="2" borderId="76" xfId="1" applyFont="1" applyFill="1" applyBorder="1" applyAlignment="1" applyProtection="1">
      <alignment horizontal="center" vertical="center"/>
      <protection locked="0"/>
    </xf>
    <xf numFmtId="38" fontId="17" fillId="2" borderId="19" xfId="1" applyFont="1" applyFill="1" applyBorder="1" applyAlignment="1" applyProtection="1">
      <alignment horizontal="center" vertical="center"/>
      <protection locked="0"/>
    </xf>
    <xf numFmtId="38" fontId="14" fillId="2" borderId="31" xfId="1" applyFont="1" applyFill="1" applyBorder="1" applyAlignment="1" applyProtection="1">
      <alignment horizontal="center" vertical="center"/>
      <protection locked="0"/>
    </xf>
    <xf numFmtId="38" fontId="14" fillId="2" borderId="65" xfId="1" applyFont="1" applyFill="1" applyBorder="1" applyAlignment="1" applyProtection="1">
      <alignment horizontal="center" vertical="center"/>
      <protection locked="0"/>
    </xf>
    <xf numFmtId="38" fontId="14" fillId="2" borderId="22" xfId="1" applyFont="1" applyFill="1" applyBorder="1" applyAlignment="1" applyProtection="1">
      <alignment horizontal="center" vertical="center"/>
      <protection locked="0"/>
    </xf>
    <xf numFmtId="38" fontId="14" fillId="2" borderId="21" xfId="1" applyFont="1" applyFill="1" applyBorder="1" applyAlignment="1" applyProtection="1">
      <alignment horizontal="center" vertical="center"/>
      <protection locked="0"/>
    </xf>
    <xf numFmtId="38" fontId="14" fillId="2" borderId="23" xfId="1" applyFont="1" applyFill="1" applyBorder="1" applyAlignment="1" applyProtection="1">
      <alignment horizontal="center" vertical="center"/>
      <protection locked="0"/>
    </xf>
    <xf numFmtId="0" fontId="14" fillId="0" borderId="36" xfId="0" applyFont="1" applyBorder="1" applyAlignment="1">
      <alignment horizontal="left" vertical="top" wrapText="1"/>
    </xf>
    <xf numFmtId="0" fontId="14" fillId="3" borderId="31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38" fontId="14" fillId="2" borderId="78" xfId="1" applyFont="1" applyFill="1" applyBorder="1" applyAlignment="1" applyProtection="1">
      <alignment horizontal="center" vertical="center"/>
      <protection locked="0"/>
    </xf>
    <xf numFmtId="38" fontId="14" fillId="2" borderId="85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497869</xdr:colOff>
      <xdr:row>1</xdr:row>
      <xdr:rowOff>174121</xdr:rowOff>
    </xdr:from>
    <xdr:to>
      <xdr:col>14</xdr:col>
      <xdr:colOff>553898</xdr:colOff>
      <xdr:row>6</xdr:row>
      <xdr:rowOff>168088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03487" y="398239"/>
          <a:ext cx="4986617" cy="901643"/>
        </a:xfrm>
        <a:prstGeom prst="borderCallout2">
          <a:avLst>
            <a:gd name="adj1" fmla="val 36358"/>
            <a:gd name="adj2" fmla="val 417"/>
            <a:gd name="adj3" fmla="val 36358"/>
            <a:gd name="adj4" fmla="val -5681"/>
            <a:gd name="adj5" fmla="val 82174"/>
            <a:gd name="adj6" fmla="val -11435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便益・サービスの拠点、園路・広場等の公共部の提案される</a:t>
          </a:r>
          <a:r>
            <a:rPr kumimoji="1" lang="ja-JP" altLang="en-US" sz="1100" b="1">
              <a:solidFill>
                <a:sysClr val="windowText" lastClr="000000"/>
              </a:solidFill>
            </a:rPr>
            <a:t>施設名称、施設の概要、面積、整備費用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r>
            <a:rPr kumimoji="1" lang="ja-JP" altLang="en-US" sz="1100">
              <a:solidFill>
                <a:schemeClr val="accent4">
                  <a:lumMod val="75000"/>
                </a:schemeClr>
              </a:solidFill>
            </a:rPr>
            <a:t>黄色着色部</a:t>
          </a:r>
          <a:r>
            <a:rPr kumimoji="1" lang="ja-JP" altLang="en-US" sz="1100">
              <a:solidFill>
                <a:sysClr val="windowText" lastClr="000000"/>
              </a:solidFill>
            </a:rPr>
            <a:t>にご記入ください。</a:t>
          </a:r>
          <a:r>
            <a:rPr kumimoji="1" lang="ja-JP" altLang="en-US" sz="1100">
              <a:solidFill>
                <a:schemeClr val="accent6"/>
              </a:solidFill>
            </a:rPr>
            <a:t>緑字は記入例です。適宜適切な文言に調整ください。</a:t>
          </a:r>
          <a:r>
            <a:rPr kumimoji="1" lang="ja-JP" altLang="en-US" sz="1100">
              <a:solidFill>
                <a:sysClr val="windowText" lastClr="000000"/>
              </a:solidFill>
            </a:rPr>
            <a:t>また、管理事務所、公園利用者向けトイレは想定される</a:t>
          </a:r>
          <a:r>
            <a:rPr kumimoji="1" lang="ja-JP" altLang="en-US" sz="1100" b="1">
              <a:solidFill>
                <a:sysClr val="windowText" lastClr="000000"/>
              </a:solidFill>
            </a:rPr>
            <a:t>整備費用</a:t>
          </a:r>
          <a:r>
            <a:rPr kumimoji="1" lang="ja-JP" altLang="en-US" sz="1100">
              <a:solidFill>
                <a:sysClr val="windowText" lastClr="000000"/>
              </a:solidFill>
            </a:rPr>
            <a:t>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466726</xdr:colOff>
      <xdr:row>2</xdr:row>
      <xdr:rowOff>190499</xdr:rowOff>
    </xdr:from>
    <xdr:to>
      <xdr:col>28</xdr:col>
      <xdr:colOff>13608</xdr:colOff>
      <xdr:row>5</xdr:row>
      <xdr:rowOff>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064814" y="649940"/>
          <a:ext cx="5205853" cy="537883"/>
        </a:xfrm>
        <a:prstGeom prst="borderCallout2">
          <a:avLst>
            <a:gd name="adj1" fmla="val 31477"/>
            <a:gd name="adj2" fmla="val -504"/>
            <a:gd name="adj3" fmla="val 31477"/>
            <a:gd name="adj4" fmla="val -3390"/>
            <a:gd name="adj5" fmla="val 135847"/>
            <a:gd name="adj6" fmla="val -7326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提案される施設の</a:t>
          </a:r>
          <a:r>
            <a:rPr kumimoji="1" lang="ja-JP" altLang="en-US" sz="1100" b="1">
              <a:solidFill>
                <a:sysClr val="windowText" lastClr="000000"/>
              </a:solidFill>
            </a:rPr>
            <a:t>使用料提案額</a:t>
          </a:r>
          <a:r>
            <a:rPr kumimoji="1" lang="ja-JP" altLang="en-US" sz="1100">
              <a:solidFill>
                <a:sysClr val="windowText" lastClr="000000"/>
              </a:solidFill>
            </a:rPr>
            <a:t>、</a:t>
          </a:r>
          <a:r>
            <a:rPr kumimoji="1" lang="ja-JP" altLang="en-US" sz="1100" b="1">
              <a:solidFill>
                <a:sysClr val="windowText" lastClr="000000"/>
              </a:solidFill>
            </a:rPr>
            <a:t>想定される事業期間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r>
            <a:rPr kumimoji="1" lang="ja-JP" altLang="ja-JP" sz="110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黄色着色部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ysClr val="windowText" lastClr="000000"/>
              </a:solidFill>
            </a:rPr>
            <a:t>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2291605</xdr:colOff>
      <xdr:row>11</xdr:row>
      <xdr:rowOff>238685</xdr:rowOff>
    </xdr:from>
    <xdr:to>
      <xdr:col>6</xdr:col>
      <xdr:colOff>443195</xdr:colOff>
      <xdr:row>14</xdr:row>
      <xdr:rowOff>11766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543987" y="3219450"/>
          <a:ext cx="504826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19</xdr:col>
      <xdr:colOff>489323</xdr:colOff>
      <xdr:row>8</xdr:row>
      <xdr:rowOff>30816</xdr:rowOff>
    </xdr:from>
    <xdr:to>
      <xdr:col>20</xdr:col>
      <xdr:colOff>400237</xdr:colOff>
      <xdr:row>9</xdr:row>
      <xdr:rowOff>7285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3141698" y="1872316"/>
          <a:ext cx="530039" cy="341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11</xdr:col>
      <xdr:colOff>435349</xdr:colOff>
      <xdr:row>22</xdr:row>
      <xdr:rowOff>295836</xdr:rowOff>
    </xdr:from>
    <xdr:to>
      <xdr:col>12</xdr:col>
      <xdr:colOff>346262</xdr:colOff>
      <xdr:row>24</xdr:row>
      <xdr:rowOff>70598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950574" y="5591736"/>
          <a:ext cx="491938" cy="441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b</a:t>
          </a:r>
        </a:p>
      </xdr:txBody>
    </xdr:sp>
    <xdr:clientData/>
  </xdr:twoCellAnchor>
  <xdr:twoCellAnchor>
    <xdr:from>
      <xdr:col>23</xdr:col>
      <xdr:colOff>471767</xdr:colOff>
      <xdr:row>22</xdr:row>
      <xdr:rowOff>327772</xdr:rowOff>
    </xdr:from>
    <xdr:to>
      <xdr:col>24</xdr:col>
      <xdr:colOff>382681</xdr:colOff>
      <xdr:row>24</xdr:row>
      <xdr:rowOff>102534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4959292" y="5623672"/>
          <a:ext cx="491939" cy="441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e</a:t>
          </a:r>
        </a:p>
      </xdr:txBody>
    </xdr:sp>
    <xdr:clientData/>
  </xdr:twoCellAnchor>
  <xdr:twoCellAnchor>
    <xdr:from>
      <xdr:col>18</xdr:col>
      <xdr:colOff>336176</xdr:colOff>
      <xdr:row>22</xdr:row>
      <xdr:rowOff>112058</xdr:rowOff>
    </xdr:from>
    <xdr:to>
      <xdr:col>19</xdr:col>
      <xdr:colOff>247091</xdr:colOff>
      <xdr:row>23</xdr:row>
      <xdr:rowOff>77321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1918576" y="5407958"/>
          <a:ext cx="491940" cy="346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465603</xdr:colOff>
      <xdr:row>7</xdr:row>
      <xdr:rowOff>184896</xdr:rowOff>
    </xdr:from>
    <xdr:to>
      <xdr:col>24</xdr:col>
      <xdr:colOff>376518</xdr:colOff>
      <xdr:row>9</xdr:row>
      <xdr:rowOff>94689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4953128" y="1956546"/>
          <a:ext cx="491940" cy="490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5</xdr:col>
      <xdr:colOff>0</xdr:colOff>
      <xdr:row>44</xdr:row>
      <xdr:rowOff>89647</xdr:rowOff>
    </xdr:from>
    <xdr:to>
      <xdr:col>5</xdr:col>
      <xdr:colOff>448797</xdr:colOff>
      <xdr:row>46</xdr:row>
      <xdr:rowOff>89087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252382" y="10623176"/>
          <a:ext cx="448797" cy="492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22</xdr:col>
      <xdr:colOff>504264</xdr:colOff>
      <xdr:row>18</xdr:row>
      <xdr:rowOff>11206</xdr:rowOff>
    </xdr:from>
    <xdr:to>
      <xdr:col>23</xdr:col>
      <xdr:colOff>415177</xdr:colOff>
      <xdr:row>19</xdr:row>
      <xdr:rowOff>88527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4971058" y="4471147"/>
          <a:ext cx="527237" cy="469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546768</xdr:colOff>
      <xdr:row>2</xdr:row>
      <xdr:rowOff>190421</xdr:rowOff>
    </xdr:from>
    <xdr:to>
      <xdr:col>14</xdr:col>
      <xdr:colOff>602797</xdr:colOff>
      <xdr:row>7</xdr:row>
      <xdr:rowOff>100853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163592" y="649862"/>
          <a:ext cx="4986617" cy="874138"/>
        </a:xfrm>
        <a:prstGeom prst="borderCallout2">
          <a:avLst>
            <a:gd name="adj1" fmla="val 17361"/>
            <a:gd name="adj2" fmla="val 74"/>
            <a:gd name="adj3" fmla="val 17361"/>
            <a:gd name="adj4" fmla="val -6711"/>
            <a:gd name="adj5" fmla="val 94772"/>
            <a:gd name="adj6" fmla="val -1813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便益・サービスの拠点、園路・広場等の公共部の提案される</a:t>
          </a:r>
          <a:r>
            <a:rPr kumimoji="1" lang="ja-JP" altLang="en-US" sz="1100" b="1">
              <a:solidFill>
                <a:sysClr val="windowText" lastClr="000000"/>
              </a:solidFill>
            </a:rPr>
            <a:t>施設名称、施設の概要、面積、整備費用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r>
            <a:rPr kumimoji="1" lang="ja-JP" altLang="en-US" sz="1100">
              <a:solidFill>
                <a:schemeClr val="accent4">
                  <a:lumMod val="75000"/>
                </a:schemeClr>
              </a:solidFill>
            </a:rPr>
            <a:t>黄色着色部</a:t>
          </a:r>
          <a:r>
            <a:rPr kumimoji="1" lang="ja-JP" altLang="en-US" sz="1100">
              <a:solidFill>
                <a:sysClr val="windowText" lastClr="000000"/>
              </a:solidFill>
            </a:rPr>
            <a:t>にご記入ください。</a:t>
          </a:r>
          <a:r>
            <a:rPr kumimoji="1" lang="ja-JP" altLang="en-US" sz="1100">
              <a:solidFill>
                <a:schemeClr val="accent6"/>
              </a:solidFill>
            </a:rPr>
            <a:t>緑字は記入例です。適宜適切な文言に調整ください。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455520</xdr:colOff>
      <xdr:row>2</xdr:row>
      <xdr:rowOff>235323</xdr:rowOff>
    </xdr:from>
    <xdr:to>
      <xdr:col>28</xdr:col>
      <xdr:colOff>2402</xdr:colOff>
      <xdr:row>6</xdr:row>
      <xdr:rowOff>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468226" y="694764"/>
          <a:ext cx="5508411" cy="537883"/>
        </a:xfrm>
        <a:prstGeom prst="borderCallout2">
          <a:avLst>
            <a:gd name="adj1" fmla="val 31477"/>
            <a:gd name="adj2" fmla="val -504"/>
            <a:gd name="adj3" fmla="val 31477"/>
            <a:gd name="adj4" fmla="val -3390"/>
            <a:gd name="adj5" fmla="val 135847"/>
            <a:gd name="adj6" fmla="val -7326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提案される施設の</a:t>
          </a:r>
          <a:r>
            <a:rPr kumimoji="1" lang="ja-JP" altLang="en-US" sz="1100" b="1">
              <a:solidFill>
                <a:sysClr val="windowText" lastClr="000000"/>
              </a:solidFill>
            </a:rPr>
            <a:t>使用料提案額</a:t>
          </a:r>
          <a:r>
            <a:rPr kumimoji="1" lang="ja-JP" altLang="en-US" sz="1100">
              <a:solidFill>
                <a:sysClr val="windowText" lastClr="000000"/>
              </a:solidFill>
            </a:rPr>
            <a:t>、</a:t>
          </a:r>
          <a:r>
            <a:rPr kumimoji="1" lang="ja-JP" altLang="en-US" sz="1100" b="1">
              <a:solidFill>
                <a:sysClr val="windowText" lastClr="000000"/>
              </a:solidFill>
            </a:rPr>
            <a:t>想定される事業期間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r>
            <a:rPr kumimoji="1" lang="ja-JP" altLang="ja-JP" sz="110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黄色着色部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ysClr val="windowText" lastClr="000000"/>
              </a:solidFill>
            </a:rPr>
            <a:t>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2314016</xdr:colOff>
      <xdr:row>12</xdr:row>
      <xdr:rowOff>249891</xdr:rowOff>
    </xdr:from>
    <xdr:to>
      <xdr:col>6</xdr:col>
      <xdr:colOff>465606</xdr:colOff>
      <xdr:row>15</xdr:row>
      <xdr:rowOff>22971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577604" y="3342715"/>
          <a:ext cx="504826" cy="523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19</xdr:col>
      <xdr:colOff>473448</xdr:colOff>
      <xdr:row>9</xdr:row>
      <xdr:rowOff>14941</xdr:rowOff>
    </xdr:from>
    <xdr:to>
      <xdr:col>20</xdr:col>
      <xdr:colOff>384362</xdr:colOff>
      <xdr:row>9</xdr:row>
      <xdr:rowOff>356535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125823" y="2015191"/>
          <a:ext cx="530039" cy="341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23</xdr:col>
      <xdr:colOff>471767</xdr:colOff>
      <xdr:row>21</xdr:row>
      <xdr:rowOff>327772</xdr:rowOff>
    </xdr:from>
    <xdr:to>
      <xdr:col>24</xdr:col>
      <xdr:colOff>382681</xdr:colOff>
      <xdr:row>23</xdr:row>
      <xdr:rowOff>102534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959292" y="6014197"/>
          <a:ext cx="491939" cy="441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e</a:t>
          </a:r>
        </a:p>
      </xdr:txBody>
    </xdr:sp>
    <xdr:clientData/>
  </xdr:twoCellAnchor>
  <xdr:twoCellAnchor>
    <xdr:from>
      <xdr:col>18</xdr:col>
      <xdr:colOff>336176</xdr:colOff>
      <xdr:row>21</xdr:row>
      <xdr:rowOff>112058</xdr:rowOff>
    </xdr:from>
    <xdr:to>
      <xdr:col>19</xdr:col>
      <xdr:colOff>247091</xdr:colOff>
      <xdr:row>22</xdr:row>
      <xdr:rowOff>77321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1918576" y="5798483"/>
          <a:ext cx="491940" cy="346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465603</xdr:colOff>
      <xdr:row>8</xdr:row>
      <xdr:rowOff>184896</xdr:rowOff>
    </xdr:from>
    <xdr:to>
      <xdr:col>24</xdr:col>
      <xdr:colOff>376518</xdr:colOff>
      <xdr:row>10</xdr:row>
      <xdr:rowOff>94689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953128" y="1956546"/>
          <a:ext cx="491940" cy="490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4</xdr:col>
      <xdr:colOff>89647</xdr:colOff>
      <xdr:row>43</xdr:row>
      <xdr:rowOff>67235</xdr:rowOff>
    </xdr:from>
    <xdr:to>
      <xdr:col>5</xdr:col>
      <xdr:colOff>415180</xdr:colOff>
      <xdr:row>45</xdr:row>
      <xdr:rowOff>66675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229971" y="10387853"/>
          <a:ext cx="448797" cy="436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22</xdr:col>
      <xdr:colOff>448235</xdr:colOff>
      <xdr:row>17</xdr:row>
      <xdr:rowOff>11206</xdr:rowOff>
    </xdr:from>
    <xdr:to>
      <xdr:col>23</xdr:col>
      <xdr:colOff>359148</xdr:colOff>
      <xdr:row>18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0868585" y="4021231"/>
          <a:ext cx="491938" cy="448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d</a:t>
          </a:r>
        </a:p>
      </xdr:txBody>
    </xdr:sp>
    <xdr:clientData/>
  </xdr:twoCellAnchor>
  <xdr:twoCellAnchor>
    <xdr:from>
      <xdr:col>11</xdr:col>
      <xdr:colOff>515471</xdr:colOff>
      <xdr:row>21</xdr:row>
      <xdr:rowOff>324970</xdr:rowOff>
    </xdr:from>
    <xdr:to>
      <xdr:col>12</xdr:col>
      <xdr:colOff>403973</xdr:colOff>
      <xdr:row>24</xdr:row>
      <xdr:rowOff>42020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8213912" y="5849470"/>
          <a:ext cx="504826" cy="613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b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2245978</xdr:colOff>
      <xdr:row>11</xdr:row>
      <xdr:rowOff>243328</xdr:rowOff>
    </xdr:from>
    <xdr:to>
      <xdr:col>6</xdr:col>
      <xdr:colOff>419979</xdr:colOff>
      <xdr:row>13</xdr:row>
      <xdr:rowOff>108857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509566" y="3235299"/>
          <a:ext cx="527237" cy="537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19</xdr:col>
      <xdr:colOff>454958</xdr:colOff>
      <xdr:row>8</xdr:row>
      <xdr:rowOff>6724</xdr:rowOff>
    </xdr:from>
    <xdr:to>
      <xdr:col>20</xdr:col>
      <xdr:colOff>365872</xdr:colOff>
      <xdr:row>9</xdr:row>
      <xdr:rowOff>84045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3123208" y="1835524"/>
          <a:ext cx="530039" cy="45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23</xdr:col>
      <xdr:colOff>471767</xdr:colOff>
      <xdr:row>7</xdr:row>
      <xdr:rowOff>197303</xdr:rowOff>
    </xdr:from>
    <xdr:to>
      <xdr:col>24</xdr:col>
      <xdr:colOff>382681</xdr:colOff>
      <xdr:row>9</xdr:row>
      <xdr:rowOff>70517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5616517" y="1816553"/>
          <a:ext cx="530039" cy="46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11</xdr:col>
      <xdr:colOff>499222</xdr:colOff>
      <xdr:row>11</xdr:row>
      <xdr:rowOff>284950</xdr:rowOff>
    </xdr:from>
    <xdr:to>
      <xdr:col>12</xdr:col>
      <xdr:colOff>410136</xdr:colOff>
      <xdr:row>14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8214472" y="3256750"/>
          <a:ext cx="530039" cy="505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b</a:t>
          </a:r>
        </a:p>
      </xdr:txBody>
    </xdr:sp>
    <xdr:clientData/>
  </xdr:twoCellAnchor>
  <xdr:twoCellAnchor>
    <xdr:from>
      <xdr:col>23</xdr:col>
      <xdr:colOff>471767</xdr:colOff>
      <xdr:row>11</xdr:row>
      <xdr:rowOff>349703</xdr:rowOff>
    </xdr:from>
    <xdr:to>
      <xdr:col>24</xdr:col>
      <xdr:colOff>382681</xdr:colOff>
      <xdr:row>13</xdr:row>
      <xdr:rowOff>54428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5616517" y="3321503"/>
          <a:ext cx="53003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d</a:t>
          </a:r>
        </a:p>
      </xdr:txBody>
    </xdr:sp>
    <xdr:clientData/>
  </xdr:twoCellAnchor>
  <xdr:twoCellAnchor>
    <xdr:from>
      <xdr:col>4</xdr:col>
      <xdr:colOff>68037</xdr:colOff>
      <xdr:row>31</xdr:row>
      <xdr:rowOff>118463</xdr:rowOff>
    </xdr:from>
    <xdr:to>
      <xdr:col>5</xdr:col>
      <xdr:colOff>400771</xdr:colOff>
      <xdr:row>33</xdr:row>
      <xdr:rowOff>73320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211162" y="7519388"/>
          <a:ext cx="456559" cy="393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6</xdr:col>
      <xdr:colOff>589111</xdr:colOff>
      <xdr:row>1</xdr:row>
      <xdr:rowOff>183298</xdr:rowOff>
    </xdr:from>
    <xdr:to>
      <xdr:col>15</xdr:col>
      <xdr:colOff>9606</xdr:colOff>
      <xdr:row>5</xdr:row>
      <xdr:rowOff>128869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5205935" y="407416"/>
          <a:ext cx="4967406" cy="718777"/>
        </a:xfrm>
        <a:prstGeom prst="borderCallout2">
          <a:avLst>
            <a:gd name="adj1" fmla="val 17361"/>
            <a:gd name="adj2" fmla="val 74"/>
            <a:gd name="adj3" fmla="val 17361"/>
            <a:gd name="adj4" fmla="val -6711"/>
            <a:gd name="adj5" fmla="val 105278"/>
            <a:gd name="adj6" fmla="val -10618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便益・サービスの拠点の提案される</a:t>
          </a:r>
          <a:r>
            <a:rPr kumimoji="1" lang="ja-JP" altLang="en-US" sz="1100" b="1">
              <a:solidFill>
                <a:sysClr val="windowText" lastClr="000000"/>
              </a:solidFill>
            </a:rPr>
            <a:t>施設名称、施設の概要、面積、整備費用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r>
            <a:rPr kumimoji="1" lang="ja-JP" altLang="en-US" sz="1100">
              <a:solidFill>
                <a:schemeClr val="accent4">
                  <a:lumMod val="75000"/>
                </a:schemeClr>
              </a:solidFill>
            </a:rPr>
            <a:t>黄色着色部</a:t>
          </a:r>
          <a:r>
            <a:rPr kumimoji="1" lang="ja-JP" altLang="en-US" sz="1100">
              <a:solidFill>
                <a:sysClr val="windowText" lastClr="000000"/>
              </a:solidFill>
            </a:rPr>
            <a:t>にご記入ください。</a:t>
          </a:r>
          <a:r>
            <a:rPr kumimoji="1" lang="ja-JP" altLang="en-US" sz="1100">
              <a:solidFill>
                <a:schemeClr val="accent6"/>
              </a:solidFill>
            </a:rPr>
            <a:t>緑字は記入例です。適宜適切な文言に調整ください。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473048</xdr:colOff>
      <xdr:row>2</xdr:row>
      <xdr:rowOff>26492</xdr:rowOff>
    </xdr:from>
    <xdr:to>
      <xdr:col>28</xdr:col>
      <xdr:colOff>4722</xdr:colOff>
      <xdr:row>5</xdr:row>
      <xdr:rowOff>37698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2485754" y="485933"/>
          <a:ext cx="5638880" cy="549089"/>
        </a:xfrm>
        <a:prstGeom prst="borderCallout2">
          <a:avLst>
            <a:gd name="adj1" fmla="val 31477"/>
            <a:gd name="adj2" fmla="val -504"/>
            <a:gd name="adj3" fmla="val 31477"/>
            <a:gd name="adj4" fmla="val -3390"/>
            <a:gd name="adj5" fmla="val 125643"/>
            <a:gd name="adj6" fmla="val -7525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提案される施設の</a:t>
          </a:r>
          <a:r>
            <a:rPr kumimoji="1" lang="ja-JP" altLang="en-US" sz="1100" b="1">
              <a:solidFill>
                <a:sysClr val="windowText" lastClr="000000"/>
              </a:solidFill>
            </a:rPr>
            <a:t>使用料提案額</a:t>
          </a:r>
          <a:r>
            <a:rPr kumimoji="1" lang="ja-JP" altLang="en-US" sz="1100">
              <a:solidFill>
                <a:sysClr val="windowText" lastClr="000000"/>
              </a:solidFill>
            </a:rPr>
            <a:t>、</a:t>
          </a:r>
          <a:r>
            <a:rPr kumimoji="1" lang="ja-JP" altLang="en-US" sz="1100" b="1">
              <a:solidFill>
                <a:sysClr val="windowText" lastClr="000000"/>
              </a:solidFill>
            </a:rPr>
            <a:t>想定される事業期間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r>
            <a:rPr kumimoji="1" lang="ja-JP" altLang="ja-JP" sz="110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黄色着色部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ysClr val="windowText" lastClr="000000"/>
              </a:solidFill>
            </a:rPr>
            <a:t>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473047</xdr:colOff>
      <xdr:row>11</xdr:row>
      <xdr:rowOff>229721</xdr:rowOff>
    </xdr:from>
    <xdr:to>
      <xdr:col>10</xdr:col>
      <xdr:colOff>383960</xdr:colOff>
      <xdr:row>13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7004476" y="3196078"/>
          <a:ext cx="536841" cy="532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19</xdr:col>
      <xdr:colOff>454958</xdr:colOff>
      <xdr:row>8</xdr:row>
      <xdr:rowOff>6724</xdr:rowOff>
    </xdr:from>
    <xdr:to>
      <xdr:col>20</xdr:col>
      <xdr:colOff>365872</xdr:colOff>
      <xdr:row>9</xdr:row>
      <xdr:rowOff>84045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2618383" y="1749799"/>
          <a:ext cx="491939" cy="448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23</xdr:col>
      <xdr:colOff>485374</xdr:colOff>
      <xdr:row>8</xdr:row>
      <xdr:rowOff>20411</xdr:rowOff>
    </xdr:from>
    <xdr:to>
      <xdr:col>24</xdr:col>
      <xdr:colOff>396288</xdr:colOff>
      <xdr:row>9</xdr:row>
      <xdr:rowOff>97732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5779803" y="1843768"/>
          <a:ext cx="536842" cy="45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11</xdr:col>
      <xdr:colOff>499222</xdr:colOff>
      <xdr:row>11</xdr:row>
      <xdr:rowOff>271343</xdr:rowOff>
    </xdr:from>
    <xdr:to>
      <xdr:col>12</xdr:col>
      <xdr:colOff>410136</xdr:colOff>
      <xdr:row>13</xdr:row>
      <xdr:rowOff>108857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8282508" y="3237700"/>
          <a:ext cx="536842" cy="5042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b</a:t>
          </a:r>
        </a:p>
      </xdr:txBody>
    </xdr:sp>
    <xdr:clientData/>
  </xdr:twoCellAnchor>
  <xdr:twoCellAnchor>
    <xdr:from>
      <xdr:col>23</xdr:col>
      <xdr:colOff>471767</xdr:colOff>
      <xdr:row>11</xdr:row>
      <xdr:rowOff>295275</xdr:rowOff>
    </xdr:from>
    <xdr:to>
      <xdr:col>24</xdr:col>
      <xdr:colOff>382681</xdr:colOff>
      <xdr:row>13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4959292" y="3581400"/>
          <a:ext cx="49193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d</a:t>
          </a:r>
        </a:p>
      </xdr:txBody>
    </xdr:sp>
    <xdr:clientData/>
  </xdr:twoCellAnchor>
  <xdr:twoCellAnchor>
    <xdr:from>
      <xdr:col>4</xdr:col>
      <xdr:colOff>7752</xdr:colOff>
      <xdr:row>31</xdr:row>
      <xdr:rowOff>151229</xdr:rowOff>
    </xdr:from>
    <xdr:to>
      <xdr:col>5</xdr:col>
      <xdr:colOff>340486</xdr:colOff>
      <xdr:row>33</xdr:row>
      <xdr:rowOff>106086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2178005" y="7771229"/>
          <a:ext cx="453304" cy="461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19</xdr:col>
      <xdr:colOff>454958</xdr:colOff>
      <xdr:row>8</xdr:row>
      <xdr:rowOff>6724</xdr:rowOff>
    </xdr:from>
    <xdr:to>
      <xdr:col>20</xdr:col>
      <xdr:colOff>365872</xdr:colOff>
      <xdr:row>9</xdr:row>
      <xdr:rowOff>84045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12618383" y="1749799"/>
          <a:ext cx="491939" cy="448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6</xdr:col>
      <xdr:colOff>555625</xdr:colOff>
      <xdr:row>1</xdr:row>
      <xdr:rowOff>142876</xdr:rowOff>
    </xdr:from>
    <xdr:to>
      <xdr:col>15</xdr:col>
      <xdr:colOff>24279</xdr:colOff>
      <xdr:row>5</xdr:row>
      <xdr:rowOff>149679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5345339" y="360590"/>
          <a:ext cx="5102011" cy="768803"/>
        </a:xfrm>
        <a:prstGeom prst="borderCallout2">
          <a:avLst>
            <a:gd name="adj1" fmla="val 17361"/>
            <a:gd name="adj2" fmla="val 74"/>
            <a:gd name="adj3" fmla="val 17361"/>
            <a:gd name="adj4" fmla="val -6711"/>
            <a:gd name="adj5" fmla="val 120927"/>
            <a:gd name="adj6" fmla="val -9319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便益・サービスの拠点、園路・広場等の公共部の提案される</a:t>
          </a:r>
          <a:r>
            <a:rPr kumimoji="1" lang="ja-JP" altLang="en-US" sz="1100" b="1">
              <a:solidFill>
                <a:sysClr val="windowText" lastClr="000000"/>
              </a:solidFill>
            </a:rPr>
            <a:t>施設名称、施設の概要、面積、整備費用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r>
            <a:rPr kumimoji="1" lang="ja-JP" altLang="en-US" sz="1100">
              <a:solidFill>
                <a:schemeClr val="accent4">
                  <a:lumMod val="75000"/>
                </a:schemeClr>
              </a:solidFill>
            </a:rPr>
            <a:t>黄色着色部</a:t>
          </a:r>
          <a:r>
            <a:rPr kumimoji="1" lang="ja-JP" altLang="en-US" sz="1100">
              <a:solidFill>
                <a:sysClr val="windowText" lastClr="000000"/>
              </a:solidFill>
            </a:rPr>
            <a:t>にご記入ください。</a:t>
          </a:r>
          <a:r>
            <a:rPr kumimoji="1" lang="ja-JP" altLang="en-US" sz="1100">
              <a:solidFill>
                <a:schemeClr val="accent6"/>
              </a:solidFill>
            </a:rPr>
            <a:t>緑字は記入例です。適宜適切な文言に調整ください。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422221</xdr:colOff>
      <xdr:row>2</xdr:row>
      <xdr:rowOff>142553</xdr:rowOff>
    </xdr:from>
    <xdr:to>
      <xdr:col>27</xdr:col>
      <xdr:colOff>91567</xdr:colOff>
      <xdr:row>5</xdr:row>
      <xdr:rowOff>47064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12587007" y="605196"/>
          <a:ext cx="5520417" cy="421582"/>
        </a:xfrm>
        <a:prstGeom prst="borderCallout2">
          <a:avLst>
            <a:gd name="adj1" fmla="val 31477"/>
            <a:gd name="adj2" fmla="val -504"/>
            <a:gd name="adj3" fmla="val 31477"/>
            <a:gd name="adj4" fmla="val -3390"/>
            <a:gd name="adj5" fmla="val 135847"/>
            <a:gd name="adj6" fmla="val -7326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提案される施設の</a:t>
          </a:r>
          <a:r>
            <a:rPr kumimoji="1" lang="ja-JP" altLang="en-US" sz="1100" b="1">
              <a:solidFill>
                <a:sysClr val="windowText" lastClr="000000"/>
              </a:solidFill>
            </a:rPr>
            <a:t>使用料提案額</a:t>
          </a:r>
          <a:r>
            <a:rPr kumimoji="1" lang="ja-JP" altLang="en-US" sz="1100">
              <a:solidFill>
                <a:sysClr val="windowText" lastClr="000000"/>
              </a:solidFill>
            </a:rPr>
            <a:t>、</a:t>
          </a:r>
          <a:r>
            <a:rPr kumimoji="1" lang="ja-JP" altLang="en-US" sz="1100" b="1">
              <a:solidFill>
                <a:sysClr val="windowText" lastClr="000000"/>
              </a:solidFill>
            </a:rPr>
            <a:t>想定される事業期間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r>
            <a:rPr kumimoji="1" lang="ja-JP" altLang="ja-JP" sz="110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黄色着色部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ysClr val="windowText" lastClr="000000"/>
              </a:solidFill>
            </a:rPr>
            <a:t>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514168</xdr:colOff>
      <xdr:row>2</xdr:row>
      <xdr:rowOff>103909</xdr:rowOff>
    </xdr:from>
    <xdr:to>
      <xdr:col>14</xdr:col>
      <xdr:colOff>570197</xdr:colOff>
      <xdr:row>6</xdr:row>
      <xdr:rowOff>204762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20804" y="571500"/>
          <a:ext cx="5043666" cy="845535"/>
        </a:xfrm>
        <a:prstGeom prst="borderCallout2">
          <a:avLst>
            <a:gd name="adj1" fmla="val 17361"/>
            <a:gd name="adj2" fmla="val 74"/>
            <a:gd name="adj3" fmla="val 17361"/>
            <a:gd name="adj4" fmla="val -6711"/>
            <a:gd name="adj5" fmla="val 74025"/>
            <a:gd name="adj6" fmla="val -13639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便益・サービスの拠点、園路・広場等の公共部の提案される</a:t>
          </a:r>
          <a:r>
            <a:rPr kumimoji="1" lang="ja-JP" altLang="en-US" sz="1100" b="1">
              <a:solidFill>
                <a:sysClr val="windowText" lastClr="000000"/>
              </a:solidFill>
            </a:rPr>
            <a:t>施設名称、施設の概要、面積、整備費用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r>
            <a:rPr kumimoji="1" lang="ja-JP" altLang="en-US" sz="1100">
              <a:solidFill>
                <a:schemeClr val="accent4">
                  <a:lumMod val="75000"/>
                </a:schemeClr>
              </a:solidFill>
            </a:rPr>
            <a:t>黄色着色部</a:t>
          </a:r>
          <a:r>
            <a:rPr kumimoji="1" lang="ja-JP" altLang="en-US" sz="1100">
              <a:solidFill>
                <a:sysClr val="windowText" lastClr="000000"/>
              </a:solidFill>
            </a:rPr>
            <a:t>にご記入ください。</a:t>
          </a:r>
          <a:r>
            <a:rPr kumimoji="1" lang="ja-JP" altLang="en-US" sz="1100">
              <a:solidFill>
                <a:schemeClr val="accent6"/>
              </a:solidFill>
            </a:rPr>
            <a:t>緑字は記入例です。適宜適切な文言に調整ください。</a:t>
          </a:r>
          <a:r>
            <a:rPr kumimoji="1" lang="ja-JP" altLang="en-US" sz="1100">
              <a:solidFill>
                <a:sysClr val="windowText" lastClr="000000"/>
              </a:solidFill>
            </a:rPr>
            <a:t>また、管理事務所、公園利用者向けトイレは想定される</a:t>
          </a:r>
          <a:r>
            <a:rPr kumimoji="1" lang="ja-JP" altLang="en-US" sz="1100" b="1">
              <a:solidFill>
                <a:sysClr val="windowText" lastClr="000000"/>
              </a:solidFill>
            </a:rPr>
            <a:t>整備費用</a:t>
          </a:r>
          <a:r>
            <a:rPr kumimoji="1" lang="ja-JP" altLang="en-US" sz="1100">
              <a:solidFill>
                <a:sysClr val="windowText" lastClr="000000"/>
              </a:solidFill>
            </a:rPr>
            <a:t>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415791</xdr:colOff>
      <xdr:row>2</xdr:row>
      <xdr:rowOff>155863</xdr:rowOff>
    </xdr:from>
    <xdr:to>
      <xdr:col>27</xdr:col>
      <xdr:colOff>108349</xdr:colOff>
      <xdr:row>6</xdr:row>
      <xdr:rowOff>34636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503882" y="623454"/>
          <a:ext cx="5788558" cy="623455"/>
        </a:xfrm>
        <a:prstGeom prst="borderCallout2">
          <a:avLst>
            <a:gd name="adj1" fmla="val 31477"/>
            <a:gd name="adj2" fmla="val -504"/>
            <a:gd name="adj3" fmla="val 31477"/>
            <a:gd name="adj4" fmla="val -3390"/>
            <a:gd name="adj5" fmla="val 94181"/>
            <a:gd name="adj6" fmla="val -7326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提案される施設の</a:t>
          </a:r>
          <a:r>
            <a:rPr kumimoji="1" lang="ja-JP" altLang="en-US" sz="1100" b="1">
              <a:solidFill>
                <a:sysClr val="windowText" lastClr="000000"/>
              </a:solidFill>
            </a:rPr>
            <a:t>使用料提案額</a:t>
          </a:r>
          <a:r>
            <a:rPr kumimoji="1" lang="ja-JP" altLang="en-US" sz="1100">
              <a:solidFill>
                <a:sysClr val="windowText" lastClr="000000"/>
              </a:solidFill>
            </a:rPr>
            <a:t>、</a:t>
          </a:r>
          <a:r>
            <a:rPr kumimoji="1" lang="ja-JP" altLang="en-US" sz="1100" b="1">
              <a:solidFill>
                <a:sysClr val="windowText" lastClr="000000"/>
              </a:solidFill>
            </a:rPr>
            <a:t>想定される事業期間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r>
            <a:rPr kumimoji="1" lang="ja-JP" altLang="ja-JP" sz="110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黄色着色部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ysClr val="windowText" lastClr="000000"/>
              </a:solidFill>
            </a:rPr>
            <a:t>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2314016</xdr:colOff>
      <xdr:row>11</xdr:row>
      <xdr:rowOff>261097</xdr:rowOff>
    </xdr:from>
    <xdr:to>
      <xdr:col>6</xdr:col>
      <xdr:colOff>465606</xdr:colOff>
      <xdr:row>14</xdr:row>
      <xdr:rowOff>34178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566398" y="3398744"/>
          <a:ext cx="504826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19</xdr:col>
      <xdr:colOff>425823</xdr:colOff>
      <xdr:row>8</xdr:row>
      <xdr:rowOff>78441</xdr:rowOff>
    </xdr:from>
    <xdr:to>
      <xdr:col>20</xdr:col>
      <xdr:colOff>336737</xdr:colOff>
      <xdr:row>9</xdr:row>
      <xdr:rowOff>54910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589248" y="2059641"/>
          <a:ext cx="491939" cy="347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11</xdr:col>
      <xdr:colOff>435349</xdr:colOff>
      <xdr:row>22</xdr:row>
      <xdr:rowOff>295836</xdr:rowOff>
    </xdr:from>
    <xdr:to>
      <xdr:col>12</xdr:col>
      <xdr:colOff>346262</xdr:colOff>
      <xdr:row>24</xdr:row>
      <xdr:rowOff>70598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950574" y="5982261"/>
          <a:ext cx="491938" cy="441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b</a:t>
          </a:r>
        </a:p>
      </xdr:txBody>
    </xdr:sp>
    <xdr:clientData/>
  </xdr:twoCellAnchor>
  <xdr:twoCellAnchor>
    <xdr:from>
      <xdr:col>23</xdr:col>
      <xdr:colOff>471767</xdr:colOff>
      <xdr:row>22</xdr:row>
      <xdr:rowOff>327772</xdr:rowOff>
    </xdr:from>
    <xdr:to>
      <xdr:col>24</xdr:col>
      <xdr:colOff>382681</xdr:colOff>
      <xdr:row>24</xdr:row>
      <xdr:rowOff>102534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959292" y="6014197"/>
          <a:ext cx="491939" cy="441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e</a:t>
          </a:r>
        </a:p>
      </xdr:txBody>
    </xdr:sp>
    <xdr:clientData/>
  </xdr:twoCellAnchor>
  <xdr:twoCellAnchor>
    <xdr:from>
      <xdr:col>18</xdr:col>
      <xdr:colOff>336176</xdr:colOff>
      <xdr:row>22</xdr:row>
      <xdr:rowOff>112058</xdr:rowOff>
    </xdr:from>
    <xdr:to>
      <xdr:col>19</xdr:col>
      <xdr:colOff>247091</xdr:colOff>
      <xdr:row>23</xdr:row>
      <xdr:rowOff>77321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1918576" y="5798483"/>
          <a:ext cx="491940" cy="346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465603</xdr:colOff>
      <xdr:row>7</xdr:row>
      <xdr:rowOff>184896</xdr:rowOff>
    </xdr:from>
    <xdr:to>
      <xdr:col>24</xdr:col>
      <xdr:colOff>376518</xdr:colOff>
      <xdr:row>9</xdr:row>
      <xdr:rowOff>94689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4953128" y="1956546"/>
          <a:ext cx="491940" cy="490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4</xdr:col>
      <xdr:colOff>100852</xdr:colOff>
      <xdr:row>45</xdr:row>
      <xdr:rowOff>89647</xdr:rowOff>
    </xdr:from>
    <xdr:to>
      <xdr:col>5</xdr:col>
      <xdr:colOff>426385</xdr:colOff>
      <xdr:row>47</xdr:row>
      <xdr:rowOff>89087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229970" y="11676529"/>
          <a:ext cx="448797" cy="492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22</xdr:col>
      <xdr:colOff>448235</xdr:colOff>
      <xdr:row>18</xdr:row>
      <xdr:rowOff>11206</xdr:rowOff>
    </xdr:from>
    <xdr:to>
      <xdr:col>23</xdr:col>
      <xdr:colOff>359148</xdr:colOff>
      <xdr:row>19</xdr:row>
      <xdr:rowOff>88527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868585" y="4021231"/>
          <a:ext cx="491938" cy="448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d</a:t>
          </a:r>
        </a:p>
      </xdr:txBody>
    </xdr:sp>
    <xdr:clientData/>
  </xdr:twoCellAnchor>
  <xdr:twoCellAnchor>
    <xdr:from>
      <xdr:col>26</xdr:col>
      <xdr:colOff>82176</xdr:colOff>
      <xdr:row>1</xdr:row>
      <xdr:rowOff>28014</xdr:rowOff>
    </xdr:from>
    <xdr:to>
      <xdr:col>28</xdr:col>
      <xdr:colOff>301624</xdr:colOff>
      <xdr:row>2</xdr:row>
      <xdr:rowOff>51954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7157903" y="253150"/>
          <a:ext cx="1466357" cy="26639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I73"/>
  <sheetViews>
    <sheetView view="pageBreakPreview" topLeftCell="C1" zoomScale="85" zoomScaleNormal="85" zoomScaleSheetLayoutView="85" workbookViewId="0">
      <selection activeCell="M11" sqref="M11:N11"/>
    </sheetView>
  </sheetViews>
  <sheetFormatPr defaultRowHeight="10.5" x14ac:dyDescent="0.15"/>
  <cols>
    <col min="1" max="1" width="2.375" style="1" customWidth="1"/>
    <col min="2" max="2" width="1.5" style="1" customWidth="1"/>
    <col min="3" max="3" width="4.375" style="1" customWidth="1"/>
    <col min="4" max="4" width="19.75" style="1" customWidth="1"/>
    <col min="5" max="5" width="1.625" style="1" customWidth="1"/>
    <col min="6" max="6" width="30.875" style="1" customWidth="1"/>
    <col min="7" max="26" width="8.125" style="1" customWidth="1"/>
    <col min="27" max="27" width="14.625" style="1" bestFit="1" customWidth="1"/>
    <col min="28" max="28" width="1.875" style="1" customWidth="1"/>
    <col min="29" max="29" width="4.75" style="1" customWidth="1"/>
    <col min="30" max="16384" width="9" style="1"/>
  </cols>
  <sheetData>
    <row r="1" spans="1:35" ht="17.25" x14ac:dyDescent="0.15">
      <c r="A1" s="88" t="s">
        <v>99</v>
      </c>
      <c r="AA1" s="13"/>
      <c r="AC1" s="202" t="s">
        <v>105</v>
      </c>
    </row>
    <row r="2" spans="1:35" ht="18.75" x14ac:dyDescent="0.15">
      <c r="A2" s="69" t="s">
        <v>2</v>
      </c>
      <c r="AA2" s="13"/>
    </row>
    <row r="3" spans="1:35" ht="8.25" customHeight="1" x14ac:dyDescent="0.15">
      <c r="A3" s="69"/>
      <c r="AA3" s="13"/>
    </row>
    <row r="4" spans="1:35" ht="17.25" customHeight="1" x14ac:dyDescent="0.15">
      <c r="B4" s="141" t="s">
        <v>59</v>
      </c>
      <c r="C4" s="142"/>
      <c r="D4" s="143"/>
      <c r="F4" s="140" t="s">
        <v>82</v>
      </c>
    </row>
    <row r="5" spans="1:35" ht="12" x14ac:dyDescent="0.15">
      <c r="A5" s="2"/>
    </row>
    <row r="6" spans="1:35" ht="15" thickBot="1" x14ac:dyDescent="0.2">
      <c r="B6" s="12" t="s">
        <v>47</v>
      </c>
      <c r="O6" s="12"/>
      <c r="Q6" s="12" t="s">
        <v>48</v>
      </c>
      <c r="AC6" s="12"/>
    </row>
    <row r="7" spans="1:35" ht="28.5" customHeight="1" x14ac:dyDescent="0.15">
      <c r="B7" s="15"/>
      <c r="C7" s="47" t="s">
        <v>40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8"/>
      <c r="P7" s="10"/>
      <c r="Q7" s="15"/>
      <c r="R7" s="350" t="s">
        <v>72</v>
      </c>
      <c r="S7" s="350"/>
      <c r="T7" s="350"/>
      <c r="U7" s="350"/>
      <c r="V7" s="350"/>
      <c r="W7" s="350"/>
      <c r="X7" s="350"/>
      <c r="Y7" s="350"/>
      <c r="Z7" s="350"/>
      <c r="AA7" s="16"/>
      <c r="AB7" s="18"/>
      <c r="AC7" s="6"/>
    </row>
    <row r="8" spans="1:35" ht="16.5" customHeight="1" thickBot="1" x14ac:dyDescent="0.2">
      <c r="B8" s="19"/>
      <c r="C8" s="9" t="s">
        <v>3</v>
      </c>
      <c r="D8" s="317" t="s">
        <v>4</v>
      </c>
      <c r="E8" s="318"/>
      <c r="F8" s="96" t="s">
        <v>39</v>
      </c>
      <c r="G8" s="317" t="s">
        <v>41</v>
      </c>
      <c r="H8" s="319"/>
      <c r="I8" s="317" t="s">
        <v>42</v>
      </c>
      <c r="J8" s="319"/>
      <c r="K8" s="317" t="s">
        <v>43</v>
      </c>
      <c r="L8" s="319"/>
      <c r="M8" s="351" t="s">
        <v>61</v>
      </c>
      <c r="N8" s="322"/>
      <c r="O8" s="20"/>
      <c r="P8" s="6"/>
      <c r="Q8" s="19"/>
      <c r="R8" s="296" t="s">
        <v>71</v>
      </c>
      <c r="S8" s="297"/>
      <c r="T8" s="352"/>
      <c r="U8" s="320" t="s">
        <v>46</v>
      </c>
      <c r="V8" s="321"/>
      <c r="W8" s="317" t="s">
        <v>45</v>
      </c>
      <c r="X8" s="322"/>
      <c r="Y8" s="353" t="s">
        <v>44</v>
      </c>
      <c r="Z8" s="298"/>
      <c r="AA8" s="6"/>
      <c r="AB8" s="20"/>
    </row>
    <row r="9" spans="1:35" ht="24.95" customHeight="1" thickTop="1" thickBot="1" x14ac:dyDescent="0.2">
      <c r="B9" s="19"/>
      <c r="C9" s="31">
        <v>1</v>
      </c>
      <c r="D9" s="108" t="s">
        <v>35</v>
      </c>
      <c r="E9" s="109"/>
      <c r="F9" s="110" t="s">
        <v>36</v>
      </c>
      <c r="G9" s="336"/>
      <c r="H9" s="337"/>
      <c r="I9" s="336"/>
      <c r="J9" s="337"/>
      <c r="K9" s="338"/>
      <c r="L9" s="339"/>
      <c r="M9" s="340"/>
      <c r="N9" s="341"/>
      <c r="O9" s="20"/>
      <c r="P9" s="6"/>
      <c r="Q9" s="19"/>
      <c r="R9" s="342"/>
      <c r="S9" s="343"/>
      <c r="T9" s="343"/>
      <c r="U9" s="301">
        <f>$G$13</f>
        <v>0</v>
      </c>
      <c r="V9" s="302"/>
      <c r="W9" s="283">
        <f>R9*U9</f>
        <v>0</v>
      </c>
      <c r="X9" s="344"/>
      <c r="Y9" s="354">
        <f>W9*12/1000</f>
        <v>0</v>
      </c>
      <c r="Z9" s="284"/>
      <c r="AA9" s="6"/>
      <c r="AB9" s="20"/>
    </row>
    <row r="10" spans="1:35" ht="24.95" customHeight="1" x14ac:dyDescent="0.15">
      <c r="B10" s="19"/>
      <c r="C10" s="32">
        <v>2</v>
      </c>
      <c r="D10" s="111" t="s">
        <v>37</v>
      </c>
      <c r="E10" s="112"/>
      <c r="F10" s="113" t="s">
        <v>38</v>
      </c>
      <c r="G10" s="323"/>
      <c r="H10" s="355"/>
      <c r="I10" s="323"/>
      <c r="J10" s="324"/>
      <c r="K10" s="325"/>
      <c r="L10" s="326"/>
      <c r="M10" s="345"/>
      <c r="N10" s="346"/>
      <c r="O10" s="20"/>
      <c r="P10" s="6"/>
      <c r="Q10" s="19"/>
      <c r="R10" s="347" t="s">
        <v>78</v>
      </c>
      <c r="S10" s="291"/>
      <c r="T10" s="291"/>
      <c r="U10" s="335" t="s">
        <v>52</v>
      </c>
      <c r="V10" s="335"/>
      <c r="W10" s="335" t="s">
        <v>90</v>
      </c>
      <c r="X10" s="335"/>
      <c r="Y10" s="335" t="s">
        <v>51</v>
      </c>
      <c r="Z10" s="335"/>
      <c r="AA10" s="6"/>
      <c r="AB10" s="20"/>
    </row>
    <row r="11" spans="1:35" ht="24.95" customHeight="1" x14ac:dyDescent="0.15">
      <c r="B11" s="19"/>
      <c r="C11" s="33">
        <v>3</v>
      </c>
      <c r="D11" s="114" t="s">
        <v>56</v>
      </c>
      <c r="E11" s="114"/>
      <c r="F11" s="115" t="s">
        <v>58</v>
      </c>
      <c r="G11" s="323"/>
      <c r="H11" s="324"/>
      <c r="I11" s="323"/>
      <c r="J11" s="324"/>
      <c r="K11" s="325"/>
      <c r="L11" s="326"/>
      <c r="M11" s="327"/>
      <c r="N11" s="328"/>
      <c r="O11" s="20"/>
      <c r="P11" s="6"/>
      <c r="Q11" s="19"/>
      <c r="R11" s="6"/>
      <c r="S11" s="6"/>
      <c r="T11" s="6"/>
      <c r="U11" s="6"/>
      <c r="V11" s="6"/>
      <c r="W11" s="6"/>
      <c r="X11" s="6"/>
      <c r="Y11" s="6"/>
      <c r="Z11" s="6"/>
      <c r="AA11" s="6"/>
      <c r="AB11" s="20"/>
    </row>
    <row r="12" spans="1:35" ht="24.95" customHeight="1" thickBot="1" x14ac:dyDescent="0.2">
      <c r="B12" s="19"/>
      <c r="C12" s="34">
        <v>4</v>
      </c>
      <c r="D12" s="116" t="s">
        <v>57</v>
      </c>
      <c r="E12" s="116"/>
      <c r="F12" s="117" t="s">
        <v>58</v>
      </c>
      <c r="G12" s="329"/>
      <c r="H12" s="330"/>
      <c r="I12" s="331"/>
      <c r="J12" s="332"/>
      <c r="K12" s="333"/>
      <c r="L12" s="334"/>
      <c r="M12" s="288"/>
      <c r="N12" s="289"/>
      <c r="O12" s="20"/>
      <c r="P12" s="6"/>
      <c r="Q12" s="19"/>
      <c r="R12" s="6"/>
      <c r="S12" s="6"/>
      <c r="T12" s="6"/>
      <c r="U12" s="6"/>
      <c r="V12" s="6"/>
      <c r="W12" s="6"/>
      <c r="X12" s="6"/>
      <c r="Y12" s="6"/>
      <c r="Z12" s="6"/>
      <c r="AA12" s="6"/>
      <c r="AB12" s="20"/>
    </row>
    <row r="13" spans="1:35" ht="24.95" customHeight="1" thickBot="1" x14ac:dyDescent="0.2">
      <c r="B13" s="19"/>
      <c r="C13" s="299" t="s">
        <v>1</v>
      </c>
      <c r="D13" s="300"/>
      <c r="E13" s="300"/>
      <c r="F13" s="300"/>
      <c r="G13" s="301">
        <f>SUM(G9:H12)</f>
        <v>0</v>
      </c>
      <c r="H13" s="302"/>
      <c r="I13" s="303">
        <f>SUM(I9:J12)</f>
        <v>0</v>
      </c>
      <c r="J13" s="303"/>
      <c r="K13" s="304">
        <f>SUM(K9:L12)</f>
        <v>0</v>
      </c>
      <c r="L13" s="303"/>
      <c r="M13" s="305">
        <f>SUM(M9:N12)</f>
        <v>0</v>
      </c>
      <c r="N13" s="306"/>
      <c r="O13" s="20"/>
      <c r="P13" s="6"/>
      <c r="Q13" s="19"/>
      <c r="R13" s="6"/>
      <c r="S13" s="6"/>
      <c r="T13" s="6"/>
      <c r="U13" s="6"/>
      <c r="V13" s="6"/>
      <c r="W13" s="6"/>
      <c r="X13" s="6"/>
      <c r="Y13" s="6"/>
      <c r="Z13" s="6"/>
      <c r="AA13" s="6"/>
      <c r="AB13" s="20"/>
    </row>
    <row r="14" spans="1:35" ht="6" customHeight="1" x14ac:dyDescent="0.15">
      <c r="B14" s="19"/>
      <c r="C14" s="3"/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  <c r="O14" s="20"/>
      <c r="P14" s="6"/>
      <c r="Q14" s="19"/>
      <c r="R14" s="3"/>
      <c r="S14" s="3"/>
      <c r="T14" s="3"/>
      <c r="U14" s="4"/>
      <c r="V14" s="4"/>
      <c r="W14" s="4"/>
      <c r="X14" s="4"/>
      <c r="Y14" s="4"/>
      <c r="Z14" s="4"/>
      <c r="AA14" s="4"/>
      <c r="AB14" s="30"/>
      <c r="AC14" s="6"/>
    </row>
    <row r="15" spans="1:35" ht="13.5" customHeight="1" x14ac:dyDescent="0.15">
      <c r="B15" s="19"/>
      <c r="C15" s="48" t="s">
        <v>103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20"/>
      <c r="P15" s="6"/>
      <c r="Q15" s="19"/>
      <c r="U15" s="207"/>
      <c r="V15" s="207"/>
      <c r="W15" s="207"/>
      <c r="AB15" s="20"/>
      <c r="AC15" s="6"/>
      <c r="AI15" s="6"/>
    </row>
    <row r="16" spans="1:35" ht="18" customHeight="1" thickBot="1" x14ac:dyDescent="0.2">
      <c r="B16" s="19"/>
      <c r="C16" s="9" t="s">
        <v>3</v>
      </c>
      <c r="D16" s="317" t="s">
        <v>4</v>
      </c>
      <c r="E16" s="318"/>
      <c r="F16" s="96" t="s">
        <v>31</v>
      </c>
      <c r="G16" s="317" t="s">
        <v>41</v>
      </c>
      <c r="H16" s="319"/>
      <c r="I16" s="317" t="s">
        <v>42</v>
      </c>
      <c r="J16" s="319"/>
      <c r="K16" s="320" t="s">
        <v>92</v>
      </c>
      <c r="L16" s="321"/>
      <c r="M16" s="317" t="s">
        <v>62</v>
      </c>
      <c r="N16" s="322"/>
      <c r="O16" s="20"/>
      <c r="P16" s="6"/>
      <c r="Q16" s="19"/>
      <c r="U16" s="195"/>
      <c r="V16" s="195"/>
      <c r="W16" s="195"/>
      <c r="AB16" s="20"/>
    </row>
    <row r="17" spans="2:30" ht="24.95" customHeight="1" thickTop="1" x14ac:dyDescent="0.15">
      <c r="B17" s="19"/>
      <c r="C17" s="144">
        <v>1</v>
      </c>
      <c r="D17" s="145" t="s">
        <v>0</v>
      </c>
      <c r="E17" s="146"/>
      <c r="F17" s="147"/>
      <c r="G17" s="307">
        <v>150</v>
      </c>
      <c r="H17" s="308"/>
      <c r="I17" s="307">
        <v>200</v>
      </c>
      <c r="J17" s="308"/>
      <c r="K17" s="307">
        <f>SUM(G17:J17)</f>
        <v>350</v>
      </c>
      <c r="L17" s="308"/>
      <c r="M17" s="309"/>
      <c r="N17" s="310"/>
      <c r="O17" s="20"/>
      <c r="P17" s="6"/>
      <c r="Q17" s="19"/>
      <c r="U17" s="196"/>
      <c r="V17" s="196"/>
      <c r="W17" s="196"/>
      <c r="X17" s="349" t="s">
        <v>70</v>
      </c>
      <c r="Y17" s="349"/>
      <c r="Z17" s="349"/>
      <c r="AA17" s="349"/>
      <c r="AB17" s="20"/>
    </row>
    <row r="18" spans="2:30" ht="24.95" customHeight="1" thickBot="1" x14ac:dyDescent="0.2">
      <c r="B18" s="19"/>
      <c r="C18" s="148">
        <v>2</v>
      </c>
      <c r="D18" s="149" t="s">
        <v>19</v>
      </c>
      <c r="E18" s="150"/>
      <c r="F18" s="151"/>
      <c r="G18" s="311">
        <v>50</v>
      </c>
      <c r="H18" s="312"/>
      <c r="I18" s="311">
        <v>0</v>
      </c>
      <c r="J18" s="312"/>
      <c r="K18" s="313">
        <f>SUM(G18:J18)</f>
        <v>50</v>
      </c>
      <c r="L18" s="314"/>
      <c r="M18" s="315"/>
      <c r="N18" s="316"/>
      <c r="O18" s="20"/>
      <c r="P18" s="6"/>
      <c r="Q18" s="19"/>
      <c r="U18" s="192"/>
      <c r="V18" s="192"/>
      <c r="W18" s="192"/>
      <c r="X18" s="296" t="s">
        <v>84</v>
      </c>
      <c r="Y18" s="297"/>
      <c r="Z18" s="298"/>
      <c r="AA18" s="6"/>
      <c r="AB18" s="20"/>
    </row>
    <row r="19" spans="2:30" ht="24.95" customHeight="1" thickTop="1" x14ac:dyDescent="0.15">
      <c r="B19" s="19"/>
      <c r="C19" s="199">
        <v>3</v>
      </c>
      <c r="D19" s="200" t="s">
        <v>81</v>
      </c>
      <c r="E19" s="201"/>
      <c r="F19" s="152"/>
      <c r="G19" s="285" t="s">
        <v>97</v>
      </c>
      <c r="H19" s="285"/>
      <c r="I19" s="285" t="s">
        <v>97</v>
      </c>
      <c r="J19" s="285"/>
      <c r="K19" s="286"/>
      <c r="L19" s="287"/>
      <c r="M19" s="288"/>
      <c r="N19" s="289"/>
      <c r="O19" s="20"/>
      <c r="P19" s="6"/>
      <c r="Q19" s="19"/>
      <c r="R19" s="100"/>
      <c r="S19" s="100"/>
      <c r="T19" s="100"/>
      <c r="U19" s="103"/>
      <c r="V19" s="103"/>
      <c r="W19" s="103"/>
      <c r="X19" s="282">
        <f>M20*0.9</f>
        <v>0</v>
      </c>
      <c r="Y19" s="283"/>
      <c r="Z19" s="284"/>
      <c r="AA19" s="6"/>
      <c r="AB19" s="20"/>
    </row>
    <row r="20" spans="2:30" ht="24.95" customHeight="1" x14ac:dyDescent="0.15">
      <c r="B20" s="19"/>
      <c r="C20" s="268" t="s">
        <v>5</v>
      </c>
      <c r="D20" s="269"/>
      <c r="E20" s="269"/>
      <c r="F20" s="270"/>
      <c r="G20" s="271">
        <f>SUM(G17:H19)</f>
        <v>200</v>
      </c>
      <c r="H20" s="241"/>
      <c r="I20" s="271">
        <f>SUM(I17:J19)</f>
        <v>200</v>
      </c>
      <c r="J20" s="241"/>
      <c r="K20" s="271">
        <f>SUM(K17:L19)</f>
        <v>400</v>
      </c>
      <c r="L20" s="241"/>
      <c r="M20" s="240">
        <f>SUM(M17:N19)</f>
        <v>0</v>
      </c>
      <c r="N20" s="272"/>
      <c r="O20" s="20"/>
      <c r="P20" s="6"/>
      <c r="Q20" s="19"/>
      <c r="R20" s="292"/>
      <c r="S20" s="292"/>
      <c r="T20" s="95"/>
      <c r="U20" s="292"/>
      <c r="V20" s="292"/>
      <c r="W20" s="95"/>
      <c r="X20" s="194" t="s">
        <v>64</v>
      </c>
      <c r="Y20" s="194"/>
      <c r="Z20" s="194"/>
      <c r="AA20" s="6"/>
      <c r="AB20" s="29"/>
    </row>
    <row r="21" spans="2:30" ht="9.75" customHeight="1" x14ac:dyDescent="0.15">
      <c r="B21" s="19"/>
      <c r="C21" s="212"/>
      <c r="D21" s="212"/>
      <c r="E21" s="212"/>
      <c r="F21" s="212"/>
      <c r="G21" s="196"/>
      <c r="H21" s="196"/>
      <c r="I21" s="196"/>
      <c r="J21" s="196"/>
      <c r="K21" s="196"/>
      <c r="L21" s="196"/>
      <c r="M21" s="196"/>
      <c r="N21" s="196"/>
      <c r="O21" s="20"/>
      <c r="P21" s="6"/>
      <c r="Q21" s="19"/>
      <c r="R21" s="193"/>
      <c r="S21" s="193"/>
      <c r="T21" s="193"/>
      <c r="U21" s="193"/>
      <c r="V21" s="193"/>
      <c r="W21" s="193"/>
      <c r="Y21" s="280" t="s">
        <v>111</v>
      </c>
      <c r="Z21" s="280"/>
      <c r="AA21" s="280"/>
      <c r="AB21" s="29"/>
    </row>
    <row r="22" spans="2:30" ht="7.5" customHeight="1" x14ac:dyDescent="0.15">
      <c r="B22" s="1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20"/>
      <c r="P22" s="6"/>
      <c r="Q22" s="19"/>
      <c r="R22" s="6"/>
      <c r="S22" s="6"/>
      <c r="T22" s="6"/>
      <c r="U22" s="6"/>
      <c r="V22" s="27"/>
      <c r="W22" s="27"/>
      <c r="X22" s="27"/>
      <c r="Y22" s="280"/>
      <c r="Z22" s="280"/>
      <c r="AA22" s="280"/>
      <c r="AB22" s="29"/>
    </row>
    <row r="23" spans="2:30" ht="30" customHeight="1" thickBot="1" x14ac:dyDescent="0.2">
      <c r="B23" s="19"/>
      <c r="C23" s="8"/>
      <c r="D23" s="273"/>
      <c r="E23" s="273"/>
      <c r="F23" s="92"/>
      <c r="G23" s="274"/>
      <c r="H23" s="274"/>
      <c r="I23" s="275" t="s">
        <v>95</v>
      </c>
      <c r="J23" s="276"/>
      <c r="K23" s="277" t="s">
        <v>94</v>
      </c>
      <c r="L23" s="278"/>
      <c r="M23" s="277" t="s">
        <v>63</v>
      </c>
      <c r="N23" s="279"/>
      <c r="O23" s="20"/>
      <c r="P23" s="19"/>
      <c r="Q23" s="19"/>
      <c r="R23" s="6"/>
      <c r="S23" s="6"/>
      <c r="T23" s="6"/>
      <c r="U23" s="6"/>
      <c r="V23" s="274"/>
      <c r="W23" s="274"/>
      <c r="X23" s="93"/>
      <c r="Y23" s="277" t="s">
        <v>54</v>
      </c>
      <c r="Z23" s="279"/>
      <c r="AA23" s="281" t="s">
        <v>85</v>
      </c>
      <c r="AB23" s="61"/>
      <c r="AC23" s="6"/>
      <c r="AD23" s="6"/>
    </row>
    <row r="24" spans="2:30" ht="24.95" customHeight="1" thickTop="1" x14ac:dyDescent="0.15">
      <c r="B24" s="19"/>
      <c r="C24" s="3"/>
      <c r="D24" s="7"/>
      <c r="E24" s="7"/>
      <c r="F24" s="14"/>
      <c r="G24" s="290"/>
      <c r="H24" s="290"/>
      <c r="I24" s="240">
        <f>$K$13+$K$17+$K$18</f>
        <v>400</v>
      </c>
      <c r="J24" s="295"/>
      <c r="K24" s="240">
        <f>$K$19</f>
        <v>0</v>
      </c>
      <c r="L24" s="241"/>
      <c r="M24" s="240">
        <f>$M$13+$M$20</f>
        <v>0</v>
      </c>
      <c r="N24" s="272"/>
      <c r="O24" s="20"/>
      <c r="P24" s="6"/>
      <c r="Q24" s="19"/>
      <c r="R24" s="6"/>
      <c r="S24" s="6"/>
      <c r="T24" s="6"/>
      <c r="U24" s="6"/>
      <c r="V24" s="290"/>
      <c r="W24" s="290"/>
      <c r="X24" s="94"/>
      <c r="Y24" s="293"/>
      <c r="Z24" s="294"/>
      <c r="AA24" s="281"/>
      <c r="AB24" s="62"/>
      <c r="AC24" s="6"/>
      <c r="AD24" s="6"/>
    </row>
    <row r="25" spans="2:30" ht="10.5" customHeight="1" thickBot="1" x14ac:dyDescent="0.2">
      <c r="B25" s="21"/>
      <c r="C25" s="22"/>
      <c r="D25" s="22"/>
      <c r="E25" s="22"/>
      <c r="F25" s="22"/>
      <c r="G25" s="23"/>
      <c r="H25" s="23"/>
      <c r="I25" s="23"/>
      <c r="J25" s="23"/>
      <c r="K25" s="23"/>
      <c r="L25" s="23"/>
      <c r="M25" s="24"/>
      <c r="N25" s="25"/>
      <c r="O25" s="26"/>
      <c r="P25" s="3"/>
      <c r="Q25" s="21"/>
      <c r="R25" s="22"/>
      <c r="S25" s="22"/>
      <c r="T25" s="22"/>
      <c r="U25" s="22"/>
      <c r="V25" s="23"/>
      <c r="W25" s="23"/>
      <c r="X25" s="23"/>
      <c r="Y25" s="23"/>
      <c r="Z25" s="23"/>
      <c r="AA25" s="23"/>
      <c r="AB25" s="26"/>
      <c r="AC25" s="6"/>
      <c r="AD25" s="6"/>
    </row>
    <row r="26" spans="2:30" ht="23.25" customHeight="1" thickBot="1" x14ac:dyDescent="0.2">
      <c r="B26" s="49" t="s">
        <v>110</v>
      </c>
      <c r="AA26" s="46" t="s">
        <v>6</v>
      </c>
    </row>
    <row r="27" spans="2:30" ht="6.75" customHeight="1" x14ac:dyDescent="0.15">
      <c r="B27" s="63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64"/>
      <c r="AB27" s="18"/>
    </row>
    <row r="28" spans="2:30" ht="20.100000000000001" customHeight="1" thickBot="1" x14ac:dyDescent="0.2">
      <c r="B28" s="19"/>
      <c r="C28" s="245" t="s">
        <v>7</v>
      </c>
      <c r="D28" s="246"/>
      <c r="E28" s="246"/>
      <c r="F28" s="247"/>
      <c r="G28" s="35" t="s">
        <v>8</v>
      </c>
      <c r="H28" s="36" t="s">
        <v>9</v>
      </c>
      <c r="I28" s="36" t="s">
        <v>10</v>
      </c>
      <c r="J28" s="36" t="s">
        <v>11</v>
      </c>
      <c r="K28" s="36" t="s">
        <v>12</v>
      </c>
      <c r="L28" s="35" t="s">
        <v>13</v>
      </c>
      <c r="M28" s="36" t="s">
        <v>14</v>
      </c>
      <c r="N28" s="36" t="s">
        <v>15</v>
      </c>
      <c r="O28" s="36" t="s">
        <v>16</v>
      </c>
      <c r="P28" s="36" t="s">
        <v>17</v>
      </c>
      <c r="Q28" s="35" t="s">
        <v>21</v>
      </c>
      <c r="R28" s="35" t="s">
        <v>22</v>
      </c>
      <c r="S28" s="36" t="s">
        <v>23</v>
      </c>
      <c r="T28" s="36" t="s">
        <v>24</v>
      </c>
      <c r="U28" s="36" t="s">
        <v>25</v>
      </c>
      <c r="V28" s="36" t="s">
        <v>26</v>
      </c>
      <c r="W28" s="35" t="s">
        <v>27</v>
      </c>
      <c r="X28" s="36" t="s">
        <v>28</v>
      </c>
      <c r="Y28" s="36" t="s">
        <v>29</v>
      </c>
      <c r="Z28" s="37" t="s">
        <v>30</v>
      </c>
      <c r="AA28" s="38" t="s">
        <v>1</v>
      </c>
      <c r="AB28" s="20"/>
    </row>
    <row r="29" spans="2:30" ht="15" customHeight="1" thickTop="1" x14ac:dyDescent="0.15">
      <c r="B29" s="19"/>
      <c r="C29" s="248" t="s">
        <v>65</v>
      </c>
      <c r="D29" s="249"/>
      <c r="E29" s="249"/>
      <c r="F29" s="250"/>
      <c r="G29" s="73"/>
      <c r="H29" s="74"/>
      <c r="I29" s="74"/>
      <c r="J29" s="74"/>
      <c r="K29" s="74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42"/>
      <c r="AB29" s="20"/>
    </row>
    <row r="30" spans="2:30" ht="15" customHeight="1" x14ac:dyDescent="0.15">
      <c r="B30" s="19"/>
      <c r="C30" s="251"/>
      <c r="D30" s="252" t="s">
        <v>50</v>
      </c>
      <c r="E30" s="54" t="s">
        <v>34</v>
      </c>
      <c r="F30" s="55"/>
      <c r="G30" s="76"/>
      <c r="H30" s="77"/>
      <c r="I30" s="77"/>
      <c r="J30" s="77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68"/>
      <c r="AB30" s="20"/>
    </row>
    <row r="31" spans="2:30" ht="20.100000000000001" customHeight="1" x14ac:dyDescent="0.15">
      <c r="B31" s="19"/>
      <c r="C31" s="251"/>
      <c r="D31" s="253"/>
      <c r="E31" s="254"/>
      <c r="F31" s="182" t="str">
        <f>D9&amp;"／"&amp;F9</f>
        <v>●●ショップ／売店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1"/>
      <c r="AA31" s="132">
        <f>SUM(G31:Z31)</f>
        <v>0</v>
      </c>
      <c r="AB31" s="20"/>
    </row>
    <row r="32" spans="2:30" ht="20.100000000000001" customHeight="1" x14ac:dyDescent="0.15">
      <c r="B32" s="19"/>
      <c r="C32" s="251"/>
      <c r="D32" s="253"/>
      <c r="E32" s="254"/>
      <c r="F32" s="182" t="str">
        <f>D10&amp;"／"&amp;F10</f>
        <v>●●コーヒー／カフェ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1"/>
      <c r="AA32" s="132">
        <f>SUM(G32:Z32)</f>
        <v>0</v>
      </c>
      <c r="AB32" s="20"/>
    </row>
    <row r="33" spans="2:29" ht="20.100000000000001" customHeight="1" x14ac:dyDescent="0.15">
      <c r="B33" s="19"/>
      <c r="C33" s="251"/>
      <c r="D33" s="253"/>
      <c r="E33" s="254"/>
      <c r="F33" s="182" t="str">
        <f>D11&amp;"／"&amp;F11</f>
        <v>便益・サービス拠点３／概要</v>
      </c>
      <c r="G33" s="79"/>
      <c r="H33" s="80"/>
      <c r="I33" s="80"/>
      <c r="J33" s="80"/>
      <c r="K33" s="80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132">
        <f>SUM(G33:Z33)</f>
        <v>0</v>
      </c>
      <c r="AB33" s="20"/>
    </row>
    <row r="34" spans="2:29" ht="20.100000000000001" customHeight="1" x14ac:dyDescent="0.15">
      <c r="B34" s="19"/>
      <c r="C34" s="251"/>
      <c r="D34" s="253"/>
      <c r="E34" s="255"/>
      <c r="F34" s="182" t="str">
        <f>D12&amp;"／"&amp;F12</f>
        <v>便益・サービス拠点４／概要</v>
      </c>
      <c r="G34" s="79"/>
      <c r="H34" s="80"/>
      <c r="I34" s="80"/>
      <c r="J34" s="80"/>
      <c r="K34" s="80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132">
        <f>SUM(G34:Z34)</f>
        <v>0</v>
      </c>
      <c r="AB34" s="20"/>
    </row>
    <row r="35" spans="2:29" ht="15" customHeight="1" x14ac:dyDescent="0.15">
      <c r="B35" s="19"/>
      <c r="C35" s="256" t="s">
        <v>66</v>
      </c>
      <c r="D35" s="257"/>
      <c r="E35" s="257"/>
      <c r="F35" s="257"/>
      <c r="G35" s="172"/>
      <c r="H35" s="82"/>
      <c r="I35" s="82"/>
      <c r="J35" s="82"/>
      <c r="K35" s="82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126"/>
      <c r="AB35" s="20"/>
    </row>
    <row r="36" spans="2:29" ht="15" customHeight="1" x14ac:dyDescent="0.15">
      <c r="B36" s="19"/>
      <c r="C36" s="258"/>
      <c r="D36" s="260" t="s">
        <v>53</v>
      </c>
      <c r="E36" s="54" t="s">
        <v>34</v>
      </c>
      <c r="F36" s="203"/>
      <c r="G36" s="208"/>
      <c r="H36" s="76"/>
      <c r="I36" s="76"/>
      <c r="J36" s="76"/>
      <c r="K36" s="76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78"/>
      <c r="AA36" s="123"/>
      <c r="AB36" s="20"/>
    </row>
    <row r="37" spans="2:29" ht="20.100000000000001" customHeight="1" x14ac:dyDescent="0.15">
      <c r="B37" s="19"/>
      <c r="C37" s="258"/>
      <c r="D37" s="261"/>
      <c r="F37" s="183" t="str">
        <f>D9&amp;"／"&amp;F9</f>
        <v>●●ショップ／売店</v>
      </c>
      <c r="G37" s="155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5"/>
      <c r="AA37" s="132">
        <f>SUM(G37:Z37)</f>
        <v>0</v>
      </c>
      <c r="AB37" s="20"/>
    </row>
    <row r="38" spans="2:29" ht="20.100000000000001" customHeight="1" x14ac:dyDescent="0.15">
      <c r="B38" s="19"/>
      <c r="C38" s="258"/>
      <c r="D38" s="261"/>
      <c r="F38" s="183" t="str">
        <f>D10&amp;"／"&amp;F10</f>
        <v>●●コーヒー／カフェ</v>
      </c>
      <c r="G38" s="155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5"/>
      <c r="AA38" s="132">
        <f>SUM(G38:Z38)</f>
        <v>0</v>
      </c>
      <c r="AB38" s="20"/>
    </row>
    <row r="39" spans="2:29" ht="20.100000000000001" customHeight="1" x14ac:dyDescent="0.15">
      <c r="B39" s="19"/>
      <c r="C39" s="258"/>
      <c r="D39" s="261"/>
      <c r="F39" s="183" t="str">
        <f>D11&amp;"／"&amp;F11</f>
        <v>便益・サービス拠点３／概要</v>
      </c>
      <c r="G39" s="155"/>
      <c r="H39" s="154"/>
      <c r="I39" s="154"/>
      <c r="J39" s="154"/>
      <c r="K39" s="154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32">
        <f>SUM(G39:Z39)</f>
        <v>0</v>
      </c>
      <c r="AB39" s="20"/>
    </row>
    <row r="40" spans="2:29" ht="20.100000000000001" customHeight="1" x14ac:dyDescent="0.15">
      <c r="B40" s="19"/>
      <c r="C40" s="258"/>
      <c r="D40" s="261"/>
      <c r="F40" s="183" t="str">
        <f>D12&amp;"／"&amp;F12</f>
        <v>便益・サービス拠点４／概要</v>
      </c>
      <c r="G40" s="155"/>
      <c r="H40" s="154"/>
      <c r="I40" s="154"/>
      <c r="J40" s="154"/>
      <c r="K40" s="154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32">
        <f>SUM(G40:Z40)</f>
        <v>0</v>
      </c>
      <c r="AB40" s="20"/>
    </row>
    <row r="41" spans="2:29" ht="15" customHeight="1" x14ac:dyDescent="0.15">
      <c r="B41" s="19"/>
      <c r="C41" s="258"/>
      <c r="D41" s="261"/>
      <c r="E41" s="160" t="s">
        <v>83</v>
      </c>
      <c r="F41" s="210"/>
      <c r="G41" s="161"/>
      <c r="H41" s="157"/>
      <c r="I41" s="157"/>
      <c r="J41" s="157"/>
      <c r="K41" s="157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6"/>
      <c r="AA41" s="123"/>
      <c r="AB41" s="20"/>
    </row>
    <row r="42" spans="2:29" ht="20.100000000000001" customHeight="1" x14ac:dyDescent="0.15">
      <c r="B42" s="19"/>
      <c r="C42" s="258"/>
      <c r="D42" s="261"/>
      <c r="E42" s="211"/>
      <c r="F42" s="213" t="str">
        <f>D17</f>
        <v>管理事務所</v>
      </c>
      <c r="G42" s="155">
        <v>0</v>
      </c>
      <c r="H42" s="124">
        <v>0</v>
      </c>
      <c r="I42" s="124">
        <v>0</v>
      </c>
      <c r="J42" s="124">
        <v>0</v>
      </c>
      <c r="K42" s="124">
        <v>0</v>
      </c>
      <c r="L42" s="124">
        <v>0</v>
      </c>
      <c r="M42" s="124">
        <v>0</v>
      </c>
      <c r="N42" s="124">
        <v>0</v>
      </c>
      <c r="O42" s="124">
        <v>0</v>
      </c>
      <c r="P42" s="124">
        <v>0</v>
      </c>
      <c r="Q42" s="124">
        <v>0</v>
      </c>
      <c r="R42" s="124">
        <v>0</v>
      </c>
      <c r="S42" s="124">
        <v>0</v>
      </c>
      <c r="T42" s="124">
        <v>0</v>
      </c>
      <c r="U42" s="124">
        <v>0</v>
      </c>
      <c r="V42" s="124">
        <v>0</v>
      </c>
      <c r="W42" s="124">
        <v>0</v>
      </c>
      <c r="X42" s="124">
        <v>0</v>
      </c>
      <c r="Y42" s="124">
        <v>0</v>
      </c>
      <c r="Z42" s="125">
        <v>0</v>
      </c>
      <c r="AA42" s="132">
        <f t="shared" ref="AA42:AA44" si="0">SUM(G42:Z42)</f>
        <v>0</v>
      </c>
      <c r="AB42" s="20"/>
    </row>
    <row r="43" spans="2:29" ht="20.100000000000001" customHeight="1" x14ac:dyDescent="0.15">
      <c r="B43" s="19"/>
      <c r="C43" s="258"/>
      <c r="D43" s="261"/>
      <c r="E43" s="85"/>
      <c r="F43" s="213" t="str">
        <f>D18</f>
        <v>公園利用者向けトイレ</v>
      </c>
      <c r="G43" s="155">
        <v>0</v>
      </c>
      <c r="H43" s="124">
        <v>0</v>
      </c>
      <c r="I43" s="124">
        <v>0</v>
      </c>
      <c r="J43" s="124">
        <v>0</v>
      </c>
      <c r="K43" s="124">
        <v>0</v>
      </c>
      <c r="L43" s="124">
        <v>0</v>
      </c>
      <c r="M43" s="124">
        <v>0</v>
      </c>
      <c r="N43" s="124">
        <v>0</v>
      </c>
      <c r="O43" s="124">
        <v>0</v>
      </c>
      <c r="P43" s="124">
        <v>0</v>
      </c>
      <c r="Q43" s="124">
        <v>0</v>
      </c>
      <c r="R43" s="124">
        <v>0</v>
      </c>
      <c r="S43" s="124">
        <v>0</v>
      </c>
      <c r="T43" s="124">
        <v>0</v>
      </c>
      <c r="U43" s="124">
        <v>0</v>
      </c>
      <c r="V43" s="124">
        <v>0</v>
      </c>
      <c r="W43" s="124">
        <v>0</v>
      </c>
      <c r="X43" s="124">
        <v>0</v>
      </c>
      <c r="Y43" s="124">
        <v>0</v>
      </c>
      <c r="Z43" s="125">
        <v>0</v>
      </c>
      <c r="AA43" s="132">
        <f t="shared" si="0"/>
        <v>0</v>
      </c>
      <c r="AB43" s="20"/>
    </row>
    <row r="44" spans="2:29" ht="20.100000000000001" customHeight="1" x14ac:dyDescent="0.15">
      <c r="B44" s="19"/>
      <c r="C44" s="258"/>
      <c r="D44" s="262"/>
      <c r="E44" s="156"/>
      <c r="F44" s="86" t="str">
        <f>D19</f>
        <v>園路・広場等の公共部</v>
      </c>
      <c r="G44" s="124">
        <v>0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24">
        <v>0</v>
      </c>
      <c r="R44" s="124">
        <v>0</v>
      </c>
      <c r="S44" s="124">
        <v>0</v>
      </c>
      <c r="T44" s="124">
        <v>0</v>
      </c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5">
        <v>0</v>
      </c>
      <c r="AA44" s="132">
        <f t="shared" si="0"/>
        <v>0</v>
      </c>
      <c r="AB44" s="20"/>
    </row>
    <row r="45" spans="2:29" ht="15" customHeight="1" x14ac:dyDescent="0.15">
      <c r="B45" s="19"/>
      <c r="C45" s="258"/>
      <c r="D45" s="263" t="s">
        <v>73</v>
      </c>
      <c r="E45" s="265" t="s">
        <v>34</v>
      </c>
      <c r="F45" s="266"/>
      <c r="G45" s="157"/>
      <c r="H45" s="205"/>
      <c r="I45" s="205"/>
      <c r="J45" s="205"/>
      <c r="K45" s="205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23"/>
      <c r="AB45" s="20"/>
    </row>
    <row r="46" spans="2:29" ht="20.100000000000001" customHeight="1" x14ac:dyDescent="0.15">
      <c r="B46" s="19"/>
      <c r="C46" s="259"/>
      <c r="D46" s="264"/>
      <c r="E46" s="159"/>
      <c r="F46" s="139">
        <f>$Y$9</f>
        <v>0</v>
      </c>
      <c r="G46" s="165">
        <f>$F$46</f>
        <v>0</v>
      </c>
      <c r="H46" s="166">
        <f t="shared" ref="H46:Z46" si="1">$F$46</f>
        <v>0</v>
      </c>
      <c r="I46" s="166">
        <f t="shared" si="1"/>
        <v>0</v>
      </c>
      <c r="J46" s="166">
        <f t="shared" si="1"/>
        <v>0</v>
      </c>
      <c r="K46" s="166">
        <f t="shared" si="1"/>
        <v>0</v>
      </c>
      <c r="L46" s="166">
        <f t="shared" si="1"/>
        <v>0</v>
      </c>
      <c r="M46" s="166">
        <f t="shared" si="1"/>
        <v>0</v>
      </c>
      <c r="N46" s="166">
        <f t="shared" si="1"/>
        <v>0</v>
      </c>
      <c r="O46" s="166">
        <f t="shared" si="1"/>
        <v>0</v>
      </c>
      <c r="P46" s="166">
        <f t="shared" si="1"/>
        <v>0</v>
      </c>
      <c r="Q46" s="166">
        <f t="shared" si="1"/>
        <v>0</v>
      </c>
      <c r="R46" s="166">
        <f t="shared" si="1"/>
        <v>0</v>
      </c>
      <c r="S46" s="166">
        <f t="shared" si="1"/>
        <v>0</v>
      </c>
      <c r="T46" s="166">
        <f t="shared" si="1"/>
        <v>0</v>
      </c>
      <c r="U46" s="166">
        <f t="shared" si="1"/>
        <v>0</v>
      </c>
      <c r="V46" s="166">
        <f t="shared" si="1"/>
        <v>0</v>
      </c>
      <c r="W46" s="166">
        <f t="shared" si="1"/>
        <v>0</v>
      </c>
      <c r="X46" s="166">
        <f t="shared" si="1"/>
        <v>0</v>
      </c>
      <c r="Y46" s="166">
        <f t="shared" si="1"/>
        <v>0</v>
      </c>
      <c r="Z46" s="167">
        <f t="shared" si="1"/>
        <v>0</v>
      </c>
      <c r="AA46" s="168">
        <f>SUM(G46:Z46)</f>
        <v>0</v>
      </c>
      <c r="AB46" s="20"/>
      <c r="AC46" s="84"/>
    </row>
    <row r="47" spans="2:29" ht="27" customHeight="1" x14ac:dyDescent="0.15">
      <c r="B47" s="19"/>
      <c r="C47" s="267" t="s">
        <v>68</v>
      </c>
      <c r="D47" s="243"/>
      <c r="E47" s="243"/>
      <c r="F47" s="244"/>
      <c r="G47" s="169" t="e">
        <f t="shared" ref="G47:Z47" si="2">($M$24-$X$19)/$Y$24</f>
        <v>#DIV/0!</v>
      </c>
      <c r="H47" s="170" t="e">
        <f t="shared" si="2"/>
        <v>#DIV/0!</v>
      </c>
      <c r="I47" s="170" t="e">
        <f t="shared" si="2"/>
        <v>#DIV/0!</v>
      </c>
      <c r="J47" s="170" t="e">
        <f t="shared" si="2"/>
        <v>#DIV/0!</v>
      </c>
      <c r="K47" s="170" t="e">
        <f t="shared" si="2"/>
        <v>#DIV/0!</v>
      </c>
      <c r="L47" s="170" t="e">
        <f t="shared" si="2"/>
        <v>#DIV/0!</v>
      </c>
      <c r="M47" s="170" t="e">
        <f t="shared" si="2"/>
        <v>#DIV/0!</v>
      </c>
      <c r="N47" s="170" t="e">
        <f t="shared" si="2"/>
        <v>#DIV/0!</v>
      </c>
      <c r="O47" s="170" t="e">
        <f t="shared" si="2"/>
        <v>#DIV/0!</v>
      </c>
      <c r="P47" s="170" t="e">
        <f t="shared" si="2"/>
        <v>#DIV/0!</v>
      </c>
      <c r="Q47" s="170" t="e">
        <f t="shared" si="2"/>
        <v>#DIV/0!</v>
      </c>
      <c r="R47" s="170" t="e">
        <f t="shared" si="2"/>
        <v>#DIV/0!</v>
      </c>
      <c r="S47" s="170" t="e">
        <f t="shared" si="2"/>
        <v>#DIV/0!</v>
      </c>
      <c r="T47" s="170" t="e">
        <f t="shared" si="2"/>
        <v>#DIV/0!</v>
      </c>
      <c r="U47" s="170" t="e">
        <f t="shared" si="2"/>
        <v>#DIV/0!</v>
      </c>
      <c r="V47" s="170" t="e">
        <f t="shared" si="2"/>
        <v>#DIV/0!</v>
      </c>
      <c r="W47" s="170" t="e">
        <f t="shared" si="2"/>
        <v>#DIV/0!</v>
      </c>
      <c r="X47" s="170" t="e">
        <f t="shared" si="2"/>
        <v>#DIV/0!</v>
      </c>
      <c r="Y47" s="170" t="e">
        <f t="shared" si="2"/>
        <v>#DIV/0!</v>
      </c>
      <c r="Z47" s="171" t="e">
        <f t="shared" si="2"/>
        <v>#DIV/0!</v>
      </c>
      <c r="AA47" s="138" t="e">
        <f>SUM(G47:Z47)</f>
        <v>#DIV/0!</v>
      </c>
      <c r="AB47" s="20"/>
      <c r="AC47" s="84"/>
    </row>
    <row r="48" spans="2:29" ht="27" customHeight="1" x14ac:dyDescent="0.15">
      <c r="B48" s="19"/>
      <c r="C48" s="242" t="s">
        <v>67</v>
      </c>
      <c r="D48" s="243"/>
      <c r="E48" s="243"/>
      <c r="F48" s="244"/>
      <c r="G48" s="162" t="e">
        <f t="shared" ref="G48:AA48" si="3">SUM(G30:G34)-SUM(G37:G47)</f>
        <v>#DIV/0!</v>
      </c>
      <c r="H48" s="163" t="e">
        <f t="shared" si="3"/>
        <v>#DIV/0!</v>
      </c>
      <c r="I48" s="163" t="e">
        <f t="shared" si="3"/>
        <v>#DIV/0!</v>
      </c>
      <c r="J48" s="163" t="e">
        <f t="shared" si="3"/>
        <v>#DIV/0!</v>
      </c>
      <c r="K48" s="163" t="e">
        <f t="shared" si="3"/>
        <v>#DIV/0!</v>
      </c>
      <c r="L48" s="163" t="e">
        <f t="shared" si="3"/>
        <v>#DIV/0!</v>
      </c>
      <c r="M48" s="163" t="e">
        <f t="shared" si="3"/>
        <v>#DIV/0!</v>
      </c>
      <c r="N48" s="163" t="e">
        <f t="shared" si="3"/>
        <v>#DIV/0!</v>
      </c>
      <c r="O48" s="163" t="e">
        <f t="shared" si="3"/>
        <v>#DIV/0!</v>
      </c>
      <c r="P48" s="163" t="e">
        <f t="shared" si="3"/>
        <v>#DIV/0!</v>
      </c>
      <c r="Q48" s="163" t="e">
        <f t="shared" si="3"/>
        <v>#DIV/0!</v>
      </c>
      <c r="R48" s="163" t="e">
        <f t="shared" si="3"/>
        <v>#DIV/0!</v>
      </c>
      <c r="S48" s="163" t="e">
        <f t="shared" si="3"/>
        <v>#DIV/0!</v>
      </c>
      <c r="T48" s="163" t="e">
        <f t="shared" si="3"/>
        <v>#DIV/0!</v>
      </c>
      <c r="U48" s="163" t="e">
        <f t="shared" si="3"/>
        <v>#DIV/0!</v>
      </c>
      <c r="V48" s="163" t="e">
        <f t="shared" si="3"/>
        <v>#DIV/0!</v>
      </c>
      <c r="W48" s="163" t="e">
        <f t="shared" si="3"/>
        <v>#DIV/0!</v>
      </c>
      <c r="X48" s="163" t="e">
        <f t="shared" si="3"/>
        <v>#DIV/0!</v>
      </c>
      <c r="Y48" s="163" t="e">
        <f t="shared" si="3"/>
        <v>#DIV/0!</v>
      </c>
      <c r="Z48" s="164" t="e">
        <f t="shared" si="3"/>
        <v>#DIV/0!</v>
      </c>
      <c r="AA48" s="138" t="e">
        <f t="shared" si="3"/>
        <v>#DIV/0!</v>
      </c>
      <c r="AB48" s="20"/>
      <c r="AC48" s="84"/>
    </row>
    <row r="49" spans="2:28" x14ac:dyDescent="0.15">
      <c r="B49" s="19"/>
      <c r="C49" s="65" t="s">
        <v>20</v>
      </c>
      <c r="D49" s="6" t="s">
        <v>18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20"/>
    </row>
    <row r="50" spans="2:28" x14ac:dyDescent="0.15">
      <c r="B50" s="19"/>
      <c r="C50" s="65" t="s">
        <v>20</v>
      </c>
      <c r="D50" s="66" t="s">
        <v>98</v>
      </c>
      <c r="E50" s="6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20"/>
    </row>
    <row r="51" spans="2:28" ht="11.25" thickBot="1" x14ac:dyDescent="0.2">
      <c r="B51" s="21"/>
      <c r="C51" s="24"/>
      <c r="D51" s="67"/>
      <c r="E51" s="6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6"/>
    </row>
    <row r="53" spans="2:28" s="27" customFormat="1" x14ac:dyDescent="0.15"/>
    <row r="54" spans="2:28" s="27" customFormat="1" x14ac:dyDescent="0.15">
      <c r="F54" s="89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</row>
    <row r="55" spans="2:28" s="27" customFormat="1" x14ac:dyDescent="0.15"/>
    <row r="56" spans="2:28" s="27" customFormat="1" x14ac:dyDescent="0.15"/>
    <row r="57" spans="2:28" s="27" customFormat="1" x14ac:dyDescent="0.15"/>
    <row r="58" spans="2:28" s="27" customFormat="1" ht="13.5" x14ac:dyDescent="0.15">
      <c r="F58" s="5"/>
    </row>
    <row r="59" spans="2:28" s="27" customFormat="1" ht="13.5" x14ac:dyDescent="0.15">
      <c r="F59" s="5"/>
    </row>
    <row r="60" spans="2:28" s="27" customFormat="1" ht="13.5" x14ac:dyDescent="0.15">
      <c r="F60" s="5"/>
    </row>
    <row r="61" spans="2:28" s="27" customFormat="1" ht="13.5" x14ac:dyDescent="0.15">
      <c r="F61" s="5"/>
    </row>
    <row r="62" spans="2:28" s="27" customFormat="1" ht="13.5" x14ac:dyDescent="0.15">
      <c r="F62" s="5"/>
    </row>
    <row r="63" spans="2:28" s="27" customFormat="1" ht="13.5" x14ac:dyDescent="0.15">
      <c r="F63" s="5"/>
    </row>
    <row r="64" spans="2:28" s="27" customFormat="1" ht="13.5" x14ac:dyDescent="0.15">
      <c r="F64" s="5"/>
    </row>
    <row r="65" spans="6:6" s="27" customFormat="1" ht="13.5" x14ac:dyDescent="0.15">
      <c r="F65" s="5"/>
    </row>
    <row r="66" spans="6:6" s="27" customFormat="1" ht="13.5" x14ac:dyDescent="0.15">
      <c r="F66" s="5"/>
    </row>
    <row r="67" spans="6:6" s="27" customFormat="1" ht="13.5" x14ac:dyDescent="0.15">
      <c r="F67" s="5"/>
    </row>
    <row r="68" spans="6:6" s="27" customFormat="1" ht="13.5" x14ac:dyDescent="0.15">
      <c r="F68" s="5"/>
    </row>
    <row r="69" spans="6:6" s="27" customFormat="1" ht="13.5" x14ac:dyDescent="0.15">
      <c r="F69" s="5"/>
    </row>
    <row r="70" spans="6:6" s="27" customFormat="1" ht="13.5" x14ac:dyDescent="0.15">
      <c r="F70" s="91"/>
    </row>
    <row r="71" spans="6:6" s="27" customFormat="1" x14ac:dyDescent="0.15"/>
    <row r="72" spans="6:6" s="27" customFormat="1" x14ac:dyDescent="0.15"/>
    <row r="73" spans="6:6" s="27" customFormat="1" x14ac:dyDescent="0.15"/>
  </sheetData>
  <mergeCells count="93">
    <mergeCell ref="Y23:Z23"/>
    <mergeCell ref="Y21:AA22"/>
    <mergeCell ref="C48:F48"/>
    <mergeCell ref="C28:F28"/>
    <mergeCell ref="C29:F29"/>
    <mergeCell ref="C30:C34"/>
    <mergeCell ref="D30:D34"/>
    <mergeCell ref="E31:E34"/>
    <mergeCell ref="C35:F35"/>
    <mergeCell ref="D45:D46"/>
    <mergeCell ref="E45:F45"/>
    <mergeCell ref="C47:F47"/>
    <mergeCell ref="C36:C46"/>
    <mergeCell ref="D36:D44"/>
    <mergeCell ref="Y24:Z24"/>
    <mergeCell ref="D23:E23"/>
    <mergeCell ref="G23:H23"/>
    <mergeCell ref="X18:Z18"/>
    <mergeCell ref="AA23:AA24"/>
    <mergeCell ref="C20:F20"/>
    <mergeCell ref="G20:H20"/>
    <mergeCell ref="I20:J20"/>
    <mergeCell ref="K20:L20"/>
    <mergeCell ref="M20:N20"/>
    <mergeCell ref="R20:S20"/>
    <mergeCell ref="U20:V20"/>
    <mergeCell ref="G24:H24"/>
    <mergeCell ref="I24:J24"/>
    <mergeCell ref="K24:L24"/>
    <mergeCell ref="M24:N24"/>
    <mergeCell ref="V24:W24"/>
    <mergeCell ref="I23:J23"/>
    <mergeCell ref="K23:L23"/>
    <mergeCell ref="M19:N19"/>
    <mergeCell ref="G19:H19"/>
    <mergeCell ref="I19:J19"/>
    <mergeCell ref="K19:L19"/>
    <mergeCell ref="M23:N23"/>
    <mergeCell ref="V23:W23"/>
    <mergeCell ref="G17:H17"/>
    <mergeCell ref="I17:J17"/>
    <mergeCell ref="K17:L17"/>
    <mergeCell ref="M17:N17"/>
    <mergeCell ref="G18:H18"/>
    <mergeCell ref="I18:J18"/>
    <mergeCell ref="K18:L18"/>
    <mergeCell ref="M18:N18"/>
    <mergeCell ref="X19:Z19"/>
    <mergeCell ref="X17:AA17"/>
    <mergeCell ref="M10:N10"/>
    <mergeCell ref="R10:T10"/>
    <mergeCell ref="C13:F13"/>
    <mergeCell ref="G13:H13"/>
    <mergeCell ref="I13:J13"/>
    <mergeCell ref="K13:L13"/>
    <mergeCell ref="M13:N13"/>
    <mergeCell ref="D16:E16"/>
    <mergeCell ref="G16:H16"/>
    <mergeCell ref="I16:J16"/>
    <mergeCell ref="K16:L16"/>
    <mergeCell ref="M16:N16"/>
    <mergeCell ref="G11:H11"/>
    <mergeCell ref="I11:J11"/>
    <mergeCell ref="K11:L11"/>
    <mergeCell ref="M11:N11"/>
    <mergeCell ref="G12:H12"/>
    <mergeCell ref="I12:J12"/>
    <mergeCell ref="K12:L12"/>
    <mergeCell ref="M12:N12"/>
    <mergeCell ref="D8:E8"/>
    <mergeCell ref="G8:H8"/>
    <mergeCell ref="I8:J8"/>
    <mergeCell ref="K8:L8"/>
    <mergeCell ref="M8:N8"/>
    <mergeCell ref="U9:V9"/>
    <mergeCell ref="W9:X9"/>
    <mergeCell ref="Y9:Z9"/>
    <mergeCell ref="U10:V10"/>
    <mergeCell ref="R7:Z7"/>
    <mergeCell ref="R8:T8"/>
    <mergeCell ref="U8:V8"/>
    <mergeCell ref="W8:X8"/>
    <mergeCell ref="Y8:Z8"/>
    <mergeCell ref="W10:X10"/>
    <mergeCell ref="Y10:Z10"/>
    <mergeCell ref="G10:H10"/>
    <mergeCell ref="I10:J10"/>
    <mergeCell ref="K10:L10"/>
    <mergeCell ref="M9:N9"/>
    <mergeCell ref="R9:T9"/>
    <mergeCell ref="G9:H9"/>
    <mergeCell ref="I9:J9"/>
    <mergeCell ref="K9:L9"/>
  </mergeCells>
  <phoneticPr fontId="1"/>
  <pageMargins left="0.25" right="0.25" top="0.75" bottom="0.75" header="0.3" footer="0.3"/>
  <pageSetup paperSize="8" scale="85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I71"/>
  <sheetViews>
    <sheetView view="pageBreakPreview" zoomScale="70" zoomScaleNormal="85" zoomScaleSheetLayoutView="70" workbookViewId="0">
      <selection activeCell="M11" sqref="M11:N11"/>
    </sheetView>
  </sheetViews>
  <sheetFormatPr defaultRowHeight="10.5" x14ac:dyDescent="0.15"/>
  <cols>
    <col min="1" max="1" width="2.375" style="1" customWidth="1"/>
    <col min="2" max="2" width="1.625" style="1" customWidth="1"/>
    <col min="3" max="3" width="4.375" style="1" customWidth="1"/>
    <col min="4" max="4" width="19.75" style="1" customWidth="1"/>
    <col min="5" max="5" width="1.625" style="1" customWidth="1"/>
    <col min="6" max="6" width="30.875" style="1" customWidth="1"/>
    <col min="7" max="26" width="8.125" style="1" customWidth="1"/>
    <col min="27" max="27" width="11.875" style="1" bestFit="1" customWidth="1"/>
    <col min="28" max="28" width="1.625" style="1" customWidth="1"/>
    <col min="29" max="29" width="2.625" style="1" customWidth="1"/>
    <col min="30" max="16384" width="9" style="1"/>
  </cols>
  <sheetData>
    <row r="1" spans="1:35" ht="17.25" x14ac:dyDescent="0.15">
      <c r="A1" s="88" t="s">
        <v>100</v>
      </c>
      <c r="AA1" s="13"/>
      <c r="AC1" s="202" t="s">
        <v>105</v>
      </c>
    </row>
    <row r="2" spans="1:35" ht="18.75" x14ac:dyDescent="0.15">
      <c r="A2" s="69" t="s">
        <v>2</v>
      </c>
      <c r="AA2" s="13"/>
    </row>
    <row r="3" spans="1:35" ht="18.75" x14ac:dyDescent="0.15">
      <c r="A3" s="69"/>
      <c r="AA3" s="13"/>
    </row>
    <row r="4" spans="1:35" ht="17.25" customHeight="1" x14ac:dyDescent="0.15">
      <c r="B4" s="141" t="s">
        <v>59</v>
      </c>
      <c r="C4" s="142"/>
      <c r="D4" s="143"/>
      <c r="F4" s="140" t="s">
        <v>82</v>
      </c>
    </row>
    <row r="5" spans="1:35" ht="12" x14ac:dyDescent="0.15">
      <c r="A5" s="2"/>
    </row>
    <row r="6" spans="1:35" ht="12" x14ac:dyDescent="0.15">
      <c r="B6" s="2"/>
    </row>
    <row r="7" spans="1:35" ht="15" thickBot="1" x14ac:dyDescent="0.2">
      <c r="B7" s="12" t="s">
        <v>47</v>
      </c>
      <c r="O7" s="12"/>
      <c r="Q7" s="12" t="s">
        <v>48</v>
      </c>
      <c r="AC7" s="12"/>
    </row>
    <row r="8" spans="1:35" ht="28.5" customHeight="1" x14ac:dyDescent="0.15">
      <c r="B8" s="15"/>
      <c r="C8" s="47" t="s">
        <v>40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8"/>
      <c r="P8" s="10"/>
      <c r="Q8" s="15"/>
      <c r="R8" s="350" t="s">
        <v>72</v>
      </c>
      <c r="S8" s="350"/>
      <c r="T8" s="350"/>
      <c r="U8" s="350"/>
      <c r="V8" s="350"/>
      <c r="W8" s="350"/>
      <c r="X8" s="350"/>
      <c r="Y8" s="350"/>
      <c r="Z8" s="350"/>
      <c r="AA8" s="16"/>
      <c r="AB8" s="18"/>
      <c r="AC8" s="6"/>
    </row>
    <row r="9" spans="1:35" ht="16.5" customHeight="1" thickBot="1" x14ac:dyDescent="0.2">
      <c r="B9" s="19"/>
      <c r="C9" s="9" t="s">
        <v>3</v>
      </c>
      <c r="D9" s="317" t="s">
        <v>4</v>
      </c>
      <c r="E9" s="318"/>
      <c r="F9" s="99" t="s">
        <v>39</v>
      </c>
      <c r="G9" s="317" t="s">
        <v>41</v>
      </c>
      <c r="H9" s="319"/>
      <c r="I9" s="317" t="s">
        <v>42</v>
      </c>
      <c r="J9" s="319"/>
      <c r="K9" s="317" t="s">
        <v>93</v>
      </c>
      <c r="L9" s="318"/>
      <c r="M9" s="317" t="s">
        <v>61</v>
      </c>
      <c r="N9" s="322"/>
      <c r="O9" s="20"/>
      <c r="P9" s="6"/>
      <c r="Q9" s="19"/>
      <c r="R9" s="296" t="s">
        <v>71</v>
      </c>
      <c r="S9" s="297"/>
      <c r="T9" s="352"/>
      <c r="U9" s="320" t="s">
        <v>46</v>
      </c>
      <c r="V9" s="321"/>
      <c r="W9" s="317" t="s">
        <v>45</v>
      </c>
      <c r="X9" s="322"/>
      <c r="Y9" s="353" t="s">
        <v>44</v>
      </c>
      <c r="Z9" s="298"/>
      <c r="AA9" s="6"/>
      <c r="AB9" s="20"/>
    </row>
    <row r="10" spans="1:35" ht="24.95" customHeight="1" thickTop="1" thickBot="1" x14ac:dyDescent="0.2">
      <c r="B10" s="19"/>
      <c r="C10" s="31">
        <v>1</v>
      </c>
      <c r="D10" s="108" t="s">
        <v>35</v>
      </c>
      <c r="E10" s="109"/>
      <c r="F10" s="110" t="s">
        <v>36</v>
      </c>
      <c r="G10" s="336"/>
      <c r="H10" s="337"/>
      <c r="I10" s="336"/>
      <c r="J10" s="337"/>
      <c r="K10" s="338"/>
      <c r="L10" s="363"/>
      <c r="M10" s="364"/>
      <c r="N10" s="341"/>
      <c r="O10" s="20"/>
      <c r="P10" s="6"/>
      <c r="Q10" s="19"/>
      <c r="R10" s="342"/>
      <c r="S10" s="343"/>
      <c r="T10" s="343"/>
      <c r="U10" s="301">
        <f>$G$14</f>
        <v>0</v>
      </c>
      <c r="V10" s="302"/>
      <c r="W10" s="283">
        <f>R10*U10</f>
        <v>0</v>
      </c>
      <c r="X10" s="344"/>
      <c r="Y10" s="354">
        <f>W10*12/1000</f>
        <v>0</v>
      </c>
      <c r="Z10" s="284"/>
      <c r="AA10" s="6"/>
      <c r="AB10" s="20"/>
    </row>
    <row r="11" spans="1:35" ht="24.95" customHeight="1" x14ac:dyDescent="0.15">
      <c r="B11" s="19"/>
      <c r="C11" s="32">
        <v>2</v>
      </c>
      <c r="D11" s="111" t="s">
        <v>37</v>
      </c>
      <c r="E11" s="112"/>
      <c r="F11" s="113" t="s">
        <v>38</v>
      </c>
      <c r="G11" s="323"/>
      <c r="H11" s="355"/>
      <c r="I11" s="323"/>
      <c r="J11" s="324"/>
      <c r="K11" s="325"/>
      <c r="L11" s="360"/>
      <c r="M11" s="362"/>
      <c r="N11" s="346"/>
      <c r="O11" s="20"/>
      <c r="P11" s="6"/>
      <c r="Q11" s="19"/>
      <c r="R11" s="347" t="s">
        <v>78</v>
      </c>
      <c r="S11" s="291"/>
      <c r="T11" s="291"/>
      <c r="U11" s="335" t="s">
        <v>52</v>
      </c>
      <c r="V11" s="335"/>
      <c r="W11" s="335" t="s">
        <v>90</v>
      </c>
      <c r="X11" s="335"/>
      <c r="Y11" s="335" t="s">
        <v>51</v>
      </c>
      <c r="Z11" s="335"/>
      <c r="AA11" s="6"/>
      <c r="AB11" s="20"/>
    </row>
    <row r="12" spans="1:35" ht="24.95" customHeight="1" x14ac:dyDescent="0.15">
      <c r="B12" s="19"/>
      <c r="C12" s="33">
        <v>3</v>
      </c>
      <c r="D12" s="114" t="s">
        <v>56</v>
      </c>
      <c r="E12" s="114"/>
      <c r="F12" s="115" t="s">
        <v>58</v>
      </c>
      <c r="G12" s="323"/>
      <c r="H12" s="324"/>
      <c r="I12" s="323"/>
      <c r="J12" s="324"/>
      <c r="K12" s="325"/>
      <c r="L12" s="360"/>
      <c r="M12" s="323"/>
      <c r="N12" s="328"/>
      <c r="O12" s="20"/>
      <c r="P12" s="6"/>
      <c r="Q12" s="19"/>
      <c r="R12" s="6"/>
      <c r="S12" s="6"/>
      <c r="T12" s="6"/>
      <c r="U12" s="6"/>
      <c r="V12" s="6"/>
      <c r="W12" s="6"/>
      <c r="X12" s="6"/>
      <c r="Y12" s="6"/>
      <c r="Z12" s="6"/>
      <c r="AA12" s="6"/>
      <c r="AB12" s="20"/>
    </row>
    <row r="13" spans="1:35" ht="24.95" customHeight="1" thickBot="1" x14ac:dyDescent="0.2">
      <c r="B13" s="19"/>
      <c r="C13" s="34">
        <v>4</v>
      </c>
      <c r="D13" s="116" t="s">
        <v>57</v>
      </c>
      <c r="E13" s="116"/>
      <c r="F13" s="117" t="s">
        <v>58</v>
      </c>
      <c r="G13" s="329"/>
      <c r="H13" s="330"/>
      <c r="I13" s="331"/>
      <c r="J13" s="332"/>
      <c r="K13" s="333"/>
      <c r="L13" s="361"/>
      <c r="M13" s="331"/>
      <c r="N13" s="289"/>
      <c r="O13" s="20"/>
      <c r="P13" s="6"/>
      <c r="Q13" s="19"/>
      <c r="R13" s="6"/>
      <c r="S13" s="6"/>
      <c r="T13" s="6"/>
      <c r="U13" s="6"/>
      <c r="V13" s="6"/>
      <c r="W13" s="6"/>
      <c r="X13" s="6"/>
      <c r="Y13" s="6"/>
      <c r="Z13" s="6"/>
      <c r="AA13" s="6"/>
      <c r="AB13" s="20"/>
    </row>
    <row r="14" spans="1:35" ht="24.95" customHeight="1" thickBot="1" x14ac:dyDescent="0.2">
      <c r="B14" s="19"/>
      <c r="C14" s="299" t="s">
        <v>1</v>
      </c>
      <c r="D14" s="300"/>
      <c r="E14" s="300"/>
      <c r="F14" s="300"/>
      <c r="G14" s="301">
        <f>SUM(G10:H13)</f>
        <v>0</v>
      </c>
      <c r="H14" s="302"/>
      <c r="I14" s="303">
        <f>SUM(I10:J13)</f>
        <v>0</v>
      </c>
      <c r="J14" s="303"/>
      <c r="K14" s="304">
        <f>SUM(K10:L13)</f>
        <v>0</v>
      </c>
      <c r="L14" s="303"/>
      <c r="M14" s="304">
        <f>SUM(M10:N13)</f>
        <v>0</v>
      </c>
      <c r="N14" s="306"/>
      <c r="O14" s="20"/>
      <c r="P14" s="6"/>
      <c r="Q14" s="19"/>
      <c r="R14" s="6"/>
      <c r="S14" s="6"/>
      <c r="T14" s="6"/>
      <c r="U14" s="6"/>
      <c r="V14" s="6"/>
      <c r="W14" s="6"/>
      <c r="X14" s="6"/>
      <c r="Y14" s="6"/>
      <c r="Z14" s="6"/>
      <c r="AA14" s="6"/>
      <c r="AB14" s="20"/>
    </row>
    <row r="15" spans="1:35" ht="6" customHeight="1" x14ac:dyDescent="0.15">
      <c r="B15" s="19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20"/>
      <c r="P15" s="6"/>
      <c r="Q15" s="19"/>
      <c r="R15" s="3"/>
      <c r="S15" s="3"/>
      <c r="T15" s="3"/>
      <c r="U15" s="4"/>
      <c r="V15" s="4"/>
      <c r="W15" s="4"/>
      <c r="X15" s="4"/>
      <c r="Y15" s="4"/>
      <c r="Z15" s="4"/>
      <c r="AA15" s="4"/>
      <c r="AB15" s="30"/>
      <c r="AC15" s="6"/>
    </row>
    <row r="16" spans="1:35" ht="27" customHeight="1" x14ac:dyDescent="0.15">
      <c r="B16" s="19"/>
      <c r="C16" s="48" t="s">
        <v>102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20"/>
      <c r="P16" s="6"/>
      <c r="Q16" s="19"/>
      <c r="U16" s="207"/>
      <c r="V16" s="207"/>
      <c r="W16" s="207"/>
      <c r="X16" s="349" t="s">
        <v>70</v>
      </c>
      <c r="Y16" s="349"/>
      <c r="Z16" s="349"/>
      <c r="AA16" s="349"/>
      <c r="AB16" s="20"/>
      <c r="AC16" s="6"/>
      <c r="AI16" s="6"/>
    </row>
    <row r="17" spans="2:30" ht="18" customHeight="1" thickBot="1" x14ac:dyDescent="0.2">
      <c r="B17" s="19"/>
      <c r="C17" s="9" t="s">
        <v>3</v>
      </c>
      <c r="D17" s="317" t="s">
        <v>4</v>
      </c>
      <c r="E17" s="318"/>
      <c r="F17" s="99" t="s">
        <v>31</v>
      </c>
      <c r="G17" s="317" t="s">
        <v>41</v>
      </c>
      <c r="H17" s="319"/>
      <c r="I17" s="317" t="s">
        <v>42</v>
      </c>
      <c r="J17" s="319"/>
      <c r="K17" s="317" t="s">
        <v>92</v>
      </c>
      <c r="L17" s="318"/>
      <c r="M17" s="317" t="s">
        <v>62</v>
      </c>
      <c r="N17" s="322"/>
      <c r="O17" s="20"/>
      <c r="P17" s="6"/>
      <c r="Q17" s="19"/>
      <c r="U17" s="348"/>
      <c r="V17" s="348"/>
      <c r="W17" s="348"/>
      <c r="X17" s="296" t="s">
        <v>84</v>
      </c>
      <c r="Y17" s="297"/>
      <c r="Z17" s="298"/>
      <c r="AA17" s="6"/>
      <c r="AB17" s="20"/>
    </row>
    <row r="18" spans="2:30" ht="24.95" customHeight="1" thickTop="1" x14ac:dyDescent="0.15">
      <c r="B18" s="19"/>
      <c r="C18" s="199">
        <v>1</v>
      </c>
      <c r="D18" s="200" t="s">
        <v>81</v>
      </c>
      <c r="E18" s="201"/>
      <c r="F18" s="152"/>
      <c r="G18" s="286"/>
      <c r="H18" s="286"/>
      <c r="I18" s="286"/>
      <c r="J18" s="286"/>
      <c r="K18" s="359"/>
      <c r="L18" s="359"/>
      <c r="M18" s="101"/>
      <c r="N18" s="102"/>
      <c r="O18" s="20"/>
      <c r="P18" s="6"/>
      <c r="Q18" s="19"/>
      <c r="X18" s="282">
        <f>M19*0.9</f>
        <v>0</v>
      </c>
      <c r="Y18" s="283"/>
      <c r="Z18" s="284"/>
      <c r="AA18" s="6"/>
      <c r="AB18" s="20"/>
    </row>
    <row r="19" spans="2:30" ht="24.95" customHeight="1" x14ac:dyDescent="0.15">
      <c r="B19" s="19"/>
      <c r="C19" s="356" t="s">
        <v>5</v>
      </c>
      <c r="D19" s="357"/>
      <c r="E19" s="357"/>
      <c r="F19" s="358"/>
      <c r="G19" s="271">
        <f>SUM(G18:H18)</f>
        <v>0</v>
      </c>
      <c r="H19" s="241"/>
      <c r="I19" s="271">
        <f>SUM(I18:J18)</f>
        <v>0</v>
      </c>
      <c r="J19" s="241"/>
      <c r="K19" s="271">
        <f>SUM(K18:L18)</f>
        <v>0</v>
      </c>
      <c r="L19" s="241"/>
      <c r="M19" s="240">
        <f>SUM(M18:N18)</f>
        <v>0</v>
      </c>
      <c r="N19" s="272"/>
      <c r="O19" s="20"/>
      <c r="P19" s="6"/>
      <c r="Q19" s="19"/>
      <c r="U19" s="292"/>
      <c r="V19" s="292"/>
      <c r="W19" s="104"/>
      <c r="X19" s="291" t="s">
        <v>64</v>
      </c>
      <c r="Y19" s="291"/>
      <c r="Z19" s="291"/>
      <c r="AA19" s="27"/>
      <c r="AB19" s="29"/>
    </row>
    <row r="20" spans="2:30" ht="7.5" customHeight="1" x14ac:dyDescent="0.15">
      <c r="B20" s="1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20"/>
      <c r="P20" s="6"/>
      <c r="Q20" s="19"/>
      <c r="R20" s="6"/>
      <c r="S20" s="6"/>
      <c r="T20" s="6"/>
      <c r="U20" s="6"/>
      <c r="V20" s="27"/>
      <c r="W20" s="27"/>
      <c r="X20" s="27"/>
      <c r="Y20" s="280" t="s">
        <v>55</v>
      </c>
      <c r="Z20" s="280"/>
      <c r="AA20" s="280"/>
      <c r="AB20" s="29"/>
    </row>
    <row r="21" spans="2:30" ht="9" customHeight="1" x14ac:dyDescent="0.15">
      <c r="B21" s="19"/>
      <c r="C21" s="6"/>
      <c r="D21" s="6"/>
      <c r="E21" s="6"/>
      <c r="F21" s="6"/>
      <c r="G21" s="11"/>
      <c r="H21" s="6"/>
      <c r="I21" s="6"/>
      <c r="J21" s="6"/>
      <c r="K21" s="6"/>
      <c r="L21" s="6"/>
      <c r="M21" s="6"/>
      <c r="N21" s="6"/>
      <c r="O21" s="20"/>
      <c r="P21" s="6"/>
      <c r="Q21" s="19"/>
      <c r="R21" s="6"/>
      <c r="S21" s="6"/>
      <c r="T21" s="6"/>
      <c r="U21" s="6"/>
      <c r="V21" s="28"/>
      <c r="W21" s="27"/>
      <c r="X21" s="27"/>
      <c r="Y21" s="280"/>
      <c r="Z21" s="280"/>
      <c r="AA21" s="280"/>
      <c r="AB21" s="29"/>
    </row>
    <row r="22" spans="2:30" ht="30" customHeight="1" thickBot="1" x14ac:dyDescent="0.2">
      <c r="B22" s="19"/>
      <c r="C22" s="8"/>
      <c r="D22" s="273"/>
      <c r="E22" s="273"/>
      <c r="F22" s="106"/>
      <c r="G22" s="274"/>
      <c r="H22" s="274"/>
      <c r="I22" s="275" t="s">
        <v>95</v>
      </c>
      <c r="J22" s="276"/>
      <c r="K22" s="277" t="s">
        <v>94</v>
      </c>
      <c r="L22" s="278"/>
      <c r="M22" s="277" t="s">
        <v>63</v>
      </c>
      <c r="N22" s="279"/>
      <c r="O22" s="20"/>
      <c r="P22" s="19"/>
      <c r="Q22" s="19"/>
      <c r="R22" s="6"/>
      <c r="S22" s="6"/>
      <c r="T22" s="6"/>
      <c r="U22" s="6"/>
      <c r="V22" s="274"/>
      <c r="W22" s="274"/>
      <c r="X22" s="107"/>
      <c r="Y22" s="277" t="s">
        <v>54</v>
      </c>
      <c r="Z22" s="279"/>
      <c r="AA22" s="281" t="s">
        <v>86</v>
      </c>
      <c r="AB22" s="61"/>
      <c r="AC22" s="6"/>
      <c r="AD22" s="6"/>
    </row>
    <row r="23" spans="2:30" ht="24.95" customHeight="1" thickTop="1" x14ac:dyDescent="0.15">
      <c r="B23" s="19"/>
      <c r="C23" s="3"/>
      <c r="D23" s="7"/>
      <c r="E23" s="7"/>
      <c r="F23" s="14"/>
      <c r="G23" s="290"/>
      <c r="H23" s="290"/>
      <c r="I23" s="282">
        <f>$K$14</f>
        <v>0</v>
      </c>
      <c r="J23" s="284"/>
      <c r="K23" s="282">
        <f>$K$19</f>
        <v>0</v>
      </c>
      <c r="L23" s="344"/>
      <c r="M23" s="354">
        <f>$M$14+$M$19</f>
        <v>0</v>
      </c>
      <c r="N23" s="284"/>
      <c r="O23" s="20"/>
      <c r="P23" s="6"/>
      <c r="Q23" s="19"/>
      <c r="R23" s="6"/>
      <c r="S23" s="6"/>
      <c r="T23" s="6"/>
      <c r="U23" s="6"/>
      <c r="V23" s="290"/>
      <c r="W23" s="290"/>
      <c r="X23" s="105"/>
      <c r="Y23" s="293"/>
      <c r="Z23" s="294"/>
      <c r="AA23" s="281"/>
      <c r="AB23" s="62"/>
      <c r="AC23" s="6"/>
      <c r="AD23" s="6"/>
    </row>
    <row r="24" spans="2:30" ht="10.5" customHeight="1" thickBot="1" x14ac:dyDescent="0.2">
      <c r="B24" s="21"/>
      <c r="C24" s="22"/>
      <c r="D24" s="22"/>
      <c r="E24" s="22"/>
      <c r="F24" s="22"/>
      <c r="G24" s="23"/>
      <c r="H24" s="23"/>
      <c r="I24" s="23"/>
      <c r="J24" s="23"/>
      <c r="K24" s="23"/>
      <c r="L24" s="23"/>
      <c r="M24" s="24"/>
      <c r="N24" s="25"/>
      <c r="O24" s="26"/>
      <c r="P24" s="3"/>
      <c r="Q24" s="21"/>
      <c r="R24" s="22"/>
      <c r="S24" s="22"/>
      <c r="T24" s="22"/>
      <c r="U24" s="22"/>
      <c r="V24" s="23"/>
      <c r="W24" s="23"/>
      <c r="X24" s="23"/>
      <c r="Y24" s="23"/>
      <c r="Z24" s="23"/>
      <c r="AA24" s="23"/>
      <c r="AB24" s="26"/>
      <c r="AC24" s="6"/>
      <c r="AD24" s="6"/>
    </row>
    <row r="25" spans="2:30" ht="10.5" customHeight="1" x14ac:dyDescent="0.15">
      <c r="C25" s="3"/>
      <c r="D25" s="3"/>
      <c r="E25" s="3"/>
      <c r="F25" s="3"/>
      <c r="G25" s="4"/>
      <c r="H25" s="4"/>
      <c r="I25" s="4"/>
      <c r="J25" s="4"/>
      <c r="K25" s="4"/>
      <c r="L25" s="4"/>
      <c r="Q25" s="6"/>
      <c r="R25" s="6"/>
      <c r="T25" s="6"/>
      <c r="U25" s="6"/>
      <c r="Y25" s="6"/>
    </row>
    <row r="26" spans="2:30" ht="10.5" customHeight="1" x14ac:dyDescent="0.15">
      <c r="C26" s="3"/>
      <c r="D26" s="3"/>
      <c r="E26" s="3"/>
      <c r="F26" s="3"/>
      <c r="G26" s="4"/>
      <c r="H26" s="4"/>
      <c r="I26" s="4"/>
      <c r="J26" s="4"/>
      <c r="K26" s="4"/>
      <c r="L26" s="4"/>
    </row>
    <row r="27" spans="2:30" ht="23.25" customHeight="1" thickBot="1" x14ac:dyDescent="0.2">
      <c r="B27" s="49" t="s">
        <v>110</v>
      </c>
      <c r="AA27" s="46" t="s">
        <v>6</v>
      </c>
    </row>
    <row r="28" spans="2:30" ht="6.75" customHeight="1" x14ac:dyDescent="0.15">
      <c r="B28" s="63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64"/>
      <c r="AB28" s="18"/>
    </row>
    <row r="29" spans="2:30" ht="20.100000000000001" customHeight="1" thickBot="1" x14ac:dyDescent="0.2">
      <c r="B29" s="19"/>
      <c r="C29" s="245" t="s">
        <v>7</v>
      </c>
      <c r="D29" s="246"/>
      <c r="E29" s="246"/>
      <c r="F29" s="247"/>
      <c r="G29" s="35" t="s">
        <v>8</v>
      </c>
      <c r="H29" s="36" t="s">
        <v>9</v>
      </c>
      <c r="I29" s="36" t="s">
        <v>10</v>
      </c>
      <c r="J29" s="36" t="s">
        <v>11</v>
      </c>
      <c r="K29" s="36" t="s">
        <v>12</v>
      </c>
      <c r="L29" s="35" t="s">
        <v>13</v>
      </c>
      <c r="M29" s="36" t="s">
        <v>14</v>
      </c>
      <c r="N29" s="36" t="s">
        <v>15</v>
      </c>
      <c r="O29" s="36" t="s">
        <v>16</v>
      </c>
      <c r="P29" s="36" t="s">
        <v>17</v>
      </c>
      <c r="Q29" s="35" t="s">
        <v>21</v>
      </c>
      <c r="R29" s="35" t="s">
        <v>22</v>
      </c>
      <c r="S29" s="36" t="s">
        <v>23</v>
      </c>
      <c r="T29" s="36" t="s">
        <v>24</v>
      </c>
      <c r="U29" s="36" t="s">
        <v>25</v>
      </c>
      <c r="V29" s="36" t="s">
        <v>26</v>
      </c>
      <c r="W29" s="35" t="s">
        <v>27</v>
      </c>
      <c r="X29" s="36" t="s">
        <v>28</v>
      </c>
      <c r="Y29" s="36" t="s">
        <v>29</v>
      </c>
      <c r="Z29" s="37" t="s">
        <v>30</v>
      </c>
      <c r="AA29" s="38" t="s">
        <v>1</v>
      </c>
      <c r="AB29" s="20"/>
    </row>
    <row r="30" spans="2:30" ht="15" customHeight="1" thickTop="1" x14ac:dyDescent="0.15">
      <c r="B30" s="19"/>
      <c r="C30" s="248" t="s">
        <v>65</v>
      </c>
      <c r="D30" s="249"/>
      <c r="E30" s="249"/>
      <c r="F30" s="250"/>
      <c r="G30" s="73"/>
      <c r="H30" s="74"/>
      <c r="I30" s="74"/>
      <c r="J30" s="74"/>
      <c r="K30" s="7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42"/>
      <c r="AB30" s="20"/>
    </row>
    <row r="31" spans="2:30" ht="15" customHeight="1" x14ac:dyDescent="0.15">
      <c r="B31" s="19"/>
      <c r="C31" s="251"/>
      <c r="D31" s="252" t="s">
        <v>50</v>
      </c>
      <c r="E31" s="54" t="s">
        <v>34</v>
      </c>
      <c r="F31" s="55"/>
      <c r="G31" s="76"/>
      <c r="H31" s="77"/>
      <c r="I31" s="77"/>
      <c r="J31" s="77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68"/>
      <c r="AB31" s="20"/>
    </row>
    <row r="32" spans="2:30" ht="20.100000000000001" customHeight="1" x14ac:dyDescent="0.15">
      <c r="B32" s="19"/>
      <c r="C32" s="251"/>
      <c r="D32" s="253"/>
      <c r="E32" s="254"/>
      <c r="F32" s="182" t="str">
        <f>D10&amp;"／"&amp;F10</f>
        <v>●●ショップ／売店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1"/>
      <c r="AA32" s="132">
        <f>SUM(G32:Z32)</f>
        <v>0</v>
      </c>
      <c r="AB32" s="20"/>
    </row>
    <row r="33" spans="2:29" ht="20.100000000000001" customHeight="1" x14ac:dyDescent="0.15">
      <c r="B33" s="19"/>
      <c r="C33" s="251"/>
      <c r="D33" s="253"/>
      <c r="E33" s="254"/>
      <c r="F33" s="182" t="str">
        <f>D11&amp;"／"&amp;F11</f>
        <v>●●コーヒー／カフェ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1"/>
      <c r="AA33" s="132">
        <f>SUM(G33:Z33)</f>
        <v>0</v>
      </c>
      <c r="AB33" s="20"/>
    </row>
    <row r="34" spans="2:29" ht="20.100000000000001" customHeight="1" x14ac:dyDescent="0.15">
      <c r="B34" s="19"/>
      <c r="C34" s="251"/>
      <c r="D34" s="253"/>
      <c r="E34" s="254"/>
      <c r="F34" s="182" t="str">
        <f>D12&amp;"／"&amp;F12</f>
        <v>便益・サービス拠点３／概要</v>
      </c>
      <c r="G34" s="79"/>
      <c r="H34" s="80"/>
      <c r="I34" s="80"/>
      <c r="J34" s="80"/>
      <c r="K34" s="80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132">
        <f>SUM(G34:Z34)</f>
        <v>0</v>
      </c>
      <c r="AB34" s="20"/>
    </row>
    <row r="35" spans="2:29" ht="20.100000000000001" customHeight="1" x14ac:dyDescent="0.15">
      <c r="B35" s="19"/>
      <c r="C35" s="251"/>
      <c r="D35" s="253"/>
      <c r="E35" s="255"/>
      <c r="F35" s="182" t="str">
        <f>D13&amp;"／"&amp;F13</f>
        <v>便益・サービス拠点４／概要</v>
      </c>
      <c r="G35" s="79"/>
      <c r="H35" s="80"/>
      <c r="I35" s="80"/>
      <c r="J35" s="80"/>
      <c r="K35" s="80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132">
        <f>SUM(G35:Z35)</f>
        <v>0</v>
      </c>
      <c r="AB35" s="20"/>
    </row>
    <row r="36" spans="2:29" ht="15" customHeight="1" x14ac:dyDescent="0.15">
      <c r="B36" s="19"/>
      <c r="C36" s="256" t="s">
        <v>66</v>
      </c>
      <c r="D36" s="257"/>
      <c r="E36" s="257"/>
      <c r="F36" s="257"/>
      <c r="G36" s="172"/>
      <c r="H36" s="82"/>
      <c r="I36" s="82"/>
      <c r="J36" s="82"/>
      <c r="K36" s="82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126"/>
      <c r="AB36" s="20"/>
    </row>
    <row r="37" spans="2:29" ht="15" customHeight="1" x14ac:dyDescent="0.15">
      <c r="B37" s="19"/>
      <c r="C37" s="258"/>
      <c r="D37" s="260" t="s">
        <v>53</v>
      </c>
      <c r="E37" s="54" t="s">
        <v>34</v>
      </c>
      <c r="F37" s="203"/>
      <c r="G37" s="208"/>
      <c r="H37" s="76"/>
      <c r="I37" s="76"/>
      <c r="J37" s="76"/>
      <c r="K37" s="76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78"/>
      <c r="AA37" s="123"/>
      <c r="AB37" s="20"/>
    </row>
    <row r="38" spans="2:29" ht="20.100000000000001" customHeight="1" x14ac:dyDescent="0.15">
      <c r="B38" s="19"/>
      <c r="C38" s="258"/>
      <c r="D38" s="261"/>
      <c r="F38" s="183" t="str">
        <f>D10&amp;"／"&amp;F10</f>
        <v>●●ショップ／売店</v>
      </c>
      <c r="G38" s="155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5"/>
      <c r="AA38" s="132">
        <f>SUM(G38:Z38)</f>
        <v>0</v>
      </c>
      <c r="AB38" s="20"/>
    </row>
    <row r="39" spans="2:29" ht="20.100000000000001" customHeight="1" x14ac:dyDescent="0.15">
      <c r="B39" s="19"/>
      <c r="C39" s="258"/>
      <c r="D39" s="261"/>
      <c r="F39" s="183" t="str">
        <f>D11&amp;"／"&amp;F11</f>
        <v>●●コーヒー／カフェ</v>
      </c>
      <c r="G39" s="155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5"/>
      <c r="AA39" s="132">
        <f>SUM(G39:Z39)</f>
        <v>0</v>
      </c>
      <c r="AB39" s="20"/>
    </row>
    <row r="40" spans="2:29" ht="20.100000000000001" customHeight="1" x14ac:dyDescent="0.15">
      <c r="B40" s="19"/>
      <c r="C40" s="258"/>
      <c r="D40" s="261"/>
      <c r="F40" s="183" t="str">
        <f>D12&amp;"／"&amp;F12</f>
        <v>便益・サービス拠点３／概要</v>
      </c>
      <c r="G40" s="155"/>
      <c r="H40" s="154"/>
      <c r="I40" s="154"/>
      <c r="J40" s="154"/>
      <c r="K40" s="154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32">
        <f>SUM(G40:Z40)</f>
        <v>0</v>
      </c>
      <c r="AB40" s="20"/>
    </row>
    <row r="41" spans="2:29" ht="20.100000000000001" customHeight="1" x14ac:dyDescent="0.15">
      <c r="B41" s="19"/>
      <c r="C41" s="258"/>
      <c r="D41" s="261"/>
      <c r="F41" s="183" t="str">
        <f>D13&amp;"／"&amp;F13</f>
        <v>便益・サービス拠点４／概要</v>
      </c>
      <c r="G41" s="155"/>
      <c r="H41" s="154"/>
      <c r="I41" s="154"/>
      <c r="J41" s="154"/>
      <c r="K41" s="154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32">
        <f>SUM(G41:Z41)</f>
        <v>0</v>
      </c>
      <c r="AB41" s="20"/>
    </row>
    <row r="42" spans="2:29" ht="15" customHeight="1" x14ac:dyDescent="0.15">
      <c r="B42" s="19"/>
      <c r="C42" s="258"/>
      <c r="D42" s="261"/>
      <c r="E42" s="160" t="s">
        <v>83</v>
      </c>
      <c r="F42" s="210"/>
      <c r="G42" s="161"/>
      <c r="H42" s="157"/>
      <c r="I42" s="157"/>
      <c r="J42" s="157"/>
      <c r="K42" s="157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6"/>
      <c r="AA42" s="123"/>
      <c r="AB42" s="20"/>
    </row>
    <row r="43" spans="2:29" ht="20.100000000000001" customHeight="1" x14ac:dyDescent="0.15">
      <c r="B43" s="19"/>
      <c r="C43" s="258"/>
      <c r="D43" s="262"/>
      <c r="E43" s="156"/>
      <c r="F43" s="86" t="str">
        <f>D18</f>
        <v>園路・広場等の公共部</v>
      </c>
      <c r="G43" s="124">
        <v>0</v>
      </c>
      <c r="H43" s="124">
        <v>0</v>
      </c>
      <c r="I43" s="124">
        <v>0</v>
      </c>
      <c r="J43" s="124">
        <v>0</v>
      </c>
      <c r="K43" s="124">
        <v>0</v>
      </c>
      <c r="L43" s="124">
        <v>0</v>
      </c>
      <c r="M43" s="124">
        <v>0</v>
      </c>
      <c r="N43" s="124">
        <v>0</v>
      </c>
      <c r="O43" s="124">
        <v>0</v>
      </c>
      <c r="P43" s="124">
        <v>0</v>
      </c>
      <c r="Q43" s="124">
        <v>0</v>
      </c>
      <c r="R43" s="124">
        <v>0</v>
      </c>
      <c r="S43" s="124">
        <v>0</v>
      </c>
      <c r="T43" s="124">
        <v>0</v>
      </c>
      <c r="U43" s="124">
        <v>0</v>
      </c>
      <c r="V43" s="124">
        <v>0</v>
      </c>
      <c r="W43" s="124">
        <v>0</v>
      </c>
      <c r="X43" s="124">
        <v>0</v>
      </c>
      <c r="Y43" s="124">
        <v>0</v>
      </c>
      <c r="Z43" s="125">
        <v>0</v>
      </c>
      <c r="AA43" s="132">
        <f t="shared" ref="AA43" si="0">SUM(G43:Z43)</f>
        <v>0</v>
      </c>
      <c r="AB43" s="20"/>
    </row>
    <row r="44" spans="2:29" ht="15" customHeight="1" x14ac:dyDescent="0.15">
      <c r="B44" s="19"/>
      <c r="C44" s="258"/>
      <c r="D44" s="263" t="s">
        <v>73</v>
      </c>
      <c r="E44" s="265" t="s">
        <v>34</v>
      </c>
      <c r="F44" s="266"/>
      <c r="G44" s="157"/>
      <c r="H44" s="205"/>
      <c r="I44" s="205"/>
      <c r="J44" s="205"/>
      <c r="K44" s="205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23"/>
      <c r="AB44" s="20"/>
    </row>
    <row r="45" spans="2:29" ht="20.100000000000001" customHeight="1" x14ac:dyDescent="0.15">
      <c r="B45" s="19"/>
      <c r="C45" s="259"/>
      <c r="D45" s="264"/>
      <c r="E45" s="159"/>
      <c r="F45" s="139">
        <f>$Y$10</f>
        <v>0</v>
      </c>
      <c r="G45" s="165">
        <f>$F$45</f>
        <v>0</v>
      </c>
      <c r="H45" s="166">
        <f t="shared" ref="H45:Z45" si="1">$F$45</f>
        <v>0</v>
      </c>
      <c r="I45" s="166">
        <f t="shared" si="1"/>
        <v>0</v>
      </c>
      <c r="J45" s="166">
        <f t="shared" si="1"/>
        <v>0</v>
      </c>
      <c r="K45" s="166">
        <f t="shared" si="1"/>
        <v>0</v>
      </c>
      <c r="L45" s="166">
        <f t="shared" si="1"/>
        <v>0</v>
      </c>
      <c r="M45" s="166">
        <f t="shared" si="1"/>
        <v>0</v>
      </c>
      <c r="N45" s="166">
        <f t="shared" si="1"/>
        <v>0</v>
      </c>
      <c r="O45" s="166">
        <f t="shared" si="1"/>
        <v>0</v>
      </c>
      <c r="P45" s="166">
        <f t="shared" si="1"/>
        <v>0</v>
      </c>
      <c r="Q45" s="166">
        <f t="shared" si="1"/>
        <v>0</v>
      </c>
      <c r="R45" s="166">
        <f t="shared" si="1"/>
        <v>0</v>
      </c>
      <c r="S45" s="166">
        <f t="shared" si="1"/>
        <v>0</v>
      </c>
      <c r="T45" s="166">
        <f t="shared" si="1"/>
        <v>0</v>
      </c>
      <c r="U45" s="166">
        <f t="shared" si="1"/>
        <v>0</v>
      </c>
      <c r="V45" s="166">
        <f t="shared" si="1"/>
        <v>0</v>
      </c>
      <c r="W45" s="166">
        <f t="shared" si="1"/>
        <v>0</v>
      </c>
      <c r="X45" s="166">
        <f t="shared" si="1"/>
        <v>0</v>
      </c>
      <c r="Y45" s="166">
        <f t="shared" si="1"/>
        <v>0</v>
      </c>
      <c r="Z45" s="167">
        <f t="shared" si="1"/>
        <v>0</v>
      </c>
      <c r="AA45" s="168">
        <f>SUM(G45:Z45)</f>
        <v>0</v>
      </c>
      <c r="AB45" s="20"/>
      <c r="AC45" s="84"/>
    </row>
    <row r="46" spans="2:29" ht="27" customHeight="1" x14ac:dyDescent="0.15">
      <c r="B46" s="19"/>
      <c r="C46" s="267" t="s">
        <v>68</v>
      </c>
      <c r="D46" s="243"/>
      <c r="E46" s="243"/>
      <c r="F46" s="244"/>
      <c r="G46" s="169" t="e">
        <f t="shared" ref="G46:Z46" si="2">($M$23-$X$18)/$Y$23</f>
        <v>#DIV/0!</v>
      </c>
      <c r="H46" s="170" t="e">
        <f t="shared" si="2"/>
        <v>#DIV/0!</v>
      </c>
      <c r="I46" s="170" t="e">
        <f t="shared" si="2"/>
        <v>#DIV/0!</v>
      </c>
      <c r="J46" s="170" t="e">
        <f t="shared" si="2"/>
        <v>#DIV/0!</v>
      </c>
      <c r="K46" s="170" t="e">
        <f t="shared" si="2"/>
        <v>#DIV/0!</v>
      </c>
      <c r="L46" s="170" t="e">
        <f t="shared" si="2"/>
        <v>#DIV/0!</v>
      </c>
      <c r="M46" s="170" t="e">
        <f t="shared" si="2"/>
        <v>#DIV/0!</v>
      </c>
      <c r="N46" s="170" t="e">
        <f t="shared" si="2"/>
        <v>#DIV/0!</v>
      </c>
      <c r="O46" s="170" t="e">
        <f t="shared" si="2"/>
        <v>#DIV/0!</v>
      </c>
      <c r="P46" s="170" t="e">
        <f t="shared" si="2"/>
        <v>#DIV/0!</v>
      </c>
      <c r="Q46" s="170" t="e">
        <f t="shared" si="2"/>
        <v>#DIV/0!</v>
      </c>
      <c r="R46" s="170" t="e">
        <f t="shared" si="2"/>
        <v>#DIV/0!</v>
      </c>
      <c r="S46" s="170" t="e">
        <f t="shared" si="2"/>
        <v>#DIV/0!</v>
      </c>
      <c r="T46" s="170" t="e">
        <f t="shared" si="2"/>
        <v>#DIV/0!</v>
      </c>
      <c r="U46" s="170" t="e">
        <f t="shared" si="2"/>
        <v>#DIV/0!</v>
      </c>
      <c r="V46" s="170" t="e">
        <f t="shared" si="2"/>
        <v>#DIV/0!</v>
      </c>
      <c r="W46" s="170" t="e">
        <f t="shared" si="2"/>
        <v>#DIV/0!</v>
      </c>
      <c r="X46" s="170" t="e">
        <f t="shared" si="2"/>
        <v>#DIV/0!</v>
      </c>
      <c r="Y46" s="170" t="e">
        <f t="shared" si="2"/>
        <v>#DIV/0!</v>
      </c>
      <c r="Z46" s="171" t="e">
        <f t="shared" si="2"/>
        <v>#DIV/0!</v>
      </c>
      <c r="AA46" s="138" t="e">
        <f>SUM(G46:Z46)</f>
        <v>#DIV/0!</v>
      </c>
      <c r="AB46" s="20"/>
      <c r="AC46" s="84"/>
    </row>
    <row r="47" spans="2:29" ht="27" customHeight="1" x14ac:dyDescent="0.15">
      <c r="B47" s="19"/>
      <c r="C47" s="242" t="s">
        <v>67</v>
      </c>
      <c r="D47" s="243"/>
      <c r="E47" s="243"/>
      <c r="F47" s="244"/>
      <c r="G47" s="162" t="e">
        <f t="shared" ref="G47:AA47" si="3">SUM(G31:G35)-SUM(G38:G46)</f>
        <v>#DIV/0!</v>
      </c>
      <c r="H47" s="163" t="e">
        <f t="shared" si="3"/>
        <v>#DIV/0!</v>
      </c>
      <c r="I47" s="163" t="e">
        <f t="shared" si="3"/>
        <v>#DIV/0!</v>
      </c>
      <c r="J47" s="163" t="e">
        <f t="shared" si="3"/>
        <v>#DIV/0!</v>
      </c>
      <c r="K47" s="163" t="e">
        <f t="shared" si="3"/>
        <v>#DIV/0!</v>
      </c>
      <c r="L47" s="163" t="e">
        <f t="shared" si="3"/>
        <v>#DIV/0!</v>
      </c>
      <c r="M47" s="163" t="e">
        <f t="shared" si="3"/>
        <v>#DIV/0!</v>
      </c>
      <c r="N47" s="163" t="e">
        <f t="shared" si="3"/>
        <v>#DIV/0!</v>
      </c>
      <c r="O47" s="163" t="e">
        <f t="shared" si="3"/>
        <v>#DIV/0!</v>
      </c>
      <c r="P47" s="163" t="e">
        <f t="shared" si="3"/>
        <v>#DIV/0!</v>
      </c>
      <c r="Q47" s="163" t="e">
        <f t="shared" si="3"/>
        <v>#DIV/0!</v>
      </c>
      <c r="R47" s="163" t="e">
        <f t="shared" si="3"/>
        <v>#DIV/0!</v>
      </c>
      <c r="S47" s="163" t="e">
        <f t="shared" si="3"/>
        <v>#DIV/0!</v>
      </c>
      <c r="T47" s="163" t="e">
        <f t="shared" si="3"/>
        <v>#DIV/0!</v>
      </c>
      <c r="U47" s="163" t="e">
        <f t="shared" si="3"/>
        <v>#DIV/0!</v>
      </c>
      <c r="V47" s="163" t="e">
        <f t="shared" si="3"/>
        <v>#DIV/0!</v>
      </c>
      <c r="W47" s="163" t="e">
        <f t="shared" si="3"/>
        <v>#DIV/0!</v>
      </c>
      <c r="X47" s="163" t="e">
        <f t="shared" si="3"/>
        <v>#DIV/0!</v>
      </c>
      <c r="Y47" s="163" t="e">
        <f t="shared" si="3"/>
        <v>#DIV/0!</v>
      </c>
      <c r="Z47" s="164" t="e">
        <f t="shared" si="3"/>
        <v>#DIV/0!</v>
      </c>
      <c r="AA47" s="138" t="e">
        <f t="shared" si="3"/>
        <v>#DIV/0!</v>
      </c>
      <c r="AB47" s="20"/>
      <c r="AC47" s="84"/>
    </row>
    <row r="48" spans="2:29" x14ac:dyDescent="0.15">
      <c r="B48" s="19"/>
      <c r="C48" s="65" t="s">
        <v>20</v>
      </c>
      <c r="D48" s="6" t="s">
        <v>18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20"/>
    </row>
    <row r="49" spans="2:28" ht="11.25" thickBot="1" x14ac:dyDescent="0.2">
      <c r="B49" s="21"/>
      <c r="C49" s="24"/>
      <c r="D49" s="67"/>
      <c r="E49" s="67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6"/>
    </row>
    <row r="51" spans="2:28" s="27" customFormat="1" x14ac:dyDescent="0.15"/>
    <row r="52" spans="2:28" s="27" customFormat="1" x14ac:dyDescent="0.15">
      <c r="F52" s="89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</row>
    <row r="53" spans="2:28" s="27" customFormat="1" x14ac:dyDescent="0.15"/>
    <row r="54" spans="2:28" s="27" customFormat="1" x14ac:dyDescent="0.15"/>
    <row r="55" spans="2:28" s="27" customFormat="1" x14ac:dyDescent="0.15"/>
    <row r="56" spans="2:28" s="27" customFormat="1" ht="13.5" x14ac:dyDescent="0.15">
      <c r="F56" s="5"/>
    </row>
    <row r="57" spans="2:28" s="27" customFormat="1" ht="13.5" x14ac:dyDescent="0.15">
      <c r="F57" s="5"/>
    </row>
    <row r="58" spans="2:28" s="27" customFormat="1" ht="13.5" x14ac:dyDescent="0.15">
      <c r="F58" s="5"/>
    </row>
    <row r="59" spans="2:28" s="27" customFormat="1" ht="13.5" x14ac:dyDescent="0.15">
      <c r="F59" s="5"/>
    </row>
    <row r="60" spans="2:28" s="27" customFormat="1" ht="13.5" x14ac:dyDescent="0.15">
      <c r="F60" s="5"/>
    </row>
    <row r="61" spans="2:28" s="27" customFormat="1" ht="13.5" x14ac:dyDescent="0.15">
      <c r="F61" s="5"/>
    </row>
    <row r="62" spans="2:28" s="27" customFormat="1" ht="13.5" x14ac:dyDescent="0.15">
      <c r="F62" s="5"/>
    </row>
    <row r="63" spans="2:28" s="27" customFormat="1" ht="13.5" x14ac:dyDescent="0.15">
      <c r="F63" s="5"/>
    </row>
    <row r="64" spans="2:28" s="27" customFormat="1" ht="13.5" x14ac:dyDescent="0.15">
      <c r="F64" s="5"/>
    </row>
    <row r="65" spans="6:6" s="27" customFormat="1" ht="13.5" x14ac:dyDescent="0.15">
      <c r="F65" s="5"/>
    </row>
    <row r="66" spans="6:6" s="27" customFormat="1" ht="13.5" x14ac:dyDescent="0.15">
      <c r="F66" s="5"/>
    </row>
    <row r="67" spans="6:6" s="27" customFormat="1" ht="13.5" x14ac:dyDescent="0.15">
      <c r="F67" s="5"/>
    </row>
    <row r="68" spans="6:6" s="27" customFormat="1" ht="13.5" x14ac:dyDescent="0.15">
      <c r="F68" s="91"/>
    </row>
    <row r="69" spans="6:6" s="27" customFormat="1" x14ac:dyDescent="0.15"/>
    <row r="70" spans="6:6" s="27" customFormat="1" x14ac:dyDescent="0.15"/>
    <row r="71" spans="6:6" s="27" customFormat="1" x14ac:dyDescent="0.15"/>
  </sheetData>
  <mergeCells count="85">
    <mergeCell ref="R8:Z8"/>
    <mergeCell ref="D9:E9"/>
    <mergeCell ref="G9:H9"/>
    <mergeCell ref="I9:J9"/>
    <mergeCell ref="K9:L9"/>
    <mergeCell ref="M9:N9"/>
    <mergeCell ref="R9:T9"/>
    <mergeCell ref="U9:V9"/>
    <mergeCell ref="W9:X9"/>
    <mergeCell ref="Y9:Z9"/>
    <mergeCell ref="W10:X10"/>
    <mergeCell ref="Y10:Z10"/>
    <mergeCell ref="G11:H11"/>
    <mergeCell ref="I11:J11"/>
    <mergeCell ref="K11:L11"/>
    <mergeCell ref="M11:N11"/>
    <mergeCell ref="R11:T11"/>
    <mergeCell ref="U11:V11"/>
    <mergeCell ref="W11:X11"/>
    <mergeCell ref="Y11:Z11"/>
    <mergeCell ref="G10:H10"/>
    <mergeCell ref="I10:J10"/>
    <mergeCell ref="K10:L10"/>
    <mergeCell ref="M10:N10"/>
    <mergeCell ref="R10:T10"/>
    <mergeCell ref="U10:V10"/>
    <mergeCell ref="G12:H12"/>
    <mergeCell ref="I12:J12"/>
    <mergeCell ref="K12:L12"/>
    <mergeCell ref="M12:N12"/>
    <mergeCell ref="G13:H13"/>
    <mergeCell ref="I13:J13"/>
    <mergeCell ref="K13:L13"/>
    <mergeCell ref="M13:N13"/>
    <mergeCell ref="X16:AA16"/>
    <mergeCell ref="C14:F14"/>
    <mergeCell ref="G14:H14"/>
    <mergeCell ref="I14:J14"/>
    <mergeCell ref="K14:L14"/>
    <mergeCell ref="M14:N14"/>
    <mergeCell ref="D17:E17"/>
    <mergeCell ref="G17:H17"/>
    <mergeCell ref="I17:J17"/>
    <mergeCell ref="K17:L17"/>
    <mergeCell ref="M17:N17"/>
    <mergeCell ref="U17:W17"/>
    <mergeCell ref="G18:H18"/>
    <mergeCell ref="I18:J18"/>
    <mergeCell ref="K18:L18"/>
    <mergeCell ref="X18:Z18"/>
    <mergeCell ref="X17:Z17"/>
    <mergeCell ref="U19:V19"/>
    <mergeCell ref="Y20:AA21"/>
    <mergeCell ref="D22:E22"/>
    <mergeCell ref="G22:H22"/>
    <mergeCell ref="I22:J22"/>
    <mergeCell ref="K22:L22"/>
    <mergeCell ref="M22:N22"/>
    <mergeCell ref="V22:W22"/>
    <mergeCell ref="C19:F19"/>
    <mergeCell ref="G19:H19"/>
    <mergeCell ref="I19:J19"/>
    <mergeCell ref="K19:L19"/>
    <mergeCell ref="M19:N19"/>
    <mergeCell ref="X19:Z19"/>
    <mergeCell ref="AA22:AA23"/>
    <mergeCell ref="Y22:Z22"/>
    <mergeCell ref="C46:F46"/>
    <mergeCell ref="C47:F47"/>
    <mergeCell ref="C29:F29"/>
    <mergeCell ref="C30:F30"/>
    <mergeCell ref="C31:C35"/>
    <mergeCell ref="D31:D35"/>
    <mergeCell ref="E32:E35"/>
    <mergeCell ref="C36:F36"/>
    <mergeCell ref="C37:C45"/>
    <mergeCell ref="D37:D43"/>
    <mergeCell ref="D44:D45"/>
    <mergeCell ref="E44:F44"/>
    <mergeCell ref="Y23:Z23"/>
    <mergeCell ref="G23:H23"/>
    <mergeCell ref="I23:J23"/>
    <mergeCell ref="K23:L23"/>
    <mergeCell ref="M23:N23"/>
    <mergeCell ref="V23:W23"/>
  </mergeCells>
  <phoneticPr fontId="1"/>
  <pageMargins left="0.25" right="0.25" top="0.75" bottom="0.75" header="0.3" footer="0.3"/>
  <pageSetup paperSize="8" scale="87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E71"/>
  <sheetViews>
    <sheetView view="pageBreakPreview" topLeftCell="A11" zoomScaleNormal="55" zoomScaleSheetLayoutView="100" workbookViewId="0">
      <selection activeCell="M11" sqref="M11:N11"/>
    </sheetView>
  </sheetViews>
  <sheetFormatPr defaultRowHeight="10.5" x14ac:dyDescent="0.15"/>
  <cols>
    <col min="1" max="1" width="2.375" style="1" customWidth="1"/>
    <col min="2" max="2" width="1.625" style="1" customWidth="1"/>
    <col min="3" max="3" width="4.375" style="1" customWidth="1"/>
    <col min="4" max="4" width="19.75" style="1" customWidth="1"/>
    <col min="5" max="5" width="1.625" style="1" customWidth="1"/>
    <col min="6" max="6" width="30.875" style="1" customWidth="1"/>
    <col min="7" max="26" width="8.125" style="1" customWidth="1"/>
    <col min="27" max="27" width="13.75" style="1" bestFit="1" customWidth="1"/>
    <col min="28" max="28" width="1.625" style="1" customWidth="1"/>
    <col min="29" max="29" width="2.625" style="1" customWidth="1"/>
    <col min="30" max="16384" width="9" style="1"/>
  </cols>
  <sheetData>
    <row r="1" spans="1:31" ht="17.25" x14ac:dyDescent="0.15">
      <c r="A1" s="88" t="s">
        <v>89</v>
      </c>
      <c r="AA1" s="13"/>
      <c r="AC1" s="202" t="s">
        <v>105</v>
      </c>
    </row>
    <row r="2" spans="1:31" ht="18.75" x14ac:dyDescent="0.15">
      <c r="A2" s="69" t="s">
        <v>2</v>
      </c>
      <c r="AA2" s="13"/>
    </row>
    <row r="3" spans="1:31" ht="17.25" customHeight="1" x14ac:dyDescent="0.15">
      <c r="B3" s="141" t="s">
        <v>59</v>
      </c>
      <c r="C3" s="142"/>
      <c r="D3" s="143"/>
      <c r="F3" s="140" t="s">
        <v>82</v>
      </c>
    </row>
    <row r="4" spans="1:31" ht="12" x14ac:dyDescent="0.15">
      <c r="A4" s="2"/>
    </row>
    <row r="5" spans="1:31" ht="12" x14ac:dyDescent="0.15">
      <c r="B5" s="2"/>
    </row>
    <row r="6" spans="1:31" ht="15" thickBot="1" x14ac:dyDescent="0.2">
      <c r="B6" s="12" t="s">
        <v>47</v>
      </c>
      <c r="O6" s="12"/>
      <c r="Q6" s="12" t="s">
        <v>48</v>
      </c>
      <c r="AC6" s="12"/>
    </row>
    <row r="7" spans="1:31" ht="35.25" customHeight="1" x14ac:dyDescent="0.15">
      <c r="B7" s="15"/>
      <c r="C7" s="47" t="s">
        <v>80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8"/>
      <c r="P7" s="10"/>
      <c r="Q7" s="70"/>
      <c r="R7" s="350" t="s">
        <v>114</v>
      </c>
      <c r="S7" s="350"/>
      <c r="T7" s="350"/>
      <c r="U7" s="350"/>
      <c r="V7" s="350"/>
      <c r="W7" s="350"/>
      <c r="X7" s="350"/>
      <c r="Y7" s="350"/>
      <c r="Z7" s="350"/>
      <c r="AA7" s="16"/>
      <c r="AB7" s="18"/>
      <c r="AC7" s="6"/>
    </row>
    <row r="8" spans="1:31" ht="16.5" customHeight="1" thickBot="1" x14ac:dyDescent="0.2">
      <c r="B8" s="19"/>
      <c r="C8" s="9" t="s">
        <v>3</v>
      </c>
      <c r="D8" s="317" t="s">
        <v>4</v>
      </c>
      <c r="E8" s="318"/>
      <c r="F8" s="197" t="s">
        <v>39</v>
      </c>
      <c r="G8" s="317" t="s">
        <v>41</v>
      </c>
      <c r="H8" s="319"/>
      <c r="I8" s="317" t="s">
        <v>42</v>
      </c>
      <c r="J8" s="319"/>
      <c r="K8" s="317" t="s">
        <v>93</v>
      </c>
      <c r="L8" s="318"/>
      <c r="M8" s="317" t="s">
        <v>61</v>
      </c>
      <c r="N8" s="322"/>
      <c r="O8" s="20"/>
      <c r="P8" s="6"/>
      <c r="Q8" s="71"/>
      <c r="R8" s="296" t="s">
        <v>71</v>
      </c>
      <c r="S8" s="297"/>
      <c r="T8" s="352"/>
      <c r="U8" s="320" t="s">
        <v>113</v>
      </c>
      <c r="V8" s="321"/>
      <c r="W8" s="317" t="s">
        <v>45</v>
      </c>
      <c r="X8" s="322"/>
      <c r="Y8" s="353" t="s">
        <v>44</v>
      </c>
      <c r="Z8" s="298"/>
      <c r="AA8" s="6"/>
      <c r="AB8" s="20"/>
    </row>
    <row r="9" spans="1:31" ht="30" customHeight="1" thickTop="1" thickBot="1" x14ac:dyDescent="0.2">
      <c r="B9" s="19"/>
      <c r="C9" s="31">
        <v>1</v>
      </c>
      <c r="D9" s="108" t="s">
        <v>35</v>
      </c>
      <c r="E9" s="109"/>
      <c r="F9" s="110" t="s">
        <v>36</v>
      </c>
      <c r="G9" s="336"/>
      <c r="H9" s="337"/>
      <c r="I9" s="336"/>
      <c r="J9" s="337"/>
      <c r="K9" s="367"/>
      <c r="L9" s="368"/>
      <c r="M9" s="364"/>
      <c r="N9" s="341"/>
      <c r="O9" s="20"/>
      <c r="P9" s="6"/>
      <c r="Q9" s="71"/>
      <c r="R9" s="342"/>
      <c r="S9" s="343"/>
      <c r="T9" s="343"/>
      <c r="U9" s="369">
        <f>$K$13</f>
        <v>0</v>
      </c>
      <c r="V9" s="370"/>
      <c r="W9" s="283">
        <f>R9*U9</f>
        <v>0</v>
      </c>
      <c r="X9" s="344"/>
      <c r="Y9" s="354">
        <f>W9*12/1000</f>
        <v>0</v>
      </c>
      <c r="Z9" s="284"/>
      <c r="AA9" s="6"/>
      <c r="AB9" s="20"/>
    </row>
    <row r="10" spans="1:31" ht="30" customHeight="1" x14ac:dyDescent="0.15">
      <c r="B10" s="19"/>
      <c r="C10" s="32">
        <v>2</v>
      </c>
      <c r="D10" s="111" t="s">
        <v>37</v>
      </c>
      <c r="E10" s="112"/>
      <c r="F10" s="113" t="s">
        <v>38</v>
      </c>
      <c r="G10" s="323"/>
      <c r="H10" s="355"/>
      <c r="I10" s="323"/>
      <c r="J10" s="324"/>
      <c r="K10" s="365"/>
      <c r="L10" s="366"/>
      <c r="M10" s="362"/>
      <c r="N10" s="346"/>
      <c r="O10" s="20"/>
      <c r="P10" s="6"/>
      <c r="Q10" s="71"/>
      <c r="R10" s="347" t="s">
        <v>78</v>
      </c>
      <c r="S10" s="291"/>
      <c r="T10" s="291"/>
      <c r="U10" s="335" t="s">
        <v>112</v>
      </c>
      <c r="V10" s="335"/>
      <c r="W10" s="335" t="s">
        <v>91</v>
      </c>
      <c r="X10" s="335"/>
      <c r="Y10" s="335" t="s">
        <v>51</v>
      </c>
      <c r="Z10" s="335"/>
      <c r="AA10" s="6"/>
      <c r="AB10" s="20"/>
      <c r="AE10" s="6"/>
    </row>
    <row r="11" spans="1:31" ht="30" customHeight="1" x14ac:dyDescent="0.15">
      <c r="B11" s="19"/>
      <c r="C11" s="33">
        <v>3</v>
      </c>
      <c r="D11" s="114" t="s">
        <v>56</v>
      </c>
      <c r="E11" s="114"/>
      <c r="F11" s="115" t="s">
        <v>58</v>
      </c>
      <c r="G11" s="323"/>
      <c r="H11" s="324"/>
      <c r="I11" s="323"/>
      <c r="J11" s="324"/>
      <c r="K11" s="365"/>
      <c r="L11" s="366"/>
      <c r="M11" s="323"/>
      <c r="N11" s="328"/>
      <c r="O11" s="20"/>
      <c r="P11" s="6"/>
      <c r="Q11" s="19"/>
      <c r="R11" s="292"/>
      <c r="S11" s="292"/>
      <c r="T11" s="193"/>
      <c r="U11" s="292"/>
      <c r="V11" s="292"/>
      <c r="W11" s="193"/>
      <c r="X11" s="193"/>
      <c r="Y11" s="371" t="s">
        <v>106</v>
      </c>
      <c r="Z11" s="371"/>
      <c r="AA11" s="6"/>
      <c r="AB11" s="20"/>
    </row>
    <row r="12" spans="1:31" ht="30" customHeight="1" thickBot="1" x14ac:dyDescent="0.2">
      <c r="B12" s="19"/>
      <c r="C12" s="34">
        <v>4</v>
      </c>
      <c r="D12" s="116" t="s">
        <v>57</v>
      </c>
      <c r="E12" s="116"/>
      <c r="F12" s="117" t="s">
        <v>58</v>
      </c>
      <c r="G12" s="329"/>
      <c r="H12" s="330"/>
      <c r="I12" s="331"/>
      <c r="J12" s="332"/>
      <c r="K12" s="372"/>
      <c r="L12" s="373"/>
      <c r="M12" s="331"/>
      <c r="N12" s="289"/>
      <c r="O12" s="20"/>
      <c r="P12" s="6"/>
      <c r="Q12" s="19"/>
      <c r="R12" s="6"/>
      <c r="S12" s="6"/>
      <c r="T12" s="6"/>
      <c r="U12" s="6"/>
      <c r="V12" s="6"/>
      <c r="W12" s="6"/>
      <c r="X12" s="6"/>
      <c r="Y12" s="277" t="s">
        <v>54</v>
      </c>
      <c r="Z12" s="279"/>
      <c r="AA12" s="281" t="s">
        <v>87</v>
      </c>
      <c r="AB12" s="20"/>
    </row>
    <row r="13" spans="1:31" ht="30" customHeight="1" thickTop="1" thickBot="1" x14ac:dyDescent="0.2">
      <c r="B13" s="19"/>
      <c r="C13" s="299" t="s">
        <v>1</v>
      </c>
      <c r="D13" s="300"/>
      <c r="E13" s="300"/>
      <c r="F13" s="300"/>
      <c r="G13" s="375">
        <f>SUM(G9:H12)</f>
        <v>0</v>
      </c>
      <c r="H13" s="376"/>
      <c r="I13" s="303">
        <f>SUM(I9:J12)</f>
        <v>0</v>
      </c>
      <c r="J13" s="303"/>
      <c r="K13" s="377">
        <f>SUM(K9:L12)</f>
        <v>0</v>
      </c>
      <c r="L13" s="377"/>
      <c r="M13" s="303">
        <f>SUM(M9:N12)</f>
        <v>0</v>
      </c>
      <c r="N13" s="306"/>
      <c r="O13" s="20"/>
      <c r="P13" s="6"/>
      <c r="Q13" s="19"/>
      <c r="R13" s="6"/>
      <c r="S13" s="6"/>
      <c r="T13" s="6"/>
      <c r="U13" s="6"/>
      <c r="V13" s="6"/>
      <c r="W13" s="6"/>
      <c r="X13" s="6"/>
      <c r="Y13" s="293"/>
      <c r="Z13" s="294"/>
      <c r="AA13" s="374"/>
      <c r="AB13" s="20"/>
    </row>
    <row r="14" spans="1:31" ht="9.9499999999999993" customHeight="1" thickBot="1" x14ac:dyDescent="0.2">
      <c r="B14" s="21"/>
      <c r="C14" s="22"/>
      <c r="D14" s="22"/>
      <c r="E14" s="22"/>
      <c r="F14" s="22"/>
      <c r="G14" s="23"/>
      <c r="H14" s="23"/>
      <c r="I14" s="23"/>
      <c r="J14" s="23"/>
      <c r="K14" s="23"/>
      <c r="L14" s="23"/>
      <c r="M14" s="24"/>
      <c r="N14" s="24"/>
      <c r="O14" s="26"/>
      <c r="P14" s="3"/>
      <c r="Q14" s="21"/>
      <c r="R14" s="22"/>
      <c r="S14" s="22"/>
      <c r="T14" s="22"/>
      <c r="U14" s="22"/>
      <c r="V14" s="23"/>
      <c r="W14" s="23"/>
      <c r="X14" s="23"/>
      <c r="Y14" s="23"/>
      <c r="Z14" s="23"/>
      <c r="AA14" s="23"/>
      <c r="AB14" s="26"/>
      <c r="AC14" s="6"/>
      <c r="AD14" s="6"/>
    </row>
    <row r="15" spans="1:31" ht="10.5" customHeight="1" x14ac:dyDescent="0.15">
      <c r="C15" s="3"/>
      <c r="D15" s="3"/>
      <c r="E15" s="3"/>
      <c r="F15" s="3"/>
      <c r="G15" s="4"/>
      <c r="H15" s="4"/>
      <c r="I15" s="4"/>
      <c r="J15" s="4"/>
      <c r="K15" s="4"/>
      <c r="L15" s="4"/>
      <c r="Q15" s="6"/>
      <c r="R15" s="6"/>
      <c r="T15" s="6"/>
      <c r="U15" s="6"/>
      <c r="Y15" s="6"/>
    </row>
    <row r="16" spans="1:31" ht="10.5" customHeight="1" x14ac:dyDescent="0.15">
      <c r="C16" s="3"/>
      <c r="D16" s="3"/>
      <c r="E16" s="3"/>
      <c r="F16" s="3"/>
      <c r="G16" s="4"/>
      <c r="H16" s="4"/>
      <c r="I16" s="4"/>
      <c r="J16" s="4"/>
      <c r="K16" s="4"/>
      <c r="L16" s="4"/>
    </row>
    <row r="17" spans="2:30" ht="23.25" customHeight="1" thickBot="1" x14ac:dyDescent="0.2">
      <c r="B17" s="49" t="s">
        <v>110</v>
      </c>
      <c r="AA17" s="72" t="s">
        <v>6</v>
      </c>
    </row>
    <row r="18" spans="2:30" ht="6.75" customHeight="1" x14ac:dyDescent="0.15">
      <c r="B18" s="63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64"/>
      <c r="AB18" s="18"/>
    </row>
    <row r="19" spans="2:30" ht="20.100000000000001" customHeight="1" thickBot="1" x14ac:dyDescent="0.2">
      <c r="B19" s="19"/>
      <c r="C19" s="245" t="s">
        <v>7</v>
      </c>
      <c r="D19" s="246"/>
      <c r="E19" s="246"/>
      <c r="F19" s="247"/>
      <c r="G19" s="35" t="s">
        <v>8</v>
      </c>
      <c r="H19" s="36" t="s">
        <v>9</v>
      </c>
      <c r="I19" s="36" t="s">
        <v>10</v>
      </c>
      <c r="J19" s="36" t="s">
        <v>11</v>
      </c>
      <c r="K19" s="36" t="s">
        <v>12</v>
      </c>
      <c r="L19" s="35" t="s">
        <v>13</v>
      </c>
      <c r="M19" s="36" t="s">
        <v>14</v>
      </c>
      <c r="N19" s="36" t="s">
        <v>15</v>
      </c>
      <c r="O19" s="36" t="s">
        <v>16</v>
      </c>
      <c r="P19" s="36" t="s">
        <v>17</v>
      </c>
      <c r="Q19" s="35" t="s">
        <v>21</v>
      </c>
      <c r="R19" s="35" t="s">
        <v>22</v>
      </c>
      <c r="S19" s="36" t="s">
        <v>23</v>
      </c>
      <c r="T19" s="36" t="s">
        <v>24</v>
      </c>
      <c r="U19" s="36" t="s">
        <v>25</v>
      </c>
      <c r="V19" s="36" t="s">
        <v>26</v>
      </c>
      <c r="W19" s="35" t="s">
        <v>27</v>
      </c>
      <c r="X19" s="36" t="s">
        <v>28</v>
      </c>
      <c r="Y19" s="36" t="s">
        <v>29</v>
      </c>
      <c r="Z19" s="37" t="s">
        <v>30</v>
      </c>
      <c r="AA19" s="38" t="s">
        <v>1</v>
      </c>
      <c r="AB19" s="20"/>
    </row>
    <row r="20" spans="2:30" ht="15" customHeight="1" thickTop="1" x14ac:dyDescent="0.15">
      <c r="B20" s="19"/>
      <c r="C20" s="248" t="s">
        <v>33</v>
      </c>
      <c r="D20" s="249"/>
      <c r="E20" s="249"/>
      <c r="F20" s="250"/>
      <c r="G20" s="39"/>
      <c r="H20" s="40"/>
      <c r="I20" s="40"/>
      <c r="J20" s="40"/>
      <c r="K20" s="40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20"/>
    </row>
    <row r="21" spans="2:30" ht="15" customHeight="1" x14ac:dyDescent="0.15">
      <c r="B21" s="19"/>
      <c r="C21" s="251"/>
      <c r="D21" s="252" t="s">
        <v>50</v>
      </c>
      <c r="E21" s="378" t="s">
        <v>79</v>
      </c>
      <c r="F21" s="379"/>
      <c r="G21" s="56"/>
      <c r="H21" s="57"/>
      <c r="I21" s="57"/>
      <c r="J21" s="57"/>
      <c r="K21" s="57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68"/>
      <c r="AB21" s="20"/>
    </row>
    <row r="22" spans="2:30" ht="20.100000000000001" customHeight="1" x14ac:dyDescent="0.15">
      <c r="B22" s="19"/>
      <c r="C22" s="251"/>
      <c r="D22" s="253"/>
      <c r="E22" s="380"/>
      <c r="F22" s="182" t="str">
        <f>D9&amp;"／"&amp;F9</f>
        <v>●●ショップ／売店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1"/>
      <c r="AA22" s="132">
        <f>SUM(G22:Z22)</f>
        <v>0</v>
      </c>
      <c r="AB22" s="20"/>
    </row>
    <row r="23" spans="2:30" ht="20.100000000000001" customHeight="1" x14ac:dyDescent="0.15">
      <c r="B23" s="19"/>
      <c r="C23" s="251"/>
      <c r="D23" s="253"/>
      <c r="E23" s="380"/>
      <c r="F23" s="182" t="str">
        <f>D10&amp;"／"&amp;F10</f>
        <v>●●コーヒー／カフェ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1"/>
      <c r="AA23" s="132">
        <f>SUM(G23:Z23)</f>
        <v>0</v>
      </c>
      <c r="AB23" s="20"/>
      <c r="AD23" s="84"/>
    </row>
    <row r="24" spans="2:30" ht="20.100000000000001" customHeight="1" x14ac:dyDescent="0.15">
      <c r="B24" s="19"/>
      <c r="C24" s="251"/>
      <c r="D24" s="253"/>
      <c r="E24" s="380"/>
      <c r="F24" s="182" t="str">
        <f>D11&amp;"／"&amp;F11</f>
        <v>便益・サービス拠点３／概要</v>
      </c>
      <c r="G24" s="50"/>
      <c r="H24" s="51"/>
      <c r="I24" s="51"/>
      <c r="J24" s="51"/>
      <c r="K24" s="51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132">
        <f>SUM(G24:Z24)</f>
        <v>0</v>
      </c>
      <c r="AB24" s="20"/>
    </row>
    <row r="25" spans="2:30" ht="20.100000000000001" customHeight="1" x14ac:dyDescent="0.15">
      <c r="B25" s="19"/>
      <c r="C25" s="251"/>
      <c r="D25" s="253"/>
      <c r="E25" s="381"/>
      <c r="F25" s="182" t="str">
        <f>D12&amp;"／"&amp;F12</f>
        <v>便益・サービス拠点４／概要</v>
      </c>
      <c r="G25" s="50"/>
      <c r="H25" s="51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135">
        <f>SUM(G25:Z25)</f>
        <v>0</v>
      </c>
      <c r="AB25" s="20"/>
    </row>
    <row r="26" spans="2:30" ht="15" customHeight="1" x14ac:dyDescent="0.15">
      <c r="B26" s="19"/>
      <c r="C26" s="256" t="s">
        <v>32</v>
      </c>
      <c r="D26" s="257"/>
      <c r="E26" s="257"/>
      <c r="F26" s="385"/>
      <c r="G26" s="43"/>
      <c r="H26" s="44"/>
      <c r="I26" s="44"/>
      <c r="J26" s="44"/>
      <c r="K26" s="44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131"/>
      <c r="AB26" s="20"/>
    </row>
    <row r="27" spans="2:30" ht="15" customHeight="1" x14ac:dyDescent="0.15">
      <c r="B27" s="19"/>
      <c r="C27" s="258"/>
      <c r="D27" s="386" t="s">
        <v>53</v>
      </c>
      <c r="E27" s="54" t="s">
        <v>108</v>
      </c>
      <c r="F27" s="203"/>
      <c r="G27" s="56"/>
      <c r="H27" s="56"/>
      <c r="I27" s="56"/>
      <c r="J27" s="56"/>
      <c r="K27" s="56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58"/>
      <c r="AA27" s="123"/>
      <c r="AB27" s="20"/>
    </row>
    <row r="28" spans="2:30" ht="20.100000000000001" customHeight="1" x14ac:dyDescent="0.15">
      <c r="B28" s="19"/>
      <c r="C28" s="258"/>
      <c r="D28" s="387"/>
      <c r="F28" s="182" t="str">
        <f>D9&amp;"／"&amp;F9</f>
        <v>●●ショップ／売店</v>
      </c>
      <c r="G28" s="153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1"/>
      <c r="AA28" s="132">
        <f>SUM(G28:Z28)</f>
        <v>0</v>
      </c>
      <c r="AB28" s="20"/>
    </row>
    <row r="29" spans="2:30" ht="20.100000000000001" customHeight="1" x14ac:dyDescent="0.15">
      <c r="B29" s="19"/>
      <c r="C29" s="258"/>
      <c r="D29" s="387"/>
      <c r="F29" s="182" t="str">
        <f>D10&amp;"／"&amp;F10</f>
        <v>●●コーヒー／カフェ</v>
      </c>
      <c r="G29" s="153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132">
        <f>SUM(G29:Z29)</f>
        <v>0</v>
      </c>
      <c r="AB29" s="20"/>
    </row>
    <row r="30" spans="2:30" ht="20.100000000000001" customHeight="1" x14ac:dyDescent="0.15">
      <c r="B30" s="19"/>
      <c r="C30" s="258"/>
      <c r="D30" s="387"/>
      <c r="F30" s="182" t="str">
        <f>D11&amp;"／"&amp;F11</f>
        <v>便益・サービス拠点３／概要</v>
      </c>
      <c r="G30" s="185"/>
      <c r="H30" s="51"/>
      <c r="I30" s="51"/>
      <c r="J30" s="51"/>
      <c r="K30" s="51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132">
        <f>SUM(G30:Z30)</f>
        <v>0</v>
      </c>
      <c r="AB30" s="20"/>
    </row>
    <row r="31" spans="2:30" ht="20.100000000000001" customHeight="1" x14ac:dyDescent="0.15">
      <c r="B31" s="19"/>
      <c r="C31" s="258"/>
      <c r="D31" s="388"/>
      <c r="F31" s="182" t="str">
        <f>D12&amp;"／"&amp;F12</f>
        <v>便益・サービス拠点４／概要</v>
      </c>
      <c r="G31" s="185"/>
      <c r="H31" s="51"/>
      <c r="I31" s="51"/>
      <c r="J31" s="51"/>
      <c r="K31" s="51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132">
        <f>SUM(G31:Z31)</f>
        <v>0</v>
      </c>
      <c r="AB31" s="20"/>
    </row>
    <row r="32" spans="2:30" ht="15" customHeight="1" x14ac:dyDescent="0.15">
      <c r="B32" s="19"/>
      <c r="C32" s="258"/>
      <c r="D32" s="389" t="s">
        <v>73</v>
      </c>
      <c r="E32" s="378" t="s">
        <v>79</v>
      </c>
      <c r="F32" s="391"/>
      <c r="G32" s="186"/>
      <c r="H32" s="59"/>
      <c r="I32" s="59"/>
      <c r="J32" s="59"/>
      <c r="K32" s="59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123"/>
      <c r="AB32" s="20"/>
    </row>
    <row r="33" spans="2:30" ht="20.100000000000001" customHeight="1" x14ac:dyDescent="0.15">
      <c r="B33" s="19"/>
      <c r="C33" s="259"/>
      <c r="D33" s="390"/>
      <c r="E33" s="53"/>
      <c r="F33" s="174">
        <f>$Y$9</f>
        <v>0</v>
      </c>
      <c r="G33" s="187">
        <f>$F$33</f>
        <v>0</v>
      </c>
      <c r="H33" s="188">
        <f t="shared" ref="H33:Z33" si="0">$F$33</f>
        <v>0</v>
      </c>
      <c r="I33" s="188">
        <f t="shared" si="0"/>
        <v>0</v>
      </c>
      <c r="J33" s="188">
        <f t="shared" si="0"/>
        <v>0</v>
      </c>
      <c r="K33" s="188">
        <f t="shared" si="0"/>
        <v>0</v>
      </c>
      <c r="L33" s="188">
        <f t="shared" si="0"/>
        <v>0</v>
      </c>
      <c r="M33" s="188">
        <f t="shared" si="0"/>
        <v>0</v>
      </c>
      <c r="N33" s="188">
        <f t="shared" si="0"/>
        <v>0</v>
      </c>
      <c r="O33" s="188">
        <f t="shared" si="0"/>
        <v>0</v>
      </c>
      <c r="P33" s="188">
        <f t="shared" si="0"/>
        <v>0</v>
      </c>
      <c r="Q33" s="188">
        <f t="shared" si="0"/>
        <v>0</v>
      </c>
      <c r="R33" s="188">
        <f t="shared" si="0"/>
        <v>0</v>
      </c>
      <c r="S33" s="188">
        <f t="shared" si="0"/>
        <v>0</v>
      </c>
      <c r="T33" s="188">
        <f t="shared" si="0"/>
        <v>0</v>
      </c>
      <c r="U33" s="188">
        <f t="shared" si="0"/>
        <v>0</v>
      </c>
      <c r="V33" s="188">
        <f t="shared" si="0"/>
        <v>0</v>
      </c>
      <c r="W33" s="188">
        <f t="shared" si="0"/>
        <v>0</v>
      </c>
      <c r="X33" s="188">
        <f t="shared" si="0"/>
        <v>0</v>
      </c>
      <c r="Y33" s="188">
        <f t="shared" si="0"/>
        <v>0</v>
      </c>
      <c r="Z33" s="198">
        <f t="shared" si="0"/>
        <v>0</v>
      </c>
      <c r="AA33" s="135">
        <f>SUM(G33:Z33)</f>
        <v>0</v>
      </c>
      <c r="AB33" s="20"/>
    </row>
    <row r="34" spans="2:30" ht="27" customHeight="1" x14ac:dyDescent="0.15">
      <c r="B34" s="19"/>
      <c r="C34" s="392" t="s">
        <v>69</v>
      </c>
      <c r="D34" s="383"/>
      <c r="E34" s="383"/>
      <c r="F34" s="384"/>
      <c r="G34" s="133" t="e">
        <f t="shared" ref="G34:Z34" si="1">$M$13/$Y$13</f>
        <v>#DIV/0!</v>
      </c>
      <c r="H34" s="133" t="e">
        <f t="shared" si="1"/>
        <v>#DIV/0!</v>
      </c>
      <c r="I34" s="133" t="e">
        <f t="shared" si="1"/>
        <v>#DIV/0!</v>
      </c>
      <c r="J34" s="133" t="e">
        <f t="shared" si="1"/>
        <v>#DIV/0!</v>
      </c>
      <c r="K34" s="133" t="e">
        <f t="shared" si="1"/>
        <v>#DIV/0!</v>
      </c>
      <c r="L34" s="133" t="e">
        <f t="shared" si="1"/>
        <v>#DIV/0!</v>
      </c>
      <c r="M34" s="133" t="e">
        <f t="shared" si="1"/>
        <v>#DIV/0!</v>
      </c>
      <c r="N34" s="133" t="e">
        <f t="shared" si="1"/>
        <v>#DIV/0!</v>
      </c>
      <c r="O34" s="133" t="e">
        <f t="shared" si="1"/>
        <v>#DIV/0!</v>
      </c>
      <c r="P34" s="133" t="e">
        <f t="shared" si="1"/>
        <v>#DIV/0!</v>
      </c>
      <c r="Q34" s="133" t="e">
        <f t="shared" si="1"/>
        <v>#DIV/0!</v>
      </c>
      <c r="R34" s="133" t="e">
        <f t="shared" si="1"/>
        <v>#DIV/0!</v>
      </c>
      <c r="S34" s="133" t="e">
        <f t="shared" si="1"/>
        <v>#DIV/0!</v>
      </c>
      <c r="T34" s="133" t="e">
        <f t="shared" si="1"/>
        <v>#DIV/0!</v>
      </c>
      <c r="U34" s="133" t="e">
        <f t="shared" si="1"/>
        <v>#DIV/0!</v>
      </c>
      <c r="V34" s="133" t="e">
        <f t="shared" si="1"/>
        <v>#DIV/0!</v>
      </c>
      <c r="W34" s="133" t="e">
        <f t="shared" si="1"/>
        <v>#DIV/0!</v>
      </c>
      <c r="X34" s="133" t="e">
        <f t="shared" si="1"/>
        <v>#DIV/0!</v>
      </c>
      <c r="Y34" s="133" t="e">
        <f t="shared" si="1"/>
        <v>#DIV/0!</v>
      </c>
      <c r="Z34" s="134" t="e">
        <f t="shared" si="1"/>
        <v>#DIV/0!</v>
      </c>
      <c r="AA34" s="184" t="e">
        <f>SUM(G34:Z34)</f>
        <v>#DIV/0!</v>
      </c>
      <c r="AB34" s="20"/>
      <c r="AD34" s="84"/>
    </row>
    <row r="35" spans="2:30" ht="27" customHeight="1" x14ac:dyDescent="0.15">
      <c r="B35" s="19"/>
      <c r="C35" s="382" t="s">
        <v>67</v>
      </c>
      <c r="D35" s="383"/>
      <c r="E35" s="383"/>
      <c r="F35" s="384"/>
      <c r="G35" s="214" t="e">
        <f>SUM(G21:G25)-SUM(G28:G34)</f>
        <v>#DIV/0!</v>
      </c>
      <c r="H35" s="136" t="e">
        <f t="shared" ref="H35:AA35" si="2">SUM(H21:H25)-SUM(H28:H34)</f>
        <v>#DIV/0!</v>
      </c>
      <c r="I35" s="136" t="e">
        <f t="shared" si="2"/>
        <v>#DIV/0!</v>
      </c>
      <c r="J35" s="136" t="e">
        <f t="shared" si="2"/>
        <v>#DIV/0!</v>
      </c>
      <c r="K35" s="136" t="e">
        <f t="shared" si="2"/>
        <v>#DIV/0!</v>
      </c>
      <c r="L35" s="136" t="e">
        <f t="shared" si="2"/>
        <v>#DIV/0!</v>
      </c>
      <c r="M35" s="136" t="e">
        <f t="shared" si="2"/>
        <v>#DIV/0!</v>
      </c>
      <c r="N35" s="136" t="e">
        <f t="shared" si="2"/>
        <v>#DIV/0!</v>
      </c>
      <c r="O35" s="136" t="e">
        <f t="shared" si="2"/>
        <v>#DIV/0!</v>
      </c>
      <c r="P35" s="136" t="e">
        <f t="shared" si="2"/>
        <v>#DIV/0!</v>
      </c>
      <c r="Q35" s="136" t="e">
        <f t="shared" si="2"/>
        <v>#DIV/0!</v>
      </c>
      <c r="R35" s="136" t="e">
        <f t="shared" si="2"/>
        <v>#DIV/0!</v>
      </c>
      <c r="S35" s="136" t="e">
        <f t="shared" si="2"/>
        <v>#DIV/0!</v>
      </c>
      <c r="T35" s="136" t="e">
        <f t="shared" si="2"/>
        <v>#DIV/0!</v>
      </c>
      <c r="U35" s="136" t="e">
        <f t="shared" si="2"/>
        <v>#DIV/0!</v>
      </c>
      <c r="V35" s="136" t="e">
        <f t="shared" si="2"/>
        <v>#DIV/0!</v>
      </c>
      <c r="W35" s="136" t="e">
        <f t="shared" si="2"/>
        <v>#DIV/0!</v>
      </c>
      <c r="X35" s="136" t="e">
        <f t="shared" si="2"/>
        <v>#DIV/0!</v>
      </c>
      <c r="Y35" s="136" t="e">
        <f t="shared" si="2"/>
        <v>#DIV/0!</v>
      </c>
      <c r="Z35" s="137" t="e">
        <f>SUM(Z21:Z25)-SUM(Z28:Z34)</f>
        <v>#DIV/0!</v>
      </c>
      <c r="AA35" s="138" t="e">
        <f t="shared" si="2"/>
        <v>#DIV/0!</v>
      </c>
      <c r="AB35" s="20"/>
    </row>
    <row r="36" spans="2:30" x14ac:dyDescent="0.15">
      <c r="B36" s="19"/>
      <c r="C36" s="65" t="s">
        <v>20</v>
      </c>
      <c r="D36" s="6" t="s">
        <v>18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0"/>
    </row>
    <row r="37" spans="2:30" ht="11.25" thickBot="1" x14ac:dyDescent="0.2">
      <c r="B37" s="21"/>
      <c r="C37" s="24"/>
      <c r="D37" s="67"/>
      <c r="E37" s="67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6"/>
    </row>
    <row r="39" spans="2:30" s="27" customFormat="1" x14ac:dyDescent="0.15"/>
    <row r="40" spans="2:30" s="27" customFormat="1" x14ac:dyDescent="0.15">
      <c r="F40" s="89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2:30" s="27" customFormat="1" x14ac:dyDescent="0.15"/>
    <row r="42" spans="2:30" s="27" customFormat="1" x14ac:dyDescent="0.15"/>
    <row r="43" spans="2:30" s="27" customFormat="1" x14ac:dyDescent="0.15"/>
    <row r="44" spans="2:30" s="27" customFormat="1" x14ac:dyDescent="0.15"/>
    <row r="45" spans="2:30" s="27" customFormat="1" x14ac:dyDescent="0.15"/>
    <row r="46" spans="2:30" s="27" customFormat="1" x14ac:dyDescent="0.15"/>
    <row r="47" spans="2:30" s="27" customFormat="1" x14ac:dyDescent="0.15"/>
    <row r="48" spans="2:30" s="27" customFormat="1" x14ac:dyDescent="0.15"/>
    <row r="49" spans="6:6" s="27" customFormat="1" x14ac:dyDescent="0.15"/>
    <row r="50" spans="6:6" s="27" customFormat="1" ht="13.5" x14ac:dyDescent="0.15">
      <c r="F50" s="5"/>
    </row>
    <row r="51" spans="6:6" s="27" customFormat="1" ht="13.5" x14ac:dyDescent="0.15">
      <c r="F51" s="5"/>
    </row>
    <row r="52" spans="6:6" s="27" customFormat="1" ht="13.5" x14ac:dyDescent="0.15">
      <c r="F52" s="5"/>
    </row>
    <row r="53" spans="6:6" s="27" customFormat="1" ht="13.5" x14ac:dyDescent="0.15">
      <c r="F53" s="5"/>
    </row>
    <row r="54" spans="6:6" s="27" customFormat="1" ht="13.5" x14ac:dyDescent="0.15">
      <c r="F54" s="5"/>
    </row>
    <row r="55" spans="6:6" s="27" customFormat="1" ht="13.5" x14ac:dyDescent="0.15">
      <c r="F55" s="5"/>
    </row>
    <row r="56" spans="6:6" s="27" customFormat="1" ht="13.5" x14ac:dyDescent="0.15">
      <c r="F56" s="5"/>
    </row>
    <row r="57" spans="6:6" s="27" customFormat="1" ht="13.5" x14ac:dyDescent="0.15">
      <c r="F57" s="5"/>
    </row>
    <row r="58" spans="6:6" s="27" customFormat="1" ht="13.5" x14ac:dyDescent="0.15">
      <c r="F58" s="5"/>
    </row>
    <row r="59" spans="6:6" s="27" customFormat="1" ht="13.5" x14ac:dyDescent="0.15">
      <c r="F59" s="5"/>
    </row>
    <row r="60" spans="6:6" s="27" customFormat="1" x14ac:dyDescent="0.15"/>
    <row r="61" spans="6:6" s="27" customFormat="1" x14ac:dyDescent="0.15"/>
    <row r="62" spans="6:6" s="27" customFormat="1" x14ac:dyDescent="0.15"/>
    <row r="63" spans="6:6" s="27" customFormat="1" x14ac:dyDescent="0.15"/>
    <row r="64" spans="6:6" s="27" customFormat="1" x14ac:dyDescent="0.15"/>
    <row r="65" s="27" customFormat="1" x14ac:dyDescent="0.15"/>
    <row r="66" s="27" customFormat="1" x14ac:dyDescent="0.15"/>
    <row r="67" s="27" customFormat="1" x14ac:dyDescent="0.15"/>
    <row r="68" s="27" customFormat="1" x14ac:dyDescent="0.15"/>
    <row r="69" s="27" customFormat="1" x14ac:dyDescent="0.15"/>
    <row r="70" s="27" customFormat="1" x14ac:dyDescent="0.15"/>
    <row r="71" s="27" customFormat="1" x14ac:dyDescent="0.15"/>
  </sheetData>
  <mergeCells count="58">
    <mergeCell ref="C35:F35"/>
    <mergeCell ref="C26:F26"/>
    <mergeCell ref="C27:C33"/>
    <mergeCell ref="D27:D31"/>
    <mergeCell ref="D32:D33"/>
    <mergeCell ref="E32:F32"/>
    <mergeCell ref="C34:F34"/>
    <mergeCell ref="C19:F19"/>
    <mergeCell ref="C20:F20"/>
    <mergeCell ref="C21:C25"/>
    <mergeCell ref="D21:D25"/>
    <mergeCell ref="E21:F21"/>
    <mergeCell ref="E22:E25"/>
    <mergeCell ref="AA12:AA13"/>
    <mergeCell ref="C13:F13"/>
    <mergeCell ref="G13:H13"/>
    <mergeCell ref="I13:J13"/>
    <mergeCell ref="K13:L13"/>
    <mergeCell ref="M13:N13"/>
    <mergeCell ref="Y13:Z13"/>
    <mergeCell ref="Y11:Z11"/>
    <mergeCell ref="G12:H12"/>
    <mergeCell ref="I12:J12"/>
    <mergeCell ref="K12:L12"/>
    <mergeCell ref="M12:N12"/>
    <mergeCell ref="Y12:Z12"/>
    <mergeCell ref="G11:H11"/>
    <mergeCell ref="I11:J11"/>
    <mergeCell ref="K11:L11"/>
    <mergeCell ref="M11:N11"/>
    <mergeCell ref="R11:S11"/>
    <mergeCell ref="U11:V11"/>
    <mergeCell ref="W9:X9"/>
    <mergeCell ref="Y9:Z9"/>
    <mergeCell ref="G10:H10"/>
    <mergeCell ref="I10:J10"/>
    <mergeCell ref="K10:L10"/>
    <mergeCell ref="M10:N10"/>
    <mergeCell ref="R10:T10"/>
    <mergeCell ref="U10:V10"/>
    <mergeCell ref="W10:X10"/>
    <mergeCell ref="Y10:Z10"/>
    <mergeCell ref="G9:H9"/>
    <mergeCell ref="I9:J9"/>
    <mergeCell ref="K9:L9"/>
    <mergeCell ref="M9:N9"/>
    <mergeCell ref="R9:T9"/>
    <mergeCell ref="U9:V9"/>
    <mergeCell ref="R7:Z7"/>
    <mergeCell ref="D8:E8"/>
    <mergeCell ref="G8:H8"/>
    <mergeCell ref="I8:J8"/>
    <mergeCell ref="K8:L8"/>
    <mergeCell ref="M8:N8"/>
    <mergeCell ref="R8:T8"/>
    <mergeCell ref="U8:V8"/>
    <mergeCell ref="W8:X8"/>
    <mergeCell ref="Y8:Z8"/>
  </mergeCells>
  <phoneticPr fontId="1"/>
  <pageMargins left="0.25" right="0.25" top="0.75" bottom="0.75" header="0.3" footer="0.3"/>
  <pageSetup paperSize="8" scale="8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E71"/>
  <sheetViews>
    <sheetView view="pageBreakPreview" zoomScale="70" zoomScaleNormal="70" zoomScaleSheetLayoutView="70" workbookViewId="0">
      <selection activeCell="M11" sqref="M11:N11"/>
    </sheetView>
  </sheetViews>
  <sheetFormatPr defaultRowHeight="10.5" x14ac:dyDescent="0.15"/>
  <cols>
    <col min="1" max="1" width="2.625" style="1" customWidth="1"/>
    <col min="2" max="2" width="1.625" style="1" customWidth="1"/>
    <col min="3" max="3" width="4.375" style="1" customWidth="1"/>
    <col min="4" max="4" width="19.75" style="1" customWidth="1"/>
    <col min="5" max="5" width="1.625" style="1" customWidth="1"/>
    <col min="6" max="6" width="32.75" style="1" customWidth="1"/>
    <col min="7" max="26" width="8.125" style="1" customWidth="1"/>
    <col min="27" max="27" width="13.75" style="1" bestFit="1" customWidth="1"/>
    <col min="28" max="28" width="1.625" style="1" customWidth="1"/>
    <col min="29" max="29" width="2.625" style="1" customWidth="1"/>
    <col min="30" max="16384" width="9" style="1"/>
  </cols>
  <sheetData>
    <row r="1" spans="1:31" ht="17.25" x14ac:dyDescent="0.15">
      <c r="A1" s="88" t="s">
        <v>101</v>
      </c>
      <c r="AA1" s="13"/>
      <c r="AC1" s="202" t="s">
        <v>105</v>
      </c>
    </row>
    <row r="2" spans="1:31" ht="18.75" x14ac:dyDescent="0.15">
      <c r="A2" s="69" t="s">
        <v>2</v>
      </c>
      <c r="AA2" s="13"/>
    </row>
    <row r="3" spans="1:31" ht="17.25" customHeight="1" x14ac:dyDescent="0.15">
      <c r="B3" s="141" t="s">
        <v>59</v>
      </c>
      <c r="C3" s="142"/>
      <c r="D3" s="143"/>
      <c r="F3" s="140" t="s">
        <v>82</v>
      </c>
    </row>
    <row r="4" spans="1:31" ht="12" x14ac:dyDescent="0.15">
      <c r="A4" s="2"/>
    </row>
    <row r="5" spans="1:31" ht="12" x14ac:dyDescent="0.15">
      <c r="B5" s="2"/>
    </row>
    <row r="6" spans="1:31" ht="15" thickBot="1" x14ac:dyDescent="0.2">
      <c r="B6" s="12" t="s">
        <v>47</v>
      </c>
      <c r="O6" s="12"/>
      <c r="Q6" s="12" t="s">
        <v>48</v>
      </c>
      <c r="AC6" s="12"/>
    </row>
    <row r="7" spans="1:31" ht="35.25" customHeight="1" x14ac:dyDescent="0.15">
      <c r="B7" s="15"/>
      <c r="C7" s="47" t="s">
        <v>107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8"/>
      <c r="P7" s="10"/>
      <c r="Q7" s="70"/>
      <c r="R7" s="350" t="s">
        <v>77</v>
      </c>
      <c r="S7" s="350"/>
      <c r="T7" s="350"/>
      <c r="U7" s="350"/>
      <c r="V7" s="350"/>
      <c r="W7" s="350"/>
      <c r="X7" s="350"/>
      <c r="Y7" s="350"/>
      <c r="Z7" s="350"/>
      <c r="AA7" s="16"/>
      <c r="AB7" s="18"/>
      <c r="AC7" s="6"/>
    </row>
    <row r="8" spans="1:31" ht="16.5" customHeight="1" thickBot="1" x14ac:dyDescent="0.2">
      <c r="B8" s="19"/>
      <c r="C8" s="9" t="s">
        <v>3</v>
      </c>
      <c r="D8" s="317" t="s">
        <v>4</v>
      </c>
      <c r="E8" s="318"/>
      <c r="F8" s="98" t="s">
        <v>39</v>
      </c>
      <c r="G8" s="317" t="s">
        <v>41</v>
      </c>
      <c r="H8" s="319"/>
      <c r="I8" s="317" t="s">
        <v>42</v>
      </c>
      <c r="J8" s="319"/>
      <c r="K8" s="317" t="s">
        <v>93</v>
      </c>
      <c r="L8" s="318"/>
      <c r="M8" s="317" t="s">
        <v>61</v>
      </c>
      <c r="N8" s="322"/>
      <c r="O8" s="20"/>
      <c r="P8" s="6"/>
      <c r="Q8" s="71"/>
      <c r="R8" s="296" t="s">
        <v>76</v>
      </c>
      <c r="S8" s="297"/>
      <c r="T8" s="352"/>
      <c r="U8" s="320" t="s">
        <v>43</v>
      </c>
      <c r="V8" s="321"/>
      <c r="W8" s="317" t="s">
        <v>45</v>
      </c>
      <c r="X8" s="322"/>
      <c r="Y8" s="353" t="s">
        <v>44</v>
      </c>
      <c r="Z8" s="298"/>
      <c r="AA8" s="6"/>
      <c r="AB8" s="20"/>
    </row>
    <row r="9" spans="1:31" ht="30" customHeight="1" thickTop="1" thickBot="1" x14ac:dyDescent="0.2">
      <c r="B9" s="19"/>
      <c r="C9" s="31">
        <v>1</v>
      </c>
      <c r="D9" s="221" t="s">
        <v>35</v>
      </c>
      <c r="E9" s="222"/>
      <c r="F9" s="223" t="s">
        <v>36</v>
      </c>
      <c r="G9" s="398"/>
      <c r="H9" s="399"/>
      <c r="I9" s="398"/>
      <c r="J9" s="399"/>
      <c r="K9" s="367"/>
      <c r="L9" s="368"/>
      <c r="M9" s="400"/>
      <c r="N9" s="401"/>
      <c r="O9" s="20"/>
      <c r="P9" s="6"/>
      <c r="Q9" s="71"/>
      <c r="R9" s="402"/>
      <c r="S9" s="403"/>
      <c r="T9" s="403"/>
      <c r="U9" s="369">
        <f>$K$13</f>
        <v>0</v>
      </c>
      <c r="V9" s="370"/>
      <c r="W9" s="283">
        <f>R9*U9</f>
        <v>0</v>
      </c>
      <c r="X9" s="344"/>
      <c r="Y9" s="354">
        <f>W9*12/1000</f>
        <v>0</v>
      </c>
      <c r="Z9" s="284"/>
      <c r="AA9" s="6"/>
      <c r="AB9" s="20"/>
    </row>
    <row r="10" spans="1:31" ht="30" customHeight="1" x14ac:dyDescent="0.15">
      <c r="B10" s="19"/>
      <c r="C10" s="32">
        <v>2</v>
      </c>
      <c r="D10" s="224" t="s">
        <v>37</v>
      </c>
      <c r="E10" s="225"/>
      <c r="F10" s="226" t="s">
        <v>38</v>
      </c>
      <c r="G10" s="393"/>
      <c r="H10" s="394"/>
      <c r="I10" s="393"/>
      <c r="J10" s="395"/>
      <c r="K10" s="365"/>
      <c r="L10" s="366"/>
      <c r="M10" s="396"/>
      <c r="N10" s="397"/>
      <c r="O10" s="20"/>
      <c r="P10" s="6"/>
      <c r="Q10" s="71"/>
      <c r="R10" s="347" t="s">
        <v>78</v>
      </c>
      <c r="S10" s="291"/>
      <c r="T10" s="291"/>
      <c r="U10" s="335" t="s">
        <v>60</v>
      </c>
      <c r="V10" s="335"/>
      <c r="W10" s="335" t="s">
        <v>91</v>
      </c>
      <c r="X10" s="335"/>
      <c r="Y10" s="335" t="s">
        <v>51</v>
      </c>
      <c r="Z10" s="335"/>
      <c r="AA10" s="6"/>
      <c r="AB10" s="20"/>
      <c r="AE10" s="6"/>
    </row>
    <row r="11" spans="1:31" ht="30" customHeight="1" x14ac:dyDescent="0.15">
      <c r="B11" s="19"/>
      <c r="C11" s="33">
        <v>3</v>
      </c>
      <c r="D11" s="227" t="s">
        <v>56</v>
      </c>
      <c r="E11" s="227"/>
      <c r="F11" s="228" t="s">
        <v>58</v>
      </c>
      <c r="G11" s="393"/>
      <c r="H11" s="395"/>
      <c r="I11" s="393"/>
      <c r="J11" s="395"/>
      <c r="K11" s="365"/>
      <c r="L11" s="366"/>
      <c r="M11" s="393"/>
      <c r="N11" s="404"/>
      <c r="O11" s="20"/>
      <c r="P11" s="6"/>
      <c r="Q11" s="19"/>
      <c r="R11" s="292"/>
      <c r="S11" s="292"/>
      <c r="T11" s="97"/>
      <c r="U11" s="292"/>
      <c r="V11" s="292"/>
      <c r="W11" s="97"/>
      <c r="X11" s="97"/>
      <c r="Y11" s="371" t="s">
        <v>106</v>
      </c>
      <c r="Z11" s="371"/>
      <c r="AA11" s="371"/>
      <c r="AB11" s="20"/>
    </row>
    <row r="12" spans="1:31" ht="30" customHeight="1" thickBot="1" x14ac:dyDescent="0.2">
      <c r="B12" s="19"/>
      <c r="C12" s="34">
        <v>4</v>
      </c>
      <c r="D12" s="229" t="s">
        <v>57</v>
      </c>
      <c r="E12" s="229"/>
      <c r="F12" s="230" t="s">
        <v>58</v>
      </c>
      <c r="G12" s="405"/>
      <c r="H12" s="406"/>
      <c r="I12" s="407"/>
      <c r="J12" s="408"/>
      <c r="K12" s="372"/>
      <c r="L12" s="373"/>
      <c r="M12" s="407"/>
      <c r="N12" s="409"/>
      <c r="O12" s="20"/>
      <c r="P12" s="6"/>
      <c r="Q12" s="19"/>
      <c r="R12" s="6"/>
      <c r="S12" s="6"/>
      <c r="T12" s="6"/>
      <c r="U12" s="6"/>
      <c r="V12" s="6"/>
      <c r="W12" s="6"/>
      <c r="X12" s="6"/>
      <c r="Y12" s="277" t="s">
        <v>54</v>
      </c>
      <c r="Z12" s="279"/>
      <c r="AA12" s="281" t="s">
        <v>88</v>
      </c>
      <c r="AB12" s="20"/>
    </row>
    <row r="13" spans="1:31" ht="22.5" customHeight="1" thickTop="1" thickBot="1" x14ac:dyDescent="0.2">
      <c r="B13" s="19"/>
      <c r="C13" s="299" t="s">
        <v>1</v>
      </c>
      <c r="D13" s="300"/>
      <c r="E13" s="300"/>
      <c r="F13" s="300"/>
      <c r="G13" s="377">
        <f>SUM(G9:H12)</f>
        <v>0</v>
      </c>
      <c r="H13" s="377"/>
      <c r="I13" s="303">
        <f>SUM(I9:J12)</f>
        <v>0</v>
      </c>
      <c r="J13" s="303"/>
      <c r="K13" s="369">
        <f>SUM(K9:L12)</f>
        <v>0</v>
      </c>
      <c r="L13" s="370"/>
      <c r="M13" s="303">
        <f>SUM(M9:N12)</f>
        <v>0</v>
      </c>
      <c r="N13" s="306"/>
      <c r="O13" s="20"/>
      <c r="P13" s="6"/>
      <c r="Q13" s="19"/>
      <c r="R13" s="6"/>
      <c r="S13" s="6"/>
      <c r="T13" s="6"/>
      <c r="U13" s="6"/>
      <c r="V13" s="6"/>
      <c r="W13" s="6"/>
      <c r="X13" s="6"/>
      <c r="Y13" s="413"/>
      <c r="Z13" s="414"/>
      <c r="AA13" s="281"/>
      <c r="AB13" s="20"/>
    </row>
    <row r="14" spans="1:31" ht="9.9499999999999993" customHeight="1" thickBot="1" x14ac:dyDescent="0.2">
      <c r="B14" s="21"/>
      <c r="C14" s="22"/>
      <c r="D14" s="22"/>
      <c r="E14" s="22"/>
      <c r="F14" s="22"/>
      <c r="G14" s="23"/>
      <c r="H14" s="23"/>
      <c r="I14" s="23"/>
      <c r="J14" s="23"/>
      <c r="K14" s="23"/>
      <c r="L14" s="23"/>
      <c r="M14" s="24"/>
      <c r="N14" s="24"/>
      <c r="O14" s="26"/>
      <c r="P14" s="3"/>
      <c r="Q14" s="21"/>
      <c r="R14" s="22"/>
      <c r="S14" s="22"/>
      <c r="T14" s="22"/>
      <c r="U14" s="22"/>
      <c r="V14" s="23"/>
      <c r="W14" s="23"/>
      <c r="X14" s="23"/>
      <c r="Y14" s="23"/>
      <c r="Z14" s="23"/>
      <c r="AA14" s="23"/>
      <c r="AB14" s="26"/>
      <c r="AC14" s="6"/>
      <c r="AD14" s="6"/>
    </row>
    <row r="15" spans="1:31" ht="10.5" customHeight="1" x14ac:dyDescent="0.15">
      <c r="C15" s="3"/>
      <c r="D15" s="3"/>
      <c r="E15" s="3"/>
      <c r="F15" s="3"/>
      <c r="G15" s="4"/>
      <c r="H15" s="4"/>
      <c r="I15" s="4"/>
      <c r="J15" s="4"/>
      <c r="K15" s="4"/>
      <c r="L15" s="4"/>
      <c r="Q15" s="6"/>
      <c r="R15" s="6"/>
      <c r="T15" s="6"/>
      <c r="U15" s="6"/>
      <c r="Y15" s="6"/>
    </row>
    <row r="16" spans="1:31" ht="10.5" customHeight="1" x14ac:dyDescent="0.15">
      <c r="C16" s="3"/>
      <c r="D16" s="3"/>
      <c r="E16" s="3"/>
      <c r="F16" s="3"/>
      <c r="G16" s="4"/>
      <c r="H16" s="4"/>
      <c r="I16" s="4"/>
      <c r="J16" s="4"/>
      <c r="K16" s="4"/>
      <c r="L16" s="4"/>
    </row>
    <row r="17" spans="2:30" ht="23.25" customHeight="1" thickBot="1" x14ac:dyDescent="0.2">
      <c r="B17" s="49" t="s">
        <v>110</v>
      </c>
      <c r="AA17" s="72" t="s">
        <v>6</v>
      </c>
    </row>
    <row r="18" spans="2:30" ht="6.75" customHeight="1" x14ac:dyDescent="0.15">
      <c r="B18" s="63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64"/>
      <c r="AB18" s="18"/>
    </row>
    <row r="19" spans="2:30" ht="20.100000000000001" customHeight="1" thickBot="1" x14ac:dyDescent="0.2">
      <c r="B19" s="19"/>
      <c r="C19" s="245" t="s">
        <v>7</v>
      </c>
      <c r="D19" s="246"/>
      <c r="E19" s="246"/>
      <c r="F19" s="246"/>
      <c r="G19" s="175" t="s">
        <v>8</v>
      </c>
      <c r="H19" s="36" t="s">
        <v>9</v>
      </c>
      <c r="I19" s="36" t="s">
        <v>10</v>
      </c>
      <c r="J19" s="36" t="s">
        <v>11</v>
      </c>
      <c r="K19" s="36" t="s">
        <v>12</v>
      </c>
      <c r="L19" s="35" t="s">
        <v>13</v>
      </c>
      <c r="M19" s="36" t="s">
        <v>14</v>
      </c>
      <c r="N19" s="36" t="s">
        <v>15</v>
      </c>
      <c r="O19" s="36" t="s">
        <v>16</v>
      </c>
      <c r="P19" s="36" t="s">
        <v>17</v>
      </c>
      <c r="Q19" s="35" t="s">
        <v>21</v>
      </c>
      <c r="R19" s="35" t="s">
        <v>22</v>
      </c>
      <c r="S19" s="36" t="s">
        <v>23</v>
      </c>
      <c r="T19" s="36" t="s">
        <v>24</v>
      </c>
      <c r="U19" s="36" t="s">
        <v>25</v>
      </c>
      <c r="V19" s="36" t="s">
        <v>26</v>
      </c>
      <c r="W19" s="35" t="s">
        <v>27</v>
      </c>
      <c r="X19" s="36" t="s">
        <v>28</v>
      </c>
      <c r="Y19" s="36" t="s">
        <v>29</v>
      </c>
      <c r="Z19" s="37" t="s">
        <v>30</v>
      </c>
      <c r="AA19" s="38" t="s">
        <v>1</v>
      </c>
      <c r="AB19" s="20"/>
    </row>
    <row r="20" spans="2:30" ht="15" customHeight="1" thickTop="1" x14ac:dyDescent="0.15">
      <c r="B20" s="19"/>
      <c r="C20" s="248" t="s">
        <v>33</v>
      </c>
      <c r="D20" s="249"/>
      <c r="E20" s="249"/>
      <c r="F20" s="249"/>
      <c r="G20" s="176"/>
      <c r="H20" s="118"/>
      <c r="I20" s="118"/>
      <c r="J20" s="118"/>
      <c r="K20" s="118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20"/>
      <c r="AB20" s="20"/>
    </row>
    <row r="21" spans="2:30" ht="15" customHeight="1" x14ac:dyDescent="0.15">
      <c r="B21" s="19"/>
      <c r="C21" s="251"/>
      <c r="D21" s="252" t="s">
        <v>50</v>
      </c>
      <c r="E21" s="54" t="s">
        <v>75</v>
      </c>
      <c r="F21" s="173"/>
      <c r="G21" s="177"/>
      <c r="H21" s="121"/>
      <c r="I21" s="121"/>
      <c r="J21" s="121"/>
      <c r="K21" s="121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3"/>
      <c r="AB21" s="20"/>
    </row>
    <row r="22" spans="2:30" ht="20.100000000000001" customHeight="1" x14ac:dyDescent="0.15">
      <c r="B22" s="19"/>
      <c r="C22" s="251"/>
      <c r="D22" s="253"/>
      <c r="E22" s="254"/>
      <c r="F22" s="189" t="str">
        <f>D9&amp;"／"&amp;F9</f>
        <v>●●ショップ／売店</v>
      </c>
      <c r="G22" s="231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3"/>
      <c r="AA22" s="132">
        <f>SUM(G22:Z22)</f>
        <v>0</v>
      </c>
      <c r="AB22" s="20"/>
    </row>
    <row r="23" spans="2:30" ht="20.100000000000001" customHeight="1" x14ac:dyDescent="0.15">
      <c r="B23" s="19"/>
      <c r="C23" s="251"/>
      <c r="D23" s="253"/>
      <c r="E23" s="254"/>
      <c r="F23" s="189" t="str">
        <f>D10&amp;"／"&amp;F10</f>
        <v>●●コーヒー／カフェ</v>
      </c>
      <c r="G23" s="231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3"/>
      <c r="AA23" s="132">
        <f>SUM(G23:Z23)</f>
        <v>0</v>
      </c>
      <c r="AB23" s="20"/>
      <c r="AD23" s="84"/>
    </row>
    <row r="24" spans="2:30" ht="20.100000000000001" customHeight="1" x14ac:dyDescent="0.15">
      <c r="B24" s="19"/>
      <c r="C24" s="251"/>
      <c r="D24" s="253"/>
      <c r="E24" s="254"/>
      <c r="F24" s="189" t="str">
        <f>D11&amp;"／"&amp;F11</f>
        <v>便益・サービス拠点３／概要</v>
      </c>
      <c r="G24" s="234"/>
      <c r="H24" s="235"/>
      <c r="I24" s="235"/>
      <c r="J24" s="235"/>
      <c r="K24" s="235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132">
        <f>SUM(G24:Z24)</f>
        <v>0</v>
      </c>
      <c r="AB24" s="20"/>
    </row>
    <row r="25" spans="2:30" ht="20.100000000000001" customHeight="1" x14ac:dyDescent="0.15">
      <c r="B25" s="19"/>
      <c r="C25" s="251"/>
      <c r="D25" s="253"/>
      <c r="E25" s="255"/>
      <c r="F25" s="189" t="str">
        <f>D12&amp;"／"&amp;F12</f>
        <v>便益・サービス拠点４／概要</v>
      </c>
      <c r="G25" s="234"/>
      <c r="H25" s="235"/>
      <c r="I25" s="235"/>
      <c r="J25" s="235"/>
      <c r="K25" s="235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135">
        <f>SUM(G25:Z25)</f>
        <v>0</v>
      </c>
      <c r="AB25" s="20"/>
    </row>
    <row r="26" spans="2:30" ht="15" customHeight="1" x14ac:dyDescent="0.15">
      <c r="B26" s="19"/>
      <c r="C26" s="256" t="s">
        <v>32</v>
      </c>
      <c r="D26" s="257"/>
      <c r="E26" s="257"/>
      <c r="F26" s="257"/>
      <c r="G26" s="178"/>
      <c r="H26" s="127"/>
      <c r="I26" s="127"/>
      <c r="J26" s="127"/>
      <c r="K26" s="127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90"/>
      <c r="AB26" s="20"/>
    </row>
    <row r="27" spans="2:30" ht="15" customHeight="1" x14ac:dyDescent="0.15">
      <c r="B27" s="19"/>
      <c r="C27" s="251"/>
      <c r="D27" s="410" t="s">
        <v>53</v>
      </c>
      <c r="E27" s="54" t="s">
        <v>109</v>
      </c>
      <c r="F27" s="203"/>
      <c r="G27" s="161"/>
      <c r="H27" s="157"/>
      <c r="I27" s="157"/>
      <c r="J27" s="157"/>
      <c r="K27" s="157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6"/>
      <c r="AA27" s="123"/>
      <c r="AB27" s="20"/>
    </row>
    <row r="28" spans="2:30" ht="20.100000000000001" customHeight="1" x14ac:dyDescent="0.15">
      <c r="B28" s="19"/>
      <c r="C28" s="251"/>
      <c r="D28" s="410"/>
      <c r="F28" s="182" t="str">
        <f>D9&amp;"／"&amp;F9</f>
        <v>●●ショップ／売店</v>
      </c>
      <c r="G28" s="231"/>
      <c r="H28" s="232"/>
      <c r="I28" s="232"/>
      <c r="J28" s="232"/>
      <c r="K28" s="232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8"/>
      <c r="AA28" s="132">
        <f>SUM(G28:Z28)</f>
        <v>0</v>
      </c>
      <c r="AB28" s="20"/>
    </row>
    <row r="29" spans="2:30" ht="20.100000000000001" customHeight="1" x14ac:dyDescent="0.15">
      <c r="B29" s="19"/>
      <c r="C29" s="251"/>
      <c r="D29" s="410"/>
      <c r="F29" s="182" t="str">
        <f>D10&amp;"／"&amp;F10</f>
        <v>●●コーヒー／カフェ</v>
      </c>
      <c r="G29" s="231"/>
      <c r="H29" s="232"/>
      <c r="I29" s="232"/>
      <c r="J29" s="232"/>
      <c r="K29" s="232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8"/>
      <c r="AA29" s="132">
        <f>SUM(G29:Z29)</f>
        <v>0</v>
      </c>
      <c r="AB29" s="20"/>
    </row>
    <row r="30" spans="2:30" ht="20.100000000000001" customHeight="1" x14ac:dyDescent="0.15">
      <c r="B30" s="19"/>
      <c r="C30" s="251"/>
      <c r="D30" s="410"/>
      <c r="F30" s="182" t="str">
        <f>D11&amp;"／"&amp;F11</f>
        <v>便益・サービス拠点３／概要</v>
      </c>
      <c r="G30" s="234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9"/>
      <c r="AA30" s="132">
        <f>SUM(G30:Z30)</f>
        <v>0</v>
      </c>
      <c r="AB30" s="20"/>
    </row>
    <row r="31" spans="2:30" ht="19.5" customHeight="1" x14ac:dyDescent="0.15">
      <c r="B31" s="19"/>
      <c r="C31" s="251"/>
      <c r="D31" s="410"/>
      <c r="F31" s="182" t="str">
        <f>D12&amp;"／"&amp;F12</f>
        <v>便益・サービス拠点４／概要</v>
      </c>
      <c r="G31" s="234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9"/>
      <c r="AA31" s="132">
        <f>SUM(G31:Z31)</f>
        <v>0</v>
      </c>
      <c r="AB31" s="20"/>
    </row>
    <row r="32" spans="2:30" ht="15" customHeight="1" x14ac:dyDescent="0.15">
      <c r="B32" s="19"/>
      <c r="C32" s="251"/>
      <c r="D32" s="389" t="s">
        <v>74</v>
      </c>
      <c r="E32" s="411" t="s">
        <v>75</v>
      </c>
      <c r="F32" s="412"/>
      <c r="G32" s="179"/>
      <c r="H32" s="129"/>
      <c r="I32" s="129"/>
      <c r="J32" s="129"/>
      <c r="K32" s="129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23"/>
      <c r="AB32" s="20"/>
    </row>
    <row r="33" spans="2:30" ht="20.100000000000001" customHeight="1" x14ac:dyDescent="0.15">
      <c r="B33" s="19"/>
      <c r="C33" s="251"/>
      <c r="D33" s="390"/>
      <c r="E33" s="53"/>
      <c r="F33" s="174">
        <f>$Y$9</f>
        <v>0</v>
      </c>
      <c r="G33" s="187">
        <f t="shared" ref="G33:Z33" si="0">$F$33</f>
        <v>0</v>
      </c>
      <c r="H33" s="188">
        <f t="shared" si="0"/>
        <v>0</v>
      </c>
      <c r="I33" s="188">
        <f t="shared" si="0"/>
        <v>0</v>
      </c>
      <c r="J33" s="188">
        <f t="shared" si="0"/>
        <v>0</v>
      </c>
      <c r="K33" s="188">
        <f t="shared" si="0"/>
        <v>0</v>
      </c>
      <c r="L33" s="188">
        <f t="shared" si="0"/>
        <v>0</v>
      </c>
      <c r="M33" s="188">
        <f t="shared" si="0"/>
        <v>0</v>
      </c>
      <c r="N33" s="188">
        <f t="shared" si="0"/>
        <v>0</v>
      </c>
      <c r="O33" s="188">
        <f t="shared" si="0"/>
        <v>0</v>
      </c>
      <c r="P33" s="188">
        <f t="shared" si="0"/>
        <v>0</v>
      </c>
      <c r="Q33" s="188">
        <f t="shared" si="0"/>
        <v>0</v>
      </c>
      <c r="R33" s="188">
        <f t="shared" si="0"/>
        <v>0</v>
      </c>
      <c r="S33" s="188">
        <f t="shared" si="0"/>
        <v>0</v>
      </c>
      <c r="T33" s="188">
        <f t="shared" si="0"/>
        <v>0</v>
      </c>
      <c r="U33" s="188">
        <f t="shared" si="0"/>
        <v>0</v>
      </c>
      <c r="V33" s="188">
        <f t="shared" si="0"/>
        <v>0</v>
      </c>
      <c r="W33" s="188">
        <f t="shared" si="0"/>
        <v>0</v>
      </c>
      <c r="X33" s="188">
        <f t="shared" si="0"/>
        <v>0</v>
      </c>
      <c r="Y33" s="188">
        <f t="shared" si="0"/>
        <v>0</v>
      </c>
      <c r="Z33" s="198">
        <f t="shared" si="0"/>
        <v>0</v>
      </c>
      <c r="AA33" s="135">
        <f>SUM(G33:Z33)</f>
        <v>0</v>
      </c>
      <c r="AB33" s="20"/>
    </row>
    <row r="34" spans="2:30" ht="27" customHeight="1" x14ac:dyDescent="0.15">
      <c r="B34" s="19"/>
      <c r="C34" s="392" t="s">
        <v>69</v>
      </c>
      <c r="D34" s="383"/>
      <c r="E34" s="383"/>
      <c r="F34" s="383"/>
      <c r="G34" s="180" t="e">
        <f t="shared" ref="G34:Z34" si="1">$M$13/$Y$13</f>
        <v>#DIV/0!</v>
      </c>
      <c r="H34" s="133" t="e">
        <f t="shared" si="1"/>
        <v>#DIV/0!</v>
      </c>
      <c r="I34" s="133" t="e">
        <f t="shared" si="1"/>
        <v>#DIV/0!</v>
      </c>
      <c r="J34" s="133" t="e">
        <f t="shared" si="1"/>
        <v>#DIV/0!</v>
      </c>
      <c r="K34" s="133" t="e">
        <f t="shared" si="1"/>
        <v>#DIV/0!</v>
      </c>
      <c r="L34" s="133" t="e">
        <f t="shared" si="1"/>
        <v>#DIV/0!</v>
      </c>
      <c r="M34" s="133" t="e">
        <f t="shared" si="1"/>
        <v>#DIV/0!</v>
      </c>
      <c r="N34" s="133" t="e">
        <f t="shared" si="1"/>
        <v>#DIV/0!</v>
      </c>
      <c r="O34" s="133" t="e">
        <f t="shared" si="1"/>
        <v>#DIV/0!</v>
      </c>
      <c r="P34" s="133" t="e">
        <f t="shared" si="1"/>
        <v>#DIV/0!</v>
      </c>
      <c r="Q34" s="133" t="e">
        <f t="shared" si="1"/>
        <v>#DIV/0!</v>
      </c>
      <c r="R34" s="133" t="e">
        <f t="shared" si="1"/>
        <v>#DIV/0!</v>
      </c>
      <c r="S34" s="133" t="e">
        <f t="shared" si="1"/>
        <v>#DIV/0!</v>
      </c>
      <c r="T34" s="133" t="e">
        <f t="shared" si="1"/>
        <v>#DIV/0!</v>
      </c>
      <c r="U34" s="133" t="e">
        <f t="shared" si="1"/>
        <v>#DIV/0!</v>
      </c>
      <c r="V34" s="133" t="e">
        <f t="shared" si="1"/>
        <v>#DIV/0!</v>
      </c>
      <c r="W34" s="133" t="e">
        <f t="shared" si="1"/>
        <v>#DIV/0!</v>
      </c>
      <c r="X34" s="133" t="e">
        <f t="shared" si="1"/>
        <v>#DIV/0!</v>
      </c>
      <c r="Y34" s="133" t="e">
        <f t="shared" si="1"/>
        <v>#DIV/0!</v>
      </c>
      <c r="Z34" s="134" t="e">
        <f t="shared" si="1"/>
        <v>#DIV/0!</v>
      </c>
      <c r="AA34" s="184" t="e">
        <f>SUM(G34:Z34)</f>
        <v>#DIV/0!</v>
      </c>
      <c r="AB34" s="20"/>
      <c r="AD34" s="84"/>
    </row>
    <row r="35" spans="2:30" ht="27" customHeight="1" x14ac:dyDescent="0.15">
      <c r="B35" s="19"/>
      <c r="C35" s="382" t="s">
        <v>67</v>
      </c>
      <c r="D35" s="383"/>
      <c r="E35" s="383"/>
      <c r="F35" s="383"/>
      <c r="G35" s="181" t="e">
        <f>SUM(G21:G25)-SUM(G27:G34)</f>
        <v>#DIV/0!</v>
      </c>
      <c r="H35" s="136" t="e">
        <f t="shared" ref="H35:AA35" si="2">SUM(H21:H25)-SUM(H27:H34)</f>
        <v>#DIV/0!</v>
      </c>
      <c r="I35" s="136" t="e">
        <f t="shared" si="2"/>
        <v>#DIV/0!</v>
      </c>
      <c r="J35" s="136" t="e">
        <f t="shared" si="2"/>
        <v>#DIV/0!</v>
      </c>
      <c r="K35" s="136" t="e">
        <f t="shared" si="2"/>
        <v>#DIV/0!</v>
      </c>
      <c r="L35" s="136" t="e">
        <f t="shared" si="2"/>
        <v>#DIV/0!</v>
      </c>
      <c r="M35" s="136" t="e">
        <f t="shared" si="2"/>
        <v>#DIV/0!</v>
      </c>
      <c r="N35" s="136" t="e">
        <f t="shared" si="2"/>
        <v>#DIV/0!</v>
      </c>
      <c r="O35" s="136" t="e">
        <f t="shared" si="2"/>
        <v>#DIV/0!</v>
      </c>
      <c r="P35" s="136" t="e">
        <f t="shared" si="2"/>
        <v>#DIV/0!</v>
      </c>
      <c r="Q35" s="136" t="e">
        <f t="shared" si="2"/>
        <v>#DIV/0!</v>
      </c>
      <c r="R35" s="136" t="e">
        <f t="shared" si="2"/>
        <v>#DIV/0!</v>
      </c>
      <c r="S35" s="136" t="e">
        <f t="shared" si="2"/>
        <v>#DIV/0!</v>
      </c>
      <c r="T35" s="136" t="e">
        <f t="shared" si="2"/>
        <v>#DIV/0!</v>
      </c>
      <c r="U35" s="136" t="e">
        <f t="shared" si="2"/>
        <v>#DIV/0!</v>
      </c>
      <c r="V35" s="136" t="e">
        <f t="shared" si="2"/>
        <v>#DIV/0!</v>
      </c>
      <c r="W35" s="136" t="e">
        <f t="shared" si="2"/>
        <v>#DIV/0!</v>
      </c>
      <c r="X35" s="136" t="e">
        <f t="shared" si="2"/>
        <v>#DIV/0!</v>
      </c>
      <c r="Y35" s="136" t="e">
        <f t="shared" si="2"/>
        <v>#DIV/0!</v>
      </c>
      <c r="Z35" s="137" t="e">
        <f t="shared" si="2"/>
        <v>#DIV/0!</v>
      </c>
      <c r="AA35" s="138" t="e">
        <f t="shared" si="2"/>
        <v>#DIV/0!</v>
      </c>
      <c r="AB35" s="20"/>
    </row>
    <row r="36" spans="2:30" x14ac:dyDescent="0.15">
      <c r="B36" s="19"/>
      <c r="C36" s="65" t="s">
        <v>20</v>
      </c>
      <c r="D36" s="6" t="s">
        <v>18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0"/>
    </row>
    <row r="37" spans="2:30" ht="11.25" thickBot="1" x14ac:dyDescent="0.2">
      <c r="B37" s="21"/>
      <c r="C37" s="24"/>
      <c r="D37" s="67"/>
      <c r="E37" s="67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6"/>
    </row>
    <row r="39" spans="2:30" s="27" customFormat="1" x14ac:dyDescent="0.15"/>
    <row r="40" spans="2:30" s="27" customFormat="1" x14ac:dyDescent="0.15">
      <c r="F40" s="89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2:30" s="27" customFormat="1" x14ac:dyDescent="0.15"/>
    <row r="42" spans="2:30" s="27" customFormat="1" x14ac:dyDescent="0.15"/>
    <row r="43" spans="2:30" s="27" customFormat="1" x14ac:dyDescent="0.15"/>
    <row r="44" spans="2:30" s="27" customFormat="1" x14ac:dyDescent="0.15"/>
    <row r="45" spans="2:30" s="27" customFormat="1" x14ac:dyDescent="0.15"/>
    <row r="46" spans="2:30" s="27" customFormat="1" x14ac:dyDescent="0.15"/>
    <row r="47" spans="2:30" s="27" customFormat="1" x14ac:dyDescent="0.15"/>
    <row r="48" spans="2:30" s="27" customFormat="1" x14ac:dyDescent="0.15"/>
    <row r="49" spans="6:6" s="27" customFormat="1" x14ac:dyDescent="0.15"/>
    <row r="50" spans="6:6" s="27" customFormat="1" ht="13.5" x14ac:dyDescent="0.15">
      <c r="F50" s="5"/>
    </row>
    <row r="51" spans="6:6" s="27" customFormat="1" ht="13.5" x14ac:dyDescent="0.15">
      <c r="F51" s="5"/>
    </row>
    <row r="52" spans="6:6" s="27" customFormat="1" ht="13.5" x14ac:dyDescent="0.15">
      <c r="F52" s="5"/>
    </row>
    <row r="53" spans="6:6" s="27" customFormat="1" ht="13.5" x14ac:dyDescent="0.15">
      <c r="F53" s="5"/>
    </row>
    <row r="54" spans="6:6" s="27" customFormat="1" ht="13.5" x14ac:dyDescent="0.15">
      <c r="F54" s="5"/>
    </row>
    <row r="55" spans="6:6" s="27" customFormat="1" ht="13.5" x14ac:dyDescent="0.15">
      <c r="F55" s="5"/>
    </row>
    <row r="56" spans="6:6" s="27" customFormat="1" ht="13.5" x14ac:dyDescent="0.15">
      <c r="F56" s="5"/>
    </row>
    <row r="57" spans="6:6" s="27" customFormat="1" ht="13.5" x14ac:dyDescent="0.15">
      <c r="F57" s="5"/>
    </row>
    <row r="58" spans="6:6" s="27" customFormat="1" ht="13.5" x14ac:dyDescent="0.15">
      <c r="F58" s="5"/>
    </row>
    <row r="59" spans="6:6" s="27" customFormat="1" ht="13.5" x14ac:dyDescent="0.15">
      <c r="F59" s="5"/>
    </row>
    <row r="60" spans="6:6" s="27" customFormat="1" x14ac:dyDescent="0.15"/>
    <row r="61" spans="6:6" s="27" customFormat="1" x14ac:dyDescent="0.15"/>
    <row r="62" spans="6:6" s="27" customFormat="1" x14ac:dyDescent="0.15"/>
    <row r="63" spans="6:6" s="27" customFormat="1" x14ac:dyDescent="0.15"/>
    <row r="64" spans="6:6" s="27" customFormat="1" x14ac:dyDescent="0.15"/>
    <row r="65" s="27" customFormat="1" x14ac:dyDescent="0.15"/>
    <row r="66" s="27" customFormat="1" x14ac:dyDescent="0.15"/>
    <row r="67" s="27" customFormat="1" x14ac:dyDescent="0.15"/>
    <row r="68" s="27" customFormat="1" x14ac:dyDescent="0.15"/>
    <row r="69" s="27" customFormat="1" x14ac:dyDescent="0.15"/>
    <row r="70" s="27" customFormat="1" x14ac:dyDescent="0.15"/>
    <row r="71" s="27" customFormat="1" x14ac:dyDescent="0.15"/>
  </sheetData>
  <mergeCells count="57">
    <mergeCell ref="Y11:AA11"/>
    <mergeCell ref="C35:F35"/>
    <mergeCell ref="C19:F19"/>
    <mergeCell ref="C20:F20"/>
    <mergeCell ref="C21:C25"/>
    <mergeCell ref="D21:D25"/>
    <mergeCell ref="E22:E25"/>
    <mergeCell ref="C26:F26"/>
    <mergeCell ref="C27:C33"/>
    <mergeCell ref="D27:D31"/>
    <mergeCell ref="D32:D33"/>
    <mergeCell ref="E32:F32"/>
    <mergeCell ref="C34:F34"/>
    <mergeCell ref="Y12:Z12"/>
    <mergeCell ref="Y13:Z13"/>
    <mergeCell ref="C13:F13"/>
    <mergeCell ref="G13:H13"/>
    <mergeCell ref="I13:J13"/>
    <mergeCell ref="K13:L13"/>
    <mergeCell ref="M13:N13"/>
    <mergeCell ref="AA12:AA13"/>
    <mergeCell ref="G12:H12"/>
    <mergeCell ref="I12:J12"/>
    <mergeCell ref="K12:L12"/>
    <mergeCell ref="M12:N12"/>
    <mergeCell ref="G11:H11"/>
    <mergeCell ref="I11:J11"/>
    <mergeCell ref="K11:L11"/>
    <mergeCell ref="M11:N11"/>
    <mergeCell ref="R11:S11"/>
    <mergeCell ref="U11:V11"/>
    <mergeCell ref="W9:X9"/>
    <mergeCell ref="Y9:Z9"/>
    <mergeCell ref="G10:H10"/>
    <mergeCell ref="I10:J10"/>
    <mergeCell ref="K10:L10"/>
    <mergeCell ref="M10:N10"/>
    <mergeCell ref="R10:T10"/>
    <mergeCell ref="U10:V10"/>
    <mergeCell ref="W10:X10"/>
    <mergeCell ref="Y10:Z10"/>
    <mergeCell ref="G9:H9"/>
    <mergeCell ref="I9:J9"/>
    <mergeCell ref="K9:L9"/>
    <mergeCell ref="M9:N9"/>
    <mergeCell ref="R9:T9"/>
    <mergeCell ref="U9:V9"/>
    <mergeCell ref="R7:Z7"/>
    <mergeCell ref="D8:E8"/>
    <mergeCell ref="G8:H8"/>
    <mergeCell ref="I8:J8"/>
    <mergeCell ref="K8:L8"/>
    <mergeCell ref="M8:N8"/>
    <mergeCell ref="R8:T8"/>
    <mergeCell ref="U8:V8"/>
    <mergeCell ref="W8:X8"/>
    <mergeCell ref="Y8:Z8"/>
  </mergeCells>
  <phoneticPr fontId="1"/>
  <pageMargins left="0.23622047244094491" right="0.23622047244094491" top="0.35433070866141736" bottom="0.35433070866141736" header="0.31496062992125984" footer="0.31496062992125984"/>
  <pageSetup paperSize="8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I70"/>
  <sheetViews>
    <sheetView tabSelected="1" view="pageBreakPreview" zoomScale="85" zoomScaleNormal="85" zoomScaleSheetLayoutView="85" workbookViewId="0">
      <selection activeCell="G32" sqref="G32"/>
    </sheetView>
  </sheetViews>
  <sheetFormatPr defaultRowHeight="10.5" x14ac:dyDescent="0.15"/>
  <cols>
    <col min="1" max="1" width="2.375" style="1" customWidth="1"/>
    <col min="2" max="2" width="1.5" style="1" customWidth="1"/>
    <col min="3" max="3" width="4.375" style="1" customWidth="1"/>
    <col min="4" max="4" width="19.75" style="1" customWidth="1"/>
    <col min="5" max="5" width="1.625" style="1" customWidth="1"/>
    <col min="6" max="6" width="30.875" style="1" customWidth="1"/>
    <col min="7" max="26" width="8.125" style="1" customWidth="1"/>
    <col min="27" max="27" width="14.625" style="1" bestFit="1" customWidth="1"/>
    <col min="28" max="28" width="1.875" style="1" customWidth="1"/>
    <col min="29" max="29" width="4.75" style="1" customWidth="1"/>
    <col min="30" max="16384" width="9" style="1"/>
  </cols>
  <sheetData>
    <row r="1" spans="1:35" ht="17.25" x14ac:dyDescent="0.15">
      <c r="A1" s="88" t="s">
        <v>99</v>
      </c>
      <c r="AA1" s="13"/>
      <c r="AC1" s="202" t="s">
        <v>104</v>
      </c>
    </row>
    <row r="2" spans="1:35" ht="18.75" x14ac:dyDescent="0.15">
      <c r="A2" s="69" t="s">
        <v>2</v>
      </c>
      <c r="AA2" s="13"/>
    </row>
    <row r="3" spans="1:35" ht="7.5" customHeight="1" x14ac:dyDescent="0.15">
      <c r="A3" s="69"/>
      <c r="AA3" s="13"/>
    </row>
    <row r="4" spans="1:35" ht="17.25" customHeight="1" x14ac:dyDescent="0.15">
      <c r="B4" s="141" t="s">
        <v>59</v>
      </c>
      <c r="C4" s="142"/>
      <c r="D4" s="143"/>
      <c r="F4" s="140" t="s">
        <v>82</v>
      </c>
    </row>
    <row r="5" spans="1:35" ht="12" x14ac:dyDescent="0.15">
      <c r="B5" s="2"/>
    </row>
    <row r="6" spans="1:35" ht="15" thickBot="1" x14ac:dyDescent="0.2">
      <c r="B6" s="12" t="s">
        <v>47</v>
      </c>
      <c r="O6" s="12"/>
      <c r="Q6" s="12" t="s">
        <v>48</v>
      </c>
      <c r="AC6" s="12"/>
    </row>
    <row r="7" spans="1:35" ht="28.5" customHeight="1" x14ac:dyDescent="0.15">
      <c r="B7" s="15"/>
      <c r="C7" s="47" t="s">
        <v>40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8"/>
      <c r="P7" s="10"/>
      <c r="Q7" s="15"/>
      <c r="R7" s="350" t="s">
        <v>72</v>
      </c>
      <c r="S7" s="350"/>
      <c r="T7" s="350"/>
      <c r="U7" s="350"/>
      <c r="V7" s="350"/>
      <c r="W7" s="350"/>
      <c r="X7" s="350"/>
      <c r="Y7" s="350"/>
      <c r="Z7" s="350"/>
      <c r="AA7" s="16"/>
      <c r="AB7" s="18"/>
      <c r="AC7" s="6"/>
    </row>
    <row r="8" spans="1:35" ht="16.5" customHeight="1" thickBot="1" x14ac:dyDescent="0.2">
      <c r="B8" s="19"/>
      <c r="C8" s="9" t="s">
        <v>3</v>
      </c>
      <c r="D8" s="317" t="s">
        <v>4</v>
      </c>
      <c r="E8" s="318"/>
      <c r="F8" s="99" t="s">
        <v>39</v>
      </c>
      <c r="G8" s="317" t="s">
        <v>41</v>
      </c>
      <c r="H8" s="319"/>
      <c r="I8" s="317" t="s">
        <v>42</v>
      </c>
      <c r="J8" s="319"/>
      <c r="K8" s="317" t="s">
        <v>43</v>
      </c>
      <c r="L8" s="319"/>
      <c r="M8" s="351" t="s">
        <v>61</v>
      </c>
      <c r="N8" s="322"/>
      <c r="O8" s="20"/>
      <c r="P8" s="6"/>
      <c r="Q8" s="19"/>
      <c r="R8" s="296" t="s">
        <v>71</v>
      </c>
      <c r="S8" s="297"/>
      <c r="T8" s="352"/>
      <c r="U8" s="320" t="s">
        <v>46</v>
      </c>
      <c r="V8" s="321"/>
      <c r="W8" s="317" t="s">
        <v>45</v>
      </c>
      <c r="X8" s="322"/>
      <c r="Y8" s="353" t="s">
        <v>44</v>
      </c>
      <c r="Z8" s="298"/>
      <c r="AA8" s="6"/>
      <c r="AB8" s="20"/>
    </row>
    <row r="9" spans="1:35" ht="24.95" customHeight="1" thickTop="1" thickBot="1" x14ac:dyDescent="0.2">
      <c r="B9" s="19"/>
      <c r="C9" s="31">
        <v>1</v>
      </c>
      <c r="D9" s="108" t="s">
        <v>35</v>
      </c>
      <c r="E9" s="109"/>
      <c r="F9" s="110" t="s">
        <v>36</v>
      </c>
      <c r="G9" s="336">
        <v>0</v>
      </c>
      <c r="H9" s="337"/>
      <c r="I9" s="336">
        <v>200</v>
      </c>
      <c r="J9" s="337"/>
      <c r="K9" s="338">
        <v>200</v>
      </c>
      <c r="L9" s="339"/>
      <c r="M9" s="340">
        <v>86400</v>
      </c>
      <c r="N9" s="341"/>
      <c r="O9" s="20"/>
      <c r="P9" s="6"/>
      <c r="Q9" s="19"/>
      <c r="R9" s="342">
        <v>1695</v>
      </c>
      <c r="S9" s="343"/>
      <c r="T9" s="343"/>
      <c r="U9" s="301">
        <f>$G$13</f>
        <v>200</v>
      </c>
      <c r="V9" s="302"/>
      <c r="W9" s="283">
        <f>R9*U9</f>
        <v>339000</v>
      </c>
      <c r="X9" s="344"/>
      <c r="Y9" s="354">
        <f>W9*12/1000</f>
        <v>4068</v>
      </c>
      <c r="Z9" s="284"/>
      <c r="AA9" s="6"/>
      <c r="AB9" s="20"/>
    </row>
    <row r="10" spans="1:35" ht="24.95" customHeight="1" x14ac:dyDescent="0.15">
      <c r="B10" s="19"/>
      <c r="C10" s="32">
        <v>2</v>
      </c>
      <c r="D10" s="111" t="s">
        <v>37</v>
      </c>
      <c r="E10" s="112"/>
      <c r="F10" s="113" t="s">
        <v>38</v>
      </c>
      <c r="G10" s="323">
        <v>200</v>
      </c>
      <c r="H10" s="355"/>
      <c r="I10" s="323">
        <v>0</v>
      </c>
      <c r="J10" s="324"/>
      <c r="K10" s="325">
        <v>200</v>
      </c>
      <c r="L10" s="326"/>
      <c r="M10" s="345">
        <v>86400</v>
      </c>
      <c r="N10" s="346"/>
      <c r="O10" s="20"/>
      <c r="P10" s="6"/>
      <c r="Q10" s="19"/>
      <c r="R10" s="347" t="s">
        <v>78</v>
      </c>
      <c r="S10" s="291"/>
      <c r="T10" s="291"/>
      <c r="U10" s="335" t="s">
        <v>52</v>
      </c>
      <c r="V10" s="335"/>
      <c r="W10" s="335" t="s">
        <v>90</v>
      </c>
      <c r="X10" s="335"/>
      <c r="Y10" s="335" t="s">
        <v>51</v>
      </c>
      <c r="Z10" s="335"/>
      <c r="AA10" s="6"/>
      <c r="AB10" s="20"/>
    </row>
    <row r="11" spans="1:35" ht="24.95" customHeight="1" x14ac:dyDescent="0.15">
      <c r="B11" s="19"/>
      <c r="C11" s="33">
        <v>3</v>
      </c>
      <c r="D11" s="114" t="s">
        <v>56</v>
      </c>
      <c r="E11" s="114"/>
      <c r="F11" s="115" t="s">
        <v>58</v>
      </c>
      <c r="G11" s="323"/>
      <c r="H11" s="324"/>
      <c r="I11" s="323"/>
      <c r="J11" s="324"/>
      <c r="K11" s="325"/>
      <c r="L11" s="326"/>
      <c r="M11" s="327"/>
      <c r="N11" s="328"/>
      <c r="O11" s="20"/>
      <c r="P11" s="6"/>
      <c r="Q11" s="19"/>
      <c r="R11" s="6"/>
      <c r="S11" s="6"/>
      <c r="T11" s="6"/>
      <c r="U11" s="6"/>
      <c r="V11" s="6"/>
      <c r="W11" s="6"/>
      <c r="X11" s="6"/>
      <c r="Y11" s="6"/>
      <c r="Z11" s="6"/>
      <c r="AA11" s="6"/>
      <c r="AB11" s="20"/>
    </row>
    <row r="12" spans="1:35" ht="24.95" customHeight="1" thickBot="1" x14ac:dyDescent="0.2">
      <c r="B12" s="19"/>
      <c r="C12" s="34">
        <v>4</v>
      </c>
      <c r="D12" s="116" t="s">
        <v>57</v>
      </c>
      <c r="E12" s="116"/>
      <c r="F12" s="117" t="s">
        <v>58</v>
      </c>
      <c r="G12" s="329"/>
      <c r="H12" s="330"/>
      <c r="I12" s="331"/>
      <c r="J12" s="332"/>
      <c r="K12" s="333"/>
      <c r="L12" s="334"/>
      <c r="M12" s="288"/>
      <c r="N12" s="289"/>
      <c r="O12" s="20"/>
      <c r="P12" s="6"/>
      <c r="Q12" s="19"/>
      <c r="R12" s="6"/>
      <c r="S12" s="6"/>
      <c r="T12" s="6"/>
      <c r="U12" s="6"/>
      <c r="V12" s="6"/>
      <c r="W12" s="6"/>
      <c r="X12" s="6"/>
      <c r="Y12" s="6"/>
      <c r="Z12" s="6"/>
      <c r="AA12" s="6"/>
      <c r="AB12" s="20"/>
    </row>
    <row r="13" spans="1:35" ht="24.95" customHeight="1" thickBot="1" x14ac:dyDescent="0.2">
      <c r="B13" s="19"/>
      <c r="C13" s="299" t="s">
        <v>1</v>
      </c>
      <c r="D13" s="300"/>
      <c r="E13" s="300"/>
      <c r="F13" s="300"/>
      <c r="G13" s="301">
        <f>SUM(G9:H12)</f>
        <v>200</v>
      </c>
      <c r="H13" s="302"/>
      <c r="I13" s="303">
        <f>SUM(I9:J12)</f>
        <v>200</v>
      </c>
      <c r="J13" s="303"/>
      <c r="K13" s="304">
        <f>SUM(K9:L12)</f>
        <v>400</v>
      </c>
      <c r="L13" s="303"/>
      <c r="M13" s="305">
        <f>SUM(M9:N12)</f>
        <v>172800</v>
      </c>
      <c r="N13" s="306"/>
      <c r="O13" s="20"/>
      <c r="P13" s="6"/>
      <c r="Q13" s="19"/>
      <c r="R13" s="6"/>
      <c r="S13" s="6"/>
      <c r="T13" s="6"/>
      <c r="U13" s="6"/>
      <c r="V13" s="6"/>
      <c r="W13" s="6"/>
      <c r="X13" s="6"/>
      <c r="Y13" s="6"/>
      <c r="Z13" s="6"/>
      <c r="AA13" s="6"/>
      <c r="AB13" s="20"/>
    </row>
    <row r="14" spans="1:35" ht="6" customHeight="1" x14ac:dyDescent="0.15">
      <c r="B14" s="19"/>
      <c r="C14" s="3"/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  <c r="O14" s="20"/>
      <c r="P14" s="6"/>
      <c r="Q14" s="19"/>
      <c r="R14" s="3"/>
      <c r="S14" s="3"/>
      <c r="T14" s="3"/>
      <c r="U14" s="4"/>
      <c r="V14" s="4"/>
      <c r="W14" s="4"/>
      <c r="X14" s="4"/>
      <c r="Y14" s="4"/>
      <c r="Z14" s="4"/>
      <c r="AA14" s="4"/>
      <c r="AB14" s="30"/>
      <c r="AC14" s="6"/>
    </row>
    <row r="15" spans="1:35" ht="18" customHeight="1" x14ac:dyDescent="0.15">
      <c r="B15" s="19"/>
      <c r="C15" s="48" t="s">
        <v>103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20"/>
      <c r="P15" s="6"/>
      <c r="Q15" s="19"/>
      <c r="U15" s="207"/>
      <c r="V15" s="207"/>
      <c r="W15" s="207"/>
      <c r="X15" s="207"/>
      <c r="Y15" s="207"/>
      <c r="Z15" s="207"/>
      <c r="AA15" s="6"/>
      <c r="AB15" s="20"/>
      <c r="AC15" s="6"/>
      <c r="AI15" s="6"/>
    </row>
    <row r="16" spans="1:35" ht="18" customHeight="1" thickBot="1" x14ac:dyDescent="0.2">
      <c r="B16" s="19"/>
      <c r="C16" s="9" t="s">
        <v>3</v>
      </c>
      <c r="D16" s="317" t="s">
        <v>4</v>
      </c>
      <c r="E16" s="318"/>
      <c r="F16" s="99" t="s">
        <v>31</v>
      </c>
      <c r="G16" s="317" t="s">
        <v>41</v>
      </c>
      <c r="H16" s="319"/>
      <c r="I16" s="317" t="s">
        <v>42</v>
      </c>
      <c r="J16" s="319"/>
      <c r="K16" s="320" t="s">
        <v>92</v>
      </c>
      <c r="L16" s="321"/>
      <c r="M16" s="317" t="s">
        <v>62</v>
      </c>
      <c r="N16" s="322"/>
      <c r="O16" s="20"/>
      <c r="P16" s="6"/>
      <c r="Q16" s="19"/>
      <c r="T16" s="6"/>
      <c r="U16" s="348"/>
      <c r="V16" s="348"/>
      <c r="W16" s="348"/>
      <c r="X16" s="87"/>
      <c r="Y16" s="348"/>
      <c r="Z16" s="348"/>
      <c r="AA16" s="6"/>
      <c r="AB16" s="20"/>
    </row>
    <row r="17" spans="2:30" ht="24.95" customHeight="1" thickTop="1" x14ac:dyDescent="0.15">
      <c r="B17" s="19"/>
      <c r="C17" s="144">
        <v>1</v>
      </c>
      <c r="D17" s="145" t="s">
        <v>0</v>
      </c>
      <c r="E17" s="146"/>
      <c r="F17" s="147"/>
      <c r="G17" s="307">
        <v>150</v>
      </c>
      <c r="H17" s="308"/>
      <c r="I17" s="307">
        <v>200</v>
      </c>
      <c r="J17" s="308"/>
      <c r="K17" s="307">
        <v>350</v>
      </c>
      <c r="L17" s="308"/>
      <c r="M17" s="309">
        <v>151200</v>
      </c>
      <c r="N17" s="310"/>
      <c r="O17" s="20"/>
      <c r="P17" s="6"/>
      <c r="Q17" s="19"/>
      <c r="T17" s="6"/>
      <c r="U17" s="196"/>
      <c r="V17" s="196"/>
      <c r="W17" s="196"/>
      <c r="X17" s="349" t="s">
        <v>70</v>
      </c>
      <c r="Y17" s="349"/>
      <c r="Z17" s="349"/>
      <c r="AA17" s="349"/>
      <c r="AB17" s="20"/>
    </row>
    <row r="18" spans="2:30" ht="24.95" customHeight="1" thickBot="1" x14ac:dyDescent="0.2">
      <c r="B18" s="19"/>
      <c r="C18" s="148">
        <v>2</v>
      </c>
      <c r="D18" s="149" t="s">
        <v>19</v>
      </c>
      <c r="E18" s="150"/>
      <c r="F18" s="151"/>
      <c r="G18" s="311">
        <v>50</v>
      </c>
      <c r="H18" s="312"/>
      <c r="I18" s="311">
        <v>0</v>
      </c>
      <c r="J18" s="312"/>
      <c r="K18" s="313">
        <v>50</v>
      </c>
      <c r="L18" s="314"/>
      <c r="M18" s="315">
        <v>21600</v>
      </c>
      <c r="N18" s="316"/>
      <c r="O18" s="20"/>
      <c r="P18" s="6"/>
      <c r="Q18" s="19"/>
      <c r="U18" s="192"/>
      <c r="V18" s="192"/>
      <c r="W18" s="192"/>
      <c r="X18" s="296" t="s">
        <v>84</v>
      </c>
      <c r="Y18" s="297"/>
      <c r="Z18" s="298"/>
      <c r="AA18" s="6"/>
      <c r="AB18" s="20"/>
    </row>
    <row r="19" spans="2:30" ht="24.95" customHeight="1" thickTop="1" x14ac:dyDescent="0.15">
      <c r="B19" s="19"/>
      <c r="C19" s="199">
        <v>3</v>
      </c>
      <c r="D19" s="200" t="s">
        <v>81</v>
      </c>
      <c r="E19" s="201"/>
      <c r="F19" s="152"/>
      <c r="G19" s="285" t="s">
        <v>96</v>
      </c>
      <c r="H19" s="285"/>
      <c r="I19" s="285" t="s">
        <v>96</v>
      </c>
      <c r="J19" s="285"/>
      <c r="K19" s="286">
        <v>200</v>
      </c>
      <c r="L19" s="287"/>
      <c r="M19" s="288">
        <v>4000</v>
      </c>
      <c r="N19" s="289"/>
      <c r="O19" s="20"/>
      <c r="P19" s="6"/>
      <c r="Q19" s="19"/>
      <c r="R19" s="100"/>
      <c r="S19" s="100"/>
      <c r="T19" s="100"/>
      <c r="U19" s="192"/>
      <c r="V19" s="192"/>
      <c r="W19" s="192"/>
      <c r="X19" s="282">
        <f>M20*0.9</f>
        <v>159120</v>
      </c>
      <c r="Y19" s="283"/>
      <c r="Z19" s="284"/>
      <c r="AA19" s="6"/>
      <c r="AB19" s="20"/>
    </row>
    <row r="20" spans="2:30" ht="24.95" customHeight="1" x14ac:dyDescent="0.15">
      <c r="B20" s="19"/>
      <c r="C20" s="268" t="s">
        <v>5</v>
      </c>
      <c r="D20" s="269"/>
      <c r="E20" s="269"/>
      <c r="F20" s="270"/>
      <c r="G20" s="271">
        <f>SUM(G17:H19)</f>
        <v>200</v>
      </c>
      <c r="H20" s="241"/>
      <c r="I20" s="271">
        <f>SUM(I17:J19)</f>
        <v>200</v>
      </c>
      <c r="J20" s="241"/>
      <c r="K20" s="271">
        <f>SUM(K17:L19)</f>
        <v>600</v>
      </c>
      <c r="L20" s="241"/>
      <c r="M20" s="240">
        <f>SUM(M17:N19)</f>
        <v>176800</v>
      </c>
      <c r="N20" s="272"/>
      <c r="O20" s="20"/>
      <c r="P20" s="6"/>
      <c r="Q20" s="19"/>
      <c r="R20" s="292"/>
      <c r="S20" s="292"/>
      <c r="T20" s="104"/>
      <c r="U20" s="193"/>
      <c r="V20" s="193"/>
      <c r="W20" s="193"/>
      <c r="X20" s="291" t="s">
        <v>64</v>
      </c>
      <c r="Y20" s="291"/>
      <c r="Z20" s="291"/>
      <c r="AA20" s="27"/>
      <c r="AB20" s="29"/>
    </row>
    <row r="21" spans="2:30" ht="7.5" customHeight="1" x14ac:dyDescent="0.15">
      <c r="B21" s="1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20"/>
      <c r="P21" s="6"/>
      <c r="Q21" s="19"/>
      <c r="R21" s="6"/>
      <c r="S21" s="6"/>
      <c r="T21" s="6"/>
      <c r="U21" s="6"/>
      <c r="V21" s="27"/>
      <c r="W21" s="27"/>
      <c r="X21" s="27"/>
      <c r="Y21" s="280" t="s">
        <v>55</v>
      </c>
      <c r="Z21" s="280"/>
      <c r="AA21" s="280"/>
      <c r="AB21" s="29"/>
    </row>
    <row r="22" spans="2:30" ht="9" customHeight="1" x14ac:dyDescent="0.15">
      <c r="B22" s="19"/>
      <c r="C22" s="6"/>
      <c r="D22" s="6"/>
      <c r="E22" s="6"/>
      <c r="F22" s="6"/>
      <c r="G22" s="11"/>
      <c r="H22" s="6"/>
      <c r="I22" s="6"/>
      <c r="J22" s="6"/>
      <c r="K22" s="6"/>
      <c r="L22" s="6"/>
      <c r="M22" s="6"/>
      <c r="N22" s="6"/>
      <c r="O22" s="20"/>
      <c r="P22" s="6"/>
      <c r="Q22" s="19"/>
      <c r="R22" s="6"/>
      <c r="S22" s="6"/>
      <c r="T22" s="6"/>
      <c r="U22" s="6"/>
      <c r="V22" s="28"/>
      <c r="W22" s="27"/>
      <c r="X22" s="27"/>
      <c r="Y22" s="280"/>
      <c r="Z22" s="280"/>
      <c r="AA22" s="280"/>
      <c r="AB22" s="29"/>
    </row>
    <row r="23" spans="2:30" ht="28.5" customHeight="1" thickBot="1" x14ac:dyDescent="0.2">
      <c r="B23" s="19"/>
      <c r="C23" s="8"/>
      <c r="D23" s="273"/>
      <c r="E23" s="273"/>
      <c r="F23" s="106"/>
      <c r="G23" s="274"/>
      <c r="H23" s="274"/>
      <c r="I23" s="275" t="s">
        <v>95</v>
      </c>
      <c r="J23" s="276"/>
      <c r="K23" s="277" t="s">
        <v>94</v>
      </c>
      <c r="L23" s="278"/>
      <c r="M23" s="277" t="s">
        <v>63</v>
      </c>
      <c r="N23" s="279"/>
      <c r="O23" s="20"/>
      <c r="P23" s="19"/>
      <c r="Q23" s="19"/>
      <c r="R23" s="6"/>
      <c r="S23" s="6"/>
      <c r="T23" s="6"/>
      <c r="U23" s="6"/>
      <c r="V23" s="274"/>
      <c r="W23" s="274"/>
      <c r="X23" s="107"/>
      <c r="Y23" s="277" t="s">
        <v>54</v>
      </c>
      <c r="Z23" s="279"/>
      <c r="AA23" s="281" t="s">
        <v>85</v>
      </c>
      <c r="AB23" s="61"/>
      <c r="AC23" s="6"/>
      <c r="AD23" s="6"/>
    </row>
    <row r="24" spans="2:30" ht="24.95" customHeight="1" thickTop="1" x14ac:dyDescent="0.15">
      <c r="B24" s="19"/>
      <c r="C24" s="3"/>
      <c r="D24" s="7"/>
      <c r="E24" s="7"/>
      <c r="F24" s="14"/>
      <c r="G24" s="290"/>
      <c r="H24" s="290"/>
      <c r="I24" s="240">
        <f>$K$13+$K$17+$K$18</f>
        <v>800</v>
      </c>
      <c r="J24" s="295"/>
      <c r="K24" s="240">
        <f>$K$19</f>
        <v>200</v>
      </c>
      <c r="L24" s="241"/>
      <c r="M24" s="240">
        <f>$M$13+$M$20</f>
        <v>349600</v>
      </c>
      <c r="N24" s="272"/>
      <c r="O24" s="20"/>
      <c r="P24" s="6"/>
      <c r="Q24" s="19"/>
      <c r="R24" s="6"/>
      <c r="S24" s="6"/>
      <c r="T24" s="6"/>
      <c r="U24" s="6"/>
      <c r="V24" s="290"/>
      <c r="W24" s="290"/>
      <c r="X24" s="105"/>
      <c r="Y24" s="293">
        <v>20</v>
      </c>
      <c r="Z24" s="294"/>
      <c r="AA24" s="281"/>
      <c r="AB24" s="62"/>
      <c r="AC24" s="6"/>
      <c r="AD24" s="6"/>
    </row>
    <row r="25" spans="2:30" ht="10.5" customHeight="1" thickBot="1" x14ac:dyDescent="0.2">
      <c r="B25" s="21"/>
      <c r="C25" s="22"/>
      <c r="D25" s="22"/>
      <c r="E25" s="22"/>
      <c r="F25" s="22"/>
      <c r="G25" s="23"/>
      <c r="H25" s="23"/>
      <c r="I25" s="23"/>
      <c r="J25" s="23"/>
      <c r="K25" s="23"/>
      <c r="L25" s="23"/>
      <c r="M25" s="24"/>
      <c r="N25" s="25"/>
      <c r="O25" s="26"/>
      <c r="P25" s="3"/>
      <c r="Q25" s="21"/>
      <c r="R25" s="22"/>
      <c r="S25" s="22"/>
      <c r="T25" s="22"/>
      <c r="U25" s="22"/>
      <c r="V25" s="23"/>
      <c r="W25" s="23"/>
      <c r="X25" s="23"/>
      <c r="Y25" s="23"/>
      <c r="Z25" s="23"/>
      <c r="AA25" s="23"/>
      <c r="AB25" s="26"/>
      <c r="AC25" s="6"/>
      <c r="AD25" s="6"/>
    </row>
    <row r="26" spans="2:30" ht="10.5" customHeight="1" x14ac:dyDescent="0.15">
      <c r="C26" s="3"/>
      <c r="D26" s="3"/>
      <c r="E26" s="3"/>
      <c r="F26" s="3"/>
      <c r="G26" s="4"/>
      <c r="H26" s="4"/>
      <c r="I26" s="4"/>
      <c r="J26" s="4"/>
      <c r="K26" s="4"/>
      <c r="L26" s="4"/>
      <c r="Q26" s="6"/>
      <c r="R26" s="6"/>
      <c r="T26" s="6"/>
      <c r="U26" s="6"/>
      <c r="Y26" s="6"/>
    </row>
    <row r="27" spans="2:30" ht="18" customHeight="1" thickBot="1" x14ac:dyDescent="0.2">
      <c r="B27" s="49" t="s">
        <v>49</v>
      </c>
      <c r="AA27" s="72" t="s">
        <v>6</v>
      </c>
    </row>
    <row r="28" spans="2:30" ht="6.75" customHeight="1" x14ac:dyDescent="0.15">
      <c r="B28" s="63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64"/>
      <c r="AB28" s="18"/>
    </row>
    <row r="29" spans="2:30" ht="20.100000000000001" customHeight="1" thickBot="1" x14ac:dyDescent="0.2">
      <c r="B29" s="19"/>
      <c r="C29" s="245" t="s">
        <v>7</v>
      </c>
      <c r="D29" s="246"/>
      <c r="E29" s="246"/>
      <c r="F29" s="247"/>
      <c r="G29" s="35" t="s">
        <v>8</v>
      </c>
      <c r="H29" s="36" t="s">
        <v>9</v>
      </c>
      <c r="I29" s="36" t="s">
        <v>10</v>
      </c>
      <c r="J29" s="36" t="s">
        <v>11</v>
      </c>
      <c r="K29" s="36" t="s">
        <v>12</v>
      </c>
      <c r="L29" s="35" t="s">
        <v>13</v>
      </c>
      <c r="M29" s="36" t="s">
        <v>14</v>
      </c>
      <c r="N29" s="36" t="s">
        <v>15</v>
      </c>
      <c r="O29" s="36" t="s">
        <v>16</v>
      </c>
      <c r="P29" s="36" t="s">
        <v>17</v>
      </c>
      <c r="Q29" s="35" t="s">
        <v>21</v>
      </c>
      <c r="R29" s="35" t="s">
        <v>22</v>
      </c>
      <c r="S29" s="36" t="s">
        <v>23</v>
      </c>
      <c r="T29" s="36" t="s">
        <v>24</v>
      </c>
      <c r="U29" s="36" t="s">
        <v>25</v>
      </c>
      <c r="V29" s="36" t="s">
        <v>26</v>
      </c>
      <c r="W29" s="35" t="s">
        <v>27</v>
      </c>
      <c r="X29" s="36" t="s">
        <v>28</v>
      </c>
      <c r="Y29" s="36" t="s">
        <v>29</v>
      </c>
      <c r="Z29" s="37" t="s">
        <v>30</v>
      </c>
      <c r="AA29" s="38" t="s">
        <v>1</v>
      </c>
      <c r="AB29" s="20"/>
    </row>
    <row r="30" spans="2:30" ht="15" customHeight="1" thickTop="1" x14ac:dyDescent="0.15">
      <c r="B30" s="19"/>
      <c r="C30" s="248" t="s">
        <v>65</v>
      </c>
      <c r="D30" s="249"/>
      <c r="E30" s="249"/>
      <c r="F30" s="250"/>
      <c r="G30" s="73"/>
      <c r="H30" s="74"/>
      <c r="I30" s="74"/>
      <c r="J30" s="74"/>
      <c r="K30" s="7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42"/>
      <c r="AB30" s="20"/>
    </row>
    <row r="31" spans="2:30" ht="15" customHeight="1" x14ac:dyDescent="0.15">
      <c r="B31" s="19"/>
      <c r="C31" s="251"/>
      <c r="D31" s="252" t="s">
        <v>50</v>
      </c>
      <c r="E31" s="54" t="s">
        <v>34</v>
      </c>
      <c r="F31" s="55"/>
      <c r="G31" s="76"/>
      <c r="H31" s="77"/>
      <c r="I31" s="77"/>
      <c r="J31" s="77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68"/>
      <c r="AB31" s="20"/>
    </row>
    <row r="32" spans="2:30" ht="20.100000000000001" customHeight="1" x14ac:dyDescent="0.15">
      <c r="B32" s="19"/>
      <c r="C32" s="251"/>
      <c r="D32" s="253"/>
      <c r="E32" s="254"/>
      <c r="F32" s="182" t="str">
        <f>D9&amp;"／"&amp;F9</f>
        <v>●●ショップ／売店</v>
      </c>
      <c r="G32" s="79">
        <v>45360</v>
      </c>
      <c r="H32" s="79">
        <v>45360</v>
      </c>
      <c r="I32" s="79">
        <v>45360</v>
      </c>
      <c r="J32" s="79">
        <v>45360</v>
      </c>
      <c r="K32" s="79">
        <v>45360</v>
      </c>
      <c r="L32" s="79">
        <v>45360</v>
      </c>
      <c r="M32" s="79">
        <v>45360</v>
      </c>
      <c r="N32" s="79">
        <v>45360</v>
      </c>
      <c r="O32" s="79">
        <v>45360</v>
      </c>
      <c r="P32" s="79">
        <v>45360</v>
      </c>
      <c r="Q32" s="79">
        <v>45360</v>
      </c>
      <c r="R32" s="79">
        <v>45360</v>
      </c>
      <c r="S32" s="79">
        <v>45360</v>
      </c>
      <c r="T32" s="79">
        <v>45360</v>
      </c>
      <c r="U32" s="79">
        <v>45360</v>
      </c>
      <c r="V32" s="79">
        <v>45360</v>
      </c>
      <c r="W32" s="79">
        <v>45360</v>
      </c>
      <c r="X32" s="79">
        <v>45360</v>
      </c>
      <c r="Y32" s="79">
        <v>45360</v>
      </c>
      <c r="Z32" s="81">
        <v>45360</v>
      </c>
      <c r="AA32" s="132">
        <f>SUM(G32:Z32)</f>
        <v>907200</v>
      </c>
      <c r="AB32" s="20"/>
    </row>
    <row r="33" spans="2:29" ht="20.100000000000001" customHeight="1" x14ac:dyDescent="0.15">
      <c r="B33" s="19"/>
      <c r="C33" s="251"/>
      <c r="D33" s="253"/>
      <c r="E33" s="254"/>
      <c r="F33" s="182" t="str">
        <f>D10&amp;"／"&amp;F10</f>
        <v>●●コーヒー／カフェ</v>
      </c>
      <c r="G33" s="79">
        <v>36288</v>
      </c>
      <c r="H33" s="79">
        <v>36288</v>
      </c>
      <c r="I33" s="79">
        <v>36288</v>
      </c>
      <c r="J33" s="79">
        <v>36288</v>
      </c>
      <c r="K33" s="79">
        <v>36288</v>
      </c>
      <c r="L33" s="79">
        <v>36288</v>
      </c>
      <c r="M33" s="79">
        <v>36288</v>
      </c>
      <c r="N33" s="79">
        <v>36288</v>
      </c>
      <c r="O33" s="79">
        <v>36288</v>
      </c>
      <c r="P33" s="79">
        <v>36288</v>
      </c>
      <c r="Q33" s="79">
        <v>36288</v>
      </c>
      <c r="R33" s="79">
        <v>36288</v>
      </c>
      <c r="S33" s="79">
        <v>36288</v>
      </c>
      <c r="T33" s="79">
        <v>36288</v>
      </c>
      <c r="U33" s="79">
        <v>36288</v>
      </c>
      <c r="V33" s="79">
        <v>36288</v>
      </c>
      <c r="W33" s="79">
        <v>36288</v>
      </c>
      <c r="X33" s="79">
        <v>36288</v>
      </c>
      <c r="Y33" s="79">
        <v>36288</v>
      </c>
      <c r="Z33" s="81">
        <v>36288</v>
      </c>
      <c r="AA33" s="132">
        <f>SUM(G33:Z33)</f>
        <v>725760</v>
      </c>
      <c r="AB33" s="20"/>
    </row>
    <row r="34" spans="2:29" ht="20.100000000000001" customHeight="1" x14ac:dyDescent="0.15">
      <c r="B34" s="19"/>
      <c r="C34" s="251"/>
      <c r="D34" s="253"/>
      <c r="E34" s="254"/>
      <c r="F34" s="182" t="str">
        <f>D11&amp;"／"&amp;F11</f>
        <v>便益・サービス拠点３／概要</v>
      </c>
      <c r="G34" s="79"/>
      <c r="H34" s="80"/>
      <c r="I34" s="80"/>
      <c r="J34" s="80"/>
      <c r="K34" s="80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132">
        <f>SUM(G34:Z34)</f>
        <v>0</v>
      </c>
      <c r="AB34" s="20"/>
    </row>
    <row r="35" spans="2:29" ht="20.100000000000001" customHeight="1" x14ac:dyDescent="0.15">
      <c r="B35" s="19"/>
      <c r="C35" s="251"/>
      <c r="D35" s="253"/>
      <c r="E35" s="255"/>
      <c r="F35" s="182" t="str">
        <f>D12&amp;"／"&amp;F12</f>
        <v>便益・サービス拠点４／概要</v>
      </c>
      <c r="G35" s="79"/>
      <c r="H35" s="80"/>
      <c r="I35" s="80"/>
      <c r="J35" s="80"/>
      <c r="K35" s="80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132">
        <f>SUM(G35:Z35)</f>
        <v>0</v>
      </c>
      <c r="AB35" s="20"/>
    </row>
    <row r="36" spans="2:29" ht="15" customHeight="1" x14ac:dyDescent="0.15">
      <c r="B36" s="19"/>
      <c r="C36" s="256" t="s">
        <v>66</v>
      </c>
      <c r="D36" s="257"/>
      <c r="E36" s="257"/>
      <c r="F36" s="257"/>
      <c r="G36" s="172"/>
      <c r="H36" s="82"/>
      <c r="I36" s="82"/>
      <c r="J36" s="82"/>
      <c r="K36" s="82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126"/>
      <c r="AB36" s="20"/>
    </row>
    <row r="37" spans="2:29" ht="15" customHeight="1" x14ac:dyDescent="0.15">
      <c r="B37" s="19"/>
      <c r="C37" s="258"/>
      <c r="D37" s="260" t="s">
        <v>53</v>
      </c>
      <c r="E37" s="54" t="s">
        <v>34</v>
      </c>
      <c r="F37" s="203"/>
      <c r="G37" s="208"/>
      <c r="H37" s="76"/>
      <c r="I37" s="76"/>
      <c r="J37" s="76"/>
      <c r="K37" s="76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78"/>
      <c r="AA37" s="123"/>
      <c r="AB37" s="20"/>
    </row>
    <row r="38" spans="2:29" ht="20.100000000000001" customHeight="1" x14ac:dyDescent="0.15">
      <c r="B38" s="19"/>
      <c r="C38" s="258"/>
      <c r="D38" s="261"/>
      <c r="E38" s="6"/>
      <c r="F38" s="183" t="str">
        <f>D9&amp;"／"&amp;F9</f>
        <v>●●ショップ／売店</v>
      </c>
      <c r="G38" s="155">
        <v>27800</v>
      </c>
      <c r="H38" s="124">
        <v>27800</v>
      </c>
      <c r="I38" s="124">
        <v>27800</v>
      </c>
      <c r="J38" s="124">
        <v>27800</v>
      </c>
      <c r="K38" s="124">
        <v>27800</v>
      </c>
      <c r="L38" s="124">
        <v>27800</v>
      </c>
      <c r="M38" s="124">
        <v>27800</v>
      </c>
      <c r="N38" s="124">
        <v>27800</v>
      </c>
      <c r="O38" s="124">
        <v>27800</v>
      </c>
      <c r="P38" s="124">
        <v>27800</v>
      </c>
      <c r="Q38" s="124">
        <v>27800</v>
      </c>
      <c r="R38" s="124">
        <v>27800</v>
      </c>
      <c r="S38" s="124">
        <v>27800</v>
      </c>
      <c r="T38" s="124">
        <v>27800</v>
      </c>
      <c r="U38" s="124">
        <v>27800</v>
      </c>
      <c r="V38" s="124">
        <v>27800</v>
      </c>
      <c r="W38" s="124">
        <v>27800</v>
      </c>
      <c r="X38" s="124">
        <v>27800</v>
      </c>
      <c r="Y38" s="124">
        <v>27800</v>
      </c>
      <c r="Z38" s="125">
        <v>27800</v>
      </c>
      <c r="AA38" s="132">
        <f>SUM(G38:Z38)</f>
        <v>556000</v>
      </c>
      <c r="AB38" s="20"/>
    </row>
    <row r="39" spans="2:29" ht="20.100000000000001" customHeight="1" x14ac:dyDescent="0.15">
      <c r="B39" s="19"/>
      <c r="C39" s="258"/>
      <c r="D39" s="261"/>
      <c r="E39" s="6"/>
      <c r="F39" s="183" t="str">
        <f>D10&amp;"／"&amp;F10</f>
        <v>●●コーヒー／カフェ</v>
      </c>
      <c r="G39" s="155">
        <v>35400</v>
      </c>
      <c r="H39" s="124">
        <v>35400</v>
      </c>
      <c r="I39" s="124">
        <v>35400</v>
      </c>
      <c r="J39" s="124">
        <v>35400</v>
      </c>
      <c r="K39" s="124">
        <v>35400</v>
      </c>
      <c r="L39" s="124">
        <v>35400</v>
      </c>
      <c r="M39" s="124">
        <v>35400</v>
      </c>
      <c r="N39" s="124">
        <v>35400</v>
      </c>
      <c r="O39" s="124">
        <v>35400</v>
      </c>
      <c r="P39" s="124">
        <v>35400</v>
      </c>
      <c r="Q39" s="124">
        <v>35400</v>
      </c>
      <c r="R39" s="124">
        <v>35400</v>
      </c>
      <c r="S39" s="124">
        <v>35400</v>
      </c>
      <c r="T39" s="124">
        <v>35400</v>
      </c>
      <c r="U39" s="124">
        <v>35400</v>
      </c>
      <c r="V39" s="124">
        <v>35400</v>
      </c>
      <c r="W39" s="124">
        <v>35400</v>
      </c>
      <c r="X39" s="124">
        <v>35400</v>
      </c>
      <c r="Y39" s="124">
        <v>35400</v>
      </c>
      <c r="Z39" s="125">
        <v>35400</v>
      </c>
      <c r="AA39" s="132">
        <f>SUM(G39:Z39)</f>
        <v>708000</v>
      </c>
      <c r="AB39" s="20"/>
    </row>
    <row r="40" spans="2:29" ht="20.100000000000001" customHeight="1" x14ac:dyDescent="0.15">
      <c r="B40" s="19"/>
      <c r="C40" s="258"/>
      <c r="D40" s="261"/>
      <c r="E40" s="6"/>
      <c r="F40" s="183" t="str">
        <f>D11&amp;"／"&amp;F11</f>
        <v>便益・サービス拠点３／概要</v>
      </c>
      <c r="G40" s="155"/>
      <c r="H40" s="154"/>
      <c r="I40" s="154"/>
      <c r="J40" s="154"/>
      <c r="K40" s="154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32">
        <f>SUM(G40:Z40)</f>
        <v>0</v>
      </c>
      <c r="AB40" s="20"/>
    </row>
    <row r="41" spans="2:29" ht="20.100000000000001" customHeight="1" x14ac:dyDescent="0.15">
      <c r="B41" s="19"/>
      <c r="C41" s="258"/>
      <c r="D41" s="261"/>
      <c r="E41" s="6"/>
      <c r="F41" s="183" t="str">
        <f>D12&amp;"／"&amp;F12</f>
        <v>便益・サービス拠点４／概要</v>
      </c>
      <c r="G41" s="155"/>
      <c r="H41" s="154"/>
      <c r="I41" s="154"/>
      <c r="J41" s="154"/>
      <c r="K41" s="154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32">
        <f>SUM(G41:Z41)</f>
        <v>0</v>
      </c>
      <c r="AB41" s="20"/>
    </row>
    <row r="42" spans="2:29" ht="15" customHeight="1" x14ac:dyDescent="0.15">
      <c r="B42" s="19"/>
      <c r="C42" s="258"/>
      <c r="D42" s="261"/>
      <c r="E42" s="160" t="s">
        <v>83</v>
      </c>
      <c r="F42" s="210"/>
      <c r="G42" s="161"/>
      <c r="H42" s="157"/>
      <c r="I42" s="157"/>
      <c r="J42" s="157"/>
      <c r="K42" s="157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6"/>
      <c r="AA42" s="123"/>
      <c r="AB42" s="20"/>
    </row>
    <row r="43" spans="2:29" ht="20.100000000000001" customHeight="1" x14ac:dyDescent="0.15">
      <c r="B43" s="19"/>
      <c r="C43" s="258"/>
      <c r="D43" s="261"/>
      <c r="E43" s="215"/>
      <c r="F43" s="213" t="str">
        <f>D17</f>
        <v>管理事務所</v>
      </c>
      <c r="G43" s="155">
        <v>0</v>
      </c>
      <c r="H43" s="124">
        <v>0</v>
      </c>
      <c r="I43" s="124">
        <v>0</v>
      </c>
      <c r="J43" s="124">
        <v>0</v>
      </c>
      <c r="K43" s="124">
        <v>0</v>
      </c>
      <c r="L43" s="124">
        <v>0</v>
      </c>
      <c r="M43" s="124">
        <v>0</v>
      </c>
      <c r="N43" s="124">
        <v>0</v>
      </c>
      <c r="O43" s="124">
        <v>0</v>
      </c>
      <c r="P43" s="124">
        <v>0</v>
      </c>
      <c r="Q43" s="124">
        <v>0</v>
      </c>
      <c r="R43" s="124">
        <v>0</v>
      </c>
      <c r="S43" s="124">
        <v>0</v>
      </c>
      <c r="T43" s="124">
        <v>0</v>
      </c>
      <c r="U43" s="124">
        <v>0</v>
      </c>
      <c r="V43" s="124">
        <v>0</v>
      </c>
      <c r="W43" s="124">
        <v>0</v>
      </c>
      <c r="X43" s="124">
        <v>0</v>
      </c>
      <c r="Y43" s="124">
        <v>0</v>
      </c>
      <c r="Z43" s="125">
        <v>0</v>
      </c>
      <c r="AA43" s="132">
        <f>SUM(G43:Z43)</f>
        <v>0</v>
      </c>
      <c r="AB43" s="20"/>
    </row>
    <row r="44" spans="2:29" ht="20.100000000000001" customHeight="1" x14ac:dyDescent="0.15">
      <c r="B44" s="19"/>
      <c r="C44" s="258"/>
      <c r="D44" s="261"/>
      <c r="E44" s="85"/>
      <c r="F44" s="213" t="str">
        <f>D18</f>
        <v>公園利用者向けトイレ</v>
      </c>
      <c r="G44" s="155">
        <v>0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24">
        <v>0</v>
      </c>
      <c r="R44" s="124">
        <v>0</v>
      </c>
      <c r="S44" s="124">
        <v>0</v>
      </c>
      <c r="T44" s="124">
        <v>0</v>
      </c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5">
        <v>0</v>
      </c>
      <c r="AA44" s="132">
        <f t="shared" ref="AA44" si="0">SUM(G44:Z44)</f>
        <v>0</v>
      </c>
      <c r="AB44" s="20"/>
    </row>
    <row r="45" spans="2:29" ht="20.100000000000001" customHeight="1" x14ac:dyDescent="0.15">
      <c r="B45" s="19"/>
      <c r="C45" s="258"/>
      <c r="D45" s="262"/>
      <c r="E45" s="216"/>
      <c r="F45" s="86" t="str">
        <f>D19</f>
        <v>園路・広場等の公共部</v>
      </c>
      <c r="G45" s="124">
        <v>3600</v>
      </c>
      <c r="H45" s="124">
        <v>3600</v>
      </c>
      <c r="I45" s="124">
        <v>3600</v>
      </c>
      <c r="J45" s="124">
        <v>3600</v>
      </c>
      <c r="K45" s="124">
        <v>3600</v>
      </c>
      <c r="L45" s="124">
        <v>3600</v>
      </c>
      <c r="M45" s="124">
        <v>3600</v>
      </c>
      <c r="N45" s="124">
        <v>3600</v>
      </c>
      <c r="O45" s="124">
        <v>3600</v>
      </c>
      <c r="P45" s="124">
        <v>3600</v>
      </c>
      <c r="Q45" s="124">
        <v>3600</v>
      </c>
      <c r="R45" s="124">
        <v>3600</v>
      </c>
      <c r="S45" s="124">
        <v>3600</v>
      </c>
      <c r="T45" s="124">
        <v>3600</v>
      </c>
      <c r="U45" s="124">
        <v>3600</v>
      </c>
      <c r="V45" s="124">
        <v>3600</v>
      </c>
      <c r="W45" s="124">
        <v>3600</v>
      </c>
      <c r="X45" s="124">
        <v>3600</v>
      </c>
      <c r="Y45" s="124">
        <v>3600</v>
      </c>
      <c r="Z45" s="124">
        <v>3600</v>
      </c>
      <c r="AA45" s="132">
        <f>SUM(G45:Z45)</f>
        <v>72000</v>
      </c>
      <c r="AB45" s="20"/>
    </row>
    <row r="46" spans="2:29" ht="15" customHeight="1" x14ac:dyDescent="0.15">
      <c r="B46" s="19"/>
      <c r="C46" s="258"/>
      <c r="D46" s="263" t="s">
        <v>73</v>
      </c>
      <c r="E46" s="265" t="s">
        <v>34</v>
      </c>
      <c r="F46" s="266"/>
      <c r="G46" s="157"/>
      <c r="H46" s="205"/>
      <c r="I46" s="205"/>
      <c r="J46" s="205"/>
      <c r="K46" s="205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23"/>
      <c r="AB46" s="20"/>
    </row>
    <row r="47" spans="2:29" ht="20.100000000000001" customHeight="1" x14ac:dyDescent="0.15">
      <c r="B47" s="19"/>
      <c r="C47" s="259"/>
      <c r="D47" s="264"/>
      <c r="E47" s="159"/>
      <c r="F47" s="139">
        <f>$Y$9</f>
        <v>4068</v>
      </c>
      <c r="G47" s="165">
        <f>$F$47</f>
        <v>4068</v>
      </c>
      <c r="H47" s="166">
        <f t="shared" ref="H47:Z47" si="1">$F$47</f>
        <v>4068</v>
      </c>
      <c r="I47" s="166">
        <f t="shared" si="1"/>
        <v>4068</v>
      </c>
      <c r="J47" s="166">
        <f t="shared" si="1"/>
        <v>4068</v>
      </c>
      <c r="K47" s="166">
        <f t="shared" si="1"/>
        <v>4068</v>
      </c>
      <c r="L47" s="166">
        <f t="shared" si="1"/>
        <v>4068</v>
      </c>
      <c r="M47" s="166">
        <f t="shared" si="1"/>
        <v>4068</v>
      </c>
      <c r="N47" s="166">
        <f t="shared" si="1"/>
        <v>4068</v>
      </c>
      <c r="O47" s="166">
        <f t="shared" si="1"/>
        <v>4068</v>
      </c>
      <c r="P47" s="166">
        <f t="shared" si="1"/>
        <v>4068</v>
      </c>
      <c r="Q47" s="166">
        <f t="shared" si="1"/>
        <v>4068</v>
      </c>
      <c r="R47" s="166">
        <f t="shared" si="1"/>
        <v>4068</v>
      </c>
      <c r="S47" s="166">
        <f t="shared" si="1"/>
        <v>4068</v>
      </c>
      <c r="T47" s="166">
        <f t="shared" si="1"/>
        <v>4068</v>
      </c>
      <c r="U47" s="166">
        <f t="shared" si="1"/>
        <v>4068</v>
      </c>
      <c r="V47" s="166">
        <f t="shared" si="1"/>
        <v>4068</v>
      </c>
      <c r="W47" s="166">
        <f t="shared" si="1"/>
        <v>4068</v>
      </c>
      <c r="X47" s="166">
        <f t="shared" si="1"/>
        <v>4068</v>
      </c>
      <c r="Y47" s="166">
        <f t="shared" si="1"/>
        <v>4068</v>
      </c>
      <c r="Z47" s="167">
        <f t="shared" si="1"/>
        <v>4068</v>
      </c>
      <c r="AA47" s="168">
        <f>SUM(G47:Z47)</f>
        <v>81360</v>
      </c>
      <c r="AB47" s="20"/>
      <c r="AC47" s="84"/>
    </row>
    <row r="48" spans="2:29" ht="27" customHeight="1" x14ac:dyDescent="0.15">
      <c r="B48" s="19"/>
      <c r="C48" s="267" t="s">
        <v>68</v>
      </c>
      <c r="D48" s="243"/>
      <c r="E48" s="243"/>
      <c r="F48" s="244"/>
      <c r="G48" s="169">
        <f t="shared" ref="G48:Z48" si="2">($M$24-$X$19)/$Y$24</f>
        <v>9524</v>
      </c>
      <c r="H48" s="170">
        <f t="shared" si="2"/>
        <v>9524</v>
      </c>
      <c r="I48" s="170">
        <f t="shared" si="2"/>
        <v>9524</v>
      </c>
      <c r="J48" s="170">
        <f t="shared" si="2"/>
        <v>9524</v>
      </c>
      <c r="K48" s="170">
        <f t="shared" si="2"/>
        <v>9524</v>
      </c>
      <c r="L48" s="170">
        <f t="shared" si="2"/>
        <v>9524</v>
      </c>
      <c r="M48" s="170">
        <f t="shared" si="2"/>
        <v>9524</v>
      </c>
      <c r="N48" s="170">
        <f t="shared" si="2"/>
        <v>9524</v>
      </c>
      <c r="O48" s="170">
        <f t="shared" si="2"/>
        <v>9524</v>
      </c>
      <c r="P48" s="170">
        <f t="shared" si="2"/>
        <v>9524</v>
      </c>
      <c r="Q48" s="170">
        <f t="shared" si="2"/>
        <v>9524</v>
      </c>
      <c r="R48" s="170">
        <f t="shared" si="2"/>
        <v>9524</v>
      </c>
      <c r="S48" s="170">
        <f t="shared" si="2"/>
        <v>9524</v>
      </c>
      <c r="T48" s="170">
        <f t="shared" si="2"/>
        <v>9524</v>
      </c>
      <c r="U48" s="170">
        <f t="shared" si="2"/>
        <v>9524</v>
      </c>
      <c r="V48" s="170">
        <f t="shared" si="2"/>
        <v>9524</v>
      </c>
      <c r="W48" s="170">
        <f t="shared" si="2"/>
        <v>9524</v>
      </c>
      <c r="X48" s="170">
        <f t="shared" si="2"/>
        <v>9524</v>
      </c>
      <c r="Y48" s="170">
        <f t="shared" si="2"/>
        <v>9524</v>
      </c>
      <c r="Z48" s="171">
        <f t="shared" si="2"/>
        <v>9524</v>
      </c>
      <c r="AA48" s="138">
        <f>SUM(G48:Z48)</f>
        <v>190480</v>
      </c>
      <c r="AB48" s="20"/>
      <c r="AC48" s="84"/>
    </row>
    <row r="49" spans="2:29" ht="27" customHeight="1" x14ac:dyDescent="0.15">
      <c r="B49" s="19"/>
      <c r="C49" s="242" t="s">
        <v>67</v>
      </c>
      <c r="D49" s="243"/>
      <c r="E49" s="243"/>
      <c r="F49" s="244"/>
      <c r="G49" s="162">
        <f t="shared" ref="G49:AA49" si="3">SUM(G31:G35)-SUM(G38:G48)</f>
        <v>1256</v>
      </c>
      <c r="H49" s="163">
        <f t="shared" si="3"/>
        <v>1256</v>
      </c>
      <c r="I49" s="163">
        <f t="shared" si="3"/>
        <v>1256</v>
      </c>
      <c r="J49" s="163">
        <f t="shared" si="3"/>
        <v>1256</v>
      </c>
      <c r="K49" s="163">
        <f t="shared" si="3"/>
        <v>1256</v>
      </c>
      <c r="L49" s="163">
        <f t="shared" si="3"/>
        <v>1256</v>
      </c>
      <c r="M49" s="163">
        <f t="shared" si="3"/>
        <v>1256</v>
      </c>
      <c r="N49" s="163">
        <f t="shared" si="3"/>
        <v>1256</v>
      </c>
      <c r="O49" s="163">
        <f t="shared" si="3"/>
        <v>1256</v>
      </c>
      <c r="P49" s="163">
        <f t="shared" si="3"/>
        <v>1256</v>
      </c>
      <c r="Q49" s="163">
        <f t="shared" si="3"/>
        <v>1256</v>
      </c>
      <c r="R49" s="163">
        <f t="shared" si="3"/>
        <v>1256</v>
      </c>
      <c r="S49" s="163">
        <f t="shared" si="3"/>
        <v>1256</v>
      </c>
      <c r="T49" s="163">
        <f t="shared" si="3"/>
        <v>1256</v>
      </c>
      <c r="U49" s="163">
        <f t="shared" si="3"/>
        <v>1256</v>
      </c>
      <c r="V49" s="163">
        <f t="shared" si="3"/>
        <v>1256</v>
      </c>
      <c r="W49" s="163">
        <f t="shared" si="3"/>
        <v>1256</v>
      </c>
      <c r="X49" s="163">
        <f t="shared" si="3"/>
        <v>1256</v>
      </c>
      <c r="Y49" s="163">
        <f t="shared" si="3"/>
        <v>1256</v>
      </c>
      <c r="Z49" s="164">
        <f t="shared" si="3"/>
        <v>1256</v>
      </c>
      <c r="AA49" s="138">
        <f t="shared" si="3"/>
        <v>25120</v>
      </c>
      <c r="AB49" s="20"/>
      <c r="AC49" s="84"/>
    </row>
    <row r="50" spans="2:29" x14ac:dyDescent="0.15">
      <c r="B50" s="19"/>
      <c r="C50" s="65" t="s">
        <v>20</v>
      </c>
      <c r="D50" s="6" t="s">
        <v>18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20"/>
    </row>
    <row r="51" spans="2:29" x14ac:dyDescent="0.15">
      <c r="B51" s="19"/>
      <c r="C51" s="191" t="s">
        <v>115</v>
      </c>
      <c r="D51" s="220" t="s">
        <v>116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20"/>
    </row>
    <row r="52" spans="2:29" ht="11.25" thickBot="1" x14ac:dyDescent="0.2">
      <c r="B52" s="21"/>
      <c r="C52" s="217"/>
      <c r="D52" s="218"/>
      <c r="E52" s="219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6"/>
    </row>
    <row r="54" spans="2:29" s="27" customFormat="1" x14ac:dyDescent="0.15">
      <c r="F54" s="27" t="s">
        <v>117</v>
      </c>
    </row>
    <row r="55" spans="2:29" s="27" customFormat="1" ht="13.5" x14ac:dyDescent="0.15">
      <c r="F55" s="5"/>
    </row>
    <row r="56" spans="2:29" s="27" customFormat="1" ht="13.5" x14ac:dyDescent="0.15">
      <c r="F56" s="5"/>
    </row>
    <row r="57" spans="2:29" s="27" customFormat="1" ht="13.5" x14ac:dyDescent="0.15">
      <c r="F57" s="5"/>
    </row>
    <row r="58" spans="2:29" s="27" customFormat="1" ht="13.5" x14ac:dyDescent="0.15">
      <c r="F58" s="5"/>
    </row>
    <row r="59" spans="2:29" s="27" customFormat="1" ht="13.5" x14ac:dyDescent="0.15">
      <c r="F59" s="5"/>
    </row>
    <row r="60" spans="2:29" s="27" customFormat="1" ht="13.5" x14ac:dyDescent="0.15">
      <c r="F60" s="5"/>
    </row>
    <row r="61" spans="2:29" s="27" customFormat="1" ht="13.5" x14ac:dyDescent="0.15">
      <c r="F61" s="5"/>
    </row>
    <row r="62" spans="2:29" s="27" customFormat="1" ht="13.5" x14ac:dyDescent="0.15">
      <c r="F62" s="5"/>
    </row>
    <row r="63" spans="2:29" s="27" customFormat="1" ht="13.5" x14ac:dyDescent="0.15">
      <c r="F63" s="5"/>
    </row>
    <row r="64" spans="2:29" s="27" customFormat="1" ht="13.5" x14ac:dyDescent="0.15">
      <c r="F64" s="5"/>
    </row>
    <row r="65" spans="6:6" s="27" customFormat="1" ht="13.5" x14ac:dyDescent="0.15">
      <c r="F65" s="5"/>
    </row>
    <row r="66" spans="6:6" s="27" customFormat="1" ht="13.5" x14ac:dyDescent="0.15">
      <c r="F66" s="5"/>
    </row>
    <row r="67" spans="6:6" s="27" customFormat="1" ht="13.5" x14ac:dyDescent="0.15">
      <c r="F67" s="91"/>
    </row>
    <row r="68" spans="6:6" s="27" customFormat="1" x14ac:dyDescent="0.15"/>
    <row r="69" spans="6:6" s="27" customFormat="1" x14ac:dyDescent="0.15"/>
    <row r="70" spans="6:6" s="27" customFormat="1" x14ac:dyDescent="0.15"/>
  </sheetData>
  <sheetProtection algorithmName="SHA-512" hashValue="sEzIGzVX3f9BC54IQAb6q1hOwfF5tmmWKm3JysbD9PPjzJScNcddTqAm7p3e76cO4bKrezdFx7Gxm9U233u2xA==" saltValue="+ShDoH3Qo8iRNZ0mC4o7DA==" spinCount="100000" sheet="1" objects="1" scenarios="1"/>
  <mergeCells count="95">
    <mergeCell ref="Y16:Z16"/>
    <mergeCell ref="U16:W16"/>
    <mergeCell ref="X17:AA17"/>
    <mergeCell ref="R7:Z7"/>
    <mergeCell ref="D8:E8"/>
    <mergeCell ref="G8:H8"/>
    <mergeCell ref="I8:J8"/>
    <mergeCell ref="K8:L8"/>
    <mergeCell ref="M8:N8"/>
    <mergeCell ref="R8:T8"/>
    <mergeCell ref="U8:V8"/>
    <mergeCell ref="W8:X8"/>
    <mergeCell ref="Y8:Z8"/>
    <mergeCell ref="Y9:Z9"/>
    <mergeCell ref="G10:H10"/>
    <mergeCell ref="I10:J10"/>
    <mergeCell ref="Y10:Z10"/>
    <mergeCell ref="G9:H9"/>
    <mergeCell ref="I9:J9"/>
    <mergeCell ref="K9:L9"/>
    <mergeCell ref="M9:N9"/>
    <mergeCell ref="R9:T9"/>
    <mergeCell ref="U9:V9"/>
    <mergeCell ref="W9:X9"/>
    <mergeCell ref="K10:L10"/>
    <mergeCell ref="M10:N10"/>
    <mergeCell ref="R10:T10"/>
    <mergeCell ref="U10:V10"/>
    <mergeCell ref="W10:X10"/>
    <mergeCell ref="I16:J16"/>
    <mergeCell ref="K16:L16"/>
    <mergeCell ref="M16:N16"/>
    <mergeCell ref="G11:H11"/>
    <mergeCell ref="I11:J11"/>
    <mergeCell ref="K11:L11"/>
    <mergeCell ref="M11:N11"/>
    <mergeCell ref="G12:H12"/>
    <mergeCell ref="I12:J12"/>
    <mergeCell ref="K12:L12"/>
    <mergeCell ref="M12:N12"/>
    <mergeCell ref="X18:Z18"/>
    <mergeCell ref="C13:F13"/>
    <mergeCell ref="G13:H13"/>
    <mergeCell ref="I13:J13"/>
    <mergeCell ref="K13:L13"/>
    <mergeCell ref="M13:N13"/>
    <mergeCell ref="G17:H17"/>
    <mergeCell ref="I17:J17"/>
    <mergeCell ref="K17:L17"/>
    <mergeCell ref="M17:N17"/>
    <mergeCell ref="G18:H18"/>
    <mergeCell ref="I18:J18"/>
    <mergeCell ref="K18:L18"/>
    <mergeCell ref="M18:N18"/>
    <mergeCell ref="D16:E16"/>
    <mergeCell ref="G16:H16"/>
    <mergeCell ref="Y21:AA22"/>
    <mergeCell ref="AA23:AA24"/>
    <mergeCell ref="X19:Z19"/>
    <mergeCell ref="G19:H19"/>
    <mergeCell ref="I19:J19"/>
    <mergeCell ref="K19:L19"/>
    <mergeCell ref="M19:N19"/>
    <mergeCell ref="M24:N24"/>
    <mergeCell ref="V24:W24"/>
    <mergeCell ref="X20:Z20"/>
    <mergeCell ref="V23:W23"/>
    <mergeCell ref="Y23:Z23"/>
    <mergeCell ref="R20:S20"/>
    <mergeCell ref="Y24:Z24"/>
    <mergeCell ref="G24:H24"/>
    <mergeCell ref="I24:J24"/>
    <mergeCell ref="D23:E23"/>
    <mergeCell ref="G23:H23"/>
    <mergeCell ref="I23:J23"/>
    <mergeCell ref="K23:L23"/>
    <mergeCell ref="M23:N23"/>
    <mergeCell ref="C20:F20"/>
    <mergeCell ref="G20:H20"/>
    <mergeCell ref="I20:J20"/>
    <mergeCell ref="K20:L20"/>
    <mergeCell ref="M20:N20"/>
    <mergeCell ref="K24:L24"/>
    <mergeCell ref="C49:F49"/>
    <mergeCell ref="C29:F29"/>
    <mergeCell ref="C30:F30"/>
    <mergeCell ref="C31:C35"/>
    <mergeCell ref="D31:D35"/>
    <mergeCell ref="E32:E35"/>
    <mergeCell ref="C36:F36"/>
    <mergeCell ref="C37:C47"/>
    <mergeCell ref="D37:D45"/>
    <mergeCell ref="D46:D47"/>
    <mergeCell ref="E46:F46"/>
    <mergeCell ref="C48:F48"/>
  </mergeCells>
  <phoneticPr fontId="1"/>
  <pageMargins left="0.25" right="0.25" top="0.75" bottom="0.75" header="0.3" footer="0.3"/>
  <pageSetup paperSize="8" scale="8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様式５ A</vt:lpstr>
      <vt:lpstr>様式５ B </vt:lpstr>
      <vt:lpstr>様式５C</vt:lpstr>
      <vt:lpstr>様式５D</vt:lpstr>
      <vt:lpstr>【 参考資料１０】手法A</vt:lpstr>
      <vt:lpstr>'【 参考資料１０】手法A'!Print_Area</vt:lpstr>
      <vt:lpstr>'様式５ A'!Print_Area</vt:lpstr>
      <vt:lpstr>'様式５ B '!Print_Area</vt:lpstr>
      <vt:lpstr>様式５C!Print_Area</vt:lpstr>
      <vt:lpstr>様式５D!Print_Area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草津</dc:creator>
  <cp:lastModifiedBy>Tsuda101</cp:lastModifiedBy>
  <cp:lastPrinted>2022-03-30T02:06:50Z</cp:lastPrinted>
  <dcterms:created xsi:type="dcterms:W3CDTF">2022-01-14T05:46:23Z</dcterms:created>
  <dcterms:modified xsi:type="dcterms:W3CDTF">2022-03-30T02:08:05Z</dcterms:modified>
</cp:coreProperties>
</file>