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2241\令和３年度\05 指導許可\080-050大規模建築物\６３０廃棄物保管場所等及び再利用対象物保管場所の設置の手引き\R3\【令和4年4月版】手引き全体の見直し\ＨＰ掲載用計算書・算定表\事業用\"/>
    </mc:Choice>
  </mc:AlternateContent>
  <bookViews>
    <workbookView xWindow="0" yWindow="0" windowWidth="20490" windowHeight="7530"/>
  </bookViews>
  <sheets>
    <sheet name="容器数・面積の算定表" sheetId="1" r:id="rId1"/>
  </sheets>
  <definedNames>
    <definedName name="_xlnm.Print_Area" localSheetId="0">容器数・面積の算定表!$A$1:$BC$29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8" i="1" l="1"/>
  <c r="AH8" i="1" s="1"/>
  <c r="AM8" i="1" s="1"/>
  <c r="BG7" i="1"/>
  <c r="AH7" i="1" s="1"/>
  <c r="AV7" i="1" s="1"/>
  <c r="AY7" i="1" s="1"/>
  <c r="AK18" i="1" s="1"/>
  <c r="BH18" i="1" s="1"/>
  <c r="AW18" i="1" s="1"/>
  <c r="AM7" i="1" l="1"/>
  <c r="AV8" i="1"/>
  <c r="AY8" i="1" s="1"/>
  <c r="AK19" i="1" s="1"/>
  <c r="BH19" i="1" s="1"/>
  <c r="AW19" i="1" s="1"/>
  <c r="H27" i="1" s="1"/>
</calcChain>
</file>

<file path=xl/sharedStrings.xml><?xml version="1.0" encoding="utf-8"?>
<sst xmlns="http://schemas.openxmlformats.org/spreadsheetml/2006/main" count="106" uniqueCount="63">
  <si>
    <t>種別</t>
    <rPh sb="0" eb="2">
      <t>シュベツ</t>
    </rPh>
    <phoneticPr fontId="1"/>
  </si>
  <si>
    <t>[</t>
    <phoneticPr fontId="1"/>
  </si>
  <si>
    <t>]</t>
    <phoneticPr fontId="1"/>
  </si>
  <si>
    <t>㎏</t>
    <phoneticPr fontId="1"/>
  </si>
  <si>
    <t>×</t>
    <phoneticPr fontId="1"/>
  </si>
  <si>
    <t>日</t>
    <rPh sb="0" eb="1">
      <t>ニチ</t>
    </rPh>
    <phoneticPr fontId="1"/>
  </si>
  <si>
    <t>÷</t>
    <phoneticPr fontId="1"/>
  </si>
  <si>
    <t>＝</t>
    <phoneticPr fontId="1"/>
  </si>
  <si>
    <t>①</t>
    <phoneticPr fontId="1"/>
  </si>
  <si>
    <t>個</t>
    <rPh sb="0" eb="1">
      <t>コ</t>
    </rPh>
    <phoneticPr fontId="1"/>
  </si>
  <si>
    <t>①×1.4＝</t>
    <phoneticPr fontId="1"/>
  </si>
  <si>
    <t>②</t>
    <phoneticPr fontId="1"/>
  </si>
  <si>
    <t>②×1.4＝</t>
    <phoneticPr fontId="1"/>
  </si>
  <si>
    <t>]個</t>
    <rPh sb="1" eb="2">
      <t>コ</t>
    </rPh>
    <phoneticPr fontId="1"/>
  </si>
  <si>
    <t>㎡</t>
    <phoneticPr fontId="1"/>
  </si>
  <si>
    <t>(容器数[</t>
    <rPh sb="1" eb="3">
      <t>ヨウキ</t>
    </rPh>
    <rPh sb="3" eb="4">
      <t>スウ</t>
    </rPh>
    <phoneticPr fontId="1"/>
  </si>
  <si>
    <t>段数[</t>
    <rPh sb="0" eb="2">
      <t>ダンスウ</t>
    </rPh>
    <phoneticPr fontId="1"/>
  </si>
  <si>
    <t>]段)</t>
    <rPh sb="1" eb="2">
      <t>ダン</t>
    </rPh>
    <phoneticPr fontId="1"/>
  </si>
  <si>
    <t>容器の直径又は縦[</t>
    <rPh sb="0" eb="2">
      <t>ヨウキ</t>
    </rPh>
    <rPh sb="3" eb="5">
      <t>チョッケイ</t>
    </rPh>
    <rPh sb="5" eb="6">
      <t>マタ</t>
    </rPh>
    <rPh sb="7" eb="8">
      <t>タテ</t>
    </rPh>
    <phoneticPr fontId="1"/>
  </si>
  <si>
    <t>]ｍ</t>
    <phoneticPr fontId="1"/>
  </si>
  <si>
    <t>容器の直径又は横[</t>
    <rPh sb="0" eb="2">
      <t>ヨウキ</t>
    </rPh>
    <rPh sb="3" eb="5">
      <t>チョッケイ</t>
    </rPh>
    <rPh sb="5" eb="6">
      <t>マタ</t>
    </rPh>
    <rPh sb="7" eb="8">
      <t>ヨコ</t>
    </rPh>
    <phoneticPr fontId="1"/>
  </si>
  <si>
    <t>保管容器</t>
    <rPh sb="0" eb="2">
      <t>ホカン</t>
    </rPh>
    <rPh sb="2" eb="4">
      <t>ヨウキ</t>
    </rPh>
    <phoneticPr fontId="1"/>
  </si>
  <si>
    <t>底面積等</t>
    <rPh sb="0" eb="3">
      <t>テイメンセキ</t>
    </rPh>
    <rPh sb="3" eb="4">
      <t>トウ</t>
    </rPh>
    <phoneticPr fontId="1"/>
  </si>
  <si>
    <t>設置条件</t>
    <rPh sb="0" eb="2">
      <t>セッチ</t>
    </rPh>
    <rPh sb="2" eb="4">
      <t>ジョウケン</t>
    </rPh>
    <phoneticPr fontId="1"/>
  </si>
  <si>
    <t>60㍑丸型ポリ容器</t>
    <rPh sb="3" eb="5">
      <t>マルガタ</t>
    </rPh>
    <rPh sb="7" eb="9">
      <t>ヨウキ</t>
    </rPh>
    <phoneticPr fontId="1"/>
  </si>
  <si>
    <r>
      <t xml:space="preserve">直径60㎝
</t>
    </r>
    <r>
      <rPr>
        <sz val="9"/>
        <color theme="1"/>
        <rFont val="ＭＳ 明朝"/>
        <family val="1"/>
        <charset val="128"/>
      </rPr>
      <t>（規格により異なる）</t>
    </r>
    <rPh sb="0" eb="2">
      <t>チョッケイ</t>
    </rPh>
    <rPh sb="7" eb="9">
      <t>キカク</t>
    </rPh>
    <rPh sb="12" eb="13">
      <t>コト</t>
    </rPh>
    <phoneticPr fontId="1"/>
  </si>
  <si>
    <t>棚は２段が上限
１段80㎝から100㎝まで</t>
    <rPh sb="0" eb="1">
      <t>タナ</t>
    </rPh>
    <rPh sb="3" eb="4">
      <t>ダン</t>
    </rPh>
    <rPh sb="5" eb="7">
      <t>ジョウゲン</t>
    </rPh>
    <rPh sb="9" eb="10">
      <t>ダン</t>
    </rPh>
    <phoneticPr fontId="1"/>
  </si>
  <si>
    <t>60㍑角型ポリ容器</t>
    <rPh sb="3" eb="5">
      <t>カクガタ</t>
    </rPh>
    <rPh sb="7" eb="9">
      <t>ヨウキ</t>
    </rPh>
    <phoneticPr fontId="1"/>
  </si>
  <si>
    <r>
      <t>0.2㎡　</t>
    </r>
    <r>
      <rPr>
        <b/>
        <sz val="11"/>
        <color theme="1"/>
        <rFont val="ＭＳ ゴシック"/>
        <family val="3"/>
        <charset val="128"/>
      </rPr>
      <t>※</t>
    </r>
    <phoneticPr fontId="1"/>
  </si>
  <si>
    <t>洗浄排水設備面積</t>
    <rPh sb="0" eb="2">
      <t>センジョウ</t>
    </rPh>
    <rPh sb="2" eb="4">
      <t>ハイスイ</t>
    </rPh>
    <rPh sb="4" eb="6">
      <t>セツビ</t>
    </rPh>
    <rPh sb="6" eb="8">
      <t>メンセキ</t>
    </rPh>
    <phoneticPr fontId="1"/>
  </si>
  <si>
    <t>作業上必要面積</t>
    <rPh sb="0" eb="2">
      <t>サギョウ</t>
    </rPh>
    <rPh sb="2" eb="3">
      <t>ジョウ</t>
    </rPh>
    <rPh sb="3" eb="5">
      <t>ヒツヨウ</t>
    </rPh>
    <rPh sb="5" eb="7">
      <t>メンセキ</t>
    </rPh>
    <phoneticPr fontId="1"/>
  </si>
  <si>
    <t>用途</t>
    <phoneticPr fontId="1"/>
  </si>
  <si>
    <t>廃棄物種別</t>
    <rPh sb="0" eb="3">
      <t>ハイキブツ</t>
    </rPh>
    <rPh sb="3" eb="5">
      <t>シュベツ</t>
    </rPh>
    <phoneticPr fontId="1"/>
  </si>
  <si>
    <t>ａ</t>
    <phoneticPr fontId="1"/>
  </si>
  <si>
    <t>ｂ</t>
    <phoneticPr fontId="1"/>
  </si>
  <si>
    <t>最低必要個数</t>
    <phoneticPr fontId="1"/>
  </si>
  <si>
    <t>予備率の加算【Ｂ】</t>
    <phoneticPr fontId="1"/>
  </si>
  <si>
    <t>必要個数</t>
    <phoneticPr fontId="1"/>
  </si>
  <si>
    <t>事業</t>
    <rPh sb="0" eb="2">
      <t>ジギョウ</t>
    </rPh>
    <phoneticPr fontId="1"/>
  </si>
  <si>
    <t>一般廃棄物(可燃物)</t>
    <rPh sb="0" eb="2">
      <t>イッパン</t>
    </rPh>
    <rPh sb="2" eb="5">
      <t>ハイキブツ</t>
    </rPh>
    <rPh sb="6" eb="8">
      <t>カネン</t>
    </rPh>
    <rPh sb="8" eb="9">
      <t>ブツ</t>
    </rPh>
    <phoneticPr fontId="1"/>
  </si>
  <si>
    <t>産業廃棄物(不燃物)</t>
    <rPh sb="0" eb="2">
      <t>サンギョウ</t>
    </rPh>
    <rPh sb="2" eb="5">
      <t>ハイキブツ</t>
    </rPh>
    <rPh sb="6" eb="9">
      <t>フネンブツ</t>
    </rPh>
    <phoneticPr fontId="1"/>
  </si>
  <si>
    <t>　種別内訳量　種別重量(内訳量計算書ａｂ)×収集間隔÷容器重量＝【Ａ】</t>
    <rPh sb="1" eb="3">
      <t>シュベツ</t>
    </rPh>
    <rPh sb="3" eb="5">
      <t>ウチワケ</t>
    </rPh>
    <rPh sb="5" eb="6">
      <t>リョウ</t>
    </rPh>
    <rPh sb="7" eb="9">
      <t>シュベツ</t>
    </rPh>
    <rPh sb="9" eb="11">
      <t>ジュウリョウ</t>
    </rPh>
    <rPh sb="12" eb="14">
      <t>ウチワケ</t>
    </rPh>
    <rPh sb="14" eb="15">
      <t>リョウ</t>
    </rPh>
    <rPh sb="15" eb="18">
      <t>ケイサンショ</t>
    </rPh>
    <rPh sb="22" eb="24">
      <t>シュウシュウ</t>
    </rPh>
    <rPh sb="24" eb="26">
      <t>カンカク</t>
    </rPh>
    <rPh sb="27" eb="29">
      <t>ヨウキ</t>
    </rPh>
    <rPh sb="29" eb="31">
      <t>ジュウリョウ</t>
    </rPh>
    <phoneticPr fontId="1"/>
  </si>
  <si>
    <r>
      <t>■　廃棄物の保管に必要な容器数の算定表　</t>
    </r>
    <r>
      <rPr>
        <b/>
        <sz val="10"/>
        <color rgb="FFFF0000"/>
        <rFont val="ＭＳ ゴシック"/>
        <family val="3"/>
        <charset val="128"/>
      </rPr>
      <t>※</t>
    </r>
    <r>
      <rPr>
        <b/>
        <u/>
        <sz val="10"/>
        <color rgb="FFFF0000"/>
        <rFont val="ＭＳ ゴシック"/>
        <family val="3"/>
        <charset val="128"/>
      </rPr>
      <t>黄色セルに数値を入力してください。それ以外は自動計算されます。</t>
    </r>
    <rPh sb="2" eb="5">
      <t>ハイキブツ</t>
    </rPh>
    <rPh sb="6" eb="8">
      <t>ホカン</t>
    </rPh>
    <rPh sb="9" eb="11">
      <t>ヒツヨウ</t>
    </rPh>
    <rPh sb="12" eb="14">
      <t>ヨウキ</t>
    </rPh>
    <rPh sb="14" eb="15">
      <t>スウ</t>
    </rPh>
    <rPh sb="16" eb="18">
      <t>サンテイ</t>
    </rPh>
    <rPh sb="18" eb="19">
      <t>ヒョウ</t>
    </rPh>
    <rPh sb="21" eb="23">
      <t>キイロ</t>
    </rPh>
    <rPh sb="26" eb="28">
      <t>スウチ</t>
    </rPh>
    <rPh sb="29" eb="31">
      <t>ニュウリョク</t>
    </rPh>
    <rPh sb="40" eb="42">
      <t>イガイ</t>
    </rPh>
    <rPh sb="43" eb="45">
      <t>ジドウ</t>
    </rPh>
    <rPh sb="45" eb="47">
      <t>ケイサン</t>
    </rPh>
    <phoneticPr fontId="1"/>
  </si>
  <si>
    <t>可燃物・不燃物</t>
    <rPh sb="0" eb="3">
      <t>カネンブツ</t>
    </rPh>
    <rPh sb="4" eb="7">
      <t>フネンブツ</t>
    </rPh>
    <phoneticPr fontId="1"/>
  </si>
  <si>
    <t>保管方法</t>
    <rPh sb="0" eb="2">
      <t>ホカン</t>
    </rPh>
    <rPh sb="2" eb="4">
      <t>ホウホウ</t>
    </rPh>
    <phoneticPr fontId="1"/>
  </si>
  <si>
    <t>ポリ容器</t>
    <rPh sb="2" eb="4">
      <t>ヨウキ</t>
    </rPh>
    <phoneticPr fontId="1"/>
  </si>
  <si>
    <t>保管容器・容量</t>
    <rPh sb="0" eb="2">
      <t>ホカン</t>
    </rPh>
    <rPh sb="2" eb="4">
      <t>ヨウキ</t>
    </rPh>
    <rPh sb="5" eb="7">
      <t>ヨウリョウ</t>
    </rPh>
    <phoneticPr fontId="1"/>
  </si>
  <si>
    <r>
      <t xml:space="preserve">60リットル丸型・角型容器 </t>
    </r>
    <r>
      <rPr>
        <b/>
        <sz val="11"/>
        <color theme="1"/>
        <rFont val="ＭＳ ゴシック"/>
        <family val="3"/>
        <charset val="128"/>
      </rPr>
      <t>※</t>
    </r>
    <rPh sb="6" eb="8">
      <t>マルガタ</t>
    </rPh>
    <rPh sb="9" eb="11">
      <t>カクガタ</t>
    </rPh>
    <rPh sb="11" eb="13">
      <t>ヨウキ</t>
    </rPh>
    <phoneticPr fontId="1"/>
  </si>
  <si>
    <t>重量への換算</t>
    <rPh sb="0" eb="2">
      <t>ジュウリョウ</t>
    </rPh>
    <rPh sb="4" eb="6">
      <t>カンサン</t>
    </rPh>
    <phoneticPr fontId="1"/>
  </si>
  <si>
    <t>60㍑＝11.4㎏</t>
    <phoneticPr fontId="1"/>
  </si>
  <si>
    <t>■　廃棄物の保管に必要な面積の算定表</t>
    <rPh sb="2" eb="5">
      <t>ハイキブツ</t>
    </rPh>
    <rPh sb="6" eb="8">
      <t>ホカン</t>
    </rPh>
    <rPh sb="9" eb="11">
      <t>ヒツヨウ</t>
    </rPh>
    <rPh sb="12" eb="14">
      <t>メンセキ</t>
    </rPh>
    <rPh sb="15" eb="17">
      <t>サンテイ</t>
    </rPh>
    <rPh sb="17" eb="18">
      <t>ヒョウ</t>
    </rPh>
    <phoneticPr fontId="1"/>
  </si>
  <si>
    <t>➊</t>
    <phoneticPr fontId="1"/>
  </si>
  <si>
    <t>❷</t>
    <phoneticPr fontId="1"/>
  </si>
  <si>
    <t>可燃物・不燃物</t>
    <rPh sb="0" eb="3">
      <t>カネンブツ</t>
    </rPh>
    <rPh sb="4" eb="7">
      <t>フネンブツ</t>
    </rPh>
    <phoneticPr fontId="1"/>
  </si>
  <si>
    <r>
      <t xml:space="preserve">ポ　リ　容　器
</t>
    </r>
    <r>
      <rPr>
        <b/>
        <sz val="10"/>
        <color theme="1"/>
        <rFont val="ＭＳ ゴシック"/>
        <family val="3"/>
        <charset val="128"/>
      </rPr>
      <t>（一般廃棄物）</t>
    </r>
    <rPh sb="4" eb="5">
      <t>カタチ</t>
    </rPh>
    <rPh sb="6" eb="7">
      <t>ウツワ</t>
    </rPh>
    <rPh sb="9" eb="11">
      <t>イッパン</t>
    </rPh>
    <rPh sb="11" eb="14">
      <t>ハイキブツ</t>
    </rPh>
    <phoneticPr fontId="1"/>
  </si>
  <si>
    <r>
      <t xml:space="preserve">ポ　リ　容　器
</t>
    </r>
    <r>
      <rPr>
        <b/>
        <sz val="10"/>
        <color theme="1"/>
        <rFont val="ＭＳ ゴシック"/>
        <family val="3"/>
        <charset val="128"/>
      </rPr>
      <t>（産業廃棄物）</t>
    </r>
    <rPh sb="4" eb="5">
      <t>カタチ</t>
    </rPh>
    <rPh sb="6" eb="7">
      <t>ウツワ</t>
    </rPh>
    <rPh sb="9" eb="11">
      <t>サンギョウ</t>
    </rPh>
    <rPh sb="11" eb="14">
      <t>ハイキブツ</t>
    </rPh>
    <phoneticPr fontId="1"/>
  </si>
  <si>
    <t>❸</t>
    <phoneticPr fontId="1"/>
  </si>
  <si>
    <t>❹</t>
    <phoneticPr fontId="1"/>
  </si>
  <si>
    <t>廃棄物合計➊❷❸❹</t>
    <rPh sb="0" eb="3">
      <t>ハイキブツ</t>
    </rPh>
    <rPh sb="3" eb="5">
      <t>ゴウケイ</t>
    </rPh>
    <phoneticPr fontId="1"/>
  </si>
  <si>
    <t>大型ごみ置き場</t>
    <rPh sb="0" eb="2">
      <t>オオガタ</t>
    </rPh>
    <rPh sb="4" eb="5">
      <t>オ</t>
    </rPh>
    <rPh sb="6" eb="7">
      <t>バ</t>
    </rPh>
    <phoneticPr fontId="1"/>
  </si>
  <si>
    <r>
      <t xml:space="preserve"> ⇒</t>
    </r>
    <r>
      <rPr>
        <b/>
        <u/>
        <sz val="11"/>
        <color theme="1"/>
        <rFont val="ＭＳ 明朝"/>
        <family val="1"/>
        <charset val="128"/>
      </rPr>
      <t>１㎡以上</t>
    </r>
    <r>
      <rPr>
        <sz val="11"/>
        <color theme="1"/>
        <rFont val="ＭＳ 明朝"/>
        <family val="1"/>
        <charset val="128"/>
      </rPr>
      <t>確保してください。3,000㎡未満の建築物の場合は、管轄の清掃事務所長と協議してください。</t>
    </r>
    <rPh sb="4" eb="6">
      <t>イジョウ</t>
    </rPh>
    <rPh sb="6" eb="8">
      <t>カクホ</t>
    </rPh>
    <rPh sb="21" eb="23">
      <t>ミマン</t>
    </rPh>
    <rPh sb="24" eb="27">
      <t>ケンチクブツ</t>
    </rPh>
    <rPh sb="28" eb="30">
      <t>バアイ</t>
    </rPh>
    <rPh sb="32" eb="34">
      <t>カンカツ</t>
    </rPh>
    <rPh sb="35" eb="37">
      <t>セイソウ</t>
    </rPh>
    <rPh sb="37" eb="39">
      <t>ジム</t>
    </rPh>
    <rPh sb="39" eb="40">
      <t>ショ</t>
    </rPh>
    <rPh sb="40" eb="41">
      <t>チョウ</t>
    </rPh>
    <rPh sb="42" eb="44">
      <t>キョウギ</t>
    </rPh>
    <phoneticPr fontId="1"/>
  </si>
  <si>
    <r>
      <t xml:space="preserve"> ⇒</t>
    </r>
    <r>
      <rPr>
        <b/>
        <u/>
        <sz val="11"/>
        <color theme="1"/>
        <rFont val="ＭＳ 明朝"/>
        <family val="1"/>
        <charset val="128"/>
      </rPr>
      <t>６㎡以上</t>
    </r>
    <r>
      <rPr>
        <sz val="11"/>
        <color theme="1"/>
        <rFont val="ＭＳ 明朝"/>
        <family val="1"/>
        <charset val="128"/>
      </rPr>
      <t>確保してください。3,000㎡未満の建築物の場合は、管轄の清掃事務所長と協議してください。</t>
    </r>
    <rPh sb="4" eb="6">
      <t>イジョウ</t>
    </rPh>
    <rPh sb="6" eb="8">
      <t>カクホ</t>
    </rPh>
    <rPh sb="21" eb="23">
      <t>ミマン</t>
    </rPh>
    <rPh sb="24" eb="27">
      <t>ケンチクブツ</t>
    </rPh>
    <rPh sb="28" eb="30">
      <t>バアイ</t>
    </rPh>
    <rPh sb="32" eb="34">
      <t>カンカツ</t>
    </rPh>
    <rPh sb="35" eb="37">
      <t>セイソウ</t>
    </rPh>
    <rPh sb="37" eb="39">
      <t>ジム</t>
    </rPh>
    <rPh sb="39" eb="41">
      <t>ショチョウ</t>
    </rPh>
    <rPh sb="42" eb="44">
      <t>キョウギ</t>
    </rPh>
    <phoneticPr fontId="1"/>
  </si>
  <si>
    <r>
      <t xml:space="preserve"> ⇒</t>
    </r>
    <r>
      <rPr>
        <b/>
        <u/>
        <sz val="11"/>
        <color theme="1"/>
        <rFont val="ＭＳ 明朝"/>
        <family val="1"/>
        <charset val="128"/>
      </rPr>
      <t>３㎡以上</t>
    </r>
    <r>
      <rPr>
        <sz val="11"/>
        <color theme="1"/>
        <rFont val="ＭＳ 明朝"/>
        <family val="1"/>
        <charset val="128"/>
      </rPr>
      <t>確保してください。3,000㎡未満の建築物の場合は、管轄の清掃事務所長と協議してください。</t>
    </r>
    <rPh sb="4" eb="6">
      <t>イジョウ</t>
    </rPh>
    <rPh sb="6" eb="8">
      <t>カクホ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</si>
</sst>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&quot;㎡&quot;"/>
    <numFmt numFmtId="177" formatCode="0.0_ &quot;人&quot;"/>
    <numFmt numFmtId="178" formatCode="0.00_ &quot;㎏&quot;"/>
    <numFmt numFmtId="179" formatCode="0.0"/>
    <numFmt numFmtId="180" formatCode="0.0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/>
      <sz val="11"/>
      <color theme="1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0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auto="1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ck">
        <color indexed="64"/>
      </bottom>
      <diagonal/>
    </border>
    <border>
      <left style="double">
        <color auto="1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7" xfId="0" applyFont="1" applyBorder="1" applyAlignment="1"/>
    <xf numFmtId="0" fontId="3" fillId="0" borderId="0" xfId="0" applyFont="1" applyBorder="1" applyAlignment="1"/>
    <xf numFmtId="0" fontId="12" fillId="0" borderId="0" xfId="0" applyFont="1" applyBorder="1" applyAlignment="1">
      <alignment vertical="center" shrinkToFit="1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shrinkToFit="1"/>
    </xf>
    <xf numFmtId="176" fontId="12" fillId="0" borderId="5" xfId="0" applyNumberFormat="1" applyFont="1" applyFill="1" applyBorder="1" applyAlignment="1">
      <alignment horizontal="right" vertical="center" shrinkToFit="1"/>
    </xf>
    <xf numFmtId="176" fontId="12" fillId="0" borderId="5" xfId="0" applyNumberFormat="1" applyFont="1" applyFill="1" applyBorder="1" applyAlignment="1">
      <alignment vertical="center" shrinkToFit="1"/>
    </xf>
    <xf numFmtId="177" fontId="12" fillId="0" borderId="5" xfId="0" applyNumberFormat="1" applyFont="1" applyFill="1" applyBorder="1" applyAlignment="1">
      <alignment vertical="center" shrinkToFit="1"/>
    </xf>
    <xf numFmtId="177" fontId="12" fillId="0" borderId="5" xfId="0" applyNumberFormat="1" applyFont="1" applyFill="1" applyBorder="1" applyAlignment="1">
      <alignment horizontal="right" vertical="center" shrinkToFit="1"/>
    </xf>
    <xf numFmtId="0" fontId="12" fillId="0" borderId="5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vertical="center" shrinkToFit="1"/>
    </xf>
    <xf numFmtId="178" fontId="12" fillId="0" borderId="5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>
      <alignment horizontal="center" vertical="center" shrinkToFit="1"/>
    </xf>
    <xf numFmtId="0" fontId="2" fillId="4" borderId="0" xfId="0" applyFont="1" applyFill="1">
      <alignment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179" fontId="4" fillId="0" borderId="5" xfId="0" applyNumberFormat="1" applyFont="1" applyFill="1" applyBorder="1" applyAlignment="1" applyProtection="1">
      <alignment horizontal="center" vertical="center" shrinkToFit="1"/>
      <protection hidden="1"/>
    </xf>
    <xf numFmtId="178" fontId="12" fillId="0" borderId="5" xfId="0" applyNumberFormat="1" applyFont="1" applyFill="1" applyBorder="1" applyAlignment="1">
      <alignment horizontal="center" vertical="center" shrinkToFit="1"/>
    </xf>
    <xf numFmtId="1" fontId="4" fillId="0" borderId="3" xfId="0" applyNumberFormat="1" applyFont="1" applyFill="1" applyBorder="1" applyAlignment="1" applyProtection="1">
      <alignment horizontal="center" vertical="center" shrinkToFit="1"/>
      <protection hidden="1"/>
    </xf>
    <xf numFmtId="1" fontId="4" fillId="0" borderId="5" xfId="0" applyNumberFormat="1" applyFont="1" applyFill="1" applyBorder="1" applyAlignment="1" applyProtection="1">
      <alignment horizontal="center" vertical="center" shrinkToFit="1"/>
      <protection hidden="1"/>
    </xf>
    <xf numFmtId="1" fontId="7" fillId="0" borderId="18" xfId="0" applyNumberFormat="1" applyFont="1" applyFill="1" applyBorder="1" applyAlignment="1" applyProtection="1">
      <alignment horizontal="center" vertical="center" shrinkToFit="1"/>
      <protection hidden="1"/>
    </xf>
    <xf numFmtId="1" fontId="7" fillId="0" borderId="6" xfId="0" applyNumberFormat="1" applyFont="1" applyFill="1" applyBorder="1" applyAlignment="1" applyProtection="1">
      <alignment horizontal="center" vertical="center" shrinkToFit="1"/>
      <protection hidden="1"/>
    </xf>
    <xf numFmtId="176" fontId="12" fillId="0" borderId="6" xfId="0" applyNumberFormat="1" applyFont="1" applyFill="1" applyBorder="1" applyAlignment="1">
      <alignment horizontal="center" vertical="center" shrinkToFit="1"/>
    </xf>
    <xf numFmtId="176" fontId="12" fillId="0" borderId="19" xfId="0" applyNumberFormat="1" applyFont="1" applyFill="1" applyBorder="1" applyAlignment="1">
      <alignment horizontal="center" vertical="center" shrinkToFit="1"/>
    </xf>
    <xf numFmtId="2" fontId="4" fillId="0" borderId="5" xfId="0" applyNumberFormat="1" applyFont="1" applyFill="1" applyBorder="1" applyAlignment="1" applyProtection="1">
      <alignment horizontal="center" vertical="center" shrinkToFit="1"/>
      <protection hidden="1"/>
    </xf>
    <xf numFmtId="176" fontId="12" fillId="0" borderId="5" xfId="0" applyNumberFormat="1" applyFont="1" applyFill="1" applyBorder="1" applyAlignment="1">
      <alignment horizontal="center" vertical="center" shrinkToFit="1"/>
    </xf>
    <xf numFmtId="176" fontId="12" fillId="0" borderId="2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180" fontId="12" fillId="0" borderId="30" xfId="0" applyNumberFormat="1" applyFont="1" applyBorder="1" applyAlignment="1" applyProtection="1">
      <alignment horizontal="center" vertical="center"/>
      <protection hidden="1"/>
    </xf>
    <xf numFmtId="180" fontId="12" fillId="0" borderId="29" xfId="0" applyNumberFormat="1" applyFont="1" applyBorder="1" applyAlignment="1" applyProtection="1">
      <alignment horizontal="center" vertical="center"/>
      <protection hidden="1"/>
    </xf>
    <xf numFmtId="0" fontId="12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80" fontId="12" fillId="3" borderId="33" xfId="0" applyNumberFormat="1" applyFont="1" applyFill="1" applyBorder="1" applyAlignment="1" applyProtection="1">
      <alignment horizontal="center" vertical="center"/>
      <protection locked="0"/>
    </xf>
    <xf numFmtId="180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32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80" fontId="12" fillId="3" borderId="27" xfId="0" applyNumberFormat="1" applyFont="1" applyFill="1" applyBorder="1" applyAlignment="1" applyProtection="1">
      <alignment horizontal="center" vertical="center"/>
      <protection locked="0"/>
    </xf>
    <xf numFmtId="180" fontId="12" fillId="3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180" fontId="12" fillId="3" borderId="26" xfId="0" applyNumberFormat="1" applyFont="1" applyFill="1" applyBorder="1" applyAlignment="1" applyProtection="1">
      <alignment horizontal="center" vertical="center"/>
      <protection locked="0"/>
    </xf>
    <xf numFmtId="180" fontId="12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right" vertical="center" shrinkToFit="1"/>
    </xf>
    <xf numFmtId="180" fontId="12" fillId="0" borderId="5" xfId="0" applyNumberFormat="1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1" fontId="12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5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1" fontId="7" fillId="0" borderId="16" xfId="0" applyNumberFormat="1" applyFont="1" applyFill="1" applyBorder="1" applyAlignment="1" applyProtection="1">
      <alignment horizontal="center" vertical="center" shrinkToFit="1"/>
      <protection hidden="1"/>
    </xf>
    <xf numFmtId="1" fontId="7" fillId="0" borderId="5" xfId="0" applyNumberFormat="1" applyFont="1" applyFill="1" applyBorder="1" applyAlignment="1" applyProtection="1">
      <alignment horizontal="center" vertical="center" shrinkToFit="1"/>
      <protection hidden="1"/>
    </xf>
    <xf numFmtId="176" fontId="12" fillId="0" borderId="17" xfId="0" applyNumberFormat="1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horizontal="center" vertical="center" shrinkToFit="1"/>
    </xf>
    <xf numFmtId="2" fontId="4" fillId="3" borderId="5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5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9" fontId="4" fillId="0" borderId="5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</xdr:row>
      <xdr:rowOff>9525</xdr:rowOff>
    </xdr:from>
    <xdr:to>
      <xdr:col>24</xdr:col>
      <xdr:colOff>9526</xdr:colOff>
      <xdr:row>3</xdr:row>
      <xdr:rowOff>276226</xdr:rowOff>
    </xdr:to>
    <xdr:sp macro="" textlink="">
      <xdr:nvSpPr>
        <xdr:cNvPr id="4" name="角丸四角形吹き出し 3"/>
        <xdr:cNvSpPr/>
      </xdr:nvSpPr>
      <xdr:spPr>
        <a:xfrm>
          <a:off x="357396" y="365677"/>
          <a:ext cx="3826565" cy="540027"/>
        </a:xfrm>
        <a:prstGeom prst="wedgeRoundRectCallout">
          <a:avLst>
            <a:gd name="adj1" fmla="val 35623"/>
            <a:gd name="adj2" fmla="val 6937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事業所から出る廃棄物は、一般廃棄物・産業廃棄物の許可業者の収集となるため、契約により収集回数を決めてください。</a:t>
          </a:r>
        </a:p>
      </xdr:txBody>
    </xdr:sp>
    <xdr:clientData/>
  </xdr:twoCellAnchor>
  <xdr:twoCellAnchor>
    <xdr:from>
      <xdr:col>24</xdr:col>
      <xdr:colOff>76201</xdr:colOff>
      <xdr:row>1</xdr:row>
      <xdr:rowOff>19049</xdr:rowOff>
    </xdr:from>
    <xdr:to>
      <xdr:col>32</xdr:col>
      <xdr:colOff>28575</xdr:colOff>
      <xdr:row>3</xdr:row>
      <xdr:rowOff>257175</xdr:rowOff>
    </xdr:to>
    <xdr:sp macro="" textlink="">
      <xdr:nvSpPr>
        <xdr:cNvPr id="8" name="角丸四角形吹き出し 7"/>
        <xdr:cNvSpPr/>
      </xdr:nvSpPr>
      <xdr:spPr>
        <a:xfrm>
          <a:off x="4191001" y="371474"/>
          <a:ext cx="1323974" cy="514351"/>
        </a:xfrm>
        <a:prstGeom prst="wedgeRoundRectCallout">
          <a:avLst>
            <a:gd name="adj1" fmla="val 74485"/>
            <a:gd name="adj2" fmla="val 7505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は小数点第２位を四捨五入。</a:t>
          </a:r>
        </a:p>
      </xdr:txBody>
    </xdr:sp>
    <xdr:clientData/>
  </xdr:twoCellAnchor>
  <xdr:twoCellAnchor>
    <xdr:from>
      <xdr:col>32</xdr:col>
      <xdr:colOff>76200</xdr:colOff>
      <xdr:row>1</xdr:row>
      <xdr:rowOff>28574</xdr:rowOff>
    </xdr:from>
    <xdr:to>
      <xdr:col>41</xdr:col>
      <xdr:colOff>95249</xdr:colOff>
      <xdr:row>3</xdr:row>
      <xdr:rowOff>247650</xdr:rowOff>
    </xdr:to>
    <xdr:sp macro="" textlink="">
      <xdr:nvSpPr>
        <xdr:cNvPr id="10" name="角丸四角形吹き出し 9"/>
        <xdr:cNvSpPr/>
      </xdr:nvSpPr>
      <xdr:spPr>
        <a:xfrm>
          <a:off x="5562600" y="380999"/>
          <a:ext cx="1562099" cy="495301"/>
        </a:xfrm>
        <a:prstGeom prst="wedgeRoundRectCallout">
          <a:avLst>
            <a:gd name="adj1" fmla="val 30204"/>
            <a:gd name="adj2" fmla="val 6768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最低必要個数は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の小数点以下を切り上げ。</a:t>
          </a:r>
        </a:p>
      </xdr:txBody>
    </xdr:sp>
    <xdr:clientData/>
  </xdr:twoCellAnchor>
  <xdr:twoCellAnchor>
    <xdr:from>
      <xdr:col>41</xdr:col>
      <xdr:colOff>152400</xdr:colOff>
      <xdr:row>1</xdr:row>
      <xdr:rowOff>38099</xdr:rowOff>
    </xdr:from>
    <xdr:to>
      <xdr:col>45</xdr:col>
      <xdr:colOff>152399</xdr:colOff>
      <xdr:row>3</xdr:row>
      <xdr:rowOff>247650</xdr:rowOff>
    </xdr:to>
    <xdr:sp macro="" textlink="">
      <xdr:nvSpPr>
        <xdr:cNvPr id="11" name="角丸四角形吹き出し 10"/>
        <xdr:cNvSpPr/>
      </xdr:nvSpPr>
      <xdr:spPr>
        <a:xfrm>
          <a:off x="7181850" y="390524"/>
          <a:ext cx="685799" cy="485776"/>
        </a:xfrm>
        <a:prstGeom prst="wedgeRoundRectCallout">
          <a:avLst>
            <a:gd name="adj1" fmla="val 11203"/>
            <a:gd name="adj2" fmla="val 7007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予備率は４０％。</a:t>
          </a:r>
        </a:p>
      </xdr:txBody>
    </xdr:sp>
    <xdr:clientData/>
  </xdr:twoCellAnchor>
  <xdr:twoCellAnchor>
    <xdr:from>
      <xdr:col>46</xdr:col>
      <xdr:colOff>28575</xdr:colOff>
      <xdr:row>1</xdr:row>
      <xdr:rowOff>47625</xdr:rowOff>
    </xdr:from>
    <xdr:to>
      <xdr:col>54</xdr:col>
      <xdr:colOff>142875</xdr:colOff>
      <xdr:row>3</xdr:row>
      <xdr:rowOff>247650</xdr:rowOff>
    </xdr:to>
    <xdr:sp macro="" textlink="">
      <xdr:nvSpPr>
        <xdr:cNvPr id="12" name="角丸四角形吹き出し 11"/>
        <xdr:cNvSpPr/>
      </xdr:nvSpPr>
      <xdr:spPr>
        <a:xfrm>
          <a:off x="7915275" y="400050"/>
          <a:ext cx="1485900" cy="476250"/>
        </a:xfrm>
        <a:prstGeom prst="wedgeRoundRectCallout">
          <a:avLst>
            <a:gd name="adj1" fmla="val 11552"/>
            <a:gd name="adj2" fmla="val 74743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必要個数は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の小数点以下を切り上げ。</a:t>
          </a:r>
        </a:p>
      </xdr:txBody>
    </xdr:sp>
    <xdr:clientData/>
  </xdr:twoCellAnchor>
  <xdr:twoCellAnchor>
    <xdr:from>
      <xdr:col>51</xdr:col>
      <xdr:colOff>76200</xdr:colOff>
      <xdr:row>8</xdr:row>
      <xdr:rowOff>19050</xdr:rowOff>
    </xdr:from>
    <xdr:to>
      <xdr:col>52</xdr:col>
      <xdr:colOff>142875</xdr:colOff>
      <xdr:row>9</xdr:row>
      <xdr:rowOff>47625</xdr:rowOff>
    </xdr:to>
    <xdr:sp macro="" textlink="">
      <xdr:nvSpPr>
        <xdr:cNvPr id="13" name="下矢印 12"/>
        <xdr:cNvSpPr/>
      </xdr:nvSpPr>
      <xdr:spPr>
        <a:xfrm>
          <a:off x="8820150" y="1990725"/>
          <a:ext cx="238125" cy="200025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82826</xdr:colOff>
      <xdr:row>12</xdr:row>
      <xdr:rowOff>81170</xdr:rowOff>
    </xdr:from>
    <xdr:to>
      <xdr:col>32</xdr:col>
      <xdr:colOff>0</xdr:colOff>
      <xdr:row>15</xdr:row>
      <xdr:rowOff>41413</xdr:rowOff>
    </xdr:to>
    <xdr:sp macro="" textlink="">
      <xdr:nvSpPr>
        <xdr:cNvPr id="19" name="テキスト ボックス 18"/>
        <xdr:cNvSpPr txBox="1"/>
      </xdr:nvSpPr>
      <xdr:spPr>
        <a:xfrm>
          <a:off x="82826" y="2880692"/>
          <a:ext cx="5483087" cy="556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100" b="1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区の収集を利用する場合は、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ポリ容器は丸型容器が原則です。角型容器は使用</a:t>
          </a:r>
          <a:endParaRPr lang="en-US" altLang="ja-JP" sz="1100" b="1" u="sng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状況によっては破損しやすいため使用を避け、やむを得ず角型容器の使用を検</a:t>
          </a:r>
          <a:endParaRPr lang="en-US" altLang="ja-JP" sz="1100" b="1" u="sng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ja-JP" sz="1100" b="1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討する場合は、必ず事前に清掃事務所と協議してください。</a:t>
          </a:r>
          <a:endParaRPr lang="ja-JP" altLang="ja-JP" sz="1100" b="1" u="sng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124240</xdr:colOff>
      <xdr:row>19</xdr:row>
      <xdr:rowOff>24848</xdr:rowOff>
    </xdr:from>
    <xdr:to>
      <xdr:col>18</xdr:col>
      <xdr:colOff>128123</xdr:colOff>
      <xdr:row>19</xdr:row>
      <xdr:rowOff>231913</xdr:rowOff>
    </xdr:to>
    <xdr:cxnSp macro="">
      <xdr:nvCxnSpPr>
        <xdr:cNvPr id="30" name="直線矢印コネクタ 29"/>
        <xdr:cNvCxnSpPr/>
      </xdr:nvCxnSpPr>
      <xdr:spPr>
        <a:xfrm flipH="1" flipV="1">
          <a:off x="3255066" y="4555435"/>
          <a:ext cx="3883" cy="20706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40587</xdr:colOff>
      <xdr:row>19</xdr:row>
      <xdr:rowOff>41413</xdr:rowOff>
    </xdr:from>
    <xdr:to>
      <xdr:col>53</xdr:col>
      <xdr:colOff>149088</xdr:colOff>
      <xdr:row>21</xdr:row>
      <xdr:rowOff>49695</xdr:rowOff>
    </xdr:to>
    <xdr:sp macro="" textlink="">
      <xdr:nvSpPr>
        <xdr:cNvPr id="31" name="角丸四角形吹き出し 30"/>
        <xdr:cNvSpPr/>
      </xdr:nvSpPr>
      <xdr:spPr>
        <a:xfrm>
          <a:off x="7345848" y="4572000"/>
          <a:ext cx="2021783" cy="455543"/>
        </a:xfrm>
        <a:prstGeom prst="wedgeRoundRectCallout">
          <a:avLst>
            <a:gd name="adj1" fmla="val -62128"/>
            <a:gd name="adj2" fmla="val -5202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（容器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[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]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個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÷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段数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[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]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段）</a:t>
          </a:r>
          <a:endParaRPr kumimoji="1" lang="en-US" altLang="ja-JP" sz="1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は全て小数点以下を切り上げ</a:t>
          </a:r>
          <a:endParaRPr kumimoji="1" lang="en-US" altLang="ja-JP" sz="1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24847</xdr:colOff>
      <xdr:row>21</xdr:row>
      <xdr:rowOff>117614</xdr:rowOff>
    </xdr:from>
    <xdr:to>
      <xdr:col>54</xdr:col>
      <xdr:colOff>140804</xdr:colOff>
      <xdr:row>22</xdr:row>
      <xdr:rowOff>173934</xdr:rowOff>
    </xdr:to>
    <xdr:sp macro="" textlink="">
      <xdr:nvSpPr>
        <xdr:cNvPr id="33" name="テキスト ボックス 32"/>
        <xdr:cNvSpPr txBox="1"/>
      </xdr:nvSpPr>
      <xdr:spPr>
        <a:xfrm>
          <a:off x="6286499" y="5095462"/>
          <a:ext cx="3246783" cy="437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角型ポリ容器は、縦</a:t>
          </a:r>
          <a:r>
            <a:rPr kumimoji="1" lang="en-US" altLang="ja-JP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0.35</a:t>
          </a:r>
          <a:r>
            <a:rPr kumimoji="1" lang="ja-JP" altLang="en-US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ｍ</a:t>
          </a:r>
          <a:r>
            <a:rPr kumimoji="1" lang="en-US" altLang="ja-JP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横</a:t>
          </a:r>
          <a:r>
            <a:rPr kumimoji="1" lang="en-US" altLang="ja-JP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0.55</a:t>
          </a:r>
          <a:r>
            <a:rPr kumimoji="1" lang="ja-JP" altLang="en-US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ｍ＝</a:t>
          </a:r>
          <a:r>
            <a:rPr kumimoji="1" lang="en-US" altLang="ja-JP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0.1925</a:t>
          </a:r>
          <a:r>
            <a:rPr kumimoji="1" lang="ja-JP" altLang="en-US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㎡と</a:t>
          </a:r>
          <a:endParaRPr kumimoji="1" lang="en-US" altLang="ja-JP" sz="1000" b="1" u="sng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1" u="none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なるが、小数点第</a:t>
          </a:r>
          <a:r>
            <a:rPr kumimoji="1" lang="en-US" altLang="ja-JP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位を四捨五入し、</a:t>
          </a:r>
          <a:r>
            <a:rPr kumimoji="1" lang="en-US" altLang="ja-JP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0.2</a:t>
          </a:r>
          <a:r>
            <a:rPr kumimoji="1" lang="ja-JP" altLang="en-US" sz="1000" b="1" u="sng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㎡とする。</a:t>
          </a:r>
        </a:p>
      </xdr:txBody>
    </xdr:sp>
    <xdr:clientData/>
  </xdr:twoCellAnchor>
  <xdr:twoCellAnchor>
    <xdr:from>
      <xdr:col>31</xdr:col>
      <xdr:colOff>146188</xdr:colOff>
      <xdr:row>17</xdr:row>
      <xdr:rowOff>29765</xdr:rowOff>
    </xdr:from>
    <xdr:to>
      <xdr:col>46</xdr:col>
      <xdr:colOff>149087</xdr:colOff>
      <xdr:row>18</xdr:row>
      <xdr:rowOff>314324</xdr:rowOff>
    </xdr:to>
    <xdr:sp macro="" textlink="">
      <xdr:nvSpPr>
        <xdr:cNvPr id="22" name="角丸四角形 21"/>
        <xdr:cNvSpPr/>
      </xdr:nvSpPr>
      <xdr:spPr>
        <a:xfrm>
          <a:off x="5538166" y="3881178"/>
          <a:ext cx="2611921" cy="624146"/>
        </a:xfrm>
        <a:prstGeom prst="roundRect">
          <a:avLst>
            <a:gd name="adj" fmla="val 3496"/>
          </a:avLst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133351</xdr:colOff>
      <xdr:row>9</xdr:row>
      <xdr:rowOff>47625</xdr:rowOff>
    </xdr:from>
    <xdr:to>
      <xdr:col>54</xdr:col>
      <xdr:colOff>152401</xdr:colOff>
      <xdr:row>10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8020051" y="2190750"/>
          <a:ext cx="13906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ja-JP" altLang="en-US" sz="12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最終的な必要個数</a:t>
          </a:r>
        </a:p>
      </xdr:txBody>
    </xdr:sp>
    <xdr:clientData/>
  </xdr:twoCellAnchor>
  <xdr:twoCellAnchor>
    <xdr:from>
      <xdr:col>28</xdr:col>
      <xdr:colOff>55756</xdr:colOff>
      <xdr:row>8</xdr:row>
      <xdr:rowOff>9292</xdr:rowOff>
    </xdr:from>
    <xdr:to>
      <xdr:col>28</xdr:col>
      <xdr:colOff>57150</xdr:colOff>
      <xdr:row>9</xdr:row>
      <xdr:rowOff>104775</xdr:rowOff>
    </xdr:to>
    <xdr:cxnSp macro="">
      <xdr:nvCxnSpPr>
        <xdr:cNvPr id="9" name="直線矢印コネクタ 8"/>
        <xdr:cNvCxnSpPr/>
      </xdr:nvCxnSpPr>
      <xdr:spPr>
        <a:xfrm flipH="1" flipV="1">
          <a:off x="4869366" y="1979341"/>
          <a:ext cx="1394" cy="267397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157369</xdr:colOff>
      <xdr:row>10</xdr:row>
      <xdr:rowOff>246822</xdr:rowOff>
    </xdr:from>
    <xdr:to>
      <xdr:col>54</xdr:col>
      <xdr:colOff>140803</xdr:colOff>
      <xdr:row>13</xdr:row>
      <xdr:rowOff>91109</xdr:rowOff>
    </xdr:to>
    <xdr:sp macro="" textlink="">
      <xdr:nvSpPr>
        <xdr:cNvPr id="24" name="テキスト ボックス 23"/>
        <xdr:cNvSpPr txBox="1"/>
      </xdr:nvSpPr>
      <xdr:spPr>
        <a:xfrm>
          <a:off x="5723282" y="2507974"/>
          <a:ext cx="3809999" cy="581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＞ </a:t>
          </a:r>
          <a:r>
            <a:rPr lang="ja-JP" altLang="en-US" sz="11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保管容器・容量は、排出量及び保管日数等（年末年</a:t>
          </a:r>
          <a:endParaRPr lang="en-US" altLang="ja-JP" sz="1100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>
            <a:lnSpc>
              <a:spcPts val="1200"/>
            </a:lnSpc>
          </a:pPr>
          <a:r>
            <a:rPr lang="ja-JP" altLang="en-US" sz="11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始など特別な期間も含む）に応じて、廃棄物を十分</a:t>
          </a:r>
          <a:endParaRPr lang="en-US" altLang="ja-JP" sz="1100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>
            <a:lnSpc>
              <a:spcPts val="1200"/>
            </a:lnSpc>
          </a:pPr>
          <a:r>
            <a:rPr lang="ja-JP" altLang="en-US" sz="11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に収納できるものとしてください。</a:t>
          </a:r>
          <a:endParaRPr lang="ja-JP" altLang="en-US" sz="1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>
            <a:lnSpc>
              <a:spcPts val="600"/>
            </a:lnSpc>
          </a:pP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50938</xdr:colOff>
      <xdr:row>17</xdr:row>
      <xdr:rowOff>29765</xdr:rowOff>
    </xdr:from>
    <xdr:to>
      <xdr:col>29</xdr:col>
      <xdr:colOff>142875</xdr:colOff>
      <xdr:row>18</xdr:row>
      <xdr:rowOff>314324</xdr:rowOff>
    </xdr:to>
    <xdr:sp macro="" textlink="">
      <xdr:nvSpPr>
        <xdr:cNvPr id="26" name="角丸四角形 25"/>
        <xdr:cNvSpPr/>
      </xdr:nvSpPr>
      <xdr:spPr>
        <a:xfrm>
          <a:off x="1251088" y="3868340"/>
          <a:ext cx="3863837" cy="627459"/>
        </a:xfrm>
        <a:prstGeom prst="roundRect">
          <a:avLst>
            <a:gd name="adj" fmla="val 3496"/>
          </a:avLst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142874</xdr:colOff>
      <xdr:row>14</xdr:row>
      <xdr:rowOff>104774</xdr:rowOff>
    </xdr:from>
    <xdr:to>
      <xdr:col>46</xdr:col>
      <xdr:colOff>9525</xdr:colOff>
      <xdr:row>16</xdr:row>
      <xdr:rowOff>323021</xdr:rowOff>
    </xdr:to>
    <xdr:sp macro="" textlink="">
      <xdr:nvSpPr>
        <xdr:cNvPr id="28" name="角丸四角形吹き出し 27"/>
        <xdr:cNvSpPr/>
      </xdr:nvSpPr>
      <xdr:spPr>
        <a:xfrm>
          <a:off x="4839113" y="3301861"/>
          <a:ext cx="3171412" cy="516421"/>
        </a:xfrm>
        <a:prstGeom prst="wedgeRoundRectCallout">
          <a:avLst>
            <a:gd name="adj1" fmla="val -61209"/>
            <a:gd name="adj2" fmla="val 51317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角型ポリ容器を使用する場合は、</a:t>
          </a:r>
          <a:r>
            <a:rPr kumimoji="1" lang="ja-JP" altLang="en-US" sz="1100" b="0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計算の都合上</a:t>
          </a:r>
          <a:endParaRPr kumimoji="1" lang="en-US" altLang="ja-JP" sz="1100" b="0" u="none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縦＝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0.2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ｍ、横＝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ｍ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と入力してください。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showGridLines="0" tabSelected="1" view="pageBreakPreview" zoomScale="115" zoomScaleNormal="115" zoomScaleSheetLayoutView="115" workbookViewId="0">
      <selection sqref="A1:BC1"/>
    </sheetView>
  </sheetViews>
  <sheetFormatPr defaultColWidth="2.25" defaultRowHeight="13.5" customHeight="1" x14ac:dyDescent="0.4"/>
  <cols>
    <col min="1" max="58" width="2.25" style="1"/>
    <col min="59" max="59" width="6.875" style="1" hidden="1" customWidth="1"/>
    <col min="60" max="60" width="7.375" style="1" hidden="1" customWidth="1"/>
    <col min="61" max="16384" width="2.25" style="1"/>
  </cols>
  <sheetData>
    <row r="1" spans="1:59" ht="27.75" customHeight="1" x14ac:dyDescent="0.4">
      <c r="A1" s="112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</row>
    <row r="2" spans="1:59" ht="6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9" ht="15.9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59" ht="27.75" customHeight="1" x14ac:dyDescent="0.2">
      <c r="A4" s="6"/>
      <c r="B4" s="8"/>
      <c r="C4" s="8"/>
      <c r="D4" s="8"/>
      <c r="E4" s="8"/>
      <c r="F4" s="8"/>
      <c r="G4" s="8"/>
      <c r="H4" s="8"/>
      <c r="I4" s="9"/>
      <c r="J4" s="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59" ht="6" customHeight="1" thickBot="1" x14ac:dyDescent="0.2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59" ht="21" customHeight="1" thickTop="1" x14ac:dyDescent="0.4">
      <c r="A6" s="24" t="s">
        <v>31</v>
      </c>
      <c r="B6" s="25"/>
      <c r="C6" s="24" t="s">
        <v>32</v>
      </c>
      <c r="D6" s="26"/>
      <c r="E6" s="26"/>
      <c r="F6" s="26"/>
      <c r="G6" s="26"/>
      <c r="H6" s="26"/>
      <c r="I6" s="25"/>
      <c r="J6" s="24" t="s">
        <v>41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4" t="s">
        <v>35</v>
      </c>
      <c r="AN6" s="26"/>
      <c r="AO6" s="26"/>
      <c r="AP6" s="26"/>
      <c r="AQ6" s="25"/>
      <c r="AR6" s="24" t="s">
        <v>36</v>
      </c>
      <c r="AS6" s="26"/>
      <c r="AT6" s="26"/>
      <c r="AU6" s="26"/>
      <c r="AV6" s="26"/>
      <c r="AW6" s="26"/>
      <c r="AX6" s="27"/>
      <c r="AY6" s="28" t="s">
        <v>37</v>
      </c>
      <c r="AZ6" s="29"/>
      <c r="BA6" s="29"/>
      <c r="BB6" s="29"/>
      <c r="BC6" s="30"/>
    </row>
    <row r="7" spans="1:59" ht="25.5" customHeight="1" x14ac:dyDescent="0.4">
      <c r="A7" s="55" t="s">
        <v>38</v>
      </c>
      <c r="B7" s="56"/>
      <c r="C7" s="54" t="s">
        <v>39</v>
      </c>
      <c r="D7" s="54"/>
      <c r="E7" s="54"/>
      <c r="F7" s="54"/>
      <c r="G7" s="54"/>
      <c r="H7" s="54"/>
      <c r="I7" s="54"/>
      <c r="J7" s="117" t="s">
        <v>33</v>
      </c>
      <c r="K7" s="52"/>
      <c r="L7" s="10" t="s">
        <v>1</v>
      </c>
      <c r="M7" s="118"/>
      <c r="N7" s="118"/>
      <c r="O7" s="118"/>
      <c r="P7" s="11" t="s">
        <v>2</v>
      </c>
      <c r="Q7" s="12" t="s">
        <v>3</v>
      </c>
      <c r="R7" s="119" t="s">
        <v>4</v>
      </c>
      <c r="S7" s="119"/>
      <c r="T7" s="13" t="s">
        <v>1</v>
      </c>
      <c r="U7" s="120"/>
      <c r="V7" s="120"/>
      <c r="W7" s="14" t="s">
        <v>2</v>
      </c>
      <c r="X7" s="15" t="s">
        <v>5</v>
      </c>
      <c r="Y7" s="119" t="s">
        <v>6</v>
      </c>
      <c r="Z7" s="119"/>
      <c r="AA7" s="13" t="s">
        <v>1</v>
      </c>
      <c r="AB7" s="121">
        <v>11.4</v>
      </c>
      <c r="AC7" s="121"/>
      <c r="AD7" s="121"/>
      <c r="AE7" s="16" t="s">
        <v>2</v>
      </c>
      <c r="AF7" s="16" t="s">
        <v>3</v>
      </c>
      <c r="AG7" s="16" t="s">
        <v>7</v>
      </c>
      <c r="AH7" s="43" t="str">
        <f>IF(BG7=" "," ",ROUND(BG7,1))</f>
        <v xml:space="preserve"> </v>
      </c>
      <c r="AI7" s="43"/>
      <c r="AJ7" s="43"/>
      <c r="AK7" s="44" t="s">
        <v>8</v>
      </c>
      <c r="AL7" s="44"/>
      <c r="AM7" s="45" t="str">
        <f>IFERROR(ROUNDUP(AH7,0)," ")</f>
        <v xml:space="preserve"> </v>
      </c>
      <c r="AN7" s="46"/>
      <c r="AO7" s="46"/>
      <c r="AP7" s="52" t="s">
        <v>9</v>
      </c>
      <c r="AQ7" s="53"/>
      <c r="AR7" s="52" t="s">
        <v>10</v>
      </c>
      <c r="AS7" s="52"/>
      <c r="AT7" s="52"/>
      <c r="AU7" s="52"/>
      <c r="AV7" s="51" t="str">
        <f>IFERROR(AH7*1.4," ")</f>
        <v xml:space="preserve"> </v>
      </c>
      <c r="AW7" s="51"/>
      <c r="AX7" s="51"/>
      <c r="AY7" s="114" t="str">
        <f>IFERROR(ROUNDUP(AV7,0)," ")</f>
        <v xml:space="preserve"> </v>
      </c>
      <c r="AZ7" s="115"/>
      <c r="BA7" s="115"/>
      <c r="BB7" s="52" t="s">
        <v>9</v>
      </c>
      <c r="BC7" s="116"/>
      <c r="BG7" s="23" t="str">
        <f>IF((M7*U7/AB7)=0," ",(M7*U7/AB7))</f>
        <v xml:space="preserve"> </v>
      </c>
    </row>
    <row r="8" spans="1:59" ht="25.5" customHeight="1" thickBot="1" x14ac:dyDescent="0.45">
      <c r="A8" s="57"/>
      <c r="B8" s="58"/>
      <c r="C8" s="54" t="s">
        <v>40</v>
      </c>
      <c r="D8" s="54"/>
      <c r="E8" s="54"/>
      <c r="F8" s="54"/>
      <c r="G8" s="54"/>
      <c r="H8" s="54"/>
      <c r="I8" s="54"/>
      <c r="J8" s="117" t="s">
        <v>34</v>
      </c>
      <c r="K8" s="52"/>
      <c r="L8" s="10" t="s">
        <v>1</v>
      </c>
      <c r="M8" s="118"/>
      <c r="N8" s="118"/>
      <c r="O8" s="118"/>
      <c r="P8" s="11" t="s">
        <v>2</v>
      </c>
      <c r="Q8" s="12" t="s">
        <v>3</v>
      </c>
      <c r="R8" s="119" t="s">
        <v>4</v>
      </c>
      <c r="S8" s="119"/>
      <c r="T8" s="13" t="s">
        <v>1</v>
      </c>
      <c r="U8" s="120"/>
      <c r="V8" s="120"/>
      <c r="W8" s="14" t="s">
        <v>2</v>
      </c>
      <c r="X8" s="15" t="s">
        <v>5</v>
      </c>
      <c r="Y8" s="119" t="s">
        <v>6</v>
      </c>
      <c r="Z8" s="119"/>
      <c r="AA8" s="13" t="s">
        <v>1</v>
      </c>
      <c r="AB8" s="121">
        <v>11.4</v>
      </c>
      <c r="AC8" s="121"/>
      <c r="AD8" s="121"/>
      <c r="AE8" s="16" t="s">
        <v>2</v>
      </c>
      <c r="AF8" s="16" t="s">
        <v>3</v>
      </c>
      <c r="AG8" s="16" t="s">
        <v>7</v>
      </c>
      <c r="AH8" s="43" t="str">
        <f>IF(BG8=" "," ",ROUND(BG8,1))</f>
        <v xml:space="preserve"> </v>
      </c>
      <c r="AI8" s="43"/>
      <c r="AJ8" s="43"/>
      <c r="AK8" s="44" t="s">
        <v>11</v>
      </c>
      <c r="AL8" s="44"/>
      <c r="AM8" s="45" t="str">
        <f>IFERROR(ROUNDUP(AH8,0)," ")</f>
        <v xml:space="preserve"> </v>
      </c>
      <c r="AN8" s="46"/>
      <c r="AO8" s="46"/>
      <c r="AP8" s="52" t="s">
        <v>9</v>
      </c>
      <c r="AQ8" s="53"/>
      <c r="AR8" s="52" t="s">
        <v>12</v>
      </c>
      <c r="AS8" s="52"/>
      <c r="AT8" s="52"/>
      <c r="AU8" s="52"/>
      <c r="AV8" s="51" t="str">
        <f>IFERROR(AH8*1.4," ")</f>
        <v xml:space="preserve"> </v>
      </c>
      <c r="AW8" s="51"/>
      <c r="AX8" s="51"/>
      <c r="AY8" s="47" t="str">
        <f>IFERROR(ROUNDUP(AV8,0)," ")</f>
        <v xml:space="preserve"> </v>
      </c>
      <c r="AZ8" s="48"/>
      <c r="BA8" s="48"/>
      <c r="BB8" s="49" t="s">
        <v>9</v>
      </c>
      <c r="BC8" s="50"/>
      <c r="BG8" s="23" t="str">
        <f>IF((M8*U8/AB8)=0," ",(M8*U8/AB8))</f>
        <v xml:space="preserve"> </v>
      </c>
    </row>
    <row r="9" spans="1:59" ht="13.5" customHeight="1" thickTop="1" x14ac:dyDescent="0.4"/>
    <row r="10" spans="1:59" ht="9" customHeight="1" thickBot="1" x14ac:dyDescent="0.45"/>
    <row r="11" spans="1:59" ht="19.5" customHeight="1" thickTop="1" x14ac:dyDescent="0.4">
      <c r="A11" s="31" t="s">
        <v>32</v>
      </c>
      <c r="B11" s="32"/>
      <c r="C11" s="32"/>
      <c r="D11" s="32"/>
      <c r="E11" s="32"/>
      <c r="F11" s="33"/>
      <c r="G11" s="31" t="s">
        <v>44</v>
      </c>
      <c r="H11" s="32"/>
      <c r="I11" s="32"/>
      <c r="J11" s="33"/>
      <c r="K11" s="31" t="s">
        <v>46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7" t="s">
        <v>48</v>
      </c>
      <c r="Z11" s="38"/>
      <c r="AA11" s="38"/>
      <c r="AB11" s="38"/>
      <c r="AC11" s="38"/>
      <c r="AD11" s="38"/>
      <c r="AE11" s="38"/>
      <c r="AF11" s="39"/>
      <c r="AG11" s="17"/>
      <c r="AH11" s="17"/>
      <c r="AI11" s="17"/>
      <c r="AJ11" s="17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9" ht="22.5" customHeight="1" thickBot="1" x14ac:dyDescent="0.45">
      <c r="A12" s="34" t="s">
        <v>43</v>
      </c>
      <c r="B12" s="35"/>
      <c r="C12" s="35"/>
      <c r="D12" s="35"/>
      <c r="E12" s="35"/>
      <c r="F12" s="36"/>
      <c r="G12" s="34" t="s">
        <v>45</v>
      </c>
      <c r="H12" s="35"/>
      <c r="I12" s="35"/>
      <c r="J12" s="36"/>
      <c r="K12" s="34" t="s">
        <v>47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40" t="s">
        <v>49</v>
      </c>
      <c r="Z12" s="41"/>
      <c r="AA12" s="41"/>
      <c r="AB12" s="41"/>
      <c r="AC12" s="41"/>
      <c r="AD12" s="41"/>
      <c r="AE12" s="41"/>
      <c r="AF12" s="42"/>
      <c r="AG12" s="18"/>
      <c r="AH12" s="18"/>
      <c r="AI12" s="18"/>
      <c r="AJ12" s="18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9" ht="15.75" customHeight="1" thickTop="1" x14ac:dyDescent="0.4">
      <c r="A13" s="3"/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4"/>
      <c r="AE13" s="3"/>
      <c r="AF13" s="3"/>
      <c r="AG13" s="3"/>
      <c r="AH13" s="3"/>
      <c r="AI13" s="3"/>
      <c r="AJ13" s="3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9" ht="15.75" customHeight="1" x14ac:dyDescent="0.4">
      <c r="A14" s="3"/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4"/>
      <c r="AE14" s="3"/>
      <c r="AF14" s="3"/>
      <c r="AG14" s="3"/>
      <c r="AH14" s="3"/>
      <c r="AI14" s="3"/>
      <c r="AJ14" s="3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9" ht="15.75" customHeight="1" x14ac:dyDescent="0.4">
      <c r="A15" s="3"/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4"/>
      <c r="AE15" s="3"/>
      <c r="AF15" s="3"/>
      <c r="AG15" s="3"/>
      <c r="AH15" s="3"/>
      <c r="AI15" s="3"/>
      <c r="AJ15" s="3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9" ht="7.5" customHeight="1" x14ac:dyDescent="0.4">
      <c r="A16" s="3"/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4"/>
      <c r="AE16" s="3"/>
      <c r="AF16" s="3"/>
      <c r="AG16" s="3"/>
      <c r="AH16" s="3"/>
      <c r="AI16" s="3"/>
      <c r="AJ16" s="3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60" ht="27.75" customHeight="1" x14ac:dyDescent="0.4">
      <c r="A17" s="112" t="s">
        <v>50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</row>
    <row r="18" spans="1:60" ht="27" customHeight="1" x14ac:dyDescent="0.4">
      <c r="A18" s="107" t="s">
        <v>54</v>
      </c>
      <c r="B18" s="107"/>
      <c r="C18" s="107"/>
      <c r="D18" s="107"/>
      <c r="E18" s="107"/>
      <c r="F18" s="107"/>
      <c r="G18" s="108"/>
      <c r="H18" s="103" t="s">
        <v>18</v>
      </c>
      <c r="I18" s="103"/>
      <c r="J18" s="103"/>
      <c r="K18" s="103"/>
      <c r="L18" s="103"/>
      <c r="M18" s="103"/>
      <c r="N18" s="103"/>
      <c r="O18" s="109"/>
      <c r="P18" s="109"/>
      <c r="Q18" s="102" t="s">
        <v>19</v>
      </c>
      <c r="R18" s="102"/>
      <c r="S18" s="19" t="s">
        <v>4</v>
      </c>
      <c r="T18" s="103" t="s">
        <v>20</v>
      </c>
      <c r="U18" s="103"/>
      <c r="V18" s="103"/>
      <c r="W18" s="103"/>
      <c r="X18" s="103"/>
      <c r="Y18" s="103"/>
      <c r="Z18" s="103"/>
      <c r="AA18" s="109"/>
      <c r="AB18" s="109"/>
      <c r="AC18" s="102" t="s">
        <v>19</v>
      </c>
      <c r="AD18" s="102"/>
      <c r="AE18" s="20" t="s">
        <v>4</v>
      </c>
      <c r="AF18" s="103" t="s">
        <v>15</v>
      </c>
      <c r="AG18" s="103"/>
      <c r="AH18" s="103"/>
      <c r="AI18" s="103"/>
      <c r="AJ18" s="103"/>
      <c r="AK18" s="110" t="str">
        <f>AY7</f>
        <v xml:space="preserve"> </v>
      </c>
      <c r="AL18" s="111"/>
      <c r="AM18" s="102" t="s">
        <v>13</v>
      </c>
      <c r="AN18" s="102"/>
      <c r="AO18" s="20" t="s">
        <v>6</v>
      </c>
      <c r="AP18" s="103" t="s">
        <v>16</v>
      </c>
      <c r="AQ18" s="103"/>
      <c r="AR18" s="103"/>
      <c r="AS18" s="21"/>
      <c r="AT18" s="102" t="s">
        <v>17</v>
      </c>
      <c r="AU18" s="102"/>
      <c r="AV18" s="22" t="s">
        <v>7</v>
      </c>
      <c r="AW18" s="104" t="str">
        <f>IF((O18*AA18*BH18)=0," ",(O18*AA18*BH18))</f>
        <v xml:space="preserve"> </v>
      </c>
      <c r="AX18" s="104"/>
      <c r="AY18" s="104"/>
      <c r="AZ18" s="105" t="s">
        <v>14</v>
      </c>
      <c r="BA18" s="105"/>
      <c r="BB18" s="105" t="s">
        <v>51</v>
      </c>
      <c r="BC18" s="106"/>
      <c r="BG18" s="23">
        <v>1</v>
      </c>
      <c r="BH18" s="23">
        <f>IFERROR(ROUNDUP(AK18/AS18,0),0)</f>
        <v>0</v>
      </c>
    </row>
    <row r="19" spans="1:60" ht="27" customHeight="1" x14ac:dyDescent="0.4">
      <c r="A19" s="107" t="s">
        <v>55</v>
      </c>
      <c r="B19" s="107"/>
      <c r="C19" s="107"/>
      <c r="D19" s="107"/>
      <c r="E19" s="107"/>
      <c r="F19" s="107"/>
      <c r="G19" s="108"/>
      <c r="H19" s="103" t="s">
        <v>18</v>
      </c>
      <c r="I19" s="103"/>
      <c r="J19" s="103"/>
      <c r="K19" s="103"/>
      <c r="L19" s="103"/>
      <c r="M19" s="103"/>
      <c r="N19" s="103"/>
      <c r="O19" s="109"/>
      <c r="P19" s="109"/>
      <c r="Q19" s="102" t="s">
        <v>19</v>
      </c>
      <c r="R19" s="102"/>
      <c r="S19" s="19" t="s">
        <v>4</v>
      </c>
      <c r="T19" s="103" t="s">
        <v>20</v>
      </c>
      <c r="U19" s="103"/>
      <c r="V19" s="103"/>
      <c r="W19" s="103"/>
      <c r="X19" s="103"/>
      <c r="Y19" s="103"/>
      <c r="Z19" s="103"/>
      <c r="AA19" s="109"/>
      <c r="AB19" s="109"/>
      <c r="AC19" s="102" t="s">
        <v>19</v>
      </c>
      <c r="AD19" s="102"/>
      <c r="AE19" s="20" t="s">
        <v>4</v>
      </c>
      <c r="AF19" s="103" t="s">
        <v>15</v>
      </c>
      <c r="AG19" s="103"/>
      <c r="AH19" s="103"/>
      <c r="AI19" s="103"/>
      <c r="AJ19" s="103"/>
      <c r="AK19" s="110" t="str">
        <f>AY8</f>
        <v xml:space="preserve"> </v>
      </c>
      <c r="AL19" s="111"/>
      <c r="AM19" s="102" t="s">
        <v>13</v>
      </c>
      <c r="AN19" s="102"/>
      <c r="AO19" s="20" t="s">
        <v>6</v>
      </c>
      <c r="AP19" s="103" t="s">
        <v>16</v>
      </c>
      <c r="AQ19" s="103"/>
      <c r="AR19" s="103"/>
      <c r="AS19" s="21"/>
      <c r="AT19" s="102" t="s">
        <v>17</v>
      </c>
      <c r="AU19" s="102"/>
      <c r="AV19" s="20" t="s">
        <v>7</v>
      </c>
      <c r="AW19" s="104" t="str">
        <f>IF((O19*AA19*BH19)=0," ",(O19*AA19*BH19))</f>
        <v xml:space="preserve"> </v>
      </c>
      <c r="AX19" s="104"/>
      <c r="AY19" s="104"/>
      <c r="AZ19" s="105" t="s">
        <v>14</v>
      </c>
      <c r="BA19" s="105"/>
      <c r="BB19" s="105" t="s">
        <v>52</v>
      </c>
      <c r="BC19" s="106"/>
      <c r="BG19" s="23">
        <v>2</v>
      </c>
      <c r="BH19" s="23">
        <f>IFERROR(ROUNDUP(AK19/AS19,0),0)</f>
        <v>0</v>
      </c>
    </row>
    <row r="20" spans="1:60" ht="18.75" customHeight="1" thickBot="1" x14ac:dyDescent="0.45"/>
    <row r="21" spans="1:60" ht="16.5" customHeight="1" thickTop="1" x14ac:dyDescent="0.4">
      <c r="C21" s="96" t="s">
        <v>0</v>
      </c>
      <c r="D21" s="96"/>
      <c r="E21" s="96"/>
      <c r="F21" s="96"/>
      <c r="G21" s="96"/>
      <c r="H21" s="96"/>
      <c r="I21" s="96"/>
      <c r="J21" s="96"/>
      <c r="K21" s="96" t="s">
        <v>21</v>
      </c>
      <c r="L21" s="96"/>
      <c r="M21" s="96"/>
      <c r="N21" s="96"/>
      <c r="O21" s="96"/>
      <c r="P21" s="96"/>
      <c r="Q21" s="96"/>
      <c r="R21" s="97"/>
      <c r="S21" s="98" t="s">
        <v>22</v>
      </c>
      <c r="T21" s="99"/>
      <c r="U21" s="99"/>
      <c r="V21" s="99"/>
      <c r="W21" s="99"/>
      <c r="X21" s="99"/>
      <c r="Y21" s="99"/>
      <c r="Z21" s="100"/>
      <c r="AA21" s="101" t="s">
        <v>23</v>
      </c>
      <c r="AB21" s="96"/>
      <c r="AC21" s="96"/>
      <c r="AD21" s="96"/>
      <c r="AE21" s="96"/>
      <c r="AF21" s="96"/>
      <c r="AG21" s="96"/>
      <c r="AH21" s="96"/>
      <c r="AI21" s="96"/>
      <c r="AJ21" s="96"/>
    </row>
    <row r="22" spans="1:60" ht="30" customHeight="1" x14ac:dyDescent="0.4">
      <c r="C22" s="86" t="s">
        <v>53</v>
      </c>
      <c r="D22" s="87"/>
      <c r="E22" s="87"/>
      <c r="F22" s="87"/>
      <c r="G22" s="87"/>
      <c r="H22" s="87"/>
      <c r="I22" s="87"/>
      <c r="J22" s="87"/>
      <c r="K22" s="86" t="s">
        <v>24</v>
      </c>
      <c r="L22" s="87"/>
      <c r="M22" s="87"/>
      <c r="N22" s="87"/>
      <c r="O22" s="87"/>
      <c r="P22" s="87"/>
      <c r="Q22" s="87"/>
      <c r="R22" s="88"/>
      <c r="S22" s="89" t="s">
        <v>25</v>
      </c>
      <c r="T22" s="87"/>
      <c r="U22" s="87"/>
      <c r="V22" s="87"/>
      <c r="W22" s="87"/>
      <c r="X22" s="87"/>
      <c r="Y22" s="87"/>
      <c r="Z22" s="90"/>
      <c r="AA22" s="91" t="s">
        <v>26</v>
      </c>
      <c r="AB22" s="87"/>
      <c r="AC22" s="87"/>
      <c r="AD22" s="87"/>
      <c r="AE22" s="87"/>
      <c r="AF22" s="87"/>
      <c r="AG22" s="87"/>
      <c r="AH22" s="87"/>
      <c r="AI22" s="87"/>
      <c r="AJ22" s="87"/>
    </row>
    <row r="23" spans="1:60" ht="16.5" customHeight="1" thickBot="1" x14ac:dyDescent="0.45">
      <c r="C23" s="87"/>
      <c r="D23" s="87"/>
      <c r="E23" s="87"/>
      <c r="F23" s="87"/>
      <c r="G23" s="87"/>
      <c r="H23" s="87"/>
      <c r="I23" s="87"/>
      <c r="J23" s="87"/>
      <c r="K23" s="86" t="s">
        <v>27</v>
      </c>
      <c r="L23" s="87"/>
      <c r="M23" s="87"/>
      <c r="N23" s="87"/>
      <c r="O23" s="87"/>
      <c r="P23" s="87"/>
      <c r="Q23" s="87"/>
      <c r="R23" s="88"/>
      <c r="S23" s="93" t="s">
        <v>28</v>
      </c>
      <c r="T23" s="94"/>
      <c r="U23" s="94"/>
      <c r="V23" s="94"/>
      <c r="W23" s="94"/>
      <c r="X23" s="94"/>
      <c r="Y23" s="94"/>
      <c r="Z23" s="95"/>
      <c r="AA23" s="92"/>
      <c r="AB23" s="87"/>
      <c r="AC23" s="87"/>
      <c r="AD23" s="87"/>
      <c r="AE23" s="87"/>
      <c r="AF23" s="87"/>
      <c r="AG23" s="87"/>
      <c r="AH23" s="87"/>
      <c r="AI23" s="87"/>
      <c r="AJ23" s="87"/>
    </row>
    <row r="24" spans="1:60" ht="8.25" customHeight="1" thickTop="1" x14ac:dyDescent="0.4"/>
    <row r="25" spans="1:60" ht="24.95" customHeight="1" x14ac:dyDescent="0.4">
      <c r="A25" s="24" t="s">
        <v>29</v>
      </c>
      <c r="B25" s="26"/>
      <c r="C25" s="26"/>
      <c r="D25" s="26"/>
      <c r="E25" s="26"/>
      <c r="F25" s="26"/>
      <c r="G25" s="71"/>
      <c r="H25" s="82"/>
      <c r="I25" s="83"/>
      <c r="J25" s="83"/>
      <c r="K25" s="83"/>
      <c r="L25" s="83"/>
      <c r="M25" s="83"/>
      <c r="N25" s="84" t="s">
        <v>14</v>
      </c>
      <c r="O25" s="84"/>
      <c r="P25" s="84" t="s">
        <v>56</v>
      </c>
      <c r="Q25" s="85"/>
      <c r="R25" s="81" t="s">
        <v>60</v>
      </c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</row>
    <row r="26" spans="1:60" ht="24.95" customHeight="1" thickBot="1" x14ac:dyDescent="0.45">
      <c r="A26" s="80" t="s">
        <v>30</v>
      </c>
      <c r="B26" s="68"/>
      <c r="C26" s="68"/>
      <c r="D26" s="68"/>
      <c r="E26" s="68"/>
      <c r="F26" s="68"/>
      <c r="G26" s="69"/>
      <c r="H26" s="76"/>
      <c r="I26" s="77"/>
      <c r="J26" s="77"/>
      <c r="K26" s="77"/>
      <c r="L26" s="77"/>
      <c r="M26" s="77"/>
      <c r="N26" s="78" t="s">
        <v>14</v>
      </c>
      <c r="O26" s="78"/>
      <c r="P26" s="78" t="s">
        <v>57</v>
      </c>
      <c r="Q26" s="79"/>
      <c r="R26" s="81" t="s">
        <v>61</v>
      </c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</row>
    <row r="27" spans="1:60" ht="24.95" customHeight="1" thickTop="1" x14ac:dyDescent="0.4">
      <c r="A27" s="70" t="s">
        <v>58</v>
      </c>
      <c r="B27" s="26"/>
      <c r="C27" s="26"/>
      <c r="D27" s="26"/>
      <c r="E27" s="26"/>
      <c r="F27" s="26"/>
      <c r="G27" s="71"/>
      <c r="H27" s="59" t="str">
        <f>IF(SUM(AW18:AY19,H25:M26)=0," ",SUM(AW18:AY19,H25:M26))</f>
        <v xml:space="preserve"> </v>
      </c>
      <c r="I27" s="60"/>
      <c r="J27" s="60"/>
      <c r="K27" s="60"/>
      <c r="L27" s="60"/>
      <c r="M27" s="60"/>
      <c r="N27" s="61" t="s">
        <v>14</v>
      </c>
      <c r="O27" s="61"/>
      <c r="P27" s="61"/>
      <c r="Q27" s="62"/>
      <c r="R27" s="74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</row>
    <row r="28" spans="1:60" ht="24.95" customHeight="1" thickBot="1" x14ac:dyDescent="0.45">
      <c r="A28" s="67" t="s">
        <v>59</v>
      </c>
      <c r="B28" s="68"/>
      <c r="C28" s="68"/>
      <c r="D28" s="68"/>
      <c r="E28" s="68"/>
      <c r="F28" s="68"/>
      <c r="G28" s="69"/>
      <c r="H28" s="63"/>
      <c r="I28" s="64"/>
      <c r="J28" s="64"/>
      <c r="K28" s="64"/>
      <c r="L28" s="64"/>
      <c r="M28" s="64"/>
      <c r="N28" s="65" t="s">
        <v>14</v>
      </c>
      <c r="O28" s="65"/>
      <c r="P28" s="65"/>
      <c r="Q28" s="66"/>
      <c r="R28" s="72" t="s">
        <v>62</v>
      </c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</row>
    <row r="29" spans="1:60" ht="6" customHeight="1" thickTop="1" x14ac:dyDescent="0.4"/>
  </sheetData>
  <mergeCells count="107">
    <mergeCell ref="A17:BC17"/>
    <mergeCell ref="C7:I7"/>
    <mergeCell ref="A1:BC1"/>
    <mergeCell ref="J6:AL6"/>
    <mergeCell ref="AH8:AJ8"/>
    <mergeCell ref="AM8:AO8"/>
    <mergeCell ref="AP7:AQ7"/>
    <mergeCell ref="AR7:AU7"/>
    <mergeCell ref="AV7:AX7"/>
    <mergeCell ref="AY7:BA7"/>
    <mergeCell ref="BB7:BC7"/>
    <mergeCell ref="J8:K8"/>
    <mergeCell ref="M8:O8"/>
    <mergeCell ref="R8:S8"/>
    <mergeCell ref="U8:V8"/>
    <mergeCell ref="Y8:Z8"/>
    <mergeCell ref="AB8:AD8"/>
    <mergeCell ref="AK8:AL8"/>
    <mergeCell ref="J7:K7"/>
    <mergeCell ref="M7:O7"/>
    <mergeCell ref="R7:S7"/>
    <mergeCell ref="U7:V7"/>
    <mergeCell ref="Y7:Z7"/>
    <mergeCell ref="AB7:AD7"/>
    <mergeCell ref="AM18:AN18"/>
    <mergeCell ref="AP18:AR18"/>
    <mergeCell ref="AT18:AU18"/>
    <mergeCell ref="AW18:AY18"/>
    <mergeCell ref="AZ18:BA18"/>
    <mergeCell ref="BB18:BC18"/>
    <mergeCell ref="A18:G18"/>
    <mergeCell ref="H18:N18"/>
    <mergeCell ref="O18:P18"/>
    <mergeCell ref="Q18:R18"/>
    <mergeCell ref="T18:Z18"/>
    <mergeCell ref="AA18:AB18"/>
    <mergeCell ref="AC18:AD18"/>
    <mergeCell ref="AF18:AJ18"/>
    <mergeCell ref="AK18:AL18"/>
    <mergeCell ref="AM19:AN19"/>
    <mergeCell ref="AP19:AR19"/>
    <mergeCell ref="AT19:AU19"/>
    <mergeCell ref="AW19:AY19"/>
    <mergeCell ref="AZ19:BA19"/>
    <mergeCell ref="BB19:BC19"/>
    <mergeCell ref="A19:G19"/>
    <mergeCell ref="H19:N19"/>
    <mergeCell ref="O19:P19"/>
    <mergeCell ref="Q19:R19"/>
    <mergeCell ref="T19:Z19"/>
    <mergeCell ref="AA19:AB19"/>
    <mergeCell ref="AC19:AD19"/>
    <mergeCell ref="AF19:AJ19"/>
    <mergeCell ref="AK19:AL19"/>
    <mergeCell ref="C22:J23"/>
    <mergeCell ref="K22:R22"/>
    <mergeCell ref="S22:Z22"/>
    <mergeCell ref="AA22:AJ23"/>
    <mergeCell ref="K23:R23"/>
    <mergeCell ref="S23:Z23"/>
    <mergeCell ref="C21:J21"/>
    <mergeCell ref="K21:R21"/>
    <mergeCell ref="S21:Z21"/>
    <mergeCell ref="AA21:AJ21"/>
    <mergeCell ref="H26:M26"/>
    <mergeCell ref="N26:O26"/>
    <mergeCell ref="P26:Q26"/>
    <mergeCell ref="A26:G26"/>
    <mergeCell ref="R26:BC26"/>
    <mergeCell ref="H25:M25"/>
    <mergeCell ref="N25:O25"/>
    <mergeCell ref="P25:Q25"/>
    <mergeCell ref="A25:G25"/>
    <mergeCell ref="R25:BC25"/>
    <mergeCell ref="H27:M27"/>
    <mergeCell ref="N27:O27"/>
    <mergeCell ref="P27:Q27"/>
    <mergeCell ref="H28:M28"/>
    <mergeCell ref="N28:O28"/>
    <mergeCell ref="P28:Q28"/>
    <mergeCell ref="A28:G28"/>
    <mergeCell ref="A27:G27"/>
    <mergeCell ref="R28:BC28"/>
    <mergeCell ref="R27:BC27"/>
    <mergeCell ref="A6:B6"/>
    <mergeCell ref="C6:I6"/>
    <mergeCell ref="AM6:AQ6"/>
    <mergeCell ref="AR6:AX6"/>
    <mergeCell ref="AY6:BC6"/>
    <mergeCell ref="A11:F11"/>
    <mergeCell ref="A12:F12"/>
    <mergeCell ref="G11:J11"/>
    <mergeCell ref="G12:J12"/>
    <mergeCell ref="K11:X11"/>
    <mergeCell ref="Y11:AF11"/>
    <mergeCell ref="Y12:AF12"/>
    <mergeCell ref="K12:X12"/>
    <mergeCell ref="AH7:AJ7"/>
    <mergeCell ref="AK7:AL7"/>
    <mergeCell ref="AM7:AO7"/>
    <mergeCell ref="AY8:BA8"/>
    <mergeCell ref="BB8:BC8"/>
    <mergeCell ref="AV8:AX8"/>
    <mergeCell ref="AP8:AQ8"/>
    <mergeCell ref="AR8:AU8"/>
    <mergeCell ref="C8:I8"/>
    <mergeCell ref="A7:B8"/>
  </mergeCells>
  <phoneticPr fontId="1"/>
  <dataValidations count="3">
    <dataValidation allowBlank="1" showErrorMessage="1" sqref="AB7:AD7"/>
    <dataValidation type="list" allowBlank="1" showInputMessage="1" showErrorMessage="1" prompt="ポリ容器の段数は１～２段までです。" sqref="AS19">
      <formula1>$BG$18:$BG$19</formula1>
    </dataValidation>
    <dataValidation type="list" allowBlank="1" showInputMessage="1" showErrorMessage="1" prompt="ポリ容器の段数は１～２段までです。" sqref="AS18">
      <formula1>$BG$18:$BG$19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容器数・面積の算定表</vt:lpstr>
      <vt:lpstr>容器数・面積の算定表!Print_Area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Ito104</dc:creator>
  <cp:lastModifiedBy>Ito104</cp:lastModifiedBy>
  <cp:lastPrinted>2022-01-19T02:17:39Z</cp:lastPrinted>
  <dcterms:created xsi:type="dcterms:W3CDTF">2021-12-16T05:42:13Z</dcterms:created>
  <dcterms:modified xsi:type="dcterms:W3CDTF">2022-02-23T23:42:17Z</dcterms:modified>
</cp:coreProperties>
</file>