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261\令和7年度\01調整係\31プラネタリウム\030_各事業（団体･幼児･教室等）\前年度～.幼児投影\03.R8申請書類送付\HP掲載用\"/>
    </mc:Choice>
  </mc:AlternateContent>
  <xr:revisionPtr revIDLastSave="0" documentId="13_ncr:1_{DC73F9E7-5E24-4966-9659-C44105AC33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開催日一覧表" sheetId="3" r:id="rId2"/>
  </sheets>
  <definedNames>
    <definedName name="_xlnm.Print_Area" localSheetId="1">開催日一覧表!$A$1:$H$26</definedName>
    <definedName name="_xlnm.Print_Area" localSheetId="0">申請書!$A$1:$J$49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7" i="1"/>
  <c r="K34" i="1"/>
  <c r="K19" i="1"/>
  <c r="K20" i="1"/>
  <c r="K21" i="1"/>
  <c r="K22" i="1"/>
  <c r="K18" i="1"/>
  <c r="C2" i="1" s="1"/>
  <c r="F18" i="1"/>
  <c r="K6" i="3"/>
  <c r="K5" i="3"/>
  <c r="K4" i="3"/>
  <c r="F19" i="1"/>
  <c r="F20" i="1"/>
  <c r="F21" i="1"/>
  <c r="F22" i="1"/>
  <c r="A26" i="1" l="1"/>
</calcChain>
</file>

<file path=xl/sharedStrings.xml><?xml version="1.0" encoding="utf-8"?>
<sst xmlns="http://schemas.openxmlformats.org/spreadsheetml/2006/main" count="297" uniqueCount="140">
  <si>
    <t>幼児団体向け投影観覧申請書</t>
  </si>
  <si>
    <t>中央図書館　館長　あて</t>
  </si>
  <si>
    <t>下記のとおり、世田谷区プラネタリウム幼児団体向け投影の観覧を申し込みます。</t>
  </si>
  <si>
    <r>
      <t>　　※観覧の</t>
    </r>
    <r>
      <rPr>
        <u/>
        <sz val="12"/>
        <color theme="1"/>
        <rFont val="ＭＳ ゴシック"/>
        <family val="3"/>
        <charset val="128"/>
      </rPr>
      <t>対象となるのは、３～５歳児</t>
    </r>
    <r>
      <rPr>
        <sz val="12"/>
        <color theme="1"/>
        <rFont val="ＭＳ ゴシック"/>
        <family val="3"/>
        <charset val="128"/>
      </rPr>
      <t>（５歳児クラスの６歳を含む）、になります。</t>
    </r>
  </si>
  <si>
    <r>
      <t xml:space="preserve">２　観覧希望日時 </t>
    </r>
    <r>
      <rPr>
        <b/>
        <u/>
        <sz val="10.5"/>
        <color theme="1"/>
        <rFont val="ＭＳ ゴシック"/>
        <family val="3"/>
        <charset val="128"/>
      </rPr>
      <t>※第５希望まで必ずご記入ください(午後の回は比較的空いています)</t>
    </r>
  </si>
  <si>
    <t>希望年月日</t>
  </si>
  <si>
    <t>希望回</t>
  </si>
  <si>
    <t>番　組　名</t>
  </si>
  <si>
    <t>第１希望</t>
  </si>
  <si>
    <t>第２希望</t>
  </si>
  <si>
    <t>第３希望</t>
  </si>
  <si>
    <t>第４希望</t>
  </si>
  <si>
    <t>第５希望</t>
  </si>
  <si>
    <t>３　観覧者数</t>
  </si>
  <si>
    <t>観覧総数</t>
  </si>
  <si>
    <t>観　覧　者　内　訳</t>
  </si>
  <si>
    <t>人</t>
  </si>
  <si>
    <t>園児数</t>
  </si>
  <si>
    <t>引率者等数</t>
  </si>
  <si>
    <t>４　連絡先</t>
  </si>
  <si>
    <t>電話番号</t>
  </si>
  <si>
    <t>FAX番号</t>
  </si>
  <si>
    <t>担当者氏名</t>
  </si>
  <si>
    <r>
      <t>【 Ａ 】</t>
    </r>
    <r>
      <rPr>
        <sz val="12"/>
        <color theme="1"/>
        <rFont val="ＭＳ ゴシック"/>
        <family val="3"/>
        <charset val="128"/>
      </rPr>
      <t>教育会館のバス駐車場は利用しない。</t>
    </r>
  </si>
  <si>
    <r>
      <t>園名</t>
    </r>
    <r>
      <rPr>
        <u/>
        <sz val="12"/>
        <color theme="1"/>
        <rFont val="ＭＳ ゴシック"/>
        <family val="3"/>
        <charset val="128"/>
      </rPr>
      <t>　　　　　　　　　　　　　　　　　</t>
    </r>
    <r>
      <rPr>
        <b/>
        <u/>
        <sz val="12"/>
        <color theme="1"/>
        <rFont val="ＭＳ ゴシック"/>
        <family val="3"/>
        <charset val="128"/>
      </rPr>
      <t>　</t>
    </r>
    <r>
      <rPr>
        <sz val="12"/>
        <color theme="1"/>
        <rFont val="ＭＳ ゴシック"/>
        <family val="3"/>
        <charset val="128"/>
      </rPr>
      <t>　　</t>
    </r>
    <r>
      <rPr>
        <u/>
        <sz val="12"/>
        <color theme="1"/>
        <rFont val="ＭＳ ゴシック"/>
        <family val="3"/>
        <charset val="128"/>
      </rPr>
      <t>　　　　　　　　　　</t>
    </r>
    <phoneticPr fontId="10"/>
  </si>
  <si>
    <t>園長名　　　</t>
  </si>
  <si>
    <t>１　園児の年齢　</t>
    <phoneticPr fontId="10"/>
  </si>
  <si>
    <t>番組名</t>
    <rPh sb="0" eb="3">
      <t>バングミメイ</t>
    </rPh>
    <phoneticPr fontId="10"/>
  </si>
  <si>
    <t>たなばたものがたり</t>
  </si>
  <si>
    <t>たなばたものがたり</t>
    <phoneticPr fontId="10"/>
  </si>
  <si>
    <t>ぴょんたくんのつきたんけん</t>
  </si>
  <si>
    <t>ぴょんたくんのつきたんけん</t>
    <phoneticPr fontId="10"/>
  </si>
  <si>
    <t>住所</t>
    <phoneticPr fontId="10"/>
  </si>
  <si>
    <r>
      <t>※駐車場の利用希望は、</t>
    </r>
    <r>
      <rPr>
        <sz val="12"/>
        <color rgb="FFFF0000"/>
        <rFont val="ＭＳ ゴシック"/>
        <family val="3"/>
        <charset val="128"/>
      </rPr>
      <t>１</t>
    </r>
    <r>
      <rPr>
        <sz val="12"/>
        <color theme="1"/>
        <rFont val="ＭＳ ゴシック"/>
        <family val="3"/>
        <charset val="128"/>
      </rPr>
      <t>台まででお願いします。</t>
    </r>
    <phoneticPr fontId="10"/>
  </si>
  <si>
    <r>
      <t>【 Ｂ 】</t>
    </r>
    <r>
      <rPr>
        <sz val="12"/>
        <color theme="1"/>
        <rFont val="ＭＳ ゴシック"/>
        <family val="3"/>
        <charset val="128"/>
      </rPr>
      <t>教育会館のバス駐車場の利用について希望します。</t>
    </r>
    <phoneticPr fontId="10"/>
  </si>
  <si>
    <t>ひとでくんほしのせかいへいく</t>
    <phoneticPr fontId="10"/>
  </si>
  <si>
    <r>
      <t>５　教育会館(プラネタリウム施設)バス駐車場の利用　</t>
    </r>
    <r>
      <rPr>
        <sz val="12"/>
        <color theme="1"/>
        <rFont val="ＭＳ ゴシック"/>
        <family val="3"/>
        <charset val="128"/>
      </rPr>
      <t>(リストより選んでください。）</t>
    </r>
    <rPh sb="32" eb="33">
      <t>エラ</t>
    </rPh>
    <phoneticPr fontId="10"/>
  </si>
  <si>
    <t>Ｂ　欠席予定</t>
  </si>
  <si>
    <r>
      <t>６　実地踏査</t>
    </r>
    <r>
      <rPr>
        <b/>
        <i/>
        <sz val="12"/>
        <color theme="1"/>
        <rFont val="ＭＳ ゴシック"/>
        <family val="3"/>
        <charset val="128"/>
      </rPr>
      <t>　</t>
    </r>
    <r>
      <rPr>
        <sz val="12"/>
        <color theme="1"/>
        <rFont val="ＭＳ ゴシック"/>
        <family val="3"/>
        <charset val="128"/>
      </rPr>
      <t>(リストより選んでください)　</t>
    </r>
    <rPh sb="13" eb="14">
      <t>エラ</t>
    </rPh>
    <phoneticPr fontId="10"/>
  </si>
  <si>
    <t>送付方法</t>
    <rPh sb="0" eb="2">
      <t>ソウフ</t>
    </rPh>
    <rPh sb="2" eb="4">
      <t>ホウホウ</t>
    </rPh>
    <phoneticPr fontId="10"/>
  </si>
  <si>
    <t>①メール</t>
    <phoneticPr fontId="10"/>
  </si>
  <si>
    <t>②郵送</t>
    <rPh sb="1" eb="3">
      <t>ユウソウ</t>
    </rPh>
    <phoneticPr fontId="10"/>
  </si>
  <si>
    <t>③FAX</t>
    <phoneticPr fontId="10"/>
  </si>
  <si>
    <t>SEA02261@mb.city.setagaya.tokyo.jp</t>
    <phoneticPr fontId="10"/>
  </si>
  <si>
    <t>154-0016　世田谷区弦巻3-16-8</t>
    <rPh sb="9" eb="13">
      <t>セタガヤク</t>
    </rPh>
    <rPh sb="13" eb="15">
      <t>ツルマキ</t>
    </rPh>
    <phoneticPr fontId="10"/>
  </si>
  <si>
    <t>03-3429-7436</t>
    <phoneticPr fontId="10"/>
  </si>
  <si>
    <t>※件名を「●●●園　幼児投影観覧申請書の送付」としてください。</t>
    <rPh sb="1" eb="3">
      <t>ケンメイ</t>
    </rPh>
    <rPh sb="8" eb="9">
      <t>エン</t>
    </rPh>
    <rPh sb="10" eb="14">
      <t>ヨウジトウエイ</t>
    </rPh>
    <rPh sb="14" eb="16">
      <t>カンラン</t>
    </rPh>
    <rPh sb="16" eb="19">
      <t>シンセイショ</t>
    </rPh>
    <rPh sb="20" eb="22">
      <t>ソウフ</t>
    </rPh>
    <phoneticPr fontId="10"/>
  </si>
  <si>
    <t>曜日付日にち</t>
    <rPh sb="0" eb="2">
      <t>ヨウビ</t>
    </rPh>
    <rPh sb="2" eb="3">
      <t>ツキ</t>
    </rPh>
    <rPh sb="3" eb="4">
      <t>ヒ</t>
    </rPh>
    <phoneticPr fontId="10"/>
  </si>
  <si>
    <t>2/17(火)</t>
  </si>
  <si>
    <t>2/18(水)</t>
  </si>
  <si>
    <t>2/19(木)</t>
  </si>
  <si>
    <t>2/20(金)</t>
  </si>
  <si>
    <t>2/24(火)</t>
  </si>
  <si>
    <t>2/25(水)</t>
  </si>
  <si>
    <t>2/26(木)</t>
  </si>
  <si>
    <t>3/17(火)</t>
  </si>
  <si>
    <t>3/18(水)</t>
  </si>
  <si>
    <t>3/19(木)</t>
  </si>
  <si>
    <t>ひとでくんほしのせかいへいく</t>
  </si>
  <si>
    <t>3/9(月)</t>
    <rPh sb="4" eb="5">
      <t>ゲツ</t>
    </rPh>
    <phoneticPr fontId="10"/>
  </si>
  <si>
    <t>3/10(火)</t>
    <rPh sb="5" eb="6">
      <t>カ</t>
    </rPh>
    <phoneticPr fontId="10"/>
  </si>
  <si>
    <t>3/11(水)</t>
    <rPh sb="5" eb="6">
      <t>スイ</t>
    </rPh>
    <phoneticPr fontId="10"/>
  </si>
  <si>
    <t>3/12(木)</t>
    <rPh sb="5" eb="6">
      <t>モク</t>
    </rPh>
    <phoneticPr fontId="10"/>
  </si>
  <si>
    <t>3/13(金)</t>
    <rPh sb="5" eb="6">
      <t>キン</t>
    </rPh>
    <phoneticPr fontId="10"/>
  </si>
  <si>
    <t>７　備考（観覧にあたっての要望等）</t>
    <rPh sb="2" eb="4">
      <t>ビコウ</t>
    </rPh>
    <rPh sb="5" eb="7">
      <t>カンラン</t>
    </rPh>
    <rPh sb="13" eb="15">
      <t>ヨウボウ</t>
    </rPh>
    <rPh sb="15" eb="16">
      <t>トウ</t>
    </rPh>
    <phoneticPr fontId="10"/>
  </si>
  <si>
    <t>6月8日（月）</t>
  </si>
  <si>
    <t>6月9日（火）</t>
  </si>
  <si>
    <t>6月10日（水）</t>
  </si>
  <si>
    <t>6月11日（木）</t>
  </si>
  <si>
    <t>6月12日（金）</t>
  </si>
  <si>
    <t>6月16日（火）</t>
  </si>
  <si>
    <t>6月17日（水）</t>
  </si>
  <si>
    <t>6月18日（木）</t>
  </si>
  <si>
    <t>6月19日（金）</t>
  </si>
  <si>
    <t>6月23日（火）</t>
  </si>
  <si>
    <t>6月24日（水）</t>
  </si>
  <si>
    <t>6月29日（月）</t>
  </si>
  <si>
    <t>6月30日（火）</t>
  </si>
  <si>
    <t>7月1日（水）</t>
  </si>
  <si>
    <t>7月2日（木）</t>
  </si>
  <si>
    <t>7月3日（金）</t>
  </si>
  <si>
    <t>7月6日（月）</t>
  </si>
  <si>
    <t>7月7日（火）</t>
  </si>
  <si>
    <t>7月8日（水）</t>
  </si>
  <si>
    <t>7月9日（木）</t>
  </si>
  <si>
    <t>7月10日（金）</t>
  </si>
  <si>
    <t>9月1日（火）</t>
  </si>
  <si>
    <t>9月2日（水）</t>
  </si>
  <si>
    <t>9月3日（木）</t>
  </si>
  <si>
    <t>9月4日（金）</t>
  </si>
  <si>
    <t>9月7日（月）</t>
  </si>
  <si>
    <t>9月8日（火）</t>
  </si>
  <si>
    <t>9月9日（水）</t>
  </si>
  <si>
    <t>9月10日（木）</t>
  </si>
  <si>
    <t>9月11日（金）</t>
  </si>
  <si>
    <t>9月17日（木）</t>
  </si>
  <si>
    <t>9月18日（金）</t>
  </si>
  <si>
    <t>10月5日（月）</t>
  </si>
  <si>
    <t>10月6日（火）</t>
  </si>
  <si>
    <t>10月7日（水）</t>
  </si>
  <si>
    <t>10月8日（木）</t>
  </si>
  <si>
    <t>10月9日（金）</t>
  </si>
  <si>
    <t>12月14日（月）</t>
  </si>
  <si>
    <t>12月15日（火）</t>
  </si>
  <si>
    <t>12月16日（水）</t>
  </si>
  <si>
    <t>12月17日（木）</t>
  </si>
  <si>
    <t>12月18日（金）</t>
  </si>
  <si>
    <t>12月22日（火）</t>
  </si>
  <si>
    <t>12月23日（水）</t>
  </si>
  <si>
    <t>12月25日（金）</t>
  </si>
  <si>
    <t>2月10日（水）</t>
  </si>
  <si>
    <t>2月12日（金）</t>
  </si>
  <si>
    <t>2月16日（火）</t>
  </si>
  <si>
    <t>2月17日（水）</t>
  </si>
  <si>
    <t>2月18日（木）</t>
  </si>
  <si>
    <t>2月19日（金）</t>
  </si>
  <si>
    <t>2月24日（水）</t>
  </si>
  <si>
    <t>2月26日（金）</t>
  </si>
  <si>
    <t>3月16日（火）</t>
  </si>
  <si>
    <t>3月17日（水）</t>
  </si>
  <si>
    <t>3月18日（木）</t>
  </si>
  <si>
    <t>3月19日（金）</t>
  </si>
  <si>
    <t>11月9日（月）</t>
  </si>
  <si>
    <t>11月10日（火）</t>
  </si>
  <si>
    <t>11月11日（水）</t>
  </si>
  <si>
    <t>11月12日（木）</t>
  </si>
  <si>
    <t>11月13日（金）</t>
  </si>
  <si>
    <t>11月18日（水）</t>
  </si>
  <si>
    <t>11月19日（木）</t>
  </si>
  <si>
    <t>11月20日（金）</t>
  </si>
  <si>
    <t>11月24日（火）</t>
  </si>
  <si>
    <t>11月25日（水）</t>
  </si>
  <si>
    <t>11月27日（金）</t>
  </si>
  <si>
    <t>11月30日（月）</t>
  </si>
  <si>
    <t>たなばた</t>
    <phoneticPr fontId="10"/>
  </si>
  <si>
    <t>ぴょんた</t>
    <phoneticPr fontId="10"/>
  </si>
  <si>
    <t>ひとでくん</t>
    <phoneticPr fontId="10"/>
  </si>
  <si>
    <t>令和８年度　世田谷区プラネタリウム</t>
    <phoneticPr fontId="10"/>
  </si>
  <si>
    <t>Ａ　出席予定　【令和８年５月８日(金) 午後３時～４時】</t>
    <rPh sb="17" eb="18">
      <t>キン</t>
    </rPh>
    <phoneticPr fontId="10"/>
  </si>
  <si>
    <t>令和　　年　　月　　日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</si>
</sst>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8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2"/>
      <color rgb="FFFF0000"/>
      <name val="ＭＳ ゴシック"/>
      <family val="3"/>
      <charset val="128"/>
    </font>
    <font>
      <sz val="10"/>
      <color indexed="72"/>
      <name val="ＭＳ Ｐゴシック"/>
      <family val="3"/>
      <charset val="128"/>
    </font>
    <font>
      <sz val="11"/>
      <color rgb="FFFF0000"/>
      <name val="Yu Gothic"/>
      <family val="2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3" fillId="0" borderId="0"/>
  </cellStyleXfs>
  <cellXfs count="6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4" borderId="0" xfId="0" applyFill="1"/>
    <xf numFmtId="0" fontId="0" fillId="0" borderId="0" xfId="0" applyAlignment="1">
      <alignment horizontal="centerContinuous"/>
    </xf>
    <xf numFmtId="0" fontId="1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Continuous" vertical="center" wrapText="1"/>
    </xf>
    <xf numFmtId="0" fontId="0" fillId="2" borderId="7" xfId="0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/>
    <xf numFmtId="0" fontId="1" fillId="0" borderId="4" xfId="0" applyFont="1" applyBorder="1" applyAlignment="1">
      <alignment horizontal="centerContinuous" vertical="center" wrapText="1"/>
    </xf>
    <xf numFmtId="0" fontId="0" fillId="0" borderId="5" xfId="0" applyBorder="1" applyAlignment="1">
      <alignment horizontal="centerContinuous"/>
    </xf>
    <xf numFmtId="0" fontId="1" fillId="0" borderId="5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1" fillId="0" borderId="0" xfId="1"/>
    <xf numFmtId="0" fontId="0" fillId="0" borderId="0" xfId="0" applyFill="1"/>
    <xf numFmtId="0" fontId="8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/>
    <xf numFmtId="0" fontId="0" fillId="0" borderId="6" xfId="0" applyFill="1" applyBorder="1"/>
    <xf numFmtId="0" fontId="6" fillId="0" borderId="0" xfId="0" applyFont="1"/>
    <xf numFmtId="0" fontId="0" fillId="0" borderId="0" xfId="0" applyFill="1" applyAlignment="1">
      <alignment horizontal="center"/>
    </xf>
    <xf numFmtId="0" fontId="15" fillId="0" borderId="0" xfId="0" applyFont="1"/>
    <xf numFmtId="0" fontId="14" fillId="0" borderId="0" xfId="0" applyFont="1" applyFill="1" applyAlignment="1"/>
    <xf numFmtId="0" fontId="16" fillId="0" borderId="0" xfId="0" applyFont="1"/>
    <xf numFmtId="0" fontId="1" fillId="4" borderId="0" xfId="0" applyFont="1" applyFill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0" fontId="11" fillId="0" borderId="0" xfId="1" applyAlignment="1">
      <alignment horizontal="left"/>
    </xf>
    <xf numFmtId="0" fontId="0" fillId="4" borderId="11" xfId="0" applyFill="1" applyBorder="1" applyAlignment="1" applyProtection="1">
      <alignment horizontal="left"/>
      <protection locked="0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ハイパーリンク" xfId="1" builtinId="8"/>
    <cellStyle name="標準" xfId="0" builtinId="0"/>
    <cellStyle name="標準 4" xfId="2" xr:uid="{E6CEF6B7-9E75-44E5-BFB8-D016DD8CAD9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176118</xdr:colOff>
      <xdr:row>9</xdr:row>
      <xdr:rowOff>188820</xdr:rowOff>
    </xdr:from>
    <xdr:to>
      <xdr:col>11</xdr:col>
      <xdr:colOff>411442</xdr:colOff>
      <xdr:row>14</xdr:row>
      <xdr:rowOff>30443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0FD2420-69F6-A505-2865-DB97557FCFC3}"/>
            </a:ext>
          </a:extLst>
        </xdr:cNvPr>
        <xdr:cNvSpPr/>
      </xdr:nvSpPr>
      <xdr:spPr>
        <a:xfrm>
          <a:off x="6664324" y="2385173"/>
          <a:ext cx="2723030" cy="962211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黄色のセルに必要事項を入力してください。</a:t>
          </a:r>
        </a:p>
      </xdr:txBody>
    </xdr:sp>
    <xdr:clientData/>
  </xdr:twoCellAnchor>
  <xdr:twoCellAnchor>
    <xdr:from>
      <xdr:col>10</xdr:col>
      <xdr:colOff>807944</xdr:colOff>
      <xdr:row>41</xdr:row>
      <xdr:rowOff>160056</xdr:rowOff>
    </xdr:from>
    <xdr:to>
      <xdr:col>16</xdr:col>
      <xdr:colOff>554879</xdr:colOff>
      <xdr:row>44</xdr:row>
      <xdr:rowOff>105148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4C3AA87-CB3D-4813-B6D2-F83107268516}"/>
            </a:ext>
          </a:extLst>
        </xdr:cNvPr>
        <xdr:cNvSpPr/>
      </xdr:nvSpPr>
      <xdr:spPr>
        <a:xfrm>
          <a:off x="7296150" y="9987615"/>
          <a:ext cx="5540376" cy="617445"/>
        </a:xfrm>
        <a:prstGeom prst="wedgeRoundRectCallout">
          <a:avLst>
            <a:gd name="adj1" fmla="val -64932"/>
            <a:gd name="adj2" fmla="val 4487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紙で提出される場合は、こちらまでの内容で印刷してください。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73026</xdr:colOff>
      <xdr:row>16</xdr:row>
      <xdr:rowOff>215900</xdr:rowOff>
    </xdr:from>
    <xdr:to>
      <xdr:col>4</xdr:col>
      <xdr:colOff>34926</xdr:colOff>
      <xdr:row>23</xdr:row>
      <xdr:rowOff>177800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E36542A-7BA3-B0F5-8994-2FB0353BAB7E}"/>
            </a:ext>
          </a:extLst>
        </xdr:cNvPr>
        <xdr:cNvSpPr/>
      </xdr:nvSpPr>
      <xdr:spPr>
        <a:xfrm>
          <a:off x="1152526" y="3803650"/>
          <a:ext cx="3200400" cy="15176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投影時間帯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１回目：　９：４５～１０：３０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２回目：１１：００～１１：４５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３回目：１３：３０～１４：１５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A02261@mb.city.setagaya.toky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85"/>
  <sheetViews>
    <sheetView showZeros="0" tabSelected="1" view="pageBreakPreview" zoomScale="85" zoomScaleNormal="100" zoomScaleSheetLayoutView="85" workbookViewId="0">
      <pane ySplit="2" topLeftCell="A3" activePane="bottomLeft" state="frozen"/>
      <selection pane="bottomLeft" activeCell="L39" sqref="L39"/>
    </sheetView>
  </sheetViews>
  <sheetFormatPr defaultRowHeight="18"/>
  <cols>
    <col min="1" max="1" width="9.75" customWidth="1"/>
    <col min="6" max="6" width="8.6640625" customWidth="1"/>
    <col min="10" max="10" width="6" customWidth="1"/>
    <col min="11" max="11" width="32.6640625" customWidth="1"/>
    <col min="19" max="19" width="15.25" bestFit="1" customWidth="1"/>
  </cols>
  <sheetData>
    <row r="1" spans="1:20">
      <c r="G1" s="27"/>
      <c r="H1" s="10"/>
      <c r="I1" s="10"/>
      <c r="J1" s="37" t="s">
        <v>139</v>
      </c>
      <c r="S1" t="s">
        <v>47</v>
      </c>
    </row>
    <row r="2" spans="1:20" ht="29">
      <c r="A2" s="1"/>
      <c r="C2" s="62" t="str">
        <f>IF(AND(B9&lt;&gt;"",G9&lt;&gt;"",C27&lt;&gt;"",E27&lt;&gt;"",A31&lt;&gt;"",D31&lt;&gt;"",F31&lt;&gt;"",H31&lt;&gt;"",A34&lt;&gt;"",A42&lt;&gt;"",K18=""),"","未回答があります。")</f>
        <v>未回答があります。</v>
      </c>
      <c r="D2" s="62"/>
      <c r="E2" s="62"/>
      <c r="F2" s="62"/>
      <c r="G2" s="62"/>
      <c r="L2" t="s">
        <v>27</v>
      </c>
      <c r="S2" s="30" t="s">
        <v>65</v>
      </c>
      <c r="T2" t="s">
        <v>28</v>
      </c>
    </row>
    <row r="3" spans="1:20">
      <c r="A3" s="1"/>
      <c r="S3" s="30" t="s">
        <v>66</v>
      </c>
      <c r="T3" t="s">
        <v>28</v>
      </c>
    </row>
    <row r="4" spans="1:20" ht="19">
      <c r="A4" s="16" t="s">
        <v>137</v>
      </c>
      <c r="B4" s="11"/>
      <c r="C4" s="11"/>
      <c r="D4" s="11"/>
      <c r="E4" s="11"/>
      <c r="F4" s="11"/>
      <c r="G4" s="11"/>
      <c r="H4" s="11"/>
      <c r="I4" s="11"/>
      <c r="L4" t="s">
        <v>29</v>
      </c>
      <c r="S4" s="30" t="s">
        <v>67</v>
      </c>
      <c r="T4" t="s">
        <v>28</v>
      </c>
    </row>
    <row r="5" spans="1:20" ht="19">
      <c r="A5" s="16" t="s">
        <v>0</v>
      </c>
      <c r="B5" s="11"/>
      <c r="C5" s="11"/>
      <c r="D5" s="11"/>
      <c r="E5" s="11"/>
      <c r="F5" s="11"/>
      <c r="G5" s="11"/>
      <c r="H5" s="11"/>
      <c r="I5" s="11"/>
      <c r="L5" t="s">
        <v>31</v>
      </c>
      <c r="S5" s="30" t="s">
        <v>68</v>
      </c>
      <c r="T5" t="s">
        <v>28</v>
      </c>
    </row>
    <row r="6" spans="1:20" ht="19">
      <c r="A6" s="2"/>
      <c r="L6" t="s">
        <v>35</v>
      </c>
      <c r="S6" s="30" t="s">
        <v>69</v>
      </c>
      <c r="T6" t="s">
        <v>28</v>
      </c>
    </row>
    <row r="7" spans="1:20">
      <c r="J7" s="1" t="s">
        <v>1</v>
      </c>
      <c r="S7" s="30" t="s">
        <v>70</v>
      </c>
      <c r="T7" t="s">
        <v>28</v>
      </c>
    </row>
    <row r="8" spans="1:20">
      <c r="A8" s="4"/>
      <c r="L8" s="9" t="s">
        <v>23</v>
      </c>
      <c r="S8" s="30" t="s">
        <v>71</v>
      </c>
      <c r="T8" t="s">
        <v>28</v>
      </c>
    </row>
    <row r="9" spans="1:20">
      <c r="A9" s="17" t="s">
        <v>24</v>
      </c>
      <c r="B9" s="43"/>
      <c r="C9" s="43"/>
      <c r="D9" s="43"/>
      <c r="F9" s="18" t="s">
        <v>25</v>
      </c>
      <c r="G9" s="43"/>
      <c r="H9" s="43"/>
      <c r="I9" s="43"/>
      <c r="L9" s="9" t="s">
        <v>34</v>
      </c>
      <c r="S9" s="30" t="s">
        <v>72</v>
      </c>
      <c r="T9" t="s">
        <v>28</v>
      </c>
    </row>
    <row r="10" spans="1:20">
      <c r="A10" s="3"/>
      <c r="L10" s="24" t="s">
        <v>138</v>
      </c>
      <c r="S10" s="30" t="s">
        <v>73</v>
      </c>
      <c r="T10" t="s">
        <v>28</v>
      </c>
    </row>
    <row r="11" spans="1:20">
      <c r="A11" s="8" t="s">
        <v>2</v>
      </c>
      <c r="L11" s="25" t="s">
        <v>37</v>
      </c>
      <c r="S11" s="30" t="s">
        <v>74</v>
      </c>
      <c r="T11" t="s">
        <v>28</v>
      </c>
    </row>
    <row r="12" spans="1:20">
      <c r="A12" s="5"/>
      <c r="S12" s="30" t="s">
        <v>75</v>
      </c>
      <c r="T12" t="s">
        <v>28</v>
      </c>
    </row>
    <row r="13" spans="1:20">
      <c r="A13" s="9" t="s">
        <v>26</v>
      </c>
      <c r="C13" s="33"/>
      <c r="S13" s="30" t="s">
        <v>76</v>
      </c>
      <c r="T13" t="s">
        <v>28</v>
      </c>
    </row>
    <row r="14" spans="1:20">
      <c r="A14" s="8" t="s">
        <v>3</v>
      </c>
      <c r="S14" s="30" t="s">
        <v>77</v>
      </c>
      <c r="T14" t="s">
        <v>28</v>
      </c>
    </row>
    <row r="15" spans="1:20">
      <c r="A15" s="6"/>
      <c r="S15" s="30" t="s">
        <v>78</v>
      </c>
      <c r="T15" t="s">
        <v>28</v>
      </c>
    </row>
    <row r="16" spans="1:20" ht="18.5" thickBot="1">
      <c r="A16" s="9" t="s">
        <v>4</v>
      </c>
      <c r="S16" s="30" t="s">
        <v>79</v>
      </c>
      <c r="T16" t="s">
        <v>28</v>
      </c>
    </row>
    <row r="17" spans="1:20" ht="18.5" thickBot="1">
      <c r="A17" s="12"/>
      <c r="B17" s="13" t="s">
        <v>5</v>
      </c>
      <c r="C17" s="14"/>
      <c r="D17" s="15"/>
      <c r="E17" s="28" t="s">
        <v>6</v>
      </c>
      <c r="F17" s="13" t="s">
        <v>7</v>
      </c>
      <c r="G17" s="14"/>
      <c r="H17" s="15"/>
      <c r="S17" s="30" t="s">
        <v>80</v>
      </c>
      <c r="T17" t="s">
        <v>28</v>
      </c>
    </row>
    <row r="18" spans="1:20" ht="19" thickTop="1" thickBot="1">
      <c r="A18" s="7" t="s">
        <v>8</v>
      </c>
      <c r="B18" s="59"/>
      <c r="C18" s="60"/>
      <c r="D18" s="61"/>
      <c r="E18" s="38"/>
      <c r="F18" s="44" t="str">
        <f>IFERROR(VLOOKUP(B18,S2:T80,2,0),"")</f>
        <v/>
      </c>
      <c r="G18" s="45"/>
      <c r="H18" s="46"/>
      <c r="K18" s="36" t="str">
        <f>IF(AND(B18&lt;&gt;"",E18=""),"希望回を選択してください","")</f>
        <v/>
      </c>
      <c r="S18" s="30" t="s">
        <v>81</v>
      </c>
      <c r="T18" t="s">
        <v>28</v>
      </c>
    </row>
    <row r="19" spans="1:20" ht="18.5" thickBot="1">
      <c r="A19" s="7" t="s">
        <v>9</v>
      </c>
      <c r="B19" s="59"/>
      <c r="C19" s="60"/>
      <c r="D19" s="61"/>
      <c r="E19" s="39"/>
      <c r="F19" s="44" t="str">
        <f>IFERROR(VLOOKUP(B19,S3:T81,2,0),"")</f>
        <v/>
      </c>
      <c r="G19" s="45"/>
      <c r="H19" s="46"/>
      <c r="I19" s="34"/>
      <c r="K19" s="36" t="str">
        <f t="shared" ref="K19:K22" si="0">IF(AND(B19&lt;&gt;"",E19=""),"希望回を選択してください","")</f>
        <v/>
      </c>
      <c r="S19" s="30" t="s">
        <v>82</v>
      </c>
      <c r="T19" t="s">
        <v>28</v>
      </c>
    </row>
    <row r="20" spans="1:20" ht="18.5" thickBot="1">
      <c r="A20" s="7" t="s">
        <v>10</v>
      </c>
      <c r="B20" s="59"/>
      <c r="C20" s="60"/>
      <c r="D20" s="61"/>
      <c r="E20" s="39"/>
      <c r="F20" s="44" t="str">
        <f>IFERROR(VLOOKUP(B20,S4:T82,2,0),"")</f>
        <v/>
      </c>
      <c r="G20" s="45"/>
      <c r="H20" s="46"/>
      <c r="I20" s="34"/>
      <c r="K20" s="36" t="str">
        <f t="shared" si="0"/>
        <v/>
      </c>
      <c r="S20" s="30" t="s">
        <v>83</v>
      </c>
      <c r="T20" t="s">
        <v>28</v>
      </c>
    </row>
    <row r="21" spans="1:20" ht="18.5" thickBot="1">
      <c r="A21" s="7" t="s">
        <v>11</v>
      </c>
      <c r="B21" s="59"/>
      <c r="C21" s="60"/>
      <c r="D21" s="61"/>
      <c r="E21" s="39"/>
      <c r="F21" s="44" t="str">
        <f>IFERROR(VLOOKUP(B21,S5:T83,2,0),"")</f>
        <v/>
      </c>
      <c r="G21" s="45"/>
      <c r="H21" s="46"/>
      <c r="I21" s="34"/>
      <c r="K21" s="36" t="str">
        <f t="shared" si="0"/>
        <v/>
      </c>
      <c r="S21" s="30" t="s">
        <v>84</v>
      </c>
      <c r="T21" t="s">
        <v>28</v>
      </c>
    </row>
    <row r="22" spans="1:20" ht="18.5" thickBot="1">
      <c r="A22" s="7" t="s">
        <v>12</v>
      </c>
      <c r="B22" s="59"/>
      <c r="C22" s="60"/>
      <c r="D22" s="61"/>
      <c r="E22" s="39"/>
      <c r="F22" s="44" t="str">
        <f>IFERROR(VLOOKUP(B22,S6:T84,2,0),"")</f>
        <v/>
      </c>
      <c r="G22" s="45"/>
      <c r="H22" s="46"/>
      <c r="I22" s="34"/>
      <c r="K22" s="36" t="str">
        <f t="shared" si="0"/>
        <v/>
      </c>
      <c r="S22" s="30" t="s">
        <v>85</v>
      </c>
      <c r="T22" t="s">
        <v>28</v>
      </c>
    </row>
    <row r="23" spans="1:20">
      <c r="A23" s="6"/>
      <c r="S23" s="30" t="s">
        <v>86</v>
      </c>
      <c r="T23" s="30" t="s">
        <v>30</v>
      </c>
    </row>
    <row r="24" spans="1:20" ht="18.5" thickBot="1">
      <c r="A24" s="9" t="s">
        <v>13</v>
      </c>
      <c r="S24" s="30" t="s">
        <v>87</v>
      </c>
      <c r="T24" s="30" t="s">
        <v>30</v>
      </c>
    </row>
    <row r="25" spans="1:20" ht="28" customHeight="1" thickBot="1">
      <c r="A25" s="13" t="s">
        <v>14</v>
      </c>
      <c r="B25" s="15"/>
      <c r="C25" s="22" t="s">
        <v>15</v>
      </c>
      <c r="D25" s="23"/>
      <c r="E25" s="14"/>
      <c r="F25" s="15"/>
      <c r="S25" s="30" t="s">
        <v>88</v>
      </c>
      <c r="T25" s="30" t="s">
        <v>30</v>
      </c>
    </row>
    <row r="26" spans="1:20" ht="18.5" thickBot="1">
      <c r="A26" s="55">
        <f>C27+E27</f>
        <v>0</v>
      </c>
      <c r="B26" s="56"/>
      <c r="C26" s="19" t="s">
        <v>17</v>
      </c>
      <c r="D26" s="20"/>
      <c r="E26" s="19" t="s">
        <v>18</v>
      </c>
      <c r="F26" s="20"/>
      <c r="S26" s="30" t="s">
        <v>89</v>
      </c>
      <c r="T26" s="30" t="s">
        <v>30</v>
      </c>
    </row>
    <row r="27" spans="1:20" ht="18.5" thickBot="1">
      <c r="A27" s="57"/>
      <c r="B27" s="58"/>
      <c r="C27" s="40"/>
      <c r="D27" s="21" t="s">
        <v>16</v>
      </c>
      <c r="E27" s="40"/>
      <c r="F27" s="21" t="s">
        <v>16</v>
      </c>
      <c r="S27" s="30" t="s">
        <v>90</v>
      </c>
      <c r="T27" s="30" t="s">
        <v>30</v>
      </c>
    </row>
    <row r="28" spans="1:20">
      <c r="A28" s="3"/>
      <c r="S28" s="30" t="s">
        <v>91</v>
      </c>
      <c r="T28" t="s">
        <v>30</v>
      </c>
    </row>
    <row r="29" spans="1:20" ht="18.5" thickBot="1">
      <c r="A29" s="9" t="s">
        <v>19</v>
      </c>
      <c r="S29" s="30" t="s">
        <v>92</v>
      </c>
      <c r="T29" t="s">
        <v>30</v>
      </c>
    </row>
    <row r="30" spans="1:20" ht="28.5" customHeight="1" thickBot="1">
      <c r="A30" s="50" t="s">
        <v>32</v>
      </c>
      <c r="B30" s="54"/>
      <c r="C30" s="51"/>
      <c r="D30" s="50" t="s">
        <v>20</v>
      </c>
      <c r="E30" s="51"/>
      <c r="F30" s="50" t="s">
        <v>21</v>
      </c>
      <c r="G30" s="51"/>
      <c r="H30" s="52" t="s">
        <v>22</v>
      </c>
      <c r="I30" s="53"/>
      <c r="S30" s="30" t="s">
        <v>93</v>
      </c>
      <c r="T30" t="s">
        <v>30</v>
      </c>
    </row>
    <row r="31" spans="1:20" ht="24" customHeight="1" thickBot="1">
      <c r="A31" s="47"/>
      <c r="B31" s="48"/>
      <c r="C31" s="49"/>
      <c r="D31" s="47"/>
      <c r="E31" s="49"/>
      <c r="F31" s="47"/>
      <c r="G31" s="49"/>
      <c r="H31" s="47"/>
      <c r="I31" s="49"/>
      <c r="S31" s="30" t="s">
        <v>94</v>
      </c>
      <c r="T31" t="s">
        <v>30</v>
      </c>
    </row>
    <row r="32" spans="1:20">
      <c r="A32" s="3"/>
      <c r="S32" s="30" t="s">
        <v>95</v>
      </c>
      <c r="T32" t="s">
        <v>30</v>
      </c>
    </row>
    <row r="33" spans="1:22">
      <c r="A33" s="9" t="s">
        <v>36</v>
      </c>
      <c r="S33" s="30" t="s">
        <v>96</v>
      </c>
      <c r="T33" t="s">
        <v>30</v>
      </c>
    </row>
    <row r="34" spans="1:22">
      <c r="A34" s="41"/>
      <c r="B34" s="41"/>
      <c r="C34" s="41"/>
      <c r="D34" s="41"/>
      <c r="E34" s="41"/>
      <c r="F34" s="41"/>
      <c r="K34" s="35" t="str">
        <f>IF(A34="","駐車場利用についてご回答ください",0)</f>
        <v>駐車場利用についてご回答ください</v>
      </c>
      <c r="S34" s="30" t="s">
        <v>97</v>
      </c>
      <c r="T34" t="s">
        <v>30</v>
      </c>
    </row>
    <row r="35" spans="1:22">
      <c r="A35" s="8" t="s">
        <v>33</v>
      </c>
      <c r="S35" s="30" t="s">
        <v>98</v>
      </c>
      <c r="T35" t="s">
        <v>30</v>
      </c>
    </row>
    <row r="36" spans="1:22" s="30" customFormat="1">
      <c r="A36" s="8"/>
      <c r="S36" s="30" t="s">
        <v>99</v>
      </c>
      <c r="T36" t="s">
        <v>30</v>
      </c>
      <c r="U36"/>
      <c r="V36"/>
    </row>
    <row r="37" spans="1:22">
      <c r="A37" s="8" t="str">
        <f>IF(A34=L9,"５ｰ１乗降時のみの利用ですか？","")</f>
        <v/>
      </c>
      <c r="G37" s="33"/>
      <c r="H37" s="27"/>
      <c r="I37" s="27"/>
      <c r="S37" s="30" t="s">
        <v>100</v>
      </c>
      <c r="T37" t="s">
        <v>30</v>
      </c>
    </row>
    <row r="38" spans="1:22" s="30" customFormat="1">
      <c r="A38" s="63"/>
      <c r="B38" s="63"/>
      <c r="G38" s="33"/>
      <c r="H38" s="27"/>
      <c r="I38" s="27"/>
      <c r="S38" s="30" t="s">
        <v>101</v>
      </c>
      <c r="T38" t="s">
        <v>30</v>
      </c>
      <c r="U38"/>
      <c r="V38"/>
    </row>
    <row r="39" spans="1:22">
      <c r="A39" s="8" t="str">
        <f>IF(A34=L9,"※安全のため、乗降時のみの利用の場合でも、必ず駐車場を予約してください。","")</f>
        <v/>
      </c>
      <c r="S39" s="30" t="s">
        <v>122</v>
      </c>
      <c r="T39" s="30" t="s">
        <v>58</v>
      </c>
    </row>
    <row r="40" spans="1:22">
      <c r="A40" s="8"/>
      <c r="S40" s="30" t="s">
        <v>123</v>
      </c>
      <c r="T40" s="30" t="s">
        <v>58</v>
      </c>
    </row>
    <row r="41" spans="1:22">
      <c r="A41" s="9" t="s">
        <v>38</v>
      </c>
      <c r="S41" s="30" t="s">
        <v>124</v>
      </c>
      <c r="T41" s="30" t="s">
        <v>58</v>
      </c>
    </row>
    <row r="42" spans="1:22">
      <c r="A42" s="41"/>
      <c r="B42" s="41"/>
      <c r="C42" s="41"/>
      <c r="D42" s="41"/>
      <c r="E42" s="41"/>
      <c r="F42" s="41"/>
      <c r="S42" s="30" t="s">
        <v>125</v>
      </c>
      <c r="T42" s="30" t="s">
        <v>58</v>
      </c>
      <c r="U42" s="30"/>
      <c r="V42" s="30"/>
    </row>
    <row r="43" spans="1:22">
      <c r="S43" s="30" t="s">
        <v>126</v>
      </c>
      <c r="T43" s="30" t="s">
        <v>58</v>
      </c>
      <c r="U43" s="30"/>
      <c r="V43" s="30"/>
    </row>
    <row r="44" spans="1:22" s="30" customFormat="1">
      <c r="A44" s="32" t="s">
        <v>64</v>
      </c>
      <c r="S44" s="30" t="s">
        <v>127</v>
      </c>
      <c r="T44" s="30" t="s">
        <v>58</v>
      </c>
      <c r="U44"/>
      <c r="V44"/>
    </row>
    <row r="45" spans="1:22" s="30" customFormat="1">
      <c r="A45" s="41"/>
      <c r="B45" s="41"/>
      <c r="C45" s="41"/>
      <c r="D45" s="41"/>
      <c r="E45" s="41"/>
      <c r="F45" s="41"/>
      <c r="G45" s="41"/>
      <c r="H45" s="41"/>
      <c r="I45" s="41"/>
      <c r="J45" s="41"/>
      <c r="S45" s="30" t="s">
        <v>128</v>
      </c>
      <c r="T45" t="s">
        <v>58</v>
      </c>
      <c r="U45"/>
      <c r="V45"/>
    </row>
    <row r="46" spans="1:22">
      <c r="A46" t="s">
        <v>39</v>
      </c>
      <c r="B46" t="s">
        <v>40</v>
      </c>
      <c r="C46" s="42" t="s">
        <v>43</v>
      </c>
      <c r="D46" s="42"/>
      <c r="E46" s="42"/>
      <c r="F46" s="42"/>
      <c r="S46" s="30" t="s">
        <v>129</v>
      </c>
      <c r="T46" t="s">
        <v>58</v>
      </c>
    </row>
    <row r="47" spans="1:22">
      <c r="B47" t="s">
        <v>46</v>
      </c>
      <c r="C47" s="26"/>
      <c r="S47" s="30" t="s">
        <v>130</v>
      </c>
      <c r="T47" t="s">
        <v>58</v>
      </c>
    </row>
    <row r="48" spans="1:22">
      <c r="B48" t="s">
        <v>41</v>
      </c>
      <c r="C48" t="s">
        <v>44</v>
      </c>
      <c r="S48" s="30" t="s">
        <v>131</v>
      </c>
      <c r="T48" t="s">
        <v>58</v>
      </c>
    </row>
    <row r="49" spans="2:20">
      <c r="B49" t="s">
        <v>42</v>
      </c>
      <c r="C49" t="s">
        <v>45</v>
      </c>
      <c r="S49" s="30" t="s">
        <v>132</v>
      </c>
      <c r="T49" t="s">
        <v>58</v>
      </c>
    </row>
    <row r="50" spans="2:20">
      <c r="S50" s="30" t="s">
        <v>133</v>
      </c>
      <c r="T50" t="s">
        <v>58</v>
      </c>
    </row>
    <row r="51" spans="2:20">
      <c r="S51" s="30" t="s">
        <v>102</v>
      </c>
      <c r="T51" t="s">
        <v>58</v>
      </c>
    </row>
    <row r="52" spans="2:20">
      <c r="S52" s="30" t="s">
        <v>103</v>
      </c>
      <c r="T52" t="s">
        <v>58</v>
      </c>
    </row>
    <row r="53" spans="2:20">
      <c r="S53" s="30" t="s">
        <v>104</v>
      </c>
      <c r="T53" t="s">
        <v>58</v>
      </c>
    </row>
    <row r="54" spans="2:20">
      <c r="S54" s="30" t="s">
        <v>105</v>
      </c>
      <c r="T54" t="s">
        <v>58</v>
      </c>
    </row>
    <row r="55" spans="2:20">
      <c r="S55" s="30" t="s">
        <v>106</v>
      </c>
      <c r="T55" t="s">
        <v>58</v>
      </c>
    </row>
    <row r="56" spans="2:20">
      <c r="S56" s="30" t="s">
        <v>107</v>
      </c>
      <c r="T56" t="s">
        <v>58</v>
      </c>
    </row>
    <row r="57" spans="2:20">
      <c r="S57" s="30" t="s">
        <v>108</v>
      </c>
      <c r="T57" t="s">
        <v>58</v>
      </c>
    </row>
    <row r="58" spans="2:20">
      <c r="S58" s="30" t="s">
        <v>109</v>
      </c>
      <c r="T58" t="s">
        <v>58</v>
      </c>
    </row>
    <row r="59" spans="2:20">
      <c r="S59" s="30" t="s">
        <v>110</v>
      </c>
      <c r="T59" t="s">
        <v>58</v>
      </c>
    </row>
    <row r="60" spans="2:20">
      <c r="S60" s="30" t="s">
        <v>111</v>
      </c>
      <c r="T60" t="s">
        <v>58</v>
      </c>
    </row>
    <row r="61" spans="2:20">
      <c r="S61" s="30" t="s">
        <v>112</v>
      </c>
      <c r="T61" t="s">
        <v>58</v>
      </c>
    </row>
    <row r="62" spans="2:20">
      <c r="S62" s="30" t="s">
        <v>113</v>
      </c>
      <c r="T62" t="s">
        <v>58</v>
      </c>
    </row>
    <row r="63" spans="2:20">
      <c r="S63" s="30" t="s">
        <v>114</v>
      </c>
      <c r="T63" t="s">
        <v>58</v>
      </c>
    </row>
    <row r="64" spans="2:20">
      <c r="S64" s="30" t="s">
        <v>115</v>
      </c>
      <c r="T64" t="s">
        <v>58</v>
      </c>
    </row>
    <row r="65" spans="19:20">
      <c r="S65" s="30" t="s">
        <v>116</v>
      </c>
      <c r="T65" t="s">
        <v>58</v>
      </c>
    </row>
    <row r="66" spans="19:20">
      <c r="S66" s="30" t="s">
        <v>117</v>
      </c>
      <c r="T66" t="s">
        <v>58</v>
      </c>
    </row>
    <row r="67" spans="19:20">
      <c r="S67" s="30" t="s">
        <v>118</v>
      </c>
      <c r="T67" t="s">
        <v>58</v>
      </c>
    </row>
    <row r="68" spans="19:20">
      <c r="S68" s="30" t="s">
        <v>119</v>
      </c>
      <c r="T68" t="s">
        <v>58</v>
      </c>
    </row>
    <row r="69" spans="19:20">
      <c r="S69" s="30" t="s">
        <v>120</v>
      </c>
      <c r="T69" t="s">
        <v>58</v>
      </c>
    </row>
    <row r="70" spans="19:20">
      <c r="S70" s="30" t="s">
        <v>121</v>
      </c>
      <c r="T70" t="s">
        <v>58</v>
      </c>
    </row>
    <row r="71" spans="19:20">
      <c r="S71" t="s">
        <v>48</v>
      </c>
      <c r="T71" t="s">
        <v>58</v>
      </c>
    </row>
    <row r="72" spans="19:20">
      <c r="S72" t="s">
        <v>49</v>
      </c>
      <c r="T72" t="s">
        <v>58</v>
      </c>
    </row>
    <row r="73" spans="19:20">
      <c r="S73" t="s">
        <v>50</v>
      </c>
      <c r="T73" t="s">
        <v>58</v>
      </c>
    </row>
    <row r="74" spans="19:20">
      <c r="S74" t="s">
        <v>51</v>
      </c>
      <c r="T74" t="s">
        <v>58</v>
      </c>
    </row>
    <row r="75" spans="19:20">
      <c r="S75" t="s">
        <v>52</v>
      </c>
      <c r="T75" t="s">
        <v>58</v>
      </c>
    </row>
    <row r="76" spans="19:20">
      <c r="S76" t="s">
        <v>53</v>
      </c>
      <c r="T76" t="s">
        <v>58</v>
      </c>
    </row>
    <row r="77" spans="19:20">
      <c r="S77" t="s">
        <v>54</v>
      </c>
      <c r="T77" t="s">
        <v>58</v>
      </c>
    </row>
    <row r="78" spans="19:20">
      <c r="S78" t="s">
        <v>59</v>
      </c>
      <c r="T78" t="s">
        <v>58</v>
      </c>
    </row>
    <row r="79" spans="19:20">
      <c r="S79" t="s">
        <v>60</v>
      </c>
      <c r="T79" t="s">
        <v>58</v>
      </c>
    </row>
    <row r="80" spans="19:20">
      <c r="S80" t="s">
        <v>61</v>
      </c>
      <c r="T80" t="s">
        <v>58</v>
      </c>
    </row>
    <row r="81" spans="19:20">
      <c r="S81" t="s">
        <v>62</v>
      </c>
      <c r="T81" s="30" t="s">
        <v>58</v>
      </c>
    </row>
    <row r="82" spans="19:20">
      <c r="S82" t="s">
        <v>63</v>
      </c>
      <c r="T82" s="30" t="s">
        <v>58</v>
      </c>
    </row>
    <row r="83" spans="19:20">
      <c r="S83" t="s">
        <v>55</v>
      </c>
      <c r="T83" s="30" t="s">
        <v>58</v>
      </c>
    </row>
    <row r="84" spans="19:20">
      <c r="S84" t="s">
        <v>56</v>
      </c>
      <c r="T84" s="30" t="s">
        <v>58</v>
      </c>
    </row>
    <row r="85" spans="19:20">
      <c r="S85" t="s">
        <v>57</v>
      </c>
      <c r="T85" s="30" t="s">
        <v>58</v>
      </c>
    </row>
  </sheetData>
  <sheetProtection sheet="1" objects="1" scenarios="1"/>
  <dataConsolidate/>
  <mergeCells count="27">
    <mergeCell ref="C2:G2"/>
    <mergeCell ref="A42:F42"/>
    <mergeCell ref="F22:H22"/>
    <mergeCell ref="B22:D22"/>
    <mergeCell ref="H31:I31"/>
    <mergeCell ref="A38:B38"/>
    <mergeCell ref="F21:H21"/>
    <mergeCell ref="B19:D19"/>
    <mergeCell ref="B20:D20"/>
    <mergeCell ref="B21:D21"/>
    <mergeCell ref="A34:F34"/>
    <mergeCell ref="A45:J45"/>
    <mergeCell ref="C46:F46"/>
    <mergeCell ref="B9:D9"/>
    <mergeCell ref="G9:I9"/>
    <mergeCell ref="F18:H18"/>
    <mergeCell ref="F19:H19"/>
    <mergeCell ref="A31:C31"/>
    <mergeCell ref="D30:E30"/>
    <mergeCell ref="F30:G30"/>
    <mergeCell ref="H30:I30"/>
    <mergeCell ref="A30:C30"/>
    <mergeCell ref="A26:B27"/>
    <mergeCell ref="D31:E31"/>
    <mergeCell ref="F31:G31"/>
    <mergeCell ref="B18:D18"/>
    <mergeCell ref="F20:H20"/>
  </mergeCells>
  <phoneticPr fontId="10"/>
  <conditionalFormatting sqref="A38:B38">
    <cfRule type="expression" dxfId="0" priority="1">
      <formula>$A$34="【 Ｂ 】教育会館のバス駐車場の利用について希望します。"</formula>
    </cfRule>
  </conditionalFormatting>
  <dataValidations xWindow="173" yWindow="654" count="9">
    <dataValidation type="list" allowBlank="1" showInputMessage="1" showErrorMessage="1" prompt="1回目 : 　9:45～10:45_x000a_2回目：11:00～11:45_x000a_3回目：13:30～14:15" sqref="E19:E22" xr:uid="{CD344B2B-A885-47FC-8333-C46AB807682C}">
      <formula1>"1,2,3"</formula1>
    </dataValidation>
    <dataValidation type="list" allowBlank="1" showInputMessage="1" showErrorMessage="1" sqref="A42" xr:uid="{04E2940A-6549-4C33-8F01-05EC0C6BA29E}">
      <formula1>$L$10:$L$11</formula1>
    </dataValidation>
    <dataValidation type="list" allowBlank="1" showInputMessage="1" showErrorMessage="1" sqref="G38" xr:uid="{8B004499-0833-4AA3-B27D-DCB8F8648528}">
      <formula1>"✓"</formula1>
    </dataValidation>
    <dataValidation allowBlank="1" showInputMessage="1" showErrorMessage="1" prompt="園の住所を入力してください" sqref="A31:C31" xr:uid="{DA78CC3C-72F6-4A4C-ADC5-25B4003D193B}"/>
    <dataValidation type="list" allowBlank="1" showInputMessage="1" showErrorMessage="1" prompt="バスの利用状況について回答してください" sqref="A34:F34" xr:uid="{0FE087CA-5B59-46E3-A1E5-B464C51C894B}">
      <formula1>$L$8:$L$9</formula1>
    </dataValidation>
    <dataValidation type="list" allowBlank="1" showInputMessage="1" showErrorMessage="1" prompt="1回目 : 　9:45～10:30_x000a_2回目：11:00～11:45_x000a_3回目：13:30～14:15" sqref="E18" xr:uid="{F6D26CFE-13F3-48A0-970A-4A5F9F190F75}">
      <formula1>"1,2,3"</formula1>
    </dataValidation>
    <dataValidation allowBlank="1" showDropDown="1" showInputMessage="1" showErrorMessage="1" sqref="B9:D9" xr:uid="{163229DD-5E6A-462B-B1C8-80372252BCB6}"/>
    <dataValidation type="list" allowBlank="1" showInputMessage="1" showErrorMessage="1" prompt="はい：プラネタ上映中は一度帰園する場合_x000a_いいえ：プラネタ上映中もバスをそのまま駐車する場合" sqref="A38:B38" xr:uid="{28D3FE6C-BF31-41DC-A883-F6E5D42C1E57}">
      <formula1>"はい,いいえ"</formula1>
    </dataValidation>
    <dataValidation type="list" allowBlank="1" showInputMessage="1" showErrorMessage="1" prompt="日程表を確認していただき、希望する日時を入力してください。" sqref="B18:D22" xr:uid="{1F5179FD-54BE-4698-A9AD-3D31EF4331B9}">
      <formula1>$S$2:$S$85</formula1>
    </dataValidation>
  </dataValidations>
  <hyperlinks>
    <hyperlink ref="C46" r:id="rId1" xr:uid="{79FD6F91-DFEC-4FC1-8F52-D76021C3359D}"/>
  </hyperlinks>
  <pageMargins left="0.70866141732283472" right="0.70866141732283472" top="0.74803149606299213" bottom="0.74803149606299213" header="0.31496062992125984" footer="0.31496062992125984"/>
  <pageSetup paperSize="9" scale="80" orientation="portrait" blackAndWhite="1" r:id="rId2"/>
  <rowBreaks count="1" manualBreakCount="1">
    <brk id="45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D9F8-6AE7-47D4-A2CF-C7D3B46A2F1E}">
  <dimension ref="A1:K15"/>
  <sheetViews>
    <sheetView view="pageBreakPreview" zoomScale="60" zoomScaleNormal="100" workbookViewId="0">
      <selection activeCell="D44" sqref="D44"/>
    </sheetView>
  </sheetViews>
  <sheetFormatPr defaultRowHeight="18"/>
  <cols>
    <col min="1" max="4" width="14.25" bestFit="1" customWidth="1"/>
    <col min="5" max="5" width="15.33203125" bestFit="1" customWidth="1"/>
    <col min="6" max="6" width="15.33203125" style="30" customWidth="1"/>
    <col min="7" max="8" width="14.25" bestFit="1" customWidth="1"/>
    <col min="10" max="10" width="11.75" bestFit="1" customWidth="1"/>
  </cols>
  <sheetData>
    <row r="1" spans="1:11">
      <c r="A1" s="67" t="s">
        <v>27</v>
      </c>
      <c r="B1" s="67"/>
      <c r="C1" s="67" t="s">
        <v>27</v>
      </c>
      <c r="D1" s="67"/>
      <c r="E1" s="67" t="s">
        <v>27</v>
      </c>
      <c r="F1" s="67"/>
      <c r="G1" s="67"/>
      <c r="H1" s="67"/>
    </row>
    <row r="2" spans="1:11" s="30" customFormat="1">
      <c r="A2" s="64" t="s">
        <v>28</v>
      </c>
      <c r="B2" s="64"/>
      <c r="C2" s="65" t="s">
        <v>30</v>
      </c>
      <c r="D2" s="65"/>
      <c r="E2" s="66" t="s">
        <v>58</v>
      </c>
      <c r="F2" s="66"/>
      <c r="G2" s="66"/>
      <c r="H2" s="66"/>
    </row>
    <row r="3" spans="1:11">
      <c r="A3" s="31" t="s">
        <v>65</v>
      </c>
      <c r="B3" s="31" t="s">
        <v>78</v>
      </c>
      <c r="C3" s="31" t="s">
        <v>86</v>
      </c>
      <c r="D3" s="31" t="s">
        <v>97</v>
      </c>
      <c r="E3" s="29" t="s">
        <v>122</v>
      </c>
      <c r="F3" s="31" t="s">
        <v>102</v>
      </c>
      <c r="G3" s="31" t="s">
        <v>110</v>
      </c>
      <c r="H3" s="29" t="s">
        <v>118</v>
      </c>
    </row>
    <row r="4" spans="1:11">
      <c r="A4" s="31" t="s">
        <v>66</v>
      </c>
      <c r="B4" s="31" t="s">
        <v>79</v>
      </c>
      <c r="C4" s="31" t="s">
        <v>87</v>
      </c>
      <c r="D4" s="31" t="s">
        <v>98</v>
      </c>
      <c r="E4" s="29" t="s">
        <v>123</v>
      </c>
      <c r="F4" s="31" t="s">
        <v>103</v>
      </c>
      <c r="G4" s="31" t="s">
        <v>111</v>
      </c>
      <c r="H4" s="29" t="s">
        <v>119</v>
      </c>
      <c r="J4" t="s">
        <v>134</v>
      </c>
      <c r="K4">
        <f>COUNTA(A3:B15)</f>
        <v>21</v>
      </c>
    </row>
    <row r="5" spans="1:11">
      <c r="A5" s="31" t="s">
        <v>67</v>
      </c>
      <c r="B5" s="31" t="s">
        <v>80</v>
      </c>
      <c r="C5" s="31" t="s">
        <v>88</v>
      </c>
      <c r="D5" s="31" t="s">
        <v>99</v>
      </c>
      <c r="E5" s="29" t="s">
        <v>124</v>
      </c>
      <c r="F5" s="31" t="s">
        <v>104</v>
      </c>
      <c r="G5" s="31" t="s">
        <v>112</v>
      </c>
      <c r="H5" s="29" t="s">
        <v>120</v>
      </c>
      <c r="J5" t="s">
        <v>135</v>
      </c>
      <c r="K5">
        <f>COUNTA(C3:D15)</f>
        <v>16</v>
      </c>
    </row>
    <row r="6" spans="1:11">
      <c r="A6" s="31" t="s">
        <v>68</v>
      </c>
      <c r="B6" s="31" t="s">
        <v>81</v>
      </c>
      <c r="C6" s="31" t="s">
        <v>89</v>
      </c>
      <c r="D6" s="31" t="s">
        <v>100</v>
      </c>
      <c r="E6" s="29" t="s">
        <v>125</v>
      </c>
      <c r="F6" s="31" t="s">
        <v>105</v>
      </c>
      <c r="G6" s="31" t="s">
        <v>113</v>
      </c>
      <c r="H6" s="29" t="s">
        <v>121</v>
      </c>
      <c r="J6" t="s">
        <v>136</v>
      </c>
      <c r="K6">
        <f>COUNTA(E3:H15)</f>
        <v>32</v>
      </c>
    </row>
    <row r="7" spans="1:11">
      <c r="A7" s="31" t="s">
        <v>69</v>
      </c>
      <c r="B7" s="31" t="s">
        <v>82</v>
      </c>
      <c r="C7" s="31" t="s">
        <v>90</v>
      </c>
      <c r="D7" s="31" t="s">
        <v>101</v>
      </c>
      <c r="E7" s="29" t="s">
        <v>126</v>
      </c>
      <c r="F7" s="31" t="s">
        <v>106</v>
      </c>
      <c r="G7" s="31" t="s">
        <v>114</v>
      </c>
      <c r="H7" s="29"/>
    </row>
    <row r="8" spans="1:11">
      <c r="A8" s="31" t="s">
        <v>70</v>
      </c>
      <c r="B8" s="31" t="s">
        <v>83</v>
      </c>
      <c r="C8" s="31" t="s">
        <v>91</v>
      </c>
      <c r="D8" s="31"/>
      <c r="E8" s="29" t="s">
        <v>127</v>
      </c>
      <c r="F8" s="31" t="s">
        <v>107</v>
      </c>
      <c r="G8" s="31" t="s">
        <v>115</v>
      </c>
      <c r="H8" s="29"/>
    </row>
    <row r="9" spans="1:11">
      <c r="A9" s="31" t="s">
        <v>71</v>
      </c>
      <c r="B9" s="31" t="s">
        <v>84</v>
      </c>
      <c r="C9" s="31" t="s">
        <v>92</v>
      </c>
      <c r="D9" s="31"/>
      <c r="E9" s="29" t="s">
        <v>128</v>
      </c>
      <c r="F9" s="31" t="s">
        <v>108</v>
      </c>
      <c r="G9" s="31" t="s">
        <v>116</v>
      </c>
      <c r="H9" s="29"/>
    </row>
    <row r="10" spans="1:11">
      <c r="A10" s="31" t="s">
        <v>72</v>
      </c>
      <c r="B10" s="31" t="s">
        <v>85</v>
      </c>
      <c r="C10" s="31" t="s">
        <v>93</v>
      </c>
      <c r="D10" s="31"/>
      <c r="E10" s="29" t="s">
        <v>129</v>
      </c>
      <c r="F10" s="31" t="s">
        <v>109</v>
      </c>
      <c r="G10" s="31" t="s">
        <v>117</v>
      </c>
      <c r="H10" s="29"/>
    </row>
    <row r="11" spans="1:11">
      <c r="A11" s="31" t="s">
        <v>73</v>
      </c>
      <c r="B11" s="31"/>
      <c r="C11" s="31" t="s">
        <v>94</v>
      </c>
      <c r="D11" s="31"/>
      <c r="E11" s="31" t="s">
        <v>130</v>
      </c>
      <c r="F11" s="31"/>
      <c r="G11" s="31"/>
      <c r="H11" s="29"/>
    </row>
    <row r="12" spans="1:11">
      <c r="A12" s="31" t="s">
        <v>74</v>
      </c>
      <c r="B12" s="31"/>
      <c r="C12" s="31" t="s">
        <v>95</v>
      </c>
      <c r="D12" s="31"/>
      <c r="E12" s="31" t="s">
        <v>131</v>
      </c>
      <c r="F12" s="31"/>
      <c r="G12" s="31"/>
      <c r="H12" s="29"/>
    </row>
    <row r="13" spans="1:11">
      <c r="A13" s="31" t="s">
        <v>75</v>
      </c>
      <c r="B13" s="31"/>
      <c r="C13" s="31" t="s">
        <v>96</v>
      </c>
      <c r="D13" s="31"/>
      <c r="E13" s="31" t="s">
        <v>132</v>
      </c>
      <c r="F13" s="31"/>
      <c r="G13" s="31"/>
      <c r="H13" s="29"/>
    </row>
    <row r="14" spans="1:11">
      <c r="A14" s="31" t="s">
        <v>76</v>
      </c>
      <c r="B14" s="31"/>
      <c r="C14" s="31"/>
      <c r="D14" s="31"/>
      <c r="E14" s="31" t="s">
        <v>133</v>
      </c>
      <c r="F14" s="31"/>
      <c r="G14" s="31"/>
      <c r="H14" s="29"/>
    </row>
    <row r="15" spans="1:11">
      <c r="A15" s="31" t="s">
        <v>77</v>
      </c>
      <c r="B15" s="31"/>
      <c r="C15" s="31"/>
      <c r="D15" s="31"/>
      <c r="E15" s="31"/>
      <c r="F15" s="31"/>
      <c r="G15" s="31"/>
      <c r="H15" s="29"/>
    </row>
  </sheetData>
  <mergeCells count="6">
    <mergeCell ref="A2:B2"/>
    <mergeCell ref="C2:D2"/>
    <mergeCell ref="E2:H2"/>
    <mergeCell ref="A1:B1"/>
    <mergeCell ref="C1:D1"/>
    <mergeCell ref="E1:H1"/>
  </mergeCells>
  <phoneticPr fontId="10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開催日一覧表</vt:lpstr>
      <vt:lpstr>開催日一覧表!Print_Area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嘉以</dc:creator>
  <cp:lastModifiedBy>天野　嘉以</cp:lastModifiedBy>
  <cp:lastPrinted>2025-11-19T05:41:54Z</cp:lastPrinted>
  <dcterms:created xsi:type="dcterms:W3CDTF">2015-06-05T18:19:34Z</dcterms:created>
  <dcterms:modified xsi:type="dcterms:W3CDTF">2025-12-08T02:00:46Z</dcterms:modified>
</cp:coreProperties>
</file>