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13.xml" ContentType="application/vnd.openxmlformats-officedocument.spreadsheetml.pivotCacheDefinition+xml"/>
  <Override PartName="/xl/pivotCache/pivotCacheRecords13.xml" ContentType="application/vnd.openxmlformats-officedocument.spreadsheetml.pivotCacheRecords+xml"/>
  <Override PartName="/xl/pivotCache/pivotCacheDefinition14.xml" ContentType="application/vnd.openxmlformats-officedocument.spreadsheetml.pivotCacheDefinition+xml"/>
  <Override PartName="/xl/pivotCache/pivotCacheRecords14.xml" ContentType="application/vnd.openxmlformats-officedocument.spreadsheetml.pivotCacheRecords+xml"/>
  <Override PartName="/xl/pivotCache/pivotCacheDefinition15.xml" ContentType="application/vnd.openxmlformats-officedocument.spreadsheetml.pivotCacheDefinition+xml"/>
  <Override PartName="/xl/pivotCache/pivotCacheRecords15.xml" ContentType="application/vnd.openxmlformats-officedocument.spreadsheetml.pivotCacheRecords+xml"/>
  <Override PartName="/xl/pivotCache/pivotCacheDefinition16.xml" ContentType="application/vnd.openxmlformats-officedocument.spreadsheetml.pivotCacheDefinition+xml"/>
  <Override PartName="/xl/pivotCache/pivotCacheRecords16.xml" ContentType="application/vnd.openxmlformats-officedocument.spreadsheetml.pivotCacheRecords+xml"/>
  <Override PartName="/xl/pivotCache/pivotCacheDefinition17.xml" ContentType="application/vnd.openxmlformats-officedocument.spreadsheetml.pivotCacheDefinition+xml"/>
  <Override PartName="/xl/pivotCache/pivotCacheRecords17.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CCAD2EA9-84C5-4E71-9CF7-E3A8202A7A74}" xr6:coauthVersionLast="47" xr6:coauthVersionMax="47" xr10:uidLastSave="{00000000-0000-0000-0000-000000000000}"/>
  <bookViews>
    <workbookView xWindow="-120" yWindow="480" windowWidth="29040" windowHeight="15840" xr2:uid="{00000000-000D-0000-FFFF-FFFF00000000}"/>
  </bookViews>
  <sheets>
    <sheet name="回答一覧" sheetId="3" r:id="rId1"/>
    <sheet name="ピボットテーブル・グラフ" sheetId="6" r:id="rId2"/>
    <sheet name="記述式回答_区のおしらせの入手方法その他" sheetId="7" r:id="rId3"/>
    <sheet name="記述式回答_区のおしらせに期待することその他" sheetId="8" r:id="rId4"/>
    <sheet name="記述式回答_区のおしらせで特集してほしいテーマその他" sheetId="9" r:id="rId5"/>
    <sheet name="記述式回答_ご意見等" sheetId="1" r:id="rId6"/>
  </sheets>
  <definedNames>
    <definedName name="_xlnm._FilterDatabase" localSheetId="0" hidden="1">回答一覧!$A$1:$AY$241</definedName>
    <definedName name="_xlnm._FilterDatabase" localSheetId="5" hidden="1">記述式回答_ご意見等!$B$1:$E$1</definedName>
    <definedName name="_xlnm._FilterDatabase" localSheetId="4" hidden="1">記述式回答_区のおしらせで特集してほしいテーマその他!$A$1:$B$1</definedName>
    <definedName name="_xlnm._FilterDatabase" localSheetId="3" hidden="1">記述式回答_区のおしらせに期待することその他!$A$1:$B$1</definedName>
    <definedName name="_xlnm._FilterDatabase" localSheetId="2" hidden="1">記述式回答_区のおしらせの入手方法その他!$A$1:$B$1</definedName>
  </definedNames>
  <calcPr calcId="191029"/>
  <pivotCaches>
    <pivotCache cacheId="0" r:id="rId7"/>
    <pivotCache cacheId="1" r:id="rId8"/>
    <pivotCache cacheId="2" r:id="rId9"/>
    <pivotCache cacheId="3" r:id="rId10"/>
    <pivotCache cacheId="4" r:id="rId11"/>
    <pivotCache cacheId="5" r:id="rId12"/>
    <pivotCache cacheId="6" r:id="rId13"/>
    <pivotCache cacheId="7" r:id="rId14"/>
    <pivotCache cacheId="8" r:id="rId15"/>
    <pivotCache cacheId="9" r:id="rId16"/>
    <pivotCache cacheId="10" r:id="rId17"/>
    <pivotCache cacheId="11" r:id="rId18"/>
    <pivotCache cacheId="12" r:id="rId19"/>
    <pivotCache cacheId="13" r:id="rId20"/>
    <pivotCache cacheId="14" r:id="rId21"/>
    <pivotCache cacheId="15" r:id="rId22"/>
    <pivotCache cacheId="19" r:id="rId2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6" i="1" l="1"/>
  <c r="A175" i="1"/>
  <c r="A167" i="1"/>
  <c r="A161" i="1"/>
  <c r="A162" i="1"/>
  <c r="A163" i="1"/>
  <c r="A158" i="1"/>
  <c r="A150" i="1"/>
  <c r="A151" i="1"/>
  <c r="A152" i="1"/>
  <c r="A147" i="1"/>
  <c r="A146" i="1"/>
  <c r="A145" i="1"/>
  <c r="A144" i="1"/>
  <c r="A135" i="1"/>
  <c r="A101" i="1"/>
  <c r="A100" i="1"/>
  <c r="A98" i="1"/>
  <c r="A95" i="1"/>
  <c r="A93" i="1"/>
  <c r="A86" i="1"/>
  <c r="A84" i="1"/>
  <c r="A81" i="1"/>
  <c r="A78" i="1"/>
  <c r="A71" i="1"/>
  <c r="A68" i="1"/>
  <c r="A66" i="1"/>
  <c r="A55" i="1"/>
  <c r="A48" i="1"/>
  <c r="A47" i="1"/>
  <c r="A41" i="1"/>
  <c r="A40" i="1"/>
  <c r="A35" i="1"/>
  <c r="A25" i="1"/>
  <c r="A24" i="1"/>
  <c r="AU2" i="3"/>
  <c r="AU3" i="3"/>
  <c r="AU4" i="3"/>
  <c r="AU5" i="3"/>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8" i="3"/>
  <c r="AU49" i="3"/>
  <c r="AU50" i="3"/>
  <c r="AU51" i="3"/>
  <c r="AU52" i="3"/>
  <c r="AU53" i="3"/>
  <c r="AU54" i="3"/>
  <c r="AU55" i="3"/>
  <c r="AU56" i="3"/>
  <c r="AU57" i="3"/>
  <c r="AU58" i="3"/>
  <c r="AU59" i="3"/>
  <c r="AU60" i="3"/>
  <c r="AU61" i="3"/>
  <c r="AU62" i="3"/>
  <c r="AU63" i="3"/>
  <c r="AU64" i="3"/>
  <c r="AU65" i="3"/>
  <c r="AU66" i="3"/>
  <c r="AU67" i="3"/>
  <c r="AU68" i="3"/>
  <c r="AU69" i="3"/>
  <c r="AU70" i="3"/>
  <c r="AU71" i="3"/>
  <c r="AU72" i="3"/>
  <c r="AU73" i="3"/>
  <c r="AU74" i="3"/>
  <c r="AU75" i="3"/>
  <c r="AU76" i="3"/>
  <c r="AU77" i="3"/>
  <c r="AU78" i="3"/>
  <c r="AU79" i="3"/>
  <c r="AU80" i="3"/>
  <c r="AU81" i="3"/>
  <c r="AU82" i="3"/>
  <c r="AU83" i="3"/>
  <c r="AU84" i="3"/>
  <c r="AU85" i="3"/>
  <c r="AU86" i="3"/>
  <c r="AU87" i="3"/>
  <c r="AU88" i="3"/>
  <c r="AU89" i="3"/>
  <c r="AU90" i="3"/>
  <c r="AU91" i="3"/>
  <c r="AU92" i="3"/>
  <c r="AU93" i="3"/>
  <c r="AU94" i="3"/>
  <c r="AU95" i="3"/>
  <c r="AU96" i="3"/>
  <c r="AU97" i="3"/>
  <c r="AU98" i="3"/>
  <c r="AU99" i="3"/>
  <c r="AU100" i="3"/>
  <c r="AU101" i="3"/>
  <c r="AU102" i="3"/>
  <c r="AU103" i="3"/>
  <c r="AU104" i="3"/>
  <c r="AU105" i="3"/>
  <c r="AU106" i="3"/>
  <c r="AU107" i="3"/>
  <c r="AU108" i="3"/>
  <c r="AU109" i="3"/>
  <c r="AU110" i="3"/>
  <c r="AU111" i="3"/>
  <c r="AU112" i="3"/>
  <c r="AU113" i="3"/>
  <c r="AU114" i="3"/>
  <c r="AU115" i="3"/>
  <c r="AU116" i="3"/>
  <c r="AU117" i="3"/>
  <c r="AU118" i="3"/>
  <c r="AU119" i="3"/>
  <c r="AU120" i="3"/>
  <c r="AU121" i="3"/>
  <c r="AU122" i="3"/>
  <c r="AU123" i="3"/>
  <c r="AU124" i="3"/>
  <c r="AU125" i="3"/>
  <c r="AU126" i="3"/>
  <c r="AU127" i="3"/>
  <c r="AU128" i="3"/>
  <c r="AU129" i="3"/>
  <c r="AU130" i="3"/>
  <c r="AU131" i="3"/>
  <c r="AU132" i="3"/>
  <c r="AU133" i="3"/>
  <c r="AU134" i="3"/>
  <c r="AU135" i="3"/>
  <c r="AU136" i="3"/>
  <c r="AU137" i="3"/>
  <c r="AU138" i="3"/>
  <c r="AU139" i="3"/>
  <c r="AU140" i="3"/>
  <c r="AU141" i="3"/>
  <c r="AU142" i="3"/>
  <c r="AU143" i="3"/>
  <c r="AU144" i="3"/>
  <c r="AU145" i="3"/>
  <c r="AU146" i="3"/>
  <c r="AU147" i="3"/>
  <c r="AU148" i="3"/>
  <c r="AU149" i="3"/>
  <c r="AU150" i="3"/>
  <c r="AU151" i="3"/>
  <c r="AU152" i="3"/>
  <c r="AU153" i="3"/>
  <c r="AU154" i="3"/>
  <c r="AU155" i="3"/>
  <c r="AU156" i="3"/>
  <c r="AU157" i="3"/>
  <c r="AU158" i="3"/>
  <c r="AU159" i="3"/>
  <c r="AU160" i="3"/>
  <c r="AU161" i="3"/>
  <c r="AU162" i="3"/>
  <c r="AU163" i="3"/>
  <c r="AU164" i="3"/>
  <c r="AU165" i="3"/>
  <c r="AU166" i="3"/>
  <c r="AU167" i="3"/>
  <c r="AU168" i="3"/>
  <c r="AU169" i="3"/>
  <c r="AU170" i="3"/>
  <c r="AU171" i="3"/>
  <c r="AU172" i="3"/>
  <c r="AU173" i="3"/>
  <c r="AU174" i="3"/>
  <c r="AU175" i="3"/>
  <c r="AU176" i="3"/>
  <c r="AU177" i="3"/>
  <c r="AU178" i="3"/>
  <c r="AU179" i="3"/>
  <c r="AU180" i="3"/>
  <c r="AU181" i="3"/>
  <c r="AU182" i="3"/>
  <c r="AU183" i="3"/>
  <c r="AU184" i="3"/>
  <c r="AU185" i="3"/>
  <c r="AU186" i="3"/>
  <c r="AU187" i="3"/>
  <c r="AU188" i="3"/>
  <c r="AU189" i="3"/>
  <c r="AU190" i="3"/>
  <c r="AU191" i="3"/>
  <c r="AU192" i="3"/>
  <c r="AU193" i="3"/>
  <c r="AU194" i="3"/>
  <c r="AU195" i="3"/>
  <c r="AU196" i="3"/>
  <c r="AU197" i="3"/>
  <c r="AU198" i="3"/>
  <c r="AU199" i="3"/>
  <c r="AU200" i="3"/>
  <c r="AU201" i="3"/>
  <c r="AU202" i="3"/>
  <c r="AU203" i="3"/>
  <c r="AU204" i="3"/>
  <c r="AU205" i="3"/>
  <c r="AU206" i="3"/>
  <c r="AU207" i="3"/>
  <c r="AU208" i="3"/>
  <c r="AU209" i="3"/>
  <c r="AU210" i="3"/>
  <c r="AU211" i="3"/>
  <c r="AU212" i="3"/>
  <c r="AU213" i="3"/>
  <c r="AU214" i="3"/>
  <c r="AU215" i="3"/>
  <c r="AU216" i="3"/>
  <c r="AU217" i="3"/>
  <c r="AU218" i="3"/>
  <c r="AU219" i="3"/>
  <c r="AU220" i="3"/>
  <c r="AU221" i="3"/>
  <c r="AU222" i="3"/>
  <c r="AU223" i="3"/>
  <c r="AU224" i="3"/>
  <c r="AU225" i="3"/>
  <c r="AU226" i="3"/>
  <c r="AU227" i="3"/>
  <c r="AU228" i="3"/>
  <c r="AU229" i="3"/>
  <c r="AU230" i="3"/>
  <c r="AU231" i="3"/>
  <c r="AU232" i="3"/>
  <c r="AU233" i="3"/>
  <c r="AU234" i="3"/>
  <c r="AU235" i="3"/>
  <c r="AU236" i="3"/>
  <c r="AU237" i="3"/>
  <c r="AU238" i="3"/>
  <c r="AU239" i="3"/>
  <c r="AU240" i="3"/>
  <c r="AU241" i="3"/>
  <c r="AT2" i="3"/>
  <c r="AT3" i="3"/>
  <c r="AT4" i="3"/>
  <c r="AT5" i="3"/>
  <c r="AT6" i="3"/>
  <c r="AT7" i="3"/>
  <c r="AT8" i="3"/>
  <c r="AT9" i="3"/>
  <c r="AT10" i="3"/>
  <c r="AT11" i="3"/>
  <c r="AT12" i="3"/>
  <c r="AT13" i="3"/>
  <c r="AT14" i="3"/>
  <c r="AT15" i="3"/>
  <c r="AT16" i="3"/>
  <c r="AT17" i="3"/>
  <c r="AT18" i="3"/>
  <c r="AT19" i="3"/>
  <c r="AT20" i="3"/>
  <c r="AT21" i="3"/>
  <c r="AT22" i="3"/>
  <c r="AT23" i="3"/>
  <c r="AT24" i="3"/>
  <c r="AT25" i="3"/>
  <c r="AT26" i="3"/>
  <c r="AT27" i="3"/>
  <c r="AT28" i="3"/>
  <c r="AT29" i="3"/>
  <c r="AT30" i="3"/>
  <c r="AT31" i="3"/>
  <c r="AT32" i="3"/>
  <c r="AT33" i="3"/>
  <c r="AT34" i="3"/>
  <c r="AT35" i="3"/>
  <c r="AT36" i="3"/>
  <c r="AT37" i="3"/>
  <c r="AT38" i="3"/>
  <c r="AT39" i="3"/>
  <c r="AT40" i="3"/>
  <c r="AT41" i="3"/>
  <c r="AT42" i="3"/>
  <c r="AT43" i="3"/>
  <c r="AT44" i="3"/>
  <c r="AT45" i="3"/>
  <c r="AT46" i="3"/>
  <c r="AT47" i="3"/>
  <c r="AT48" i="3"/>
  <c r="AT49" i="3"/>
  <c r="AT50" i="3"/>
  <c r="AT51" i="3"/>
  <c r="AT52" i="3"/>
  <c r="AT53" i="3"/>
  <c r="AT54" i="3"/>
  <c r="AT55" i="3"/>
  <c r="AT56" i="3"/>
  <c r="AT57" i="3"/>
  <c r="AT58" i="3"/>
  <c r="AT59" i="3"/>
  <c r="AT60" i="3"/>
  <c r="AT61" i="3"/>
  <c r="AT62" i="3"/>
  <c r="AT63" i="3"/>
  <c r="AT64" i="3"/>
  <c r="AT65" i="3"/>
  <c r="AT66" i="3"/>
  <c r="AT67" i="3"/>
  <c r="AT68" i="3"/>
  <c r="AT69" i="3"/>
  <c r="AT70" i="3"/>
  <c r="AT71" i="3"/>
  <c r="AT72" i="3"/>
  <c r="AT73" i="3"/>
  <c r="AT74" i="3"/>
  <c r="AT75" i="3"/>
  <c r="AT76" i="3"/>
  <c r="AT77" i="3"/>
  <c r="AT78" i="3"/>
  <c r="AT79" i="3"/>
  <c r="AT80" i="3"/>
  <c r="AT81" i="3"/>
  <c r="AT82" i="3"/>
  <c r="AT83" i="3"/>
  <c r="AT84" i="3"/>
  <c r="AT85" i="3"/>
  <c r="AT86" i="3"/>
  <c r="AT87" i="3"/>
  <c r="AT88" i="3"/>
  <c r="AT89" i="3"/>
  <c r="AT90" i="3"/>
  <c r="AT91" i="3"/>
  <c r="AT92" i="3"/>
  <c r="AT93" i="3"/>
  <c r="AT94" i="3"/>
  <c r="AT95" i="3"/>
  <c r="AT96" i="3"/>
  <c r="AT97" i="3"/>
  <c r="AT98" i="3"/>
  <c r="AT99" i="3"/>
  <c r="AT100" i="3"/>
  <c r="AT101" i="3"/>
  <c r="AT102" i="3"/>
  <c r="AT103" i="3"/>
  <c r="AT104" i="3"/>
  <c r="AT105" i="3"/>
  <c r="AT106" i="3"/>
  <c r="AT107" i="3"/>
  <c r="AT108" i="3"/>
  <c r="AT109" i="3"/>
  <c r="AT110" i="3"/>
  <c r="AT111" i="3"/>
  <c r="AT112" i="3"/>
  <c r="AT113" i="3"/>
  <c r="AT114" i="3"/>
  <c r="AT115" i="3"/>
  <c r="AT116" i="3"/>
  <c r="AT117" i="3"/>
  <c r="AT118" i="3"/>
  <c r="AT119" i="3"/>
  <c r="AT120" i="3"/>
  <c r="AT121" i="3"/>
  <c r="AT122" i="3"/>
  <c r="AT123" i="3"/>
  <c r="AT124" i="3"/>
  <c r="AT125" i="3"/>
  <c r="AT126" i="3"/>
  <c r="AT127" i="3"/>
  <c r="AT128" i="3"/>
  <c r="AT129" i="3"/>
  <c r="AT130" i="3"/>
  <c r="AT131" i="3"/>
  <c r="AT132" i="3"/>
  <c r="AT133" i="3"/>
  <c r="AT134" i="3"/>
  <c r="AT135" i="3"/>
  <c r="AT136" i="3"/>
  <c r="AT137" i="3"/>
  <c r="AT138" i="3"/>
  <c r="AT139" i="3"/>
  <c r="AT140" i="3"/>
  <c r="AT141" i="3"/>
  <c r="AT142" i="3"/>
  <c r="AT143" i="3"/>
  <c r="AT144" i="3"/>
  <c r="AT145" i="3"/>
  <c r="AT146" i="3"/>
  <c r="AT147" i="3"/>
  <c r="AT148" i="3"/>
  <c r="AT149" i="3"/>
  <c r="AT150" i="3"/>
  <c r="AT151" i="3"/>
  <c r="AT152" i="3"/>
  <c r="AT153" i="3"/>
  <c r="AT154" i="3"/>
  <c r="AT155" i="3"/>
  <c r="AT156" i="3"/>
  <c r="AT157" i="3"/>
  <c r="AT158" i="3"/>
  <c r="AT159" i="3"/>
  <c r="AT160" i="3"/>
  <c r="AT161" i="3"/>
  <c r="AT162" i="3"/>
  <c r="AT163" i="3"/>
  <c r="AT164" i="3"/>
  <c r="AT165" i="3"/>
  <c r="AT166" i="3"/>
  <c r="AT167" i="3"/>
  <c r="AT168" i="3"/>
  <c r="AT169" i="3"/>
  <c r="AT170" i="3"/>
  <c r="AT171" i="3"/>
  <c r="AT172" i="3"/>
  <c r="AT173" i="3"/>
  <c r="AT174" i="3"/>
  <c r="AT175" i="3"/>
  <c r="AT176" i="3"/>
  <c r="AT177" i="3"/>
  <c r="AT178" i="3"/>
  <c r="AT179" i="3"/>
  <c r="AT180" i="3"/>
  <c r="AT181" i="3"/>
  <c r="AT182" i="3"/>
  <c r="AT183" i="3"/>
  <c r="AT184" i="3"/>
  <c r="AT185" i="3"/>
  <c r="AT186" i="3"/>
  <c r="AT187" i="3"/>
  <c r="AT188" i="3"/>
  <c r="AT189" i="3"/>
  <c r="AT190" i="3"/>
  <c r="AT191" i="3"/>
  <c r="AT192" i="3"/>
  <c r="AT193" i="3"/>
  <c r="AT194" i="3"/>
  <c r="AT195" i="3"/>
  <c r="AT196" i="3"/>
  <c r="AT197" i="3"/>
  <c r="AT198" i="3"/>
  <c r="AT199" i="3"/>
  <c r="AT200" i="3"/>
  <c r="AT201" i="3"/>
  <c r="AT202" i="3"/>
  <c r="AT203" i="3"/>
  <c r="AT204" i="3"/>
  <c r="AT205" i="3"/>
  <c r="AT206" i="3"/>
  <c r="AT207" i="3"/>
  <c r="AT208" i="3"/>
  <c r="AT209" i="3"/>
  <c r="AT210" i="3"/>
  <c r="AT211" i="3"/>
  <c r="AT212" i="3"/>
  <c r="AT213" i="3"/>
  <c r="AT214" i="3"/>
  <c r="AT215" i="3"/>
  <c r="AT216" i="3"/>
  <c r="AT217" i="3"/>
  <c r="AT218" i="3"/>
  <c r="AT219" i="3"/>
  <c r="AT220" i="3"/>
  <c r="AT221" i="3"/>
  <c r="AT222" i="3"/>
  <c r="AT223" i="3"/>
  <c r="AT224" i="3"/>
  <c r="AT225" i="3"/>
  <c r="AT226" i="3"/>
  <c r="AT227" i="3"/>
  <c r="AT228" i="3"/>
  <c r="AT229" i="3"/>
  <c r="AT230" i="3"/>
  <c r="AT231" i="3"/>
  <c r="AT232" i="3"/>
  <c r="AT233" i="3"/>
  <c r="AT234" i="3"/>
  <c r="AT235" i="3"/>
  <c r="AT236" i="3"/>
  <c r="AT237" i="3"/>
  <c r="AT238" i="3"/>
  <c r="AT239" i="3"/>
  <c r="AT240" i="3"/>
  <c r="AT241" i="3"/>
  <c r="AS2" i="3"/>
  <c r="AS3" i="3"/>
  <c r="AS4"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S141" i="3"/>
  <c r="AS142" i="3"/>
  <c r="AS143" i="3"/>
  <c r="AS144" i="3"/>
  <c r="AS145" i="3"/>
  <c r="AS146" i="3"/>
  <c r="AS147" i="3"/>
  <c r="AS148" i="3"/>
  <c r="AS149" i="3"/>
  <c r="AS150" i="3"/>
  <c r="AS151" i="3"/>
  <c r="AS152" i="3"/>
  <c r="AS153" i="3"/>
  <c r="AS154" i="3"/>
  <c r="AS155" i="3"/>
  <c r="AS156" i="3"/>
  <c r="AS157" i="3"/>
  <c r="AS158" i="3"/>
  <c r="AS159" i="3"/>
  <c r="AS160" i="3"/>
  <c r="AS161" i="3"/>
  <c r="AS162" i="3"/>
  <c r="AS163" i="3"/>
  <c r="AS164" i="3"/>
  <c r="AS165" i="3"/>
  <c r="AS166" i="3"/>
  <c r="AS167" i="3"/>
  <c r="AS168" i="3"/>
  <c r="AS169" i="3"/>
  <c r="AS170" i="3"/>
  <c r="AS171" i="3"/>
  <c r="AS172" i="3"/>
  <c r="AS173" i="3"/>
  <c r="AS174" i="3"/>
  <c r="AS175" i="3"/>
  <c r="AS176" i="3"/>
  <c r="AS177" i="3"/>
  <c r="AS178" i="3"/>
  <c r="AS179" i="3"/>
  <c r="AS180" i="3"/>
  <c r="AS181" i="3"/>
  <c r="AS182" i="3"/>
  <c r="AS183" i="3"/>
  <c r="AS184" i="3"/>
  <c r="AS185" i="3"/>
  <c r="AS186" i="3"/>
  <c r="AS187" i="3"/>
  <c r="AS188" i="3"/>
  <c r="AS189" i="3"/>
  <c r="AS190" i="3"/>
  <c r="AS191" i="3"/>
  <c r="AS192" i="3"/>
  <c r="AS193" i="3"/>
  <c r="AS194" i="3"/>
  <c r="AS195" i="3"/>
  <c r="AS196" i="3"/>
  <c r="AS197" i="3"/>
  <c r="AS198" i="3"/>
  <c r="AS199" i="3"/>
  <c r="AS200" i="3"/>
  <c r="AS201" i="3"/>
  <c r="AS202" i="3"/>
  <c r="AS203" i="3"/>
  <c r="AS204" i="3"/>
  <c r="AS205" i="3"/>
  <c r="AS206" i="3"/>
  <c r="AS207" i="3"/>
  <c r="AS208" i="3"/>
  <c r="AS209" i="3"/>
  <c r="AS210" i="3"/>
  <c r="AS211" i="3"/>
  <c r="AS212" i="3"/>
  <c r="AS213" i="3"/>
  <c r="AS214" i="3"/>
  <c r="AS215" i="3"/>
  <c r="AS216" i="3"/>
  <c r="AS217" i="3"/>
  <c r="AS218" i="3"/>
  <c r="AS219" i="3"/>
  <c r="AS220" i="3"/>
  <c r="AS221" i="3"/>
  <c r="AS222" i="3"/>
  <c r="AS223" i="3"/>
  <c r="AS224" i="3"/>
  <c r="AS225" i="3"/>
  <c r="AS226" i="3"/>
  <c r="AS227" i="3"/>
  <c r="AS228" i="3"/>
  <c r="AS229" i="3"/>
  <c r="AS230" i="3"/>
  <c r="AS231" i="3"/>
  <c r="AS232" i="3"/>
  <c r="AS233" i="3"/>
  <c r="AS234" i="3"/>
  <c r="AS235" i="3"/>
  <c r="AS236" i="3"/>
  <c r="AS237" i="3"/>
  <c r="AS238" i="3"/>
  <c r="AS239" i="3"/>
  <c r="AS240" i="3"/>
  <c r="AS241" i="3"/>
  <c r="AR2" i="3"/>
  <c r="AR3" i="3"/>
  <c r="AR4" i="3"/>
  <c r="AR5" i="3"/>
  <c r="AR6" i="3"/>
  <c r="AR7" i="3"/>
  <c r="AR8" i="3"/>
  <c r="AR9" i="3"/>
  <c r="AR10" i="3"/>
  <c r="AR11" i="3"/>
  <c r="AR12" i="3"/>
  <c r="AR13" i="3"/>
  <c r="AR14" i="3"/>
  <c r="AR15" i="3"/>
  <c r="AR16" i="3"/>
  <c r="AR17" i="3"/>
  <c r="AR18" i="3"/>
  <c r="AR19" i="3"/>
  <c r="AR20" i="3"/>
  <c r="AR21" i="3"/>
  <c r="AR22" i="3"/>
  <c r="AR23" i="3"/>
  <c r="AR24" i="3"/>
  <c r="AR25" i="3"/>
  <c r="AR26" i="3"/>
  <c r="AR27" i="3"/>
  <c r="AR28" i="3"/>
  <c r="AR29" i="3"/>
  <c r="AR30" i="3"/>
  <c r="AR31"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58" i="3"/>
  <c r="AR59" i="3"/>
  <c r="AR60" i="3"/>
  <c r="AR61" i="3"/>
  <c r="AR62" i="3"/>
  <c r="AR63" i="3"/>
  <c r="AR64" i="3"/>
  <c r="AR65" i="3"/>
  <c r="AR66" i="3"/>
  <c r="AR67" i="3"/>
  <c r="AR68" i="3"/>
  <c r="AR69" i="3"/>
  <c r="AR70" i="3"/>
  <c r="AR71" i="3"/>
  <c r="AR72" i="3"/>
  <c r="AR73" i="3"/>
  <c r="AR74" i="3"/>
  <c r="AR75" i="3"/>
  <c r="AR76" i="3"/>
  <c r="AR77" i="3"/>
  <c r="AR78" i="3"/>
  <c r="AR79" i="3"/>
  <c r="AR80" i="3"/>
  <c r="AR81" i="3"/>
  <c r="AR82" i="3"/>
  <c r="AR83" i="3"/>
  <c r="AR84" i="3"/>
  <c r="AR85" i="3"/>
  <c r="AR86" i="3"/>
  <c r="AR87" i="3"/>
  <c r="AR88" i="3"/>
  <c r="AR89" i="3"/>
  <c r="AR90" i="3"/>
  <c r="AR91" i="3"/>
  <c r="AR92" i="3"/>
  <c r="AR93" i="3"/>
  <c r="AR94" i="3"/>
  <c r="AR95" i="3"/>
  <c r="AR96" i="3"/>
  <c r="AR97" i="3"/>
  <c r="AR98" i="3"/>
  <c r="AR99" i="3"/>
  <c r="AR100" i="3"/>
  <c r="AR101" i="3"/>
  <c r="AR102" i="3"/>
  <c r="AR103" i="3"/>
  <c r="AR104" i="3"/>
  <c r="AR105" i="3"/>
  <c r="AR106" i="3"/>
  <c r="AR107" i="3"/>
  <c r="AR108" i="3"/>
  <c r="AR109" i="3"/>
  <c r="AR110" i="3"/>
  <c r="AR111" i="3"/>
  <c r="AR112" i="3"/>
  <c r="AR113" i="3"/>
  <c r="AR114" i="3"/>
  <c r="AR115" i="3"/>
  <c r="AR116" i="3"/>
  <c r="AR117" i="3"/>
  <c r="AR118" i="3"/>
  <c r="AR119" i="3"/>
  <c r="AR120" i="3"/>
  <c r="AR121" i="3"/>
  <c r="AR122" i="3"/>
  <c r="AR123" i="3"/>
  <c r="AR124" i="3"/>
  <c r="AR125" i="3"/>
  <c r="AR126" i="3"/>
  <c r="AR127" i="3"/>
  <c r="AR128" i="3"/>
  <c r="AR129" i="3"/>
  <c r="AR130" i="3"/>
  <c r="AR131" i="3"/>
  <c r="AR132" i="3"/>
  <c r="AR133" i="3"/>
  <c r="AR134" i="3"/>
  <c r="AR135" i="3"/>
  <c r="AR136" i="3"/>
  <c r="AR137" i="3"/>
  <c r="AR138" i="3"/>
  <c r="AR139" i="3"/>
  <c r="AR140" i="3"/>
  <c r="AR141" i="3"/>
  <c r="AR142" i="3"/>
  <c r="AR143" i="3"/>
  <c r="AR144" i="3"/>
  <c r="AR145" i="3"/>
  <c r="AR146" i="3"/>
  <c r="AR147" i="3"/>
  <c r="AR148" i="3"/>
  <c r="AR149" i="3"/>
  <c r="AR150" i="3"/>
  <c r="AR151" i="3"/>
  <c r="AR152" i="3"/>
  <c r="AR153" i="3"/>
  <c r="AR154" i="3"/>
  <c r="AR155" i="3"/>
  <c r="AR156" i="3"/>
  <c r="AR157" i="3"/>
  <c r="AR158" i="3"/>
  <c r="AR159" i="3"/>
  <c r="AR160" i="3"/>
  <c r="AR161" i="3"/>
  <c r="AR162" i="3"/>
  <c r="AR163" i="3"/>
  <c r="AR164" i="3"/>
  <c r="AR165" i="3"/>
  <c r="AR166" i="3"/>
  <c r="AR167" i="3"/>
  <c r="AR168" i="3"/>
  <c r="AR169" i="3"/>
  <c r="AR170" i="3"/>
  <c r="AR171" i="3"/>
  <c r="AR172" i="3"/>
  <c r="AR173" i="3"/>
  <c r="AR174" i="3"/>
  <c r="AR175" i="3"/>
  <c r="AR176" i="3"/>
  <c r="AR177" i="3"/>
  <c r="AR178" i="3"/>
  <c r="AR179" i="3"/>
  <c r="AR180" i="3"/>
  <c r="AR181" i="3"/>
  <c r="AR182" i="3"/>
  <c r="AR183" i="3"/>
  <c r="AR184" i="3"/>
  <c r="AR185" i="3"/>
  <c r="AR186" i="3"/>
  <c r="AR187" i="3"/>
  <c r="AR188" i="3"/>
  <c r="AR189" i="3"/>
  <c r="AR190" i="3"/>
  <c r="AR191" i="3"/>
  <c r="AR192" i="3"/>
  <c r="AR193" i="3"/>
  <c r="AR194" i="3"/>
  <c r="AR195" i="3"/>
  <c r="AR196" i="3"/>
  <c r="AR197" i="3"/>
  <c r="AR198" i="3"/>
  <c r="AR199" i="3"/>
  <c r="AR200" i="3"/>
  <c r="AR201" i="3"/>
  <c r="AR202" i="3"/>
  <c r="AR203" i="3"/>
  <c r="AR204" i="3"/>
  <c r="AR205" i="3"/>
  <c r="AR206" i="3"/>
  <c r="AR207" i="3"/>
  <c r="AR208" i="3"/>
  <c r="AR209" i="3"/>
  <c r="AR210" i="3"/>
  <c r="AR211" i="3"/>
  <c r="AR212" i="3"/>
  <c r="AR213" i="3"/>
  <c r="AR214" i="3"/>
  <c r="AR215" i="3"/>
  <c r="AR216" i="3"/>
  <c r="AR217" i="3"/>
  <c r="AR218" i="3"/>
  <c r="AR219" i="3"/>
  <c r="AR220" i="3"/>
  <c r="AR221" i="3"/>
  <c r="AR222" i="3"/>
  <c r="AR223" i="3"/>
  <c r="AR224" i="3"/>
  <c r="AR225" i="3"/>
  <c r="AR226" i="3"/>
  <c r="AR227" i="3"/>
  <c r="AR228" i="3"/>
  <c r="AR229" i="3"/>
  <c r="AR230" i="3"/>
  <c r="AR231" i="3"/>
  <c r="AR232" i="3"/>
  <c r="AR233" i="3"/>
  <c r="AR234" i="3"/>
  <c r="AR235" i="3"/>
  <c r="AR236" i="3"/>
  <c r="AR237" i="3"/>
  <c r="AR238" i="3"/>
  <c r="AR239" i="3"/>
  <c r="AR240" i="3"/>
  <c r="AR241" i="3"/>
  <c r="AQ2" i="3"/>
  <c r="AQ3" i="3"/>
  <c r="AQ4" i="3"/>
  <c r="AQ5" i="3"/>
  <c r="AQ6" i="3"/>
  <c r="AQ7" i="3"/>
  <c r="AQ8" i="3"/>
  <c r="AQ9" i="3"/>
  <c r="AQ10" i="3"/>
  <c r="AQ11" i="3"/>
  <c r="AQ12" i="3"/>
  <c r="AQ13" i="3"/>
  <c r="AQ14" i="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44" i="3"/>
  <c r="AQ45" i="3"/>
  <c r="AQ46" i="3"/>
  <c r="AQ47" i="3"/>
  <c r="AQ48" i="3"/>
  <c r="AQ49" i="3"/>
  <c r="AQ50" i="3"/>
  <c r="AQ51" i="3"/>
  <c r="AQ52" i="3"/>
  <c r="AQ53" i="3"/>
  <c r="AQ54" i="3"/>
  <c r="AQ55" i="3"/>
  <c r="AQ56" i="3"/>
  <c r="AQ57" i="3"/>
  <c r="AQ58" i="3"/>
  <c r="AQ59" i="3"/>
  <c r="AQ60" i="3"/>
  <c r="AQ61" i="3"/>
  <c r="AQ62" i="3"/>
  <c r="AQ63" i="3"/>
  <c r="AQ64" i="3"/>
  <c r="AQ65" i="3"/>
  <c r="AQ66" i="3"/>
  <c r="AQ67" i="3"/>
  <c r="AQ68" i="3"/>
  <c r="AQ69" i="3"/>
  <c r="AQ70" i="3"/>
  <c r="AQ71" i="3"/>
  <c r="AQ72" i="3"/>
  <c r="AQ73" i="3"/>
  <c r="AQ74" i="3"/>
  <c r="AQ75" i="3"/>
  <c r="AQ76" i="3"/>
  <c r="AQ77" i="3"/>
  <c r="AQ78" i="3"/>
  <c r="AQ79" i="3"/>
  <c r="AQ80" i="3"/>
  <c r="AQ81" i="3"/>
  <c r="AQ82" i="3"/>
  <c r="AQ83" i="3"/>
  <c r="AQ84" i="3"/>
  <c r="AQ85" i="3"/>
  <c r="AQ86" i="3"/>
  <c r="AQ87" i="3"/>
  <c r="AQ88" i="3"/>
  <c r="AQ89" i="3"/>
  <c r="AQ90" i="3"/>
  <c r="AQ91" i="3"/>
  <c r="AQ92" i="3"/>
  <c r="AQ93" i="3"/>
  <c r="AQ94" i="3"/>
  <c r="AQ95" i="3"/>
  <c r="AQ96" i="3"/>
  <c r="AQ97" i="3"/>
  <c r="AQ98" i="3"/>
  <c r="AQ99" i="3"/>
  <c r="AQ100" i="3"/>
  <c r="AQ101" i="3"/>
  <c r="AQ102" i="3"/>
  <c r="AQ103" i="3"/>
  <c r="AQ104" i="3"/>
  <c r="AQ105" i="3"/>
  <c r="AQ106" i="3"/>
  <c r="AQ107" i="3"/>
  <c r="AQ108" i="3"/>
  <c r="AQ109" i="3"/>
  <c r="AQ110" i="3"/>
  <c r="AQ111" i="3"/>
  <c r="AQ112" i="3"/>
  <c r="AQ113" i="3"/>
  <c r="AQ114" i="3"/>
  <c r="AQ115" i="3"/>
  <c r="AQ116" i="3"/>
  <c r="AQ117" i="3"/>
  <c r="AQ118" i="3"/>
  <c r="AQ119" i="3"/>
  <c r="AQ120" i="3"/>
  <c r="AQ121" i="3"/>
  <c r="AQ122" i="3"/>
  <c r="AQ123" i="3"/>
  <c r="AQ124" i="3"/>
  <c r="AQ125" i="3"/>
  <c r="AQ126" i="3"/>
  <c r="AQ127" i="3"/>
  <c r="AQ128" i="3"/>
  <c r="AQ129" i="3"/>
  <c r="AQ130" i="3"/>
  <c r="AQ131" i="3"/>
  <c r="AQ132" i="3"/>
  <c r="AQ133" i="3"/>
  <c r="AQ134" i="3"/>
  <c r="AQ135" i="3"/>
  <c r="AQ136" i="3"/>
  <c r="AQ137" i="3"/>
  <c r="AQ138" i="3"/>
  <c r="AQ139" i="3"/>
  <c r="AQ140" i="3"/>
  <c r="AQ141" i="3"/>
  <c r="AQ142" i="3"/>
  <c r="AQ143" i="3"/>
  <c r="AQ144" i="3"/>
  <c r="AQ145" i="3"/>
  <c r="AQ146" i="3"/>
  <c r="AQ147" i="3"/>
  <c r="AQ148" i="3"/>
  <c r="AQ149" i="3"/>
  <c r="AQ150" i="3"/>
  <c r="AQ151" i="3"/>
  <c r="AQ152" i="3"/>
  <c r="AQ153" i="3"/>
  <c r="AQ154" i="3"/>
  <c r="AQ155" i="3"/>
  <c r="AQ156" i="3"/>
  <c r="AQ157" i="3"/>
  <c r="AQ158" i="3"/>
  <c r="AQ159" i="3"/>
  <c r="AQ160" i="3"/>
  <c r="AQ161" i="3"/>
  <c r="AQ162" i="3"/>
  <c r="AQ163" i="3"/>
  <c r="AQ164" i="3"/>
  <c r="AQ165" i="3"/>
  <c r="AQ166" i="3"/>
  <c r="AQ167" i="3"/>
  <c r="AQ168" i="3"/>
  <c r="AQ169" i="3"/>
  <c r="AQ170" i="3"/>
  <c r="AQ171" i="3"/>
  <c r="AQ172" i="3"/>
  <c r="AQ173" i="3"/>
  <c r="AQ174" i="3"/>
  <c r="AQ175" i="3"/>
  <c r="AQ176" i="3"/>
  <c r="AQ177" i="3"/>
  <c r="AQ178" i="3"/>
  <c r="AQ179" i="3"/>
  <c r="AQ180" i="3"/>
  <c r="AQ181" i="3"/>
  <c r="AQ182" i="3"/>
  <c r="AQ183" i="3"/>
  <c r="AQ184" i="3"/>
  <c r="AQ185" i="3"/>
  <c r="AQ186" i="3"/>
  <c r="AQ187" i="3"/>
  <c r="AQ188" i="3"/>
  <c r="AQ189" i="3"/>
  <c r="AQ190" i="3"/>
  <c r="AQ191" i="3"/>
  <c r="AQ192" i="3"/>
  <c r="AQ193" i="3"/>
  <c r="AQ194" i="3"/>
  <c r="AQ195" i="3"/>
  <c r="AQ196" i="3"/>
  <c r="AQ197" i="3"/>
  <c r="AQ198" i="3"/>
  <c r="AQ199" i="3"/>
  <c r="AQ200" i="3"/>
  <c r="AQ201" i="3"/>
  <c r="AQ202" i="3"/>
  <c r="AQ203" i="3"/>
  <c r="AQ204" i="3"/>
  <c r="AQ205" i="3"/>
  <c r="AQ206" i="3"/>
  <c r="AQ207" i="3"/>
  <c r="AQ208" i="3"/>
  <c r="AQ209" i="3"/>
  <c r="AQ210" i="3"/>
  <c r="AQ211" i="3"/>
  <c r="AQ212" i="3"/>
  <c r="AQ213" i="3"/>
  <c r="AQ214" i="3"/>
  <c r="AQ215" i="3"/>
  <c r="AQ216" i="3"/>
  <c r="AQ217" i="3"/>
  <c r="AQ218" i="3"/>
  <c r="AQ219" i="3"/>
  <c r="AQ220" i="3"/>
  <c r="AQ221" i="3"/>
  <c r="AQ222" i="3"/>
  <c r="AQ223" i="3"/>
  <c r="AQ224" i="3"/>
  <c r="AQ225" i="3"/>
  <c r="AQ226" i="3"/>
  <c r="AQ227" i="3"/>
  <c r="AQ228" i="3"/>
  <c r="AQ229" i="3"/>
  <c r="AQ230" i="3"/>
  <c r="AQ231" i="3"/>
  <c r="AQ232" i="3"/>
  <c r="AQ233" i="3"/>
  <c r="AQ234" i="3"/>
  <c r="AQ235" i="3"/>
  <c r="AQ236" i="3"/>
  <c r="AQ237" i="3"/>
  <c r="AQ238" i="3"/>
  <c r="AQ239" i="3"/>
  <c r="AQ240" i="3"/>
  <c r="AQ241" i="3"/>
  <c r="AP2" i="3"/>
  <c r="AP3" i="3"/>
  <c r="AP4" i="3"/>
  <c r="AP5" i="3"/>
  <c r="AP6" i="3"/>
  <c r="AP7" i="3"/>
  <c r="AP8" i="3"/>
  <c r="AP9" i="3"/>
  <c r="AP10" i="3"/>
  <c r="AP11" i="3"/>
  <c r="AP12" i="3"/>
  <c r="AP13" i="3"/>
  <c r="AP14"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P65" i="3"/>
  <c r="AP66" i="3"/>
  <c r="AP67" i="3"/>
  <c r="AP68" i="3"/>
  <c r="AP69" i="3"/>
  <c r="AP70" i="3"/>
  <c r="AP71" i="3"/>
  <c r="AP72" i="3"/>
  <c r="AP73" i="3"/>
  <c r="AP74" i="3"/>
  <c r="AP75" i="3"/>
  <c r="AP76" i="3"/>
  <c r="AP77" i="3"/>
  <c r="AP78" i="3"/>
  <c r="AP79" i="3"/>
  <c r="AP80" i="3"/>
  <c r="AP81" i="3"/>
  <c r="AP82" i="3"/>
  <c r="AP83" i="3"/>
  <c r="AP84" i="3"/>
  <c r="AP85" i="3"/>
  <c r="AP86" i="3"/>
  <c r="AP87" i="3"/>
  <c r="AP88" i="3"/>
  <c r="AP89" i="3"/>
  <c r="AP90" i="3"/>
  <c r="AP91" i="3"/>
  <c r="AP92" i="3"/>
  <c r="AP93" i="3"/>
  <c r="AP94" i="3"/>
  <c r="AP95" i="3"/>
  <c r="AP96" i="3"/>
  <c r="AP97" i="3"/>
  <c r="AP98" i="3"/>
  <c r="AP99" i="3"/>
  <c r="AP100" i="3"/>
  <c r="AP101" i="3"/>
  <c r="AP102" i="3"/>
  <c r="AP103" i="3"/>
  <c r="AP104" i="3"/>
  <c r="AP105" i="3"/>
  <c r="AP106" i="3"/>
  <c r="AP107" i="3"/>
  <c r="AP108" i="3"/>
  <c r="AP109" i="3"/>
  <c r="AP110" i="3"/>
  <c r="AP111" i="3"/>
  <c r="AP112" i="3"/>
  <c r="AP113" i="3"/>
  <c r="AP114" i="3"/>
  <c r="AP115" i="3"/>
  <c r="AP116" i="3"/>
  <c r="AP117" i="3"/>
  <c r="AP118" i="3"/>
  <c r="AP119" i="3"/>
  <c r="AP120" i="3"/>
  <c r="AP121" i="3"/>
  <c r="AP122" i="3"/>
  <c r="AP123" i="3"/>
  <c r="AP124" i="3"/>
  <c r="AP125" i="3"/>
  <c r="AP126" i="3"/>
  <c r="AP127" i="3"/>
  <c r="AP128" i="3"/>
  <c r="AP129" i="3"/>
  <c r="AP130" i="3"/>
  <c r="AP131" i="3"/>
  <c r="AP132" i="3"/>
  <c r="AP133" i="3"/>
  <c r="AP134" i="3"/>
  <c r="AP135" i="3"/>
  <c r="AP136" i="3"/>
  <c r="AP137" i="3"/>
  <c r="AP138" i="3"/>
  <c r="AP139" i="3"/>
  <c r="AP140" i="3"/>
  <c r="AP141" i="3"/>
  <c r="AP142" i="3"/>
  <c r="AP143" i="3"/>
  <c r="AP144" i="3"/>
  <c r="AP145" i="3"/>
  <c r="AP146" i="3"/>
  <c r="AP147" i="3"/>
  <c r="AP148" i="3"/>
  <c r="AP149" i="3"/>
  <c r="AP150" i="3"/>
  <c r="AP151" i="3"/>
  <c r="AP152" i="3"/>
  <c r="AP153" i="3"/>
  <c r="AP154" i="3"/>
  <c r="AP155" i="3"/>
  <c r="AP156" i="3"/>
  <c r="AP157" i="3"/>
  <c r="AP158" i="3"/>
  <c r="AP159" i="3"/>
  <c r="AP160" i="3"/>
  <c r="AP161" i="3"/>
  <c r="AP162" i="3"/>
  <c r="AP163" i="3"/>
  <c r="AP164" i="3"/>
  <c r="AP165" i="3"/>
  <c r="AP166" i="3"/>
  <c r="AP167" i="3"/>
  <c r="AP168" i="3"/>
  <c r="AP169" i="3"/>
  <c r="AP170" i="3"/>
  <c r="AP171" i="3"/>
  <c r="AP172" i="3"/>
  <c r="AP173" i="3"/>
  <c r="AP174" i="3"/>
  <c r="AP175" i="3"/>
  <c r="AP176" i="3"/>
  <c r="AP177" i="3"/>
  <c r="AP178" i="3"/>
  <c r="AP179" i="3"/>
  <c r="AP180" i="3"/>
  <c r="AP181" i="3"/>
  <c r="AP182" i="3"/>
  <c r="AP183" i="3"/>
  <c r="AP184" i="3"/>
  <c r="AP185" i="3"/>
  <c r="AP186" i="3"/>
  <c r="AP187" i="3"/>
  <c r="AP188" i="3"/>
  <c r="AP189" i="3"/>
  <c r="AP190" i="3"/>
  <c r="AP191" i="3"/>
  <c r="AP192" i="3"/>
  <c r="AP193" i="3"/>
  <c r="AP194" i="3"/>
  <c r="AP195" i="3"/>
  <c r="AP196" i="3"/>
  <c r="AP197" i="3"/>
  <c r="AP198" i="3"/>
  <c r="AP199" i="3"/>
  <c r="AP200" i="3"/>
  <c r="AP201" i="3"/>
  <c r="AP202" i="3"/>
  <c r="AP203" i="3"/>
  <c r="AP204" i="3"/>
  <c r="AP205" i="3"/>
  <c r="AP206" i="3"/>
  <c r="AP207" i="3"/>
  <c r="AP208" i="3"/>
  <c r="AP209" i="3"/>
  <c r="AP210" i="3"/>
  <c r="AP211" i="3"/>
  <c r="AP212" i="3"/>
  <c r="AP213" i="3"/>
  <c r="AP214" i="3"/>
  <c r="AP215" i="3"/>
  <c r="AP216" i="3"/>
  <c r="AP217" i="3"/>
  <c r="AP218" i="3"/>
  <c r="AP219" i="3"/>
  <c r="AP220" i="3"/>
  <c r="AP221" i="3"/>
  <c r="AP222" i="3"/>
  <c r="AP223" i="3"/>
  <c r="AP224" i="3"/>
  <c r="AP225" i="3"/>
  <c r="AP226" i="3"/>
  <c r="AP227" i="3"/>
  <c r="AP228" i="3"/>
  <c r="AP229" i="3"/>
  <c r="AP230" i="3"/>
  <c r="AP231" i="3"/>
  <c r="AP232" i="3"/>
  <c r="AP233" i="3"/>
  <c r="AP234" i="3"/>
  <c r="AP235" i="3"/>
  <c r="AP236" i="3"/>
  <c r="AP237" i="3"/>
  <c r="AP238" i="3"/>
  <c r="AP239" i="3"/>
  <c r="AP240" i="3"/>
  <c r="AP241" i="3"/>
  <c r="AO2" i="3"/>
  <c r="AO3" i="3"/>
  <c r="AO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100" i="3"/>
  <c r="AO101" i="3"/>
  <c r="AO102" i="3"/>
  <c r="AO103" i="3"/>
  <c r="AO104" i="3"/>
  <c r="AO105" i="3"/>
  <c r="AO106" i="3"/>
  <c r="AO107" i="3"/>
  <c r="AO108" i="3"/>
  <c r="AO109" i="3"/>
  <c r="AO110" i="3"/>
  <c r="AO111" i="3"/>
  <c r="AO112" i="3"/>
  <c r="AO113" i="3"/>
  <c r="AO114" i="3"/>
  <c r="AO115" i="3"/>
  <c r="AO116" i="3"/>
  <c r="AO117" i="3"/>
  <c r="AO118" i="3"/>
  <c r="AO119" i="3"/>
  <c r="AO120" i="3"/>
  <c r="AO121" i="3"/>
  <c r="AO122" i="3"/>
  <c r="AO123" i="3"/>
  <c r="AO124" i="3"/>
  <c r="AO125" i="3"/>
  <c r="AO126" i="3"/>
  <c r="AO127" i="3"/>
  <c r="AO128" i="3"/>
  <c r="AO129" i="3"/>
  <c r="AO130" i="3"/>
  <c r="AO131" i="3"/>
  <c r="AO132" i="3"/>
  <c r="AO133" i="3"/>
  <c r="AO134" i="3"/>
  <c r="AO135" i="3"/>
  <c r="AO136" i="3"/>
  <c r="AO137" i="3"/>
  <c r="AO138" i="3"/>
  <c r="AO139" i="3"/>
  <c r="AO140" i="3"/>
  <c r="AO141" i="3"/>
  <c r="AO142" i="3"/>
  <c r="AO143" i="3"/>
  <c r="AO144" i="3"/>
  <c r="AO145" i="3"/>
  <c r="AO146" i="3"/>
  <c r="AO147" i="3"/>
  <c r="AO148" i="3"/>
  <c r="AO149" i="3"/>
  <c r="AO150" i="3"/>
  <c r="AO151" i="3"/>
  <c r="AO152" i="3"/>
  <c r="AO153" i="3"/>
  <c r="AO154" i="3"/>
  <c r="AO155" i="3"/>
  <c r="AO156" i="3"/>
  <c r="AO157" i="3"/>
  <c r="AO158" i="3"/>
  <c r="AO159" i="3"/>
  <c r="AO160" i="3"/>
  <c r="AO161" i="3"/>
  <c r="AO162" i="3"/>
  <c r="AO163" i="3"/>
  <c r="AO164" i="3"/>
  <c r="AO165" i="3"/>
  <c r="AO166" i="3"/>
  <c r="AO167" i="3"/>
  <c r="AO168" i="3"/>
  <c r="AO169" i="3"/>
  <c r="AO170" i="3"/>
  <c r="AO171" i="3"/>
  <c r="AO172" i="3"/>
  <c r="AO173" i="3"/>
  <c r="AO174" i="3"/>
  <c r="AO175" i="3"/>
  <c r="AO176" i="3"/>
  <c r="AO177" i="3"/>
  <c r="AO178" i="3"/>
  <c r="AO179" i="3"/>
  <c r="AO180" i="3"/>
  <c r="AO181" i="3"/>
  <c r="AO182" i="3"/>
  <c r="AO183" i="3"/>
  <c r="AO184" i="3"/>
  <c r="AO185" i="3"/>
  <c r="AO186" i="3"/>
  <c r="AO187" i="3"/>
  <c r="AO188" i="3"/>
  <c r="AO189" i="3"/>
  <c r="AO190" i="3"/>
  <c r="AO191" i="3"/>
  <c r="AO192" i="3"/>
  <c r="AO193" i="3"/>
  <c r="AO194" i="3"/>
  <c r="AO195" i="3"/>
  <c r="AO196" i="3"/>
  <c r="AO197" i="3"/>
  <c r="AO198" i="3"/>
  <c r="AO199" i="3"/>
  <c r="AO200" i="3"/>
  <c r="AO201" i="3"/>
  <c r="AO202" i="3"/>
  <c r="AO203" i="3"/>
  <c r="AO204" i="3"/>
  <c r="AO205" i="3"/>
  <c r="AO206" i="3"/>
  <c r="AO207" i="3"/>
  <c r="AO208" i="3"/>
  <c r="AO209" i="3"/>
  <c r="AO210" i="3"/>
  <c r="AO211" i="3"/>
  <c r="AO212" i="3"/>
  <c r="AO213" i="3"/>
  <c r="AO214" i="3"/>
  <c r="AO215" i="3"/>
  <c r="AO216" i="3"/>
  <c r="AO217" i="3"/>
  <c r="AO218" i="3"/>
  <c r="AO219" i="3"/>
  <c r="AO220" i="3"/>
  <c r="AO221" i="3"/>
  <c r="AO222" i="3"/>
  <c r="AO223" i="3"/>
  <c r="AO224" i="3"/>
  <c r="AO225" i="3"/>
  <c r="AO226" i="3"/>
  <c r="AO227" i="3"/>
  <c r="AO228" i="3"/>
  <c r="AO229" i="3"/>
  <c r="AO230" i="3"/>
  <c r="AO231" i="3"/>
  <c r="AO232" i="3"/>
  <c r="AO233" i="3"/>
  <c r="AO234" i="3"/>
  <c r="AO235" i="3"/>
  <c r="AO236" i="3"/>
  <c r="AO237" i="3"/>
  <c r="AO238" i="3"/>
  <c r="AO239" i="3"/>
  <c r="AO240" i="3"/>
  <c r="AO241" i="3"/>
  <c r="AN2" i="3"/>
  <c r="AN3" i="3"/>
  <c r="AN4" i="3"/>
  <c r="AN5" i="3"/>
  <c r="AN6" i="3"/>
  <c r="AN7" i="3"/>
  <c r="AN8" i="3"/>
  <c r="AN9" i="3"/>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N100" i="3"/>
  <c r="AN101" i="3"/>
  <c r="AN102" i="3"/>
  <c r="AN103" i="3"/>
  <c r="AN104" i="3"/>
  <c r="AN105" i="3"/>
  <c r="AN106" i="3"/>
  <c r="AN107" i="3"/>
  <c r="AN108" i="3"/>
  <c r="AN109" i="3"/>
  <c r="AN110" i="3"/>
  <c r="AN111" i="3"/>
  <c r="AN112" i="3"/>
  <c r="AN113" i="3"/>
  <c r="AN114" i="3"/>
  <c r="AN115" i="3"/>
  <c r="AN116" i="3"/>
  <c r="AN117" i="3"/>
  <c r="AN118" i="3"/>
  <c r="AN119" i="3"/>
  <c r="AN120" i="3"/>
  <c r="AN121" i="3"/>
  <c r="AN122" i="3"/>
  <c r="AN123" i="3"/>
  <c r="AN124" i="3"/>
  <c r="AN125" i="3"/>
  <c r="AN126" i="3"/>
  <c r="AN127" i="3"/>
  <c r="AN128" i="3"/>
  <c r="AN129" i="3"/>
  <c r="AN130" i="3"/>
  <c r="AN131" i="3"/>
  <c r="AN132" i="3"/>
  <c r="AN133" i="3"/>
  <c r="AN134" i="3"/>
  <c r="AN135" i="3"/>
  <c r="AN136" i="3"/>
  <c r="AN137" i="3"/>
  <c r="AN138" i="3"/>
  <c r="AN139" i="3"/>
  <c r="AN140" i="3"/>
  <c r="AN141" i="3"/>
  <c r="AN142" i="3"/>
  <c r="AN143" i="3"/>
  <c r="AN144" i="3"/>
  <c r="AN145" i="3"/>
  <c r="AN146" i="3"/>
  <c r="AN147" i="3"/>
  <c r="AN148" i="3"/>
  <c r="AN149" i="3"/>
  <c r="AN150" i="3"/>
  <c r="AN151" i="3"/>
  <c r="AN152" i="3"/>
  <c r="AN153" i="3"/>
  <c r="AN154" i="3"/>
  <c r="AN155" i="3"/>
  <c r="AN156" i="3"/>
  <c r="AN157" i="3"/>
  <c r="AN158" i="3"/>
  <c r="AN159" i="3"/>
  <c r="AN160" i="3"/>
  <c r="AN161" i="3"/>
  <c r="AN162" i="3"/>
  <c r="AN163" i="3"/>
  <c r="AN164" i="3"/>
  <c r="AN165" i="3"/>
  <c r="AN166" i="3"/>
  <c r="AN167" i="3"/>
  <c r="AN168" i="3"/>
  <c r="AN169" i="3"/>
  <c r="AN170" i="3"/>
  <c r="AN171" i="3"/>
  <c r="AN172" i="3"/>
  <c r="AN173" i="3"/>
  <c r="AN174" i="3"/>
  <c r="AN175" i="3"/>
  <c r="AN176" i="3"/>
  <c r="AN177" i="3"/>
  <c r="AN178" i="3"/>
  <c r="AN179" i="3"/>
  <c r="AN180" i="3"/>
  <c r="AN181" i="3"/>
  <c r="AN182" i="3"/>
  <c r="AN183" i="3"/>
  <c r="AN184" i="3"/>
  <c r="AN185" i="3"/>
  <c r="AN186" i="3"/>
  <c r="AN187" i="3"/>
  <c r="AN188" i="3"/>
  <c r="AN189" i="3"/>
  <c r="AN190" i="3"/>
  <c r="AN191" i="3"/>
  <c r="AN192" i="3"/>
  <c r="AN193" i="3"/>
  <c r="AN194" i="3"/>
  <c r="AN195" i="3"/>
  <c r="AN196" i="3"/>
  <c r="AN197" i="3"/>
  <c r="AN198" i="3"/>
  <c r="AN199" i="3"/>
  <c r="AN200" i="3"/>
  <c r="AN201" i="3"/>
  <c r="AN202" i="3"/>
  <c r="AN203" i="3"/>
  <c r="AN204" i="3"/>
  <c r="AN205" i="3"/>
  <c r="AN206" i="3"/>
  <c r="AN207" i="3"/>
  <c r="AN208" i="3"/>
  <c r="AN209" i="3"/>
  <c r="AN210" i="3"/>
  <c r="AN211" i="3"/>
  <c r="AN212" i="3"/>
  <c r="AN213" i="3"/>
  <c r="AN214" i="3"/>
  <c r="AN215" i="3"/>
  <c r="AN216" i="3"/>
  <c r="AN217" i="3"/>
  <c r="AN218" i="3"/>
  <c r="AN219" i="3"/>
  <c r="AN220" i="3"/>
  <c r="AN221" i="3"/>
  <c r="AN222" i="3"/>
  <c r="AN223" i="3"/>
  <c r="AN224" i="3"/>
  <c r="AN225" i="3"/>
  <c r="AN226" i="3"/>
  <c r="AN227" i="3"/>
  <c r="AN228" i="3"/>
  <c r="AN229" i="3"/>
  <c r="AN230" i="3"/>
  <c r="AN231" i="3"/>
  <c r="AN232" i="3"/>
  <c r="AN233" i="3"/>
  <c r="AN234" i="3"/>
  <c r="AN235" i="3"/>
  <c r="AN236" i="3"/>
  <c r="AN237" i="3"/>
  <c r="AN238" i="3"/>
  <c r="AN239" i="3"/>
  <c r="AN240" i="3"/>
  <c r="AN241" i="3"/>
  <c r="AM2" i="3"/>
  <c r="AM3" i="3"/>
  <c r="AM4"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M141" i="3"/>
  <c r="AM142" i="3"/>
  <c r="AM143" i="3"/>
  <c r="AM144" i="3"/>
  <c r="AM145" i="3"/>
  <c r="AM146" i="3"/>
  <c r="AM147" i="3"/>
  <c r="AM148" i="3"/>
  <c r="AM149" i="3"/>
  <c r="AM150" i="3"/>
  <c r="AM151" i="3"/>
  <c r="AM152" i="3"/>
  <c r="AM153" i="3"/>
  <c r="AM154" i="3"/>
  <c r="AM155" i="3"/>
  <c r="AM156" i="3"/>
  <c r="AM157" i="3"/>
  <c r="AM158" i="3"/>
  <c r="AM159" i="3"/>
  <c r="AM160" i="3"/>
  <c r="AM161" i="3"/>
  <c r="AM162" i="3"/>
  <c r="AM163" i="3"/>
  <c r="AM164" i="3"/>
  <c r="AM165" i="3"/>
  <c r="AM166" i="3"/>
  <c r="AM167" i="3"/>
  <c r="AM168" i="3"/>
  <c r="AM169" i="3"/>
  <c r="AM170" i="3"/>
  <c r="AM171" i="3"/>
  <c r="AM172" i="3"/>
  <c r="AM173" i="3"/>
  <c r="AM174" i="3"/>
  <c r="AM175" i="3"/>
  <c r="AM176" i="3"/>
  <c r="AM177" i="3"/>
  <c r="AM178" i="3"/>
  <c r="AM179" i="3"/>
  <c r="AM180" i="3"/>
  <c r="AM181" i="3"/>
  <c r="AM182" i="3"/>
  <c r="AM183" i="3"/>
  <c r="AM184" i="3"/>
  <c r="AM185" i="3"/>
  <c r="AM186" i="3"/>
  <c r="AM187" i="3"/>
  <c r="AM188" i="3"/>
  <c r="AM189" i="3"/>
  <c r="AM190" i="3"/>
  <c r="AM191" i="3"/>
  <c r="AM192" i="3"/>
  <c r="AM193" i="3"/>
  <c r="AM194" i="3"/>
  <c r="AM195" i="3"/>
  <c r="AM196" i="3"/>
  <c r="AM197" i="3"/>
  <c r="AM198" i="3"/>
  <c r="AM199" i="3"/>
  <c r="AM200" i="3"/>
  <c r="AM201" i="3"/>
  <c r="AM202" i="3"/>
  <c r="AM203" i="3"/>
  <c r="AM204" i="3"/>
  <c r="AM205" i="3"/>
  <c r="AM206" i="3"/>
  <c r="AM207" i="3"/>
  <c r="AM208" i="3"/>
  <c r="AM209" i="3"/>
  <c r="AM210" i="3"/>
  <c r="AM211" i="3"/>
  <c r="AM212" i="3"/>
  <c r="AM213" i="3"/>
  <c r="AM214" i="3"/>
  <c r="AM215" i="3"/>
  <c r="AM216" i="3"/>
  <c r="AM217" i="3"/>
  <c r="AM218" i="3"/>
  <c r="AM219" i="3"/>
  <c r="AM220" i="3"/>
  <c r="AM221" i="3"/>
  <c r="AM222" i="3"/>
  <c r="AM223" i="3"/>
  <c r="AM224" i="3"/>
  <c r="AM225" i="3"/>
  <c r="AM226" i="3"/>
  <c r="AM227" i="3"/>
  <c r="AM228" i="3"/>
  <c r="AM229" i="3"/>
  <c r="AM230" i="3"/>
  <c r="AM231" i="3"/>
  <c r="AM232" i="3"/>
  <c r="AM233" i="3"/>
  <c r="AM234" i="3"/>
  <c r="AM235" i="3"/>
  <c r="AM236" i="3"/>
  <c r="AM237" i="3"/>
  <c r="AM238" i="3"/>
  <c r="AM239" i="3"/>
  <c r="AM240" i="3"/>
  <c r="AM241" i="3"/>
  <c r="AL2" i="3"/>
  <c r="AL3" i="3"/>
  <c r="AL4" i="3"/>
  <c r="AL5" i="3"/>
  <c r="AL6"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36" i="3"/>
  <c r="AL137" i="3"/>
  <c r="AL138" i="3"/>
  <c r="AL139" i="3"/>
  <c r="AL140" i="3"/>
  <c r="AL141" i="3"/>
  <c r="AL142" i="3"/>
  <c r="AL143" i="3"/>
  <c r="AL144" i="3"/>
  <c r="AL145" i="3"/>
  <c r="AL146" i="3"/>
  <c r="AL147" i="3"/>
  <c r="AL148" i="3"/>
  <c r="AL149" i="3"/>
  <c r="AL150" i="3"/>
  <c r="AL151" i="3"/>
  <c r="AL152" i="3"/>
  <c r="AL153" i="3"/>
  <c r="AL154" i="3"/>
  <c r="AL155" i="3"/>
  <c r="AL156" i="3"/>
  <c r="AL157" i="3"/>
  <c r="AL158" i="3"/>
  <c r="AL159" i="3"/>
  <c r="AL160" i="3"/>
  <c r="AL161" i="3"/>
  <c r="AL162" i="3"/>
  <c r="AL163" i="3"/>
  <c r="AL164" i="3"/>
  <c r="AL165" i="3"/>
  <c r="AL166" i="3"/>
  <c r="AL167" i="3"/>
  <c r="AL168" i="3"/>
  <c r="AL169" i="3"/>
  <c r="AL170" i="3"/>
  <c r="AL171" i="3"/>
  <c r="AL172" i="3"/>
  <c r="AL173" i="3"/>
  <c r="AL174" i="3"/>
  <c r="AL175" i="3"/>
  <c r="AL176" i="3"/>
  <c r="AL177" i="3"/>
  <c r="AL178" i="3"/>
  <c r="AL179" i="3"/>
  <c r="AL180" i="3"/>
  <c r="AL181" i="3"/>
  <c r="AL182" i="3"/>
  <c r="AL183" i="3"/>
  <c r="AL184" i="3"/>
  <c r="AL185" i="3"/>
  <c r="AL186" i="3"/>
  <c r="AL187" i="3"/>
  <c r="AL188" i="3"/>
  <c r="AL189" i="3"/>
  <c r="AL190" i="3"/>
  <c r="AL191" i="3"/>
  <c r="AL192" i="3"/>
  <c r="AL193" i="3"/>
  <c r="AL194" i="3"/>
  <c r="AL195" i="3"/>
  <c r="AL196" i="3"/>
  <c r="AL197" i="3"/>
  <c r="AL198" i="3"/>
  <c r="AL199" i="3"/>
  <c r="AL200" i="3"/>
  <c r="AL201" i="3"/>
  <c r="AL202" i="3"/>
  <c r="AL203" i="3"/>
  <c r="AL204" i="3"/>
  <c r="AL205" i="3"/>
  <c r="AL206" i="3"/>
  <c r="AL207" i="3"/>
  <c r="AL208" i="3"/>
  <c r="AL209" i="3"/>
  <c r="AL210" i="3"/>
  <c r="AL211" i="3"/>
  <c r="AL212" i="3"/>
  <c r="AL213" i="3"/>
  <c r="AL214" i="3"/>
  <c r="AL215" i="3"/>
  <c r="AL216" i="3"/>
  <c r="AL217" i="3"/>
  <c r="AL218" i="3"/>
  <c r="AL219" i="3"/>
  <c r="AL220" i="3"/>
  <c r="AL221" i="3"/>
  <c r="AL222" i="3"/>
  <c r="AL223" i="3"/>
  <c r="AL224" i="3"/>
  <c r="AL225" i="3"/>
  <c r="AL226" i="3"/>
  <c r="AL227" i="3"/>
  <c r="AL228" i="3"/>
  <c r="AL229" i="3"/>
  <c r="AL230" i="3"/>
  <c r="AL231" i="3"/>
  <c r="AL232" i="3"/>
  <c r="AL233" i="3"/>
  <c r="AL234" i="3"/>
  <c r="AL235" i="3"/>
  <c r="AL236" i="3"/>
  <c r="AL237" i="3"/>
  <c r="AL238" i="3"/>
  <c r="AL239" i="3"/>
  <c r="AL240" i="3"/>
  <c r="AL241" i="3"/>
  <c r="AK2" i="3"/>
  <c r="AK3" i="3"/>
  <c r="AK4" i="3"/>
  <c r="AK5" i="3"/>
  <c r="AK6" i="3"/>
  <c r="AK7" i="3"/>
  <c r="AK8" i="3"/>
  <c r="AK9" i="3"/>
  <c r="AK10" i="3"/>
  <c r="AK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0" i="3"/>
  <c r="AK101" i="3"/>
  <c r="AK102" i="3"/>
  <c r="AK103" i="3"/>
  <c r="AK104" i="3"/>
  <c r="AK105" i="3"/>
  <c r="AK106" i="3"/>
  <c r="AK107" i="3"/>
  <c r="AK108" i="3"/>
  <c r="AK109" i="3"/>
  <c r="AK110" i="3"/>
  <c r="AK111" i="3"/>
  <c r="AK112" i="3"/>
  <c r="AK113" i="3"/>
  <c r="AK114" i="3"/>
  <c r="AK115" i="3"/>
  <c r="AK116" i="3"/>
  <c r="AK117" i="3"/>
  <c r="AK118" i="3"/>
  <c r="AK119" i="3"/>
  <c r="AK120" i="3"/>
  <c r="AK121" i="3"/>
  <c r="AK122" i="3"/>
  <c r="AK123" i="3"/>
  <c r="AK124" i="3"/>
  <c r="AK125" i="3"/>
  <c r="AK126" i="3"/>
  <c r="AK127" i="3"/>
  <c r="AK128" i="3"/>
  <c r="AK129" i="3"/>
  <c r="AK130" i="3"/>
  <c r="AK131" i="3"/>
  <c r="AK132" i="3"/>
  <c r="AK133" i="3"/>
  <c r="AK134" i="3"/>
  <c r="AK135" i="3"/>
  <c r="AK136" i="3"/>
  <c r="AK137" i="3"/>
  <c r="AK138" i="3"/>
  <c r="AK139" i="3"/>
  <c r="AK140" i="3"/>
  <c r="AK141" i="3"/>
  <c r="AK142" i="3"/>
  <c r="AK143" i="3"/>
  <c r="AK144" i="3"/>
  <c r="AK145" i="3"/>
  <c r="AK146" i="3"/>
  <c r="AK147" i="3"/>
  <c r="AK148" i="3"/>
  <c r="AK149" i="3"/>
  <c r="AK150" i="3"/>
  <c r="AK151" i="3"/>
  <c r="AK152" i="3"/>
  <c r="AK153" i="3"/>
  <c r="AK154" i="3"/>
  <c r="AK155" i="3"/>
  <c r="AK156" i="3"/>
  <c r="AK157" i="3"/>
  <c r="AK158" i="3"/>
  <c r="AK159" i="3"/>
  <c r="AK160" i="3"/>
  <c r="AK161" i="3"/>
  <c r="AK162" i="3"/>
  <c r="AK163" i="3"/>
  <c r="AK164" i="3"/>
  <c r="AK165" i="3"/>
  <c r="AK166" i="3"/>
  <c r="AK167" i="3"/>
  <c r="AK168" i="3"/>
  <c r="AK169" i="3"/>
  <c r="AK170" i="3"/>
  <c r="AK171" i="3"/>
  <c r="AK172" i="3"/>
  <c r="AK173" i="3"/>
  <c r="AK174" i="3"/>
  <c r="AK175" i="3"/>
  <c r="AK176" i="3"/>
  <c r="AK177" i="3"/>
  <c r="AK178" i="3"/>
  <c r="AK179" i="3"/>
  <c r="AK180" i="3"/>
  <c r="AK181" i="3"/>
  <c r="AK182" i="3"/>
  <c r="AK183" i="3"/>
  <c r="AK184" i="3"/>
  <c r="AK185" i="3"/>
  <c r="AK186" i="3"/>
  <c r="AK187" i="3"/>
  <c r="AK188" i="3"/>
  <c r="AK189" i="3"/>
  <c r="AK190" i="3"/>
  <c r="AK191" i="3"/>
  <c r="AK192" i="3"/>
  <c r="AK193" i="3"/>
  <c r="AK194" i="3"/>
  <c r="AK195" i="3"/>
  <c r="AK196" i="3"/>
  <c r="AK197" i="3"/>
  <c r="AK198" i="3"/>
  <c r="AK199" i="3"/>
  <c r="AK200" i="3"/>
  <c r="AK201" i="3"/>
  <c r="AK202" i="3"/>
  <c r="AK203" i="3"/>
  <c r="AK204" i="3"/>
  <c r="AK205" i="3"/>
  <c r="AK206" i="3"/>
  <c r="AK207" i="3"/>
  <c r="AK208" i="3"/>
  <c r="AK209" i="3"/>
  <c r="AK210" i="3"/>
  <c r="AK211" i="3"/>
  <c r="AK212" i="3"/>
  <c r="AK213" i="3"/>
  <c r="AK214" i="3"/>
  <c r="AK215" i="3"/>
  <c r="AK216" i="3"/>
  <c r="AK217" i="3"/>
  <c r="AK218" i="3"/>
  <c r="AK219" i="3"/>
  <c r="AK220" i="3"/>
  <c r="AK221" i="3"/>
  <c r="AK222" i="3"/>
  <c r="AK223" i="3"/>
  <c r="AK224" i="3"/>
  <c r="AK225" i="3"/>
  <c r="AK226" i="3"/>
  <c r="AK227" i="3"/>
  <c r="AK228" i="3"/>
  <c r="AK229" i="3"/>
  <c r="AK230" i="3"/>
  <c r="AK231" i="3"/>
  <c r="AK232" i="3"/>
  <c r="AK233" i="3"/>
  <c r="AK234" i="3"/>
  <c r="AK235" i="3"/>
  <c r="AK236" i="3"/>
  <c r="AK237" i="3"/>
  <c r="AK238" i="3"/>
  <c r="AK239" i="3"/>
  <c r="AK240" i="3"/>
  <c r="AK241" i="3"/>
  <c r="AJ2" i="3"/>
  <c r="AJ3" i="3"/>
  <c r="AJ4" i="3"/>
  <c r="AJ5" i="3"/>
  <c r="AJ6" i="3"/>
  <c r="AJ7" i="3"/>
  <c r="AJ8" i="3"/>
  <c r="AJ9" i="3"/>
  <c r="AJ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AJ100" i="3"/>
  <c r="AJ101" i="3"/>
  <c r="AJ102" i="3"/>
  <c r="AJ103" i="3"/>
  <c r="AJ104" i="3"/>
  <c r="AJ105" i="3"/>
  <c r="AJ106" i="3"/>
  <c r="AJ107" i="3"/>
  <c r="AJ108" i="3"/>
  <c r="AJ109" i="3"/>
  <c r="AJ110" i="3"/>
  <c r="AJ111" i="3"/>
  <c r="AJ112" i="3"/>
  <c r="AJ113" i="3"/>
  <c r="AJ114" i="3"/>
  <c r="AJ115" i="3"/>
  <c r="AJ116" i="3"/>
  <c r="AJ117" i="3"/>
  <c r="AJ118" i="3"/>
  <c r="AJ119" i="3"/>
  <c r="AJ120" i="3"/>
  <c r="AJ121" i="3"/>
  <c r="AJ122" i="3"/>
  <c r="AJ123" i="3"/>
  <c r="AJ124" i="3"/>
  <c r="AJ125" i="3"/>
  <c r="AJ126" i="3"/>
  <c r="AJ127" i="3"/>
  <c r="AJ128" i="3"/>
  <c r="AJ129" i="3"/>
  <c r="AJ130" i="3"/>
  <c r="AJ131" i="3"/>
  <c r="AJ132" i="3"/>
  <c r="AJ133" i="3"/>
  <c r="AJ134" i="3"/>
  <c r="AJ135" i="3"/>
  <c r="AJ136" i="3"/>
  <c r="AJ137" i="3"/>
  <c r="AJ138" i="3"/>
  <c r="AJ139" i="3"/>
  <c r="AJ140" i="3"/>
  <c r="AJ141" i="3"/>
  <c r="AJ142" i="3"/>
  <c r="AJ143" i="3"/>
  <c r="AJ144" i="3"/>
  <c r="AJ145" i="3"/>
  <c r="AJ146" i="3"/>
  <c r="AJ147" i="3"/>
  <c r="AJ148" i="3"/>
  <c r="AJ149" i="3"/>
  <c r="AJ150" i="3"/>
  <c r="AJ151" i="3"/>
  <c r="AJ152" i="3"/>
  <c r="AJ153" i="3"/>
  <c r="AJ154" i="3"/>
  <c r="AJ155" i="3"/>
  <c r="AJ156" i="3"/>
  <c r="AJ157" i="3"/>
  <c r="AJ158" i="3"/>
  <c r="AJ159" i="3"/>
  <c r="AJ160" i="3"/>
  <c r="AJ161" i="3"/>
  <c r="AJ162" i="3"/>
  <c r="AJ163" i="3"/>
  <c r="AJ164" i="3"/>
  <c r="AJ165" i="3"/>
  <c r="AJ166" i="3"/>
  <c r="AJ167" i="3"/>
  <c r="AJ168" i="3"/>
  <c r="AJ169" i="3"/>
  <c r="AJ170" i="3"/>
  <c r="AJ171" i="3"/>
  <c r="AJ172" i="3"/>
  <c r="AJ173" i="3"/>
  <c r="AJ174" i="3"/>
  <c r="AJ175" i="3"/>
  <c r="AJ176" i="3"/>
  <c r="AJ177" i="3"/>
  <c r="AJ178" i="3"/>
  <c r="AJ179" i="3"/>
  <c r="AJ180" i="3"/>
  <c r="AJ181" i="3"/>
  <c r="AJ182" i="3"/>
  <c r="AJ183" i="3"/>
  <c r="AJ184" i="3"/>
  <c r="AJ185" i="3"/>
  <c r="AJ186" i="3"/>
  <c r="AJ187" i="3"/>
  <c r="AJ188" i="3"/>
  <c r="AJ189" i="3"/>
  <c r="AJ190" i="3"/>
  <c r="AJ191" i="3"/>
  <c r="AJ192" i="3"/>
  <c r="AJ193" i="3"/>
  <c r="AJ194" i="3"/>
  <c r="AJ195" i="3"/>
  <c r="AJ196" i="3"/>
  <c r="AJ197" i="3"/>
  <c r="AJ198" i="3"/>
  <c r="AJ199" i="3"/>
  <c r="AJ200" i="3"/>
  <c r="AJ201" i="3"/>
  <c r="AJ202" i="3"/>
  <c r="AJ203" i="3"/>
  <c r="AJ204" i="3"/>
  <c r="AJ205" i="3"/>
  <c r="AJ206" i="3"/>
  <c r="AJ207" i="3"/>
  <c r="AJ208" i="3"/>
  <c r="AJ209" i="3"/>
  <c r="AJ210" i="3"/>
  <c r="AJ211" i="3"/>
  <c r="AJ212" i="3"/>
  <c r="AJ213" i="3"/>
  <c r="AJ214" i="3"/>
  <c r="AJ215" i="3"/>
  <c r="AJ216" i="3"/>
  <c r="AJ217" i="3"/>
  <c r="AJ218" i="3"/>
  <c r="AJ219" i="3"/>
  <c r="AJ220" i="3"/>
  <c r="AJ221" i="3"/>
  <c r="AJ222" i="3"/>
  <c r="AJ223" i="3"/>
  <c r="AJ224" i="3"/>
  <c r="AJ225" i="3"/>
  <c r="AJ226" i="3"/>
  <c r="AJ227" i="3"/>
  <c r="AJ228" i="3"/>
  <c r="AJ229" i="3"/>
  <c r="AJ230" i="3"/>
  <c r="AJ231" i="3"/>
  <c r="AJ232" i="3"/>
  <c r="AJ233" i="3"/>
  <c r="AJ234" i="3"/>
  <c r="AJ235" i="3"/>
  <c r="AJ236" i="3"/>
  <c r="AJ237" i="3"/>
  <c r="AJ238" i="3"/>
  <c r="AJ239" i="3"/>
  <c r="AJ240" i="3"/>
  <c r="AJ241" i="3"/>
  <c r="AI2" i="3"/>
  <c r="AI3" i="3"/>
  <c r="AI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68" i="3"/>
  <c r="AI69" i="3"/>
  <c r="AI70" i="3"/>
  <c r="AI71" i="3"/>
  <c r="AI72" i="3"/>
  <c r="AI73" i="3"/>
  <c r="AI74" i="3"/>
  <c r="AI75" i="3"/>
  <c r="AI76" i="3"/>
  <c r="AI77" i="3"/>
  <c r="AI78" i="3"/>
  <c r="AI79" i="3"/>
  <c r="AI80" i="3"/>
  <c r="AI81" i="3"/>
  <c r="AI82" i="3"/>
  <c r="AI83" i="3"/>
  <c r="AI84" i="3"/>
  <c r="AI85" i="3"/>
  <c r="AI86" i="3"/>
  <c r="AI87" i="3"/>
  <c r="AI88" i="3"/>
  <c r="AI89" i="3"/>
  <c r="AI90" i="3"/>
  <c r="AI91" i="3"/>
  <c r="AI92" i="3"/>
  <c r="AI93" i="3"/>
  <c r="AI94" i="3"/>
  <c r="AI95" i="3"/>
  <c r="AI96" i="3"/>
  <c r="AI97" i="3"/>
  <c r="AI98" i="3"/>
  <c r="AI99" i="3"/>
  <c r="AI100" i="3"/>
  <c r="AI101" i="3"/>
  <c r="AI102" i="3"/>
  <c r="AI103" i="3"/>
  <c r="AI104" i="3"/>
  <c r="AI105" i="3"/>
  <c r="AI106" i="3"/>
  <c r="AI107" i="3"/>
  <c r="AI108" i="3"/>
  <c r="AI109" i="3"/>
  <c r="AI110" i="3"/>
  <c r="AI111" i="3"/>
  <c r="AI112" i="3"/>
  <c r="AI113" i="3"/>
  <c r="AI114" i="3"/>
  <c r="AI115" i="3"/>
  <c r="AI116" i="3"/>
  <c r="AI117" i="3"/>
  <c r="AI118" i="3"/>
  <c r="AI119" i="3"/>
  <c r="AI120" i="3"/>
  <c r="AI121" i="3"/>
  <c r="AI122" i="3"/>
  <c r="AI123" i="3"/>
  <c r="AI124" i="3"/>
  <c r="AI125" i="3"/>
  <c r="AI126" i="3"/>
  <c r="AI127" i="3"/>
  <c r="AI128" i="3"/>
  <c r="AI129" i="3"/>
  <c r="AI130" i="3"/>
  <c r="AI131" i="3"/>
  <c r="AI132" i="3"/>
  <c r="AI133" i="3"/>
  <c r="AI134" i="3"/>
  <c r="AI135" i="3"/>
  <c r="AI136" i="3"/>
  <c r="AI137" i="3"/>
  <c r="AI138" i="3"/>
  <c r="AI139" i="3"/>
  <c r="AI140" i="3"/>
  <c r="AI141" i="3"/>
  <c r="AI142" i="3"/>
  <c r="AI143" i="3"/>
  <c r="AI144" i="3"/>
  <c r="AI145" i="3"/>
  <c r="AI146" i="3"/>
  <c r="AI147" i="3"/>
  <c r="AI148" i="3"/>
  <c r="AI149" i="3"/>
  <c r="AI150" i="3"/>
  <c r="AI151" i="3"/>
  <c r="AI152" i="3"/>
  <c r="AI153" i="3"/>
  <c r="AI154" i="3"/>
  <c r="AI155" i="3"/>
  <c r="AI156" i="3"/>
  <c r="AI157" i="3"/>
  <c r="AI158" i="3"/>
  <c r="AI159" i="3"/>
  <c r="AI160" i="3"/>
  <c r="AI161" i="3"/>
  <c r="AI162" i="3"/>
  <c r="AI163" i="3"/>
  <c r="AI164" i="3"/>
  <c r="AI165" i="3"/>
  <c r="AI166" i="3"/>
  <c r="AI167" i="3"/>
  <c r="AI168" i="3"/>
  <c r="AI169" i="3"/>
  <c r="AI170" i="3"/>
  <c r="AI171" i="3"/>
  <c r="AI172" i="3"/>
  <c r="AI173" i="3"/>
  <c r="AI174" i="3"/>
  <c r="AI175" i="3"/>
  <c r="AI176" i="3"/>
  <c r="AI177" i="3"/>
  <c r="AI178" i="3"/>
  <c r="AI179" i="3"/>
  <c r="AI180" i="3"/>
  <c r="AI181" i="3"/>
  <c r="AI182" i="3"/>
  <c r="AI183" i="3"/>
  <c r="AI184" i="3"/>
  <c r="AI185" i="3"/>
  <c r="AI186" i="3"/>
  <c r="AI187" i="3"/>
  <c r="AI188" i="3"/>
  <c r="AI189" i="3"/>
  <c r="AI190" i="3"/>
  <c r="AI191" i="3"/>
  <c r="AI192" i="3"/>
  <c r="AI193" i="3"/>
  <c r="AI194" i="3"/>
  <c r="AI195" i="3"/>
  <c r="AI196" i="3"/>
  <c r="AI197" i="3"/>
  <c r="AI198" i="3"/>
  <c r="AI199" i="3"/>
  <c r="AI200" i="3"/>
  <c r="AI201" i="3"/>
  <c r="AI202" i="3"/>
  <c r="AI203" i="3"/>
  <c r="AI204" i="3"/>
  <c r="AI205" i="3"/>
  <c r="AI206" i="3"/>
  <c r="AI207" i="3"/>
  <c r="AI208" i="3"/>
  <c r="AI209" i="3"/>
  <c r="AI210" i="3"/>
  <c r="AI211" i="3"/>
  <c r="AI212" i="3"/>
  <c r="AI213" i="3"/>
  <c r="AI214" i="3"/>
  <c r="AI215" i="3"/>
  <c r="AI216" i="3"/>
  <c r="AI217" i="3"/>
  <c r="AI218" i="3"/>
  <c r="AI219" i="3"/>
  <c r="AI220" i="3"/>
  <c r="AI221" i="3"/>
  <c r="AI222" i="3"/>
  <c r="AI223" i="3"/>
  <c r="AI224" i="3"/>
  <c r="AI225" i="3"/>
  <c r="AI226" i="3"/>
  <c r="AI227" i="3"/>
  <c r="AI228" i="3"/>
  <c r="AI229" i="3"/>
  <c r="AI230" i="3"/>
  <c r="AI231" i="3"/>
  <c r="AI232" i="3"/>
  <c r="AI233" i="3"/>
  <c r="AI234" i="3"/>
  <c r="AI235" i="3"/>
  <c r="AI236" i="3"/>
  <c r="AI237" i="3"/>
  <c r="AI238" i="3"/>
  <c r="AI239" i="3"/>
  <c r="AI240" i="3"/>
  <c r="AI241" i="3"/>
  <c r="AH2" i="3"/>
  <c r="AH3" i="3"/>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H103" i="3"/>
  <c r="AH104" i="3"/>
  <c r="AH105" i="3"/>
  <c r="AH106" i="3"/>
  <c r="AH107" i="3"/>
  <c r="AH108" i="3"/>
  <c r="AH109" i="3"/>
  <c r="AH110" i="3"/>
  <c r="AH111" i="3"/>
  <c r="AH112" i="3"/>
  <c r="AH113" i="3"/>
  <c r="AH114" i="3"/>
  <c r="AH115" i="3"/>
  <c r="AH116" i="3"/>
  <c r="AH117" i="3"/>
  <c r="AH118" i="3"/>
  <c r="AH119" i="3"/>
  <c r="AH120" i="3"/>
  <c r="AH121" i="3"/>
  <c r="AH122" i="3"/>
  <c r="AH123" i="3"/>
  <c r="AH124" i="3"/>
  <c r="AH125" i="3"/>
  <c r="AH126" i="3"/>
  <c r="AH127" i="3"/>
  <c r="AH128" i="3"/>
  <c r="AH129" i="3"/>
  <c r="AH130" i="3"/>
  <c r="AH131" i="3"/>
  <c r="AH132" i="3"/>
  <c r="AH133" i="3"/>
  <c r="AH134" i="3"/>
  <c r="AH135" i="3"/>
  <c r="AH136" i="3"/>
  <c r="AH137" i="3"/>
  <c r="AH138" i="3"/>
  <c r="AH139" i="3"/>
  <c r="AH140" i="3"/>
  <c r="AH141" i="3"/>
  <c r="AH142" i="3"/>
  <c r="AH143" i="3"/>
  <c r="AH144" i="3"/>
  <c r="AH145" i="3"/>
  <c r="AH146" i="3"/>
  <c r="AH147" i="3"/>
  <c r="AH148" i="3"/>
  <c r="AH149" i="3"/>
  <c r="AH150" i="3"/>
  <c r="AH151" i="3"/>
  <c r="AH152" i="3"/>
  <c r="AH153" i="3"/>
  <c r="AH154" i="3"/>
  <c r="AH155" i="3"/>
  <c r="AH156" i="3"/>
  <c r="AH157" i="3"/>
  <c r="AH158" i="3"/>
  <c r="AH159" i="3"/>
  <c r="AH160" i="3"/>
  <c r="AH161" i="3"/>
  <c r="AH162" i="3"/>
  <c r="AH163" i="3"/>
  <c r="AH164" i="3"/>
  <c r="AH165" i="3"/>
  <c r="AH166" i="3"/>
  <c r="AH167" i="3"/>
  <c r="AH168" i="3"/>
  <c r="AH169" i="3"/>
  <c r="AH170" i="3"/>
  <c r="AH171" i="3"/>
  <c r="AH172" i="3"/>
  <c r="AH173" i="3"/>
  <c r="AH174" i="3"/>
  <c r="AH175" i="3"/>
  <c r="AH176" i="3"/>
  <c r="AH177" i="3"/>
  <c r="AH178" i="3"/>
  <c r="AH179" i="3"/>
  <c r="AH180" i="3"/>
  <c r="AH181" i="3"/>
  <c r="AH182" i="3"/>
  <c r="AH183" i="3"/>
  <c r="AH184" i="3"/>
  <c r="AH185" i="3"/>
  <c r="AH186" i="3"/>
  <c r="AH187" i="3"/>
  <c r="AH188" i="3"/>
  <c r="AH189" i="3"/>
  <c r="AH190" i="3"/>
  <c r="AH191" i="3"/>
  <c r="AH192" i="3"/>
  <c r="AH193" i="3"/>
  <c r="AH194" i="3"/>
  <c r="AH195" i="3"/>
  <c r="AH196" i="3"/>
  <c r="AH197" i="3"/>
  <c r="AH198" i="3"/>
  <c r="AH199" i="3"/>
  <c r="AH200" i="3"/>
  <c r="AH201" i="3"/>
  <c r="AH202" i="3"/>
  <c r="AH203" i="3"/>
  <c r="AH204" i="3"/>
  <c r="AH205" i="3"/>
  <c r="AH206" i="3"/>
  <c r="AH207" i="3"/>
  <c r="AH208" i="3"/>
  <c r="AH209" i="3"/>
  <c r="AH210" i="3"/>
  <c r="AH211" i="3"/>
  <c r="AH212" i="3"/>
  <c r="AH213" i="3"/>
  <c r="AH214" i="3"/>
  <c r="AH215" i="3"/>
  <c r="AH216" i="3"/>
  <c r="AH217" i="3"/>
  <c r="AH218" i="3"/>
  <c r="AH219" i="3"/>
  <c r="AH220" i="3"/>
  <c r="AH221" i="3"/>
  <c r="AH222" i="3"/>
  <c r="AH223" i="3"/>
  <c r="AH224" i="3"/>
  <c r="AH225" i="3"/>
  <c r="AH226" i="3"/>
  <c r="AH227" i="3"/>
  <c r="AH228" i="3"/>
  <c r="AH229" i="3"/>
  <c r="AH230" i="3"/>
  <c r="AH231" i="3"/>
  <c r="AH232" i="3"/>
  <c r="AH233" i="3"/>
  <c r="AH234" i="3"/>
  <c r="AH235" i="3"/>
  <c r="AH236" i="3"/>
  <c r="AH237" i="3"/>
  <c r="AH238" i="3"/>
  <c r="AH239" i="3"/>
  <c r="AH240" i="3"/>
  <c r="AH241" i="3"/>
  <c r="AF2" i="3"/>
  <c r="AF3"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F184" i="3"/>
  <c r="AF185" i="3"/>
  <c r="AF186" i="3"/>
  <c r="AF187" i="3"/>
  <c r="AF188" i="3"/>
  <c r="AF189" i="3"/>
  <c r="AF190" i="3"/>
  <c r="AF191" i="3"/>
  <c r="AF192" i="3"/>
  <c r="AF193" i="3"/>
  <c r="AF194" i="3"/>
  <c r="AF195" i="3"/>
  <c r="AF196" i="3"/>
  <c r="AF197" i="3"/>
  <c r="AF198" i="3"/>
  <c r="AF199" i="3"/>
  <c r="AF200" i="3"/>
  <c r="AF201" i="3"/>
  <c r="AF202" i="3"/>
  <c r="AF203" i="3"/>
  <c r="AF204" i="3"/>
  <c r="AF205" i="3"/>
  <c r="AF206" i="3"/>
  <c r="AF207" i="3"/>
  <c r="AF208" i="3"/>
  <c r="AF209" i="3"/>
  <c r="AF210" i="3"/>
  <c r="AF211" i="3"/>
  <c r="AF212" i="3"/>
  <c r="AF213" i="3"/>
  <c r="AF214" i="3"/>
  <c r="AF215" i="3"/>
  <c r="AF216" i="3"/>
  <c r="AF217" i="3"/>
  <c r="AF218" i="3"/>
  <c r="AF219" i="3"/>
  <c r="AF220" i="3"/>
  <c r="AF221" i="3"/>
  <c r="AF222" i="3"/>
  <c r="AF223" i="3"/>
  <c r="AF224" i="3"/>
  <c r="AF225" i="3"/>
  <c r="AF226" i="3"/>
  <c r="AF227" i="3"/>
  <c r="AF228" i="3"/>
  <c r="AF229" i="3"/>
  <c r="AF230" i="3"/>
  <c r="AF231" i="3"/>
  <c r="AF232" i="3"/>
  <c r="AF233" i="3"/>
  <c r="AF234" i="3"/>
  <c r="AF235" i="3"/>
  <c r="AF236" i="3"/>
  <c r="AF237" i="3"/>
  <c r="AF238" i="3"/>
  <c r="AF239" i="3"/>
  <c r="AF240" i="3"/>
  <c r="AF241" i="3"/>
  <c r="AE2" i="3"/>
  <c r="AE3" i="3"/>
  <c r="AE4" i="3"/>
  <c r="AE5" i="3"/>
  <c r="AE6" i="3"/>
  <c r="AE7" i="3"/>
  <c r="AE8" i="3"/>
  <c r="AE9" i="3"/>
  <c r="AE10" i="3"/>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AE140" i="3"/>
  <c r="AE141" i="3"/>
  <c r="AE142" i="3"/>
  <c r="AE143" i="3"/>
  <c r="AE144" i="3"/>
  <c r="AE145" i="3"/>
  <c r="AE146" i="3"/>
  <c r="AE147" i="3"/>
  <c r="AE148" i="3"/>
  <c r="AE149" i="3"/>
  <c r="AE150" i="3"/>
  <c r="AE151" i="3"/>
  <c r="AE152" i="3"/>
  <c r="AE153" i="3"/>
  <c r="AE154" i="3"/>
  <c r="AE155" i="3"/>
  <c r="AE156" i="3"/>
  <c r="AE157" i="3"/>
  <c r="AE158" i="3"/>
  <c r="AE159" i="3"/>
  <c r="AE160" i="3"/>
  <c r="AE161" i="3"/>
  <c r="AE162" i="3"/>
  <c r="AE163" i="3"/>
  <c r="AE164" i="3"/>
  <c r="AE165" i="3"/>
  <c r="AE166" i="3"/>
  <c r="AE167" i="3"/>
  <c r="AE168" i="3"/>
  <c r="AE169" i="3"/>
  <c r="AE170" i="3"/>
  <c r="AE171" i="3"/>
  <c r="AE172" i="3"/>
  <c r="AE173" i="3"/>
  <c r="AE174" i="3"/>
  <c r="AE175" i="3"/>
  <c r="AE176" i="3"/>
  <c r="AE177" i="3"/>
  <c r="AE178" i="3"/>
  <c r="AE179" i="3"/>
  <c r="AE180" i="3"/>
  <c r="AE181" i="3"/>
  <c r="AE182" i="3"/>
  <c r="AE183" i="3"/>
  <c r="AE184" i="3"/>
  <c r="AE185" i="3"/>
  <c r="AE186" i="3"/>
  <c r="AE187" i="3"/>
  <c r="AE188" i="3"/>
  <c r="AE189" i="3"/>
  <c r="AE190" i="3"/>
  <c r="AE191" i="3"/>
  <c r="AE192" i="3"/>
  <c r="AE193" i="3"/>
  <c r="AE194" i="3"/>
  <c r="AE195" i="3"/>
  <c r="AE196" i="3"/>
  <c r="AE197" i="3"/>
  <c r="AE198" i="3"/>
  <c r="AE199" i="3"/>
  <c r="AE200" i="3"/>
  <c r="AE201" i="3"/>
  <c r="AE202" i="3"/>
  <c r="AE203" i="3"/>
  <c r="AE204" i="3"/>
  <c r="AE205" i="3"/>
  <c r="AE206" i="3"/>
  <c r="AE207" i="3"/>
  <c r="AE208" i="3"/>
  <c r="AE209" i="3"/>
  <c r="AE210" i="3"/>
  <c r="AE211" i="3"/>
  <c r="AE212" i="3"/>
  <c r="AE213" i="3"/>
  <c r="AE214" i="3"/>
  <c r="AE215" i="3"/>
  <c r="AE216" i="3"/>
  <c r="AE217" i="3"/>
  <c r="AE218" i="3"/>
  <c r="AE219" i="3"/>
  <c r="AE220" i="3"/>
  <c r="AE221" i="3"/>
  <c r="AE222" i="3"/>
  <c r="AE223" i="3"/>
  <c r="AE224" i="3"/>
  <c r="AE225" i="3"/>
  <c r="AE226" i="3"/>
  <c r="AE227" i="3"/>
  <c r="AE228" i="3"/>
  <c r="AE229" i="3"/>
  <c r="AE230" i="3"/>
  <c r="AE231" i="3"/>
  <c r="AE232" i="3"/>
  <c r="AE233" i="3"/>
  <c r="AE234" i="3"/>
  <c r="AE235" i="3"/>
  <c r="AE236" i="3"/>
  <c r="AE237" i="3"/>
  <c r="AE238" i="3"/>
  <c r="AE239" i="3"/>
  <c r="AE240" i="3"/>
  <c r="AE241" i="3"/>
  <c r="AD2" i="3"/>
  <c r="AD3" i="3"/>
  <c r="AD4" i="3"/>
  <c r="AD5" i="3"/>
  <c r="AD6" i="3"/>
  <c r="AD7" i="3"/>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34" i="3"/>
  <c r="AD135" i="3"/>
  <c r="AD136" i="3"/>
  <c r="AD137" i="3"/>
  <c r="AD138" i="3"/>
  <c r="AD139" i="3"/>
  <c r="AD140" i="3"/>
  <c r="AD141" i="3"/>
  <c r="AD142" i="3"/>
  <c r="AD143" i="3"/>
  <c r="AD144" i="3"/>
  <c r="AD145" i="3"/>
  <c r="AD146" i="3"/>
  <c r="AD147" i="3"/>
  <c r="AD148" i="3"/>
  <c r="AD149" i="3"/>
  <c r="AD150" i="3"/>
  <c r="AD151"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D207" i="3"/>
  <c r="AD208" i="3"/>
  <c r="AD209" i="3"/>
  <c r="AD210" i="3"/>
  <c r="AD211" i="3"/>
  <c r="AD212" i="3"/>
  <c r="AD213" i="3"/>
  <c r="AD214" i="3"/>
  <c r="AD215" i="3"/>
  <c r="AD216" i="3"/>
  <c r="AD217" i="3"/>
  <c r="AD218" i="3"/>
  <c r="AD219" i="3"/>
  <c r="AD220" i="3"/>
  <c r="AD221" i="3"/>
  <c r="AD222" i="3"/>
  <c r="AD223" i="3"/>
  <c r="AD224" i="3"/>
  <c r="AD225" i="3"/>
  <c r="AD226" i="3"/>
  <c r="AD227" i="3"/>
  <c r="AD228" i="3"/>
  <c r="AD229" i="3"/>
  <c r="AD230" i="3"/>
  <c r="AD231" i="3"/>
  <c r="AD232" i="3"/>
  <c r="AD233" i="3"/>
  <c r="AD234" i="3"/>
  <c r="AD235" i="3"/>
  <c r="AD236" i="3"/>
  <c r="AD237" i="3"/>
  <c r="AD238" i="3"/>
  <c r="AD239" i="3"/>
  <c r="AD240" i="3"/>
  <c r="AD241" i="3"/>
  <c r="AC2" i="3"/>
  <c r="AC3" i="3"/>
  <c r="AC4" i="3"/>
  <c r="AC5" i="3"/>
  <c r="AC6" i="3"/>
  <c r="AC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210" i="3"/>
  <c r="AC211" i="3"/>
  <c r="AC212" i="3"/>
  <c r="AC213" i="3"/>
  <c r="AC214" i="3"/>
  <c r="AC215" i="3"/>
  <c r="AC216" i="3"/>
  <c r="AC217" i="3"/>
  <c r="AC218" i="3"/>
  <c r="AC219" i="3"/>
  <c r="AC220" i="3"/>
  <c r="AC221" i="3"/>
  <c r="AC222" i="3"/>
  <c r="AC223" i="3"/>
  <c r="AC224" i="3"/>
  <c r="AC225" i="3"/>
  <c r="AC226" i="3"/>
  <c r="AC227" i="3"/>
  <c r="AC228" i="3"/>
  <c r="AC229" i="3"/>
  <c r="AC230" i="3"/>
  <c r="AC231" i="3"/>
  <c r="AC232" i="3"/>
  <c r="AC233" i="3"/>
  <c r="AC234" i="3"/>
  <c r="AC235" i="3"/>
  <c r="AC236" i="3"/>
  <c r="AC237" i="3"/>
  <c r="AC238" i="3"/>
  <c r="AC239" i="3"/>
  <c r="AC240" i="3"/>
  <c r="AC241" i="3"/>
  <c r="AB2" i="3"/>
  <c r="AB3" i="3"/>
  <c r="AB4" i="3"/>
  <c r="AB5" i="3"/>
  <c r="AB6" i="3"/>
  <c r="AB7"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B215" i="3"/>
  <c r="AB216" i="3"/>
  <c r="AB217" i="3"/>
  <c r="AB218" i="3"/>
  <c r="AB219" i="3"/>
  <c r="AB220" i="3"/>
  <c r="AB221" i="3"/>
  <c r="AB222" i="3"/>
  <c r="AB223" i="3"/>
  <c r="AB224" i="3"/>
  <c r="AB225" i="3"/>
  <c r="AB226" i="3"/>
  <c r="AB227" i="3"/>
  <c r="AB228" i="3"/>
  <c r="AB229" i="3"/>
  <c r="AB230" i="3"/>
  <c r="AB231" i="3"/>
  <c r="AB232" i="3"/>
  <c r="AB233" i="3"/>
  <c r="AB234" i="3"/>
  <c r="AB235" i="3"/>
  <c r="AB236" i="3"/>
  <c r="AB237" i="3"/>
  <c r="AB238" i="3"/>
  <c r="AB239" i="3"/>
  <c r="AB240" i="3"/>
  <c r="AB241" i="3"/>
  <c r="AA2" i="3"/>
  <c r="AA3" i="3"/>
  <c r="AA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Z2" i="3"/>
  <c r="Z3" i="3"/>
  <c r="Z4" i="3"/>
  <c r="Z5" i="3"/>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Y2" i="3"/>
  <c r="Y3" i="3"/>
  <c r="Y4" i="3"/>
  <c r="Y5" i="3"/>
  <c r="Y6" i="3"/>
  <c r="Y7"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X2"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O2" i="3"/>
  <c r="O3"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6"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N2" i="3"/>
  <c r="N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M2" i="3"/>
  <c r="M3"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L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K2" i="3"/>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J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H2"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A19" i="1"/>
  <c r="A18" i="1"/>
  <c r="A15" i="1"/>
  <c r="A14" i="1"/>
  <c r="A13" i="1"/>
  <c r="A173" i="1"/>
  <c r="A174" i="1"/>
  <c r="A2" i="1"/>
  <c r="A3" i="1"/>
  <c r="A4" i="1"/>
  <c r="A5" i="1"/>
  <c r="A6" i="1"/>
  <c r="A7" i="1"/>
  <c r="A8" i="1"/>
  <c r="A9" i="1"/>
  <c r="A10" i="1"/>
  <c r="A11" i="1"/>
  <c r="A12" i="1"/>
  <c r="A16" i="1"/>
  <c r="A17" i="1"/>
  <c r="A20" i="1"/>
  <c r="A21" i="1"/>
  <c r="A22" i="1"/>
  <c r="A23" i="1"/>
  <c r="A26" i="1"/>
  <c r="A27" i="1"/>
  <c r="A28" i="1"/>
  <c r="A29" i="1"/>
  <c r="A30" i="1"/>
  <c r="A31" i="1"/>
  <c r="A32" i="1"/>
  <c r="A33" i="1"/>
  <c r="A34" i="1"/>
  <c r="A36" i="1"/>
  <c r="A37" i="1"/>
  <c r="A38" i="1"/>
  <c r="A39" i="1"/>
  <c r="A42" i="1"/>
  <c r="A43" i="1"/>
  <c r="A44" i="1"/>
  <c r="A45" i="1"/>
  <c r="A46" i="1"/>
  <c r="A49" i="1"/>
  <c r="A50" i="1"/>
  <c r="A51" i="1"/>
  <c r="A52" i="1"/>
  <c r="A53" i="1"/>
  <c r="A54" i="1"/>
  <c r="A56" i="1"/>
  <c r="A57" i="1"/>
  <c r="A58" i="1"/>
  <c r="A59" i="1"/>
  <c r="A60" i="1"/>
  <c r="A61" i="1"/>
  <c r="A62" i="1"/>
  <c r="A63" i="1"/>
  <c r="A64" i="1"/>
  <c r="A65" i="1"/>
  <c r="A67" i="1"/>
  <c r="A69" i="1"/>
  <c r="A70" i="1"/>
  <c r="A72" i="1"/>
  <c r="A73" i="1"/>
  <c r="A74" i="1"/>
  <c r="A75" i="1"/>
  <c r="A76" i="1"/>
  <c r="A77" i="1"/>
  <c r="A79" i="1"/>
  <c r="A80" i="1"/>
  <c r="A82" i="1"/>
  <c r="A83" i="1"/>
  <c r="A85" i="1"/>
  <c r="A87" i="1"/>
  <c r="A88" i="1"/>
  <c r="A89" i="1"/>
  <c r="A90" i="1"/>
  <c r="A91" i="1"/>
  <c r="A92" i="1"/>
  <c r="A94" i="1"/>
  <c r="A96" i="1"/>
  <c r="A97" i="1"/>
  <c r="A99"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6" i="1"/>
  <c r="A137" i="1"/>
  <c r="A138" i="1"/>
  <c r="A139" i="1"/>
  <c r="A140" i="1"/>
  <c r="A141" i="1"/>
  <c r="A142" i="1"/>
  <c r="A143" i="1"/>
  <c r="A148" i="1"/>
  <c r="A149" i="1"/>
  <c r="A153" i="1"/>
  <c r="A154" i="1"/>
  <c r="A155" i="1"/>
  <c r="A156" i="1"/>
  <c r="A157" i="1"/>
  <c r="A159" i="1"/>
  <c r="A160" i="1"/>
  <c r="A164" i="1"/>
  <c r="A165" i="1"/>
  <c r="A166" i="1"/>
  <c r="A168" i="1"/>
  <c r="A169" i="1"/>
  <c r="A170" i="1"/>
  <c r="A171" i="1"/>
  <c r="A172" i="1"/>
</calcChain>
</file>

<file path=xl/sharedStrings.xml><?xml version="1.0" encoding="utf-8"?>
<sst xmlns="http://schemas.openxmlformats.org/spreadsheetml/2006/main" count="5206" uniqueCount="974">
  <si>
    <t>受付番号</t>
  </si>
  <si>
    <t>受付番号</t>
    <rPh sb="0" eb="4">
      <t>ウケツケバンゴウ</t>
    </rPh>
    <phoneticPr fontId="1"/>
  </si>
  <si>
    <t>区のおしらせ「せたがや」について、これからの紙面にどのようなことを望みますか
その他、区のおしらせ「せたがや」に関するご意見・ご提案をご入力ください</t>
    <phoneticPr fontId="1"/>
  </si>
  <si>
    <t>分類1</t>
    <rPh sb="0" eb="2">
      <t>ブンルイ</t>
    </rPh>
    <phoneticPr fontId="1"/>
  </si>
  <si>
    <t>最近は、何でもどこでもデジタル（ネット等）での情報発信が多くなっています。けれど慣れていない高齢者は置き去りにされています。
所謂デジタル難民です。
できるだけ紙ベースで知ることができるよう、せめて希望者にだけでも紙ベースで情報取得ができるよう願います。</t>
  </si>
  <si>
    <t>引っ越して日が浅いので自分の地区がどこなのか戸惑います
地区により参加資格有無のある時は町名なども記載していただけると助かります</t>
  </si>
  <si>
    <t>区の施設、美術館以外の催しについてももう少し知りたいです。</t>
  </si>
  <si>
    <t>区報以外にも、各部署（教育委員会とか）からも広報誌が出ていると思います。自分は図書館など区の施設に行ったときにもらうことがありますが、それは不定期で、毎号読めていないのでもったなく感じています。定期発行のものは、区報に組み込んでいただいて網羅してもらうほうが、読む側もとても助かります。区報のページ数を増やすのが難しければ、QRコードの一覧でもいいです。</t>
  </si>
  <si>
    <t>万人に受け入れられることは無いので、作成は大変だと思うが、ネットに無い良さが出る紙面を作ってほしい</t>
  </si>
  <si>
    <t>各地区体育館のスケジュール掲載</t>
  </si>
  <si>
    <t>世田谷ナンバーの選択制、世田谷モデルの総括、区長退職金廃止の公約反故についての説明、大幅税収減の回復プランの立案</t>
  </si>
  <si>
    <t>新聞購読もしておらず、賃貸住まいなので回覧板もない。できれば自宅に配布するなどしていただけたら嬉しいです。</t>
  </si>
  <si>
    <t>分かりやすく 読みやすいので今までのままで  いいと思う</t>
  </si>
  <si>
    <t>区の周縁部に居住し、暮らしの場はほぼ全面的に他区内にあるため、世田谷区のおしらせはあまり活用できていません。隣接する他区と協力して、情報やサービスを提供する取り組みを考えていただけないでしょうか。例えば災害に備えるためには、住民には区境を越えた知識が必要だろうと思います。どうぞよろしくお願いします。</t>
  </si>
  <si>
    <t>資源リサイクルに関する特集を組んでいただきたい。
効果的断捨離にも興味あります。</t>
  </si>
  <si>
    <t>区民として区の取組みを少しだけでも知る事の出来るツールです。継続を希望します。</t>
  </si>
  <si>
    <t>区民のひろばは何回も同じ内容があり、単なる広告になっていて、問題です。クソ見にくい。</t>
  </si>
  <si>
    <t>世田谷区広いので、自分には関係ない(エリア違い)な情報も多く、読んでも意味がないなと感じてしまう方も多いのかなと思います。得た情報から、自分の参加できるイベントや自分のための情報に繋がる仕組みができると誰にでも有益な情報になるのかなと思います。(紙面上では難しいとは思いますが…)</t>
  </si>
  <si>
    <t>新聞をとっていた時は毎号読めていたが、新聞をやめてから、区報を入手しづらくなった。自宅近くに区報を置いている施設がないが、どこで入手できるのか、わからない。</t>
  </si>
  <si>
    <t>図書館や児童館、こども食堂、スポーツ振興施設、パブリックシアターやシアタートラムなど、区内の公共的な性格の施設のイベント情報がもっとわかったらいいなと思っています。図書館での読み聞かせや、こども食堂がどこでいつやっているかなどがわかったらな、、と。また、シアタートラムなどもう掲載されていますが、例えば親子向けのワークショップ情報など細かい情報が知りたいです。区民のひろばに掲載されているものの年齢層が高いイメージなので、50代以下の世帯や子育て世帯、若い人向けのイベントもわかったらいいなと思いました！</t>
  </si>
  <si>
    <t>要望  : 紙面が見にくいです！
1  詳細記事の見出しのブルー色 
    は、宜しくないです。
     → 黒色に、限ります
2 多色化し過ぎると、逆効果と感じます
背景色と文字色の使い分けに？…
ご検討 願います。</t>
  </si>
  <si>
    <t>お店（グルメ、雑貨等）の情報をもっと知りたいです。</t>
  </si>
  <si>
    <t>対象年齢別に記載されているとなお読みやすい
日程別に記載されていると読みやすい</t>
  </si>
  <si>
    <t>世田谷区の区域が広いため、それを網羅的に扱うことは、紙面が限られるなかで大変な作業だと思います。そのために情報が詰め込まれた窮屈な紙面になっているように感じます。毎月1日号と15日号で扱うテーマを試行的に絞ってもいいのではと思います。</t>
  </si>
  <si>
    <t>隣接する近隣区で利用可能な情報を掲載してほしい。駅で隣区の広報誌をもらっているから。</t>
  </si>
  <si>
    <t>世田谷区スポーツ振興財団のイベント情報が掲載されているが、実際に財団のページに入ると該当するイベントやアクティビティの情報に辿り着けなかったり非常にわかりにくい構造になっている。申し込みや登録がうまくリンクして簡単に行えるよう改良して欲しい。例えば広報紙の内容がウェブサイトにもありそこからはダイレクトに申し込みサイトに遷移するような構造を考えてはどうか。</t>
  </si>
  <si>
    <t>イベント参加申し込みのQRコード付き</t>
  </si>
  <si>
    <t>子育て支援や防災のことについて知りたいです。</t>
  </si>
  <si>
    <t>分かりやすく簡潔に！</t>
  </si>
  <si>
    <t>区職員がもっと登場しても良いのでは？</t>
  </si>
  <si>
    <t>長く慣れ親しんでいる誌面ですので、引き続き、わかりやすい誌面を、きぼうします。</t>
  </si>
  <si>
    <t>区内大学・病院・研究機関・それに区役所等が開催予定のオンライン/オフラインセミナーの案内をもっと充実して頂きたい。</t>
  </si>
  <si>
    <t>現状で満足しています。講座、講習の募集頻度がもう少し高くなれば参加しやすくなり有り難いです。</t>
  </si>
  <si>
    <t>北沢地域の区の町内活動の方々が誰か名前は回覧板でわかりますが、顔が見えないのは挨拶もしにくい感じです。できれば、メール紙面ビューアーを新規開設して、その様なプチ改善をポチポチ始めてはどうですか？
　また、紙面ビューアーなら、日刊ゲンダイみたいな編集方針とキャッチコピーで実験紙面1ページを追加もありかなとも思いました。
　電子版への移行の話題になるかもですね。
以上
　</t>
  </si>
  <si>
    <t>とても読みやすいので、今のままで。
だが一面はあまり興味のある話題が少ないように思う。コロナワクチンのときは助かったが。</t>
  </si>
  <si>
    <t>まず5地区をわかるようにしてください。5地区の町名を記載して下さい。お役所の方々は分かるでしょうが、住民には自分がどこの地区だか分かりません。町名を入れる位当たり前だと思います。</t>
  </si>
  <si>
    <t>『区民の広場』を整理して欲しい。区の事業ではないとあるが、では何なのかを詳細にわかるようにして欲しい。今のままではよくわからず、怖くて応募する気が起きない。或いは、募集について区に間に入って欲しい。
後、募集対象がよくわからないものが多く、はっきりして欲しい。</t>
  </si>
  <si>
    <t>新聞を購読してない人へも届ける事はしないのですか？
公的期間や郵便局等々に広報を購読したい方々がいるのであれば新聞をとってなくとも配送や手配りで届ける様にして多くの方々へ購読頂けるようにお考え頂きたい　全戸配布までの必要はないと思いますが
定期的に配送なり手配りいただければ新聞を取れない方も自宅で購読出来ると思いますけれども　人権費や郵送料等々の経費がかかりますかね
一応、ご意見までです</t>
  </si>
  <si>
    <t>1.まず、現状把握のためにこのアンケートを実施いただけることを感謝いたします。
2.集計結果は、その現状を表しているので、役所側だけのものにしないために、“この意見･提案”を含めて、そしてそれぞれを区役所側として即対応･(予算をとって)対応･対応準備開始する･状況を更に調査･保留の区分訳は最低必要(後はおまかせ)で区民への公開をしていただくこととを実施して欲しい。</t>
  </si>
  <si>
    <t>　定年後、14年「せたがや」で見つけた体操教室に通って健康維持に励んでおります。
常に思うことはシルバー世代の我々が元気でいれば世田谷区の財政にも良い影響と思っています。これからも宜しくお願い致します。</t>
  </si>
  <si>
    <t>情報が盛りだくさんなことは理解しているが、それだけに文章を簡潔にして（必要であれば区のHPなどへ誘導するなどの対応をして）もう少し文字サイズを大きくした紙面にしてほしいです。</t>
  </si>
  <si>
    <t>わかりやすさ（見出し）、必要情報を整理してわかりやすく提示してほしい（イベント参加に必要なことなど、わかりにくい）</t>
  </si>
  <si>
    <t>現在は新聞を購読していないので、タイムリーな入手が難しいことがある。
希望者に各戸配布してくれると嬉しい。</t>
  </si>
  <si>
    <t>区での取り組みや考えを住民に広く知らせて、住民がそれに対する意見を言える場であってほしい。</t>
  </si>
  <si>
    <t>生活に関係する事をとりあげてほしい。</t>
  </si>
  <si>
    <t>メールマガジンの発行、SNSとの連携を是非検討して欲しい。</t>
  </si>
  <si>
    <t>前例踏襲の紙面構成で、内容も通り一辺倒で目黒区区報と比べると、読み物として面白くしよう、興味を引こうという意識が希薄だと思う。狭いテーマでも深く掘り下げれば興味を引くと思う。このようなアンケートを待っていました。読んで得したと思うような区報を期待します。</t>
  </si>
  <si>
    <t>区民の困りごとが取り上げられず放置されてきている理由を聞きたい。
言い換えれば、区として対応できないけれども、こういう意見があるというものをオープンにすべきではないか？</t>
  </si>
  <si>
    <t>リサイクルや、ふれあい農園の情報をよく読んでます。「せたがや」でラグビー観戦招待を知って応募して観戦に行きました。他の区の区報より読みやすい紙面構成だと思ってます。</t>
  </si>
  <si>
    <t>区内の情報を知らせてほしい。</t>
  </si>
  <si>
    <t>イベントや手続きの申し込みがすぐHPに飛べるような仕組みだとありがたいです。
区のHPは階層が複雑でなかなか目当てのページに辿り着けないので、紙面とリンクしているといいと思います。</t>
  </si>
  <si>
    <t>オンライン化が進んでいますが、公的な読み物なので、高齢、障害などの情報弱者の方に理解しやすく、使いやすい紙面を望みます</t>
  </si>
  <si>
    <t>世田谷区内の一般企業などの求人情報や小さな子供と参加できるイベントや催しなどがもう少し見られたらいいなと思います。
うちは土日祝は仕事があるので、子供が大きくなったら平日お休みできないし
どこかの自治体がやっていた平日お休みしても欠席にならないシステムを世田谷区にも導入してもらえたら嬉しいです。</t>
  </si>
  <si>
    <t>近くの文学館の喫茶室は長居でき展示室同様に利用します。地域の方の利用少なく紙面に利用割引券を付けたら？私は高齢者割引です。今回の展示は海外の旅行者が目立ち「日本のイラストは凄い」と思いました。</t>
  </si>
  <si>
    <t>高齢者が生活をしていく上での様々な情報を発信して欲しい。</t>
  </si>
  <si>
    <t>ページ数を増やして、文字を今より大きくして欲しい。</t>
  </si>
  <si>
    <t>字体の大きさ　/　見出し以外にも強調したい項目等を太字で表す
結構なされてはいるがもう少し増やしてもいいかと思う</t>
  </si>
  <si>
    <t>世田谷区ではどのようなことを助成してくれているのか？一目でわかる誌面にして欲しい(保存版に)</t>
  </si>
  <si>
    <t>区民のひろばのスペースが字が小さいので、読みづらい</t>
  </si>
  <si>
    <t xml:space="preserve">「区民のひろば」は別紙あるいはHP上の記載としてほしいです。
理由：インターネット難民は高齢者も多く、現行掲載活字がひと際小さく読みづらい。
これらを改善できる余地が月初現紙面にはなく、25日発行の「情報ガイド」と同様にしてほしい。
掲載希望団体数により見開き４面を満たす情報量に増減が生じるが、
隔月発行や入会勧誘コメントや「いいね」コメント掲載もあれば
充足可能かも？
</t>
  </si>
  <si>
    <t>「区民のひろば」で地域のサークル活動の情報がもっと得られるとよいが、それぞれの地区となると多数になるのでHPとリンクさせて項目を増やし掲載期間も長くできるとよいと思います。</t>
  </si>
  <si>
    <t xml:space="preserve">毎回必ず読みます。最近カラー刷りが増えて益々読みやすくなったと感じます。いつも楽しく読ませて頂きありがとうありがとう(^.^)
</t>
  </si>
  <si>
    <t>表紙に区長の言葉が毎回出ているが　内容は担当者が書いているのがミエミエ　内容が通り一遍　明確な意思が希薄　月２回くらいは知事自ら鉛筆なめなめ時間を削くべし　もし今までも知事が自分で書いていたとすれば　それはそれでオソママツ</t>
  </si>
  <si>
    <t>イベントの行われる場所が、ほとんど区役所近辺。奥沢１丁目ですが、簡単に行ける場所がない。いろんな施設が玉川地区にない。
イベント等が行なわれる施設名は書いてあるが、住所は書いてないし、どこにあるかわからない。不親切！やってますだけの、ポーズで、積極的に募集しているとは思えない！
近所の同年輩の方も、全く同意見でした。</t>
  </si>
  <si>
    <t>世田谷の公園でも人でも民間施設でも企業でも良いので、毎号ひとつ読み物的なスポットを当てたコーナーのような物があると、目を引くし読み物としての面白さが加わって良いと思います</t>
  </si>
  <si>
    <t>同じ趣味や興味を持つ者が知り合える機会の提供。</t>
  </si>
  <si>
    <t>見出しの横にイラストを入れるなど、読みやすくする工夫は見られるが、基本的な大きな項目をたてて、（例えば申込が必要なイベント、知っていると便利な事、納税などの義務的な事など）その中で対象となる人ごとに記載した方が良いのではないか。また、目次のようなものがあるとより見やすくなると思う</t>
  </si>
  <si>
    <t>参加できる催し物のお知らせが欲しい</t>
  </si>
  <si>
    <t>特にない。
現状に馴染んでいる。</t>
  </si>
  <si>
    <t>*重要事項は強調した字体でなりでお願いしたい。特に申請を伴う事項に関してお願いしたい。</t>
  </si>
  <si>
    <t>iPadでも読めるといいです。拡大がしやすいことやバックナンバーも読めることを期待します。</t>
  </si>
  <si>
    <t>現在で満足している。</t>
  </si>
  <si>
    <t>このままでいいと思います。申込みしようと電話すると、まだ募集が始まっていないと言われた。いつから受付と書いてあればお互い無駄がないと思う。</t>
  </si>
  <si>
    <t>世田谷区は広く目黒区隣接の地域は何となく区の主要施設から遠く一体感がないように思われます。</t>
  </si>
  <si>
    <t>詳しくはホームページやQRコードを参照するようにが多くなって来ているが、パソコン立ち上げるのが面倒だしスマホの画面は見づらいし、探しにくい。紙面上で事が済むようにして欲しい。</t>
  </si>
  <si>
    <t>こちらで地域のイベントや古着回収日などをチェックしていて、助かります。
子育て支援系の申込もよくチェックしています。今後、区でどういった若者への支援を行って行くか、気になります。</t>
  </si>
  <si>
    <t>どこにあるのかわからないので、もっと身近にあってもいいかも。
SALUSEみたいにおしゃれな紙面だと目を引く</t>
  </si>
  <si>
    <t>「区民のひろば」で見つけた書道教室に５年間通いました。ゆるーい雰囲気の教室でよかったです。地元の情報はありがたいです。</t>
  </si>
  <si>
    <t>高齢者向けのイベント申し込みにもQRコードを付与して欲しい。
(往復ハガキ等での申し込みでは
　手間がかかるので)</t>
  </si>
  <si>
    <t>いま現在の誌面構成でもかなり完成度は高いと思う。</t>
  </si>
  <si>
    <t>興味に従って、有効に活用させていただいています。
地域コミュニティーの向上（例えば、区ー自治会ー近隣）に役立つ活動・情報提供に期待します。</t>
  </si>
  <si>
    <t>各自治会毎の地域活性化への取り組みや、防災への取り組み方の度合いの違いを知りたい。</t>
  </si>
  <si>
    <t>こどもに関するイベント、子育てに関する情報がほしい。</t>
  </si>
  <si>
    <t>行事への応募について、往復ハガキによるのは中止してほしい。費用がかかる。IT機器での応募が難しい。</t>
  </si>
  <si>
    <t>今は世田谷区は高齢者も多いが新たな居住者も入ってきている。新規の住宅やマンションの建設も増えてきている反面空き家も目につくようになりました。先行きどうなるか予測もつかず気になります。</t>
  </si>
  <si>
    <t>スマホ利用者が増えていると思うので、媒体として活用したらどうでしょうか？</t>
  </si>
  <si>
    <t>世田谷フィルの公演の申し込みをするのですが往復ハガキがなかったので買いに行ってから、と思うとちょっと面倒。ネットからも応募できたら嬉しいな、と思いました。</t>
  </si>
  <si>
    <t>各記事の掲載形式が似ているので、見落とすことがある。変化が欲しい。</t>
  </si>
  <si>
    <t>OA00018492</t>
  </si>
  <si>
    <t>OA00018396</t>
  </si>
  <si>
    <t>OA00018221</t>
  </si>
  <si>
    <t>OA00018109</t>
  </si>
  <si>
    <t>OA00018005</t>
  </si>
  <si>
    <t>OA00017957</t>
  </si>
  <si>
    <t>OA00017896</t>
  </si>
  <si>
    <t>OA00017711</t>
  </si>
  <si>
    <t>OA00017670</t>
  </si>
  <si>
    <t>OA00017515</t>
  </si>
  <si>
    <t>OA00017472</t>
  </si>
  <si>
    <t>OA00017311</t>
  </si>
  <si>
    <t>OA00017209</t>
  </si>
  <si>
    <t>OA00017164</t>
  </si>
  <si>
    <t>OA00017058</t>
  </si>
  <si>
    <t>OA00016956</t>
  </si>
  <si>
    <t>OA00016819</t>
  </si>
  <si>
    <t>OA00016754</t>
  </si>
  <si>
    <t>OA00016618</t>
  </si>
  <si>
    <t>OA00016554</t>
  </si>
  <si>
    <t>OA00016422</t>
  </si>
  <si>
    <t>OA00016339</t>
  </si>
  <si>
    <t>OA00016261</t>
  </si>
  <si>
    <t>OA00016101</t>
  </si>
  <si>
    <t>OA00016029</t>
  </si>
  <si>
    <t>OA00015951</t>
  </si>
  <si>
    <t>OA00015819</t>
  </si>
  <si>
    <t>OA00015787</t>
  </si>
  <si>
    <t>OA00015697</t>
  </si>
  <si>
    <t>OA00015543</t>
  </si>
  <si>
    <t>OA00015419</t>
  </si>
  <si>
    <t>OA00015398</t>
  </si>
  <si>
    <t>OA00015263</t>
  </si>
  <si>
    <t>OA00015139</t>
  </si>
  <si>
    <t>OA00015042</t>
  </si>
  <si>
    <t>OA00014966</t>
  </si>
  <si>
    <t>OA00014883</t>
  </si>
  <si>
    <t>OA00014735</t>
  </si>
  <si>
    <t>OA00014660</t>
  </si>
  <si>
    <t>OA00014505</t>
  </si>
  <si>
    <t>OA00014462</t>
  </si>
  <si>
    <t>OA00014342</t>
  </si>
  <si>
    <t>OA00014293</t>
  </si>
  <si>
    <t>OA00014130</t>
  </si>
  <si>
    <t>OA00014002</t>
  </si>
  <si>
    <t>OA00013908</t>
  </si>
  <si>
    <t>OA00013870</t>
  </si>
  <si>
    <t>OA00013751</t>
  </si>
  <si>
    <t>OA00013670</t>
  </si>
  <si>
    <t>OA00013563</t>
  </si>
  <si>
    <t>OA00013481</t>
  </si>
  <si>
    <t>OA00013364</t>
  </si>
  <si>
    <t>OA00013246</t>
  </si>
  <si>
    <t>OA00013101</t>
  </si>
  <si>
    <t>OA00013010</t>
  </si>
  <si>
    <t>OA00012992</t>
  </si>
  <si>
    <t>OA00012852</t>
  </si>
  <si>
    <t>OA00012799</t>
  </si>
  <si>
    <t>OA00012605</t>
  </si>
  <si>
    <t>OA00012591</t>
  </si>
  <si>
    <t>OA00012489</t>
  </si>
  <si>
    <t>OA00012339</t>
  </si>
  <si>
    <t>OA00012269</t>
  </si>
  <si>
    <t>OA00012105</t>
  </si>
  <si>
    <t>OA00012004</t>
  </si>
  <si>
    <t>OA00011971</t>
  </si>
  <si>
    <t>OA00011891</t>
  </si>
  <si>
    <t>OA00011706</t>
  </si>
  <si>
    <t>OA00011604</t>
  </si>
  <si>
    <t>OA00011558</t>
  </si>
  <si>
    <t>OA00011435</t>
  </si>
  <si>
    <t>OA00011303</t>
  </si>
  <si>
    <t>OA00011232</t>
  </si>
  <si>
    <t>OA00011173</t>
  </si>
  <si>
    <t>OA00011038</t>
  </si>
  <si>
    <t>OA00010961</t>
  </si>
  <si>
    <t>OA00010894</t>
  </si>
  <si>
    <t>OA00010754</t>
  </si>
  <si>
    <t>OA00010656</t>
  </si>
  <si>
    <t>OA00010580</t>
  </si>
  <si>
    <t>OA00010419</t>
  </si>
  <si>
    <t>OA00010361</t>
  </si>
  <si>
    <t>OA00010209</t>
  </si>
  <si>
    <t>OA00010134</t>
  </si>
  <si>
    <t>OA00010013</t>
  </si>
  <si>
    <t>OA00009932</t>
  </si>
  <si>
    <t>OA00009863</t>
  </si>
  <si>
    <t>OA00009723</t>
  </si>
  <si>
    <t>OA00009653</t>
  </si>
  <si>
    <t>OA00009575</t>
  </si>
  <si>
    <t>OA00009418</t>
  </si>
  <si>
    <t>OA00009310</t>
  </si>
  <si>
    <t>OA00009212</t>
  </si>
  <si>
    <t>OA00009193</t>
  </si>
  <si>
    <t>OA00009017</t>
  </si>
  <si>
    <t>OA00008987</t>
  </si>
  <si>
    <t>OA00008841</t>
  </si>
  <si>
    <t>OA00008702</t>
  </si>
  <si>
    <t>OA00008615</t>
  </si>
  <si>
    <t>OA00008559</t>
  </si>
  <si>
    <t>OA00008447</t>
  </si>
  <si>
    <t>OA00008349</t>
  </si>
  <si>
    <t>OA00008204</t>
  </si>
  <si>
    <t>OA00008108</t>
  </si>
  <si>
    <t>OA00008070</t>
  </si>
  <si>
    <t>OA00007988</t>
  </si>
  <si>
    <t>OA00007840</t>
  </si>
  <si>
    <t>OA00007776</t>
  </si>
  <si>
    <t>OA00007692</t>
  </si>
  <si>
    <t>OA00007514</t>
  </si>
  <si>
    <t>OA00007456</t>
  </si>
  <si>
    <t>OA00007331</t>
  </si>
  <si>
    <t>OA00007254</t>
  </si>
  <si>
    <t>OA00007131</t>
  </si>
  <si>
    <t>OA00007036</t>
  </si>
  <si>
    <t>OA00006908</t>
  </si>
  <si>
    <t>OA00006847</t>
  </si>
  <si>
    <t>OA00006768</t>
  </si>
  <si>
    <t>OA00006635</t>
  </si>
  <si>
    <t>OA00006517</t>
  </si>
  <si>
    <t>OA00006490</t>
  </si>
  <si>
    <t>OA00006352</t>
  </si>
  <si>
    <t>OA00006267</t>
  </si>
  <si>
    <t>OA00006131</t>
  </si>
  <si>
    <t>OA00006072</t>
  </si>
  <si>
    <t>OA00005992</t>
  </si>
  <si>
    <t>OA00005846</t>
  </si>
  <si>
    <t>OA00005755</t>
  </si>
  <si>
    <t>OA00005694</t>
  </si>
  <si>
    <t>OA00005547</t>
  </si>
  <si>
    <t>OA00005437</t>
  </si>
  <si>
    <t>OA00005388</t>
  </si>
  <si>
    <t>OA00005276</t>
  </si>
  <si>
    <t>OA00005192</t>
  </si>
  <si>
    <t>OA00005020</t>
  </si>
  <si>
    <t>OA00004985</t>
  </si>
  <si>
    <t>OA00004842</t>
  </si>
  <si>
    <t>OA00004722</t>
  </si>
  <si>
    <t>OA00004626</t>
  </si>
  <si>
    <t>OA00004524</t>
  </si>
  <si>
    <t>OA00004429</t>
  </si>
  <si>
    <t>OA00004308</t>
  </si>
  <si>
    <t>OA00004246</t>
  </si>
  <si>
    <t>OA00004101</t>
  </si>
  <si>
    <t>OA00004052</t>
  </si>
  <si>
    <t>OA00003965</t>
  </si>
  <si>
    <t>OA00003809</t>
  </si>
  <si>
    <t>OA00003710</t>
  </si>
  <si>
    <t>OA00003641</t>
  </si>
  <si>
    <t>OA00003585</t>
  </si>
  <si>
    <t>OA00003401</t>
  </si>
  <si>
    <t>OA00003373</t>
  </si>
  <si>
    <t>OA00003207</t>
  </si>
  <si>
    <t>OA00003104</t>
  </si>
  <si>
    <t>OA00003055</t>
  </si>
  <si>
    <t>OA00002966</t>
  </si>
  <si>
    <t>OA00002864</t>
  </si>
  <si>
    <t>OA00002709</t>
  </si>
  <si>
    <t>OA00002656</t>
  </si>
  <si>
    <t>OA00002540</t>
  </si>
  <si>
    <t>OA00002491</t>
  </si>
  <si>
    <t>OA00002378</t>
  </si>
  <si>
    <t>OA00002289</t>
  </si>
  <si>
    <t>OA00002183</t>
  </si>
  <si>
    <t>OA00002011</t>
  </si>
  <si>
    <t>OA00001956</t>
  </si>
  <si>
    <t>OA00001846</t>
  </si>
  <si>
    <t>OA00001744</t>
  </si>
  <si>
    <t>OA00001630</t>
  </si>
  <si>
    <t>OA00001502</t>
  </si>
  <si>
    <t>OA00001416</t>
  </si>
  <si>
    <t>OA00001315</t>
  </si>
  <si>
    <t>OA00001280</t>
  </si>
  <si>
    <t>OA00001182</t>
  </si>
  <si>
    <t>OA00001050</t>
  </si>
  <si>
    <t>OA00000907</t>
  </si>
  <si>
    <t>OA00000836</t>
  </si>
  <si>
    <t>OA00000797</t>
  </si>
  <si>
    <t>OA00000602</t>
  </si>
  <si>
    <t>やはり、紙面のが読みやすく、わかりやすく、助かります。
保険制度など他の区に住んでいる職場の人より把握できています。
また、内容、表示がわかりやすく説明されていて、本当に助かっています。</t>
  </si>
  <si>
    <t>’’自転車の乗り方について’’
祝日、日曜は歩行者通りになりますが、非常にスピード出しすぎている人が多いのでなんとか取締りしていただきたいです。
一度、区役所に相談したことがありますが、警察にも話したことがありますが、一向に守られていません。
子どもを二人、乗せて走ったりしています。
車椅子の人、また年寄りなどが非常に多いため、事故を起こしては遅いと思います。
商店街などが協力し合って道路放送してもらいたいです。
（念のため、三軒茶屋通りです。）一度、現状を見てもらいたいです。</t>
  </si>
  <si>
    <t>表紙下の区長の話は、正面的な「良いこと」だけでなく、現在の課題・問題点を先を見越した観点から述べているのがいいと思います。他の紙面でも同様な観点で透明で区民に開かれるという実感が持てる紙面づくりをしていただきたいです。</t>
  </si>
  <si>
    <t>区議会の様子を写真記事で知らせてほしい。（区議会だよりと別に）。</t>
  </si>
  <si>
    <t>「区民のひろば」はなくしてほしいと思っています。確実に資格を持って、区や行政に雇われるか、個人で会社を設立し、法人登記している企業だけで有資格者を採用している企業だけで良いと考えるから。</t>
  </si>
  <si>
    <t>インターネットが苦手、嫌いなので紙面をよく読んでいます。
だから、紙面に「詳しくはホームページとかwebで」と書かれていると残念な気持ちになります。
できれば紙面だけで済む文章お願いします。</t>
  </si>
  <si>
    <t>「区のひろば」は文字が小さく、読みにくいので工夫してほしい。</t>
  </si>
  <si>
    <t>医療費助成や高齢者に対する注意点の特集</t>
  </si>
  <si>
    <t>イラスト募集をしてほしいです。
もう少し華やかにしてほしいです。
末永くやっていってほしいです。</t>
  </si>
  <si>
    <t>広報としてはソフトな表現で読みやすいと思います。区民として知っておきたい内容が載っていると思って拝読しております。佳い行政ですね。</t>
  </si>
  <si>
    <t>「ひきこもり」「発達障害」「空き家」などに興味を持っています。「里親」にも。
以前、サヘルローズさんの講演を聞き、とても感動しました。当事者でなくても何かできることをしたいと学ぶことが好きです。</t>
  </si>
  <si>
    <t>世田谷区は広範囲なので在住20年になるが、場（四角で囲まれたもの）となっているところがわからないことが多い。
例えばこの回、p3世田谷産業プラザ回収ボックス設置施設
p4北沢タウンホール
p6世田谷公園
p7男女参画センターらぷらす・梅丘パークホール　等々
住所を附記していただけると嬉しい。</t>
  </si>
  <si>
    <t>・区の情報は殆どこの区報から得ているので今まで通り広く伝えてください。
・参加できるイベントはあるかなと毎号楽しみに見ています。充分、読みやすいですよ。</t>
  </si>
  <si>
    <t>シルバー人材センター以外の高齢者のための求人情報掲示板</t>
  </si>
  <si>
    <t>いつも興味深く読んでいますが、写真が小さく、もっと大きくして、例えばプラネタリウムにしても、前回の参加者との写真などがあればいいと思う。
公開ガーデンも写真があれば、紙面も明るくなり、読む方も入りやすいと思います。</t>
  </si>
  <si>
    <t>民間の企業（会社など）からのアピールや広告など、取り入れて、表記する。有料でも良いのでは。（コマーシャル的）面白い物が良いですね。</t>
  </si>
  <si>
    <t>MA_OM00006281</t>
  </si>
  <si>
    <t>MA_OM00006106</t>
  </si>
  <si>
    <t>MA_OM00006007</t>
  </si>
  <si>
    <t>MA_OM00005989</t>
  </si>
  <si>
    <t>MA_OM00005814</t>
  </si>
  <si>
    <t>MA_OM00005737</t>
  </si>
  <si>
    <t>MA_OM00005673</t>
  </si>
  <si>
    <t>MA_OM00005581</t>
  </si>
  <si>
    <t>MA_OM00005432</t>
  </si>
  <si>
    <t>MA_OM00005382</t>
  </si>
  <si>
    <t>MA_OM00005285</t>
  </si>
  <si>
    <t>MA_OM00005161</t>
  </si>
  <si>
    <t>MA_OM00005005</t>
  </si>
  <si>
    <t>MA_OM00004991</t>
  </si>
  <si>
    <t>MA_OM00004831</t>
  </si>
  <si>
    <t>MA_OM00004752</t>
  </si>
  <si>
    <t>MA_OM00004672</t>
  </si>
  <si>
    <t>MA_OM00004580</t>
  </si>
  <si>
    <t>MA_OM00004457</t>
  </si>
  <si>
    <t>MA_OM00004379</t>
  </si>
  <si>
    <t>MA_OM00004288</t>
  </si>
  <si>
    <t>MA_OM00004160</t>
  </si>
  <si>
    <t>MA_OM00004062</t>
  </si>
  <si>
    <t>MA_OM00003936</t>
  </si>
  <si>
    <t>MA_OM00003861</t>
  </si>
  <si>
    <t>MA_OM00003729</t>
  </si>
  <si>
    <t>MA_OM00003609</t>
  </si>
  <si>
    <t>MA_OM00003505</t>
  </si>
  <si>
    <t>MA_OM00003438</t>
  </si>
  <si>
    <t>MA_OM00003358</t>
  </si>
  <si>
    <t>MA_OM00003252</t>
  </si>
  <si>
    <t>MA_OM00003152</t>
  </si>
  <si>
    <t>MA_OM00003073</t>
  </si>
  <si>
    <t>MA_OM00002915</t>
  </si>
  <si>
    <t>MA_OM00002811</t>
  </si>
  <si>
    <t>MA_OM00002727</t>
  </si>
  <si>
    <t>MA_OM00002600</t>
  </si>
  <si>
    <t>MA_OM00002500</t>
  </si>
  <si>
    <t>MA_OM00002444</t>
  </si>
  <si>
    <t>MA_OM00002396</t>
  </si>
  <si>
    <t>MA_OM00002251</t>
  </si>
  <si>
    <t>MA_OM00002157</t>
  </si>
  <si>
    <t>MA_OM00002041</t>
  </si>
  <si>
    <t>MA_OM00001970</t>
  </si>
  <si>
    <t>MA_OM00001806</t>
  </si>
  <si>
    <t>MA_OM00001793</t>
  </si>
  <si>
    <t>MA_OM00001697</t>
  </si>
  <si>
    <t>MA_OM00001560</t>
  </si>
  <si>
    <t>MA_OM00001493</t>
  </si>
  <si>
    <t>MA_OM00001392</t>
  </si>
  <si>
    <t>MA_OM00001267</t>
  </si>
  <si>
    <t>MA_OM00001192</t>
  </si>
  <si>
    <t>MA_OM00001033</t>
  </si>
  <si>
    <t>MA_OM00000993</t>
  </si>
  <si>
    <t>MA_OM00000843</t>
  </si>
  <si>
    <t>MA_OM00000745</t>
  </si>
  <si>
    <t>MA_OM00000691</t>
  </si>
  <si>
    <t>MA_OM00000540</t>
  </si>
  <si>
    <t>MA_OM00000439</t>
  </si>
  <si>
    <t>MA_OM00000362</t>
  </si>
  <si>
    <t>MA_OM00000235</t>
  </si>
  <si>
    <t>分類2</t>
    <rPh sb="0" eb="2">
      <t>ブンルイ</t>
    </rPh>
    <phoneticPr fontId="1"/>
  </si>
  <si>
    <t>備考</t>
  </si>
  <si>
    <t>回答方法</t>
  </si>
  <si>
    <t>オンライン</t>
  </si>
  <si>
    <t>70代</t>
  </si>
  <si>
    <t>女性</t>
  </si>
  <si>
    <t>新聞折込・戸別配付</t>
  </si>
  <si>
    <t>読みやすい</t>
  </si>
  <si>
    <t>そう思わない</t>
  </si>
  <si>
    <t>現在の大きさがちょうどよい</t>
  </si>
  <si>
    <t>利用できる行政サービスや、暮らしに関わる情報・知識を入手したい;イベントの情報を入手したい;区の新しい取組みについて知りたい;予算など区政の基本的な情報を入手したい;区が直面する課題や、それに対する区の考え・取組みについて知りたい</t>
  </si>
  <si>
    <t>健康づくりや高齢者・障害者の福祉に関すること;生活の困りごとに対する支援に関すること;地域コミュニティに関すること;防災や防犯に関すること;多様性の尊重（人権尊重・男女共同参画）に関すること;文化・芸術やスポーツ、生涯学習に関すること;清掃・資源リサイクルに関すること;消費者支援や産業振興・雇用促進に関すること;公園・緑地や自然環境の保護に関すること;都市景観や交通に関すること</t>
  </si>
  <si>
    <t>ほとんど毎回読む</t>
  </si>
  <si>
    <t>ない</t>
  </si>
  <si>
    <t>60代</t>
  </si>
  <si>
    <t>区施設</t>
  </si>
  <si>
    <t>どちらかというと読みやすい</t>
  </si>
  <si>
    <t>イベントの情報を入手したい;区が直面する課題や、それに対する区の考え・取組みについて知りたい;利用できる行政サービスや、暮らしに関わる情報・知識を入手したい;区の新しい取組みについて知りたい</t>
  </si>
  <si>
    <t>文化・芸術やスポーツ、生涯学習に関すること;清掃・資源リサイクルに関すること;公園・緑地や自然環境の保護に関すること;都市景観や交通に関すること;生活の困りごとに対する支援に関すること;多様性の尊重（人権尊重・男女共同参画）に関すること</t>
  </si>
  <si>
    <t>ときどき読む</t>
  </si>
  <si>
    <t>40代</t>
  </si>
  <si>
    <t>新聞折込・戸別配付;区施設</t>
  </si>
  <si>
    <t>区の新しい取組みについて知りたい;区が直面する課題や、それに対する区の考え・取組みについて知りたい;区民等と区が協働して取り組んでいる事柄について知りたい;利用できる行政サービスや、暮らしに関わる情報・知識を入手したい;イベントの情報を入手したい;区の取組みへの意見募集企画に意見や提案を寄せたい;予算など区政の基本的な情報を入手したい</t>
  </si>
  <si>
    <t>生活の困りごとに対する支援に関すること;子ども・若者や教育に関すること;多様性の尊重（人権尊重・男女共同参画）に関すること;防災や防犯に関すること;清掃・資源リサイクルに関すること</t>
  </si>
  <si>
    <t>30代</t>
  </si>
  <si>
    <t>区施設;区のホームページ</t>
  </si>
  <si>
    <t>現在の大きさより小さい方がよい（A4判程度など）</t>
  </si>
  <si>
    <t>利用できる行政サービスや、暮らしに関わる情報・知識を入手したい;イベントの情報を入手したい;区の新しい取組みについて知りたい;区が直面する課題や、それに対する区の考え・取組みについて知りたい;区民等と区が協働して取り組んでいる事柄について知りたい</t>
  </si>
  <si>
    <t>健康づくりや高齢者・障害者の福祉に関すること;生活の困りごとに対する支援に関すること;子ども・若者や教育に関すること;地域コミュニティに関すること;防災や防犯に関すること;文化・芸術やスポーツ、生涯学習に関すること;清掃・資源リサイクルに関すること;消費者支援や産業振興・雇用促進に関すること;公園・緑地や自然環境の保護に関すること;都市景観や交通に関すること</t>
  </si>
  <si>
    <t>公園、音楽会、展覧会、世田パブなど網羅性のあるイベントカレンダーがほしい。</t>
  </si>
  <si>
    <t>50代</t>
  </si>
  <si>
    <t>その他</t>
  </si>
  <si>
    <t>マンションのレセプション</t>
  </si>
  <si>
    <t>そう思う</t>
  </si>
  <si>
    <t>イベントの情報を入手したい;利用できる行政サービスや、暮らしに関わる情報・知識を入手したい;区の新しい取組みについて知りたい;区民等と区が協働して取り組んでいる事柄について知りたい</t>
  </si>
  <si>
    <t>子ども・若者や教育に関すること;地域コミュニティに関すること;文化・芸術やスポーツ、生涯学習に関すること;公園・緑地や自然環境の保護に関すること</t>
  </si>
  <si>
    <t>男性</t>
  </si>
  <si>
    <t>利用できる行政サービスや、暮らしに関わる情報・知識を入手したい;イベントの情報を入手したい;区の新しい取組みについて知りたい</t>
  </si>
  <si>
    <t>健康づくりや高齢者・障害者の福祉に関すること;生活の困りごとに対する支援に関すること</t>
  </si>
  <si>
    <t>ある（1回）</t>
  </si>
  <si>
    <t>利用できる行政サービスや、暮らしに関わる情報・知識を入手したい;イベントの情報を入手したい;予算など区政の基本的な情報を入手したい;区の新しい取組みについて知りたい;区が直面する課題や、それに対する区の考え・取組みについて知りたい;区の取組みへの意見募集企画に意見や提案を寄せたい;区民等と区が協働して取り組んでいる事柄について知りたい</t>
  </si>
  <si>
    <t>健康づくりや高齢者・障害者の福祉に関すること;地域コミュニティに関すること;防災や防犯に関すること;文化・芸術やスポーツ、生涯学習に関すること;公園・緑地や自然環境の保護に関すること;都市景観や交通に関すること;消費者支援や産業振興・雇用促進に関すること</t>
  </si>
  <si>
    <t>入手していない</t>
  </si>
  <si>
    <t>どちらかというと読みづらい</t>
  </si>
  <si>
    <t>生活の困りごとに対する支援に関すること;地域コミュニティに関すること;防災や防犯に関すること;文化・芸術やスポーツ、生涯学習に関すること;消費者支援や産業振興・雇用促進に関すること</t>
  </si>
  <si>
    <t>知らなかった</t>
  </si>
  <si>
    <t>駅</t>
  </si>
  <si>
    <t>利用できる行政サービスや、暮らしに関わる情報・知識を入手したい;イベントの情報を入手したい</t>
  </si>
  <si>
    <t>防災や防犯に関すること;清掃・資源リサイクルに関すること</t>
  </si>
  <si>
    <t>区の新しい取組みについて知りたい;イベントの情報を入手したい</t>
  </si>
  <si>
    <t>生活の困りごとに対する支援に関すること;健康づくりや高齢者・障害者の福祉に関すること;防災や防犯に関すること</t>
  </si>
  <si>
    <t>同じ内容が何度もある。コロナ対策などは必要だ、何のための特集なのか、読んでもらったり、詳細情報をネットなのでとりに行きたくなる工夫を考えてほしい</t>
  </si>
  <si>
    <t>健康づくりや高齢者・障害者の福祉に関すること;地域コミュニティに関すること;文化・芸術やスポーツ、生涯学習に関すること;清掃・資源リサイクルに関すること</t>
  </si>
  <si>
    <t>ある（2回以上）</t>
  </si>
  <si>
    <t>カタログポケット・マチイロ;区施設</t>
  </si>
  <si>
    <t>利用できる行政サービスや、暮らしに関わる情報・知識を入手したい;予算など区政の基本的な情報を入手したい;区が直面する課題や、それに対する区の考え・取組みについて知りたい;区民等と区が協働して取り組んでいる事柄について知りたい;区の新しい取組みについて知りたい;イベントの情報を入手したい;区の取組みへの意見募集企画に意見や提案を寄せたい</t>
  </si>
  <si>
    <t>健康づくりや高齢者・障害者の福祉に関すること;生活の困りごとに対する支援に関すること;子ども・若者や教育に関すること;地域コミュニティに関すること;防災や防犯に関すること;清掃・資源リサイクルに関すること;公園・緑地や自然環境の保護に関すること;都市景観や交通に関すること;消費者支援や産業振興・雇用促進に関すること</t>
  </si>
  <si>
    <t>無回答</t>
  </si>
  <si>
    <t>イベントの情報を入手したい;区の新しい取組みについて知りたい;予算など区政の基本的な情報を入手したい;区が直面する課題や、それに対する区の考え・取組みについて知りたい;区の取組みへの意見募集企画に意見や提案を寄せたい;区民等と区が協働して取り組んでいる事柄について知りたい;その他</t>
  </si>
  <si>
    <t>怠慢な保坂展人区長に反省とヤル気を促して欲しい</t>
  </si>
  <si>
    <t>健康づくりや高齢者・障害者の福祉に関すること;生活の困りごとに対する支援に関すること;子ども・若者や教育に関すること;防災や防犯に関すること;文化・芸術やスポーツ、生涯学習に関すること;公園・緑地や自然環境の保護に関すること;その他</t>
  </si>
  <si>
    <t>その他;利用できる行政サービスや、暮らしに関わる情報・知識を入手したい;区民等と区が協働して取り組んでいる事柄について知りたい;区が直面する課題や、それに対する区の考え・取組みについて知りたい;イベントの情報を入手したい;区の取組みへの意見募集企画に意見や提案を寄せたい;予算など区政の基本的な情報を入手したい</t>
  </si>
  <si>
    <t>文化・芸術やスポーツ、生涯学習に関すること;清掃・資源リサイクルに関すること;消費者支援や産業振興・雇用促進に関すること;都市景観や交通に関すること;防災や防犯に関すること;健康づくりや高齢者・障害者の福祉に関すること;子ども・若者や教育に関すること</t>
  </si>
  <si>
    <t>利用できる行政サービスや、暮らしに関わる情報・知識を入手したい;イベントの情報を入手したい;区が直面する課題や、それに対する区の考え・取組みについて知りたい;区の新しい取組みについて知りたい;予算など区政の基本的な情報を入手したい</t>
  </si>
  <si>
    <t>防災や防犯に関すること;文化・芸術やスポーツ、生涯学習に関すること;清掃・資源リサイクルに関すること;生活の困りごとに対する支援に関すること</t>
  </si>
  <si>
    <t>利用できる行政サービスや、暮らしに関わる情報・知識を入手したい;区が直面する課題や、それに対する区の考え・取組みについて知りたい;その他</t>
  </si>
  <si>
    <t>「せたがや」を希望者の家に配布してほしい</t>
  </si>
  <si>
    <t>生活の困りごとに対する支援に関すること;健康づくりや高齢者・障害者の福祉に関すること;地域コミュニティに関すること;防災や防犯に関すること;公園・緑地や自然環境の保護に関すること</t>
  </si>
  <si>
    <t>生活の困りごとに対する支援に関すること;子ども・若者や教育に関すること;地域コミュニティに関すること;防災や防犯に関すること</t>
  </si>
  <si>
    <t>80代以上</t>
  </si>
  <si>
    <t>利用できる行政サービスや、暮らしに関わる情報・知識を入手したい;イベントの情報を入手したい;区の新しい取組みについて知りたい;予算など区政の基本的な情報を入手したい;区が直面する課題や、それに対する区の考え・取組みについて知りたい;区の取組みへの意見募集企画に意見や提案を寄せたい;区民等と区が協働して取り組んでいる事柄について知りたい</t>
  </si>
  <si>
    <t>健康づくりや高齢者・障害者の福祉に関すること;生活の困りごとに対する支援に関すること;子ども・若者や教育に関すること;防災や防犯に関すること;地域コミュニティに関すること;文化・芸術やスポーツ、生涯学習に関すること;多様性の尊重（人権尊重・男女共同参画）に関すること;清掃・資源リサイクルに関すること;消費者支援や産業振興・雇用促進に関すること;公園・緑地や自然環境の保護に関すること;都市景観や交通に関すること</t>
  </si>
  <si>
    <t>利用できる行政サービスや、暮らしに関わる情報・知識を入手したい;区の新しい取組みについて知りたい;予算など区政の基本的な情報を入手したい</t>
  </si>
  <si>
    <t>健康づくりや高齢者・障害者の福祉に関すること;生活の困りごとに対する支援に関すること;防災や防犯に関すること;清掃・資源リサイクルに関すること;消費者支援や産業振興・雇用促進に関すること</t>
  </si>
  <si>
    <t>健康づくりや高齢者・障害者の福祉に関すること;防災や防犯に関すること</t>
  </si>
  <si>
    <t>ほとんど読まない</t>
  </si>
  <si>
    <t>区の新しい取組みについて知りたい;区が直面する課題や、それに対する区の考え・取組みについて知りたい;区民等と区が協働して取り組んでいる事柄について知りたい;利用できる行政サービスや、暮らしに関わる情報・知識を入手したい;イベントの情報を入手したい</t>
  </si>
  <si>
    <t>子ども・若者や教育に関すること;防災や防犯に関すること;文化・芸術やスポーツ、生涯学習に関すること;清掃・資源リサイクルに関すること;公園・緑地や自然環境の保護に関すること;都市景観や交通に関すること</t>
  </si>
  <si>
    <t>イベントの情報を入手したい;利用できる行政サービスや、暮らしに関わる情報・知識を入手したい</t>
  </si>
  <si>
    <t>子ども・若者や教育に関すること;地域コミュニティに関すること;都市景観や交通に関すること</t>
  </si>
  <si>
    <t>利用できる行政サービスや、暮らしに関わる情報・知識を入手したい;区の新しい取組みについて知りたい;区が直面する課題や、それに対する区の考え・取組みについて知りたい;予算など区政の基本的な情報を入手したい</t>
  </si>
  <si>
    <t>生活の困りごとに対する支援に関すること;健康づくりや高齢者・障害者の福祉に関すること;防災や防犯に関すること;清掃・資源リサイクルに関すること;公園・緑地や自然環境の保護に関すること</t>
  </si>
  <si>
    <t>不用品の片付けアドバイス。
断捨離のワンポイントアドバイス。</t>
  </si>
  <si>
    <t>利用できる行政サービスや、暮らしに関わる情報・知識を入手したい;イベントの情報を入手したい;区の新しい取組みについて知りたい;予算など区政の基本的な情報を入手したい;区が直面する課題や、それに対する区の考え・取組みについて知りたい;区民等と区が協働して取り組んでいる事柄について知りたい</t>
  </si>
  <si>
    <t>健康づくりや高齢者・障害者の福祉に関すること;生活の困りごとに対する支援に関すること;子ども・若者や教育に関すること;地域コミュニティに関すること;防災や防犯に関すること;多様性の尊重（人権尊重・男女共同参画）に関すること;文化・芸術やスポーツ、生涯学習に関すること;公園・緑地や自然環境の保護に関すること;都市景観や交通に関すること</t>
  </si>
  <si>
    <t>区のホームページ;区施設</t>
  </si>
  <si>
    <t>利用できる行政サービスや、暮らしに関わる情報・知識を入手したい;イベントの情報を入手したい;区の新しい取組みについて知りたい;区が直面する課題や、それに対する区の考え・取組みについて知りたい;区の取組みへの意見募集企画に意見や提案を寄せたい;区民等と区が協働して取り組んでいる事柄について知りたい</t>
  </si>
  <si>
    <t>地域コミュニティに関すること;多様性の尊重（人権尊重・男女共同参画）に関すること;文化・芸術やスポーツ、生涯学習に関すること;防災や防犯に関すること;生活の困りごとに対する支援に関すること;健康づくりや高齢者・障害者の福祉に関すること</t>
  </si>
  <si>
    <t>利用できる行政サービスや、暮らしに関わる情報・知識を入手したい;イベントの情報を入手したい;区の新しい取組みについて知りたい;区が直面する課題や、それに対する区の考え・取組みについて知りたい</t>
  </si>
  <si>
    <t>健康づくりや高齢者・障害者の福祉に関すること;文化・芸術やスポーツ、生涯学習に関すること;消費者支援や産業振興・雇用促進に関すること</t>
  </si>
  <si>
    <t>利用できる行政サービスや、暮らしに関わる情報・知識を入手したい;区が直面する課題や、それに対する区の考え・取組みについて知りたい</t>
  </si>
  <si>
    <t>生活の困りごとに対する支援に関すること</t>
  </si>
  <si>
    <t>読みづらい</t>
  </si>
  <si>
    <t>イベントの情報を入手したい;利用できる行政サービスや、暮らしに関わる情報・知識を入手したい;区の取組みへの意見募集企画に意見や提案を寄せたい;その他</t>
  </si>
  <si>
    <t>文化事業に対してプレゼントがない。いまだにパブリックシアターに行ったことが一度もない。30～50代の働き盛りの世代に対する無料やプレゼント企画がない。ないので、区政に関心が原因になっている。他の区市町村はかなりある。図書館の返却ポストが駅にない。クソ不便。</t>
  </si>
  <si>
    <t>文化・芸術やスポーツ、生涯学習に関すること;都市景観や交通に関すること</t>
  </si>
  <si>
    <t>鉄道やバスの利用や混雑率、駅の利用者数などの各鉄道会社が比較できる一覧やバスの発着など、鉄道会社でバラバラなものを区で纏めて欲しい。</t>
  </si>
  <si>
    <t>区のホームページ;カタログポケット・マチイロ</t>
  </si>
  <si>
    <t>イベントの情報を入手したい;区の新しい取組みについて知りたい;区が直面する課題や、それに対する区の考え・取組みについて知りたい;区の取組みへの意見募集企画に意見や提案を寄せたい;区民等と区が協働して取り組んでいる事柄について知りたい</t>
  </si>
  <si>
    <t>防災や防犯に関すること;子ども・若者や教育に関すること;文化・芸術やスポーツ、生涯学習に関すること;公園・緑地や自然環境の保護に関すること;消費者支援や産業振興・雇用促進に関すること</t>
  </si>
  <si>
    <t>利用できる行政サービスや、暮らしに関わる情報・知識を入手したい</t>
  </si>
  <si>
    <t>イベントの情報を入手したい</t>
  </si>
  <si>
    <t>文化・芸術やスポーツ、生涯学習に関すること</t>
  </si>
  <si>
    <t>セミナーや教養講座などの開催情報</t>
  </si>
  <si>
    <t>健康づくりや高齢者・障害者の福祉に関すること;地域コミュニティに関すること;防災や防犯に関すること;清掃・資源リサイクルに関すること;文化・芸術やスポーツ、生涯学習に関すること</t>
  </si>
  <si>
    <t>郵便局・コンビニエンスストア・その他商業施設</t>
  </si>
  <si>
    <t>利用できる行政サービスや、暮らしに関わる情報・知識を入手したい;イベントの情報を入手したい;区が直面する課題や、それに対する区の考え・取組みについて知りたい;区民等と区が協働して取り組んでいる事柄について知りたい</t>
  </si>
  <si>
    <t>健康づくりや高齢者・障害者の福祉に関すること;生活の困りごとに対する支援に関すること;地域コミュニティに関すること;防災や防犯に関すること;文化・芸術やスポーツ、生涯学習に関すること;清掃・資源リサイクルに関すること</t>
  </si>
  <si>
    <t>文化・芸術やスポーツ、生涯学習に関すること;多様性の尊重（人権尊重・男女共同参画）に関すること;生活の困りごとに対する支援に関すること;子ども・若者や教育に関すること;公園・緑地や自然環境の保護に関すること;都市景観や交通に関すること</t>
  </si>
  <si>
    <t>自然保護や選択的夫婦別姓、ジェンダーや子育て、高齢者福祉などについてのテーマを深堀りするものが読んでみたいです！
あとは、どのように区の予算が使われているかの情報や、私達がどのように声を届けたらよいかの情報を知りたいです。</t>
  </si>
  <si>
    <t>利用できる行政サービスや、暮らしに関わる情報・知識を入手したい;イベントの情報を入手したい;区民等と区が協働して取り組んでいる事柄について知りたい</t>
  </si>
  <si>
    <t>健康づくりや高齢者・障害者の福祉に関すること;地域コミュニティに関すること;防災や防犯に関すること;文化・芸術やスポーツ、生涯学習に関すること;清掃・資源リサイクルに関すること</t>
  </si>
  <si>
    <t>利用できる行政サービスや、暮らしに関わる情報・知識を入手したい;区の新しい取組みについて知りたい;予算など区政の基本的な情報を入手したい;区民等と区が協働して取り組んでいる事柄について知りたい;区の取組みへの意見募集企画に意見や提案を寄せたい</t>
  </si>
  <si>
    <t>健康づくりや高齢者・障害者の福祉に関すること;生活の困りごとに対する支援に関すること;子ども・若者や教育に関すること;地域コミュニティに関すること;防災や防犯に関すること;多様性の尊重（人権尊重・男女共同参画）に関すること;文化・芸術やスポーツ、生涯学習に関すること;都市景観や交通に関すること</t>
  </si>
  <si>
    <t>利用できる行政サービスや、暮らしに関わる情報・知識を入手したい;イベントの情報を入手したい;区の新しい取組みについて知りたい;区民等と区が協働して取り組んでいる事柄について知りたい;区が直面する課題や、それに対する区の考え・取組みについて知りたい</t>
  </si>
  <si>
    <t>地域コミュニティに関すること;防災や防犯に関すること;文化・芸術やスポーツ、生涯学習に関すること;清掃・資源リサイクルに関すること</t>
  </si>
  <si>
    <t>生活の困りごとに対する支援に関すること;子ども・若者や教育に関すること;地域コミュニティに関すること;文化・芸術やスポーツ、生涯学習に関すること;消費者支援や産業振興・雇用促進に関すること</t>
  </si>
  <si>
    <t>世田谷区だけが取り組んでいること
世田谷区が他の地区より力を入れていること</t>
  </si>
  <si>
    <t>利用できる行政サービスや、暮らしに関わる情報・知識を入手したい;イベントの情報を入手したい;区の取組みへの意見募集企画に意見や提案を寄せたい;区が直面する課題や、それに対する区の考え・取組みについて知りたい</t>
  </si>
  <si>
    <t>生活の困りごとに対する支援に関すること;防災や防犯に関すること;文化・芸術やスポーツ、生涯学習に関すること;清掃・資源リサイクルに関すること</t>
  </si>
  <si>
    <t>区の新しい取組みについて知りたい;区が直面する課題や、それに対する区の考え・取組みについて知りたい</t>
  </si>
  <si>
    <t>文化・芸術やスポーツ、生涯学習に関すること;公園・緑地や自然環境の保護に関すること;都市景観や交通に関すること</t>
  </si>
  <si>
    <t>利用できる行政サービスや、暮らしに関わる情報・知識を入手したい;区の取組みへの意見募集企画に意見や提案を寄せたい;区が直面する課題や、それに対する区の考え・取組みについて知りたい;イベントの情報を入手したい</t>
  </si>
  <si>
    <t>文化・芸術やスポーツ、生涯学習に関すること;清掃・資源リサイクルに関すること;公園・緑地や自然環境の保護に関すること</t>
  </si>
  <si>
    <t>防災や防犯に関すること;文化・芸術やスポーツ、生涯学習に関すること;健康づくりや高齢者・障害者の福祉に関すること;都市景観や交通に関すること;消費者支援や産業振興・雇用促進に関すること</t>
  </si>
  <si>
    <t>健康づくりや高齢者・障害者の福祉に関すること;生活の困りごとに対する支援に関すること;地域コミュニティに関すること;防災や防犯に関すること;文化・芸術やスポーツ、生涯学習に関すること;清掃・資源リサイクルに関すること;公園・緑地や自然環境の保護に関すること;都市景観や交通に関すること</t>
  </si>
  <si>
    <t>駅;新聞折込・戸別配付</t>
  </si>
  <si>
    <t>防災や防犯に関すること;清掃・資源リサイクルに関すること;消費者支援や産業振興・雇用促進に関すること;公園・緑地や自然環境の保護に関すること;地域コミュニティに関すること;健康づくりや高齢者・障害者の福祉に関すること</t>
  </si>
  <si>
    <t>地域コミュニティに関すること;文化・芸術やスポーツ、生涯学習に関すること;防災や防犯に関すること</t>
  </si>
  <si>
    <t>イベントの情報を入手したい;利用できる行政サービスや、暮らしに関わる情報・知識を入手したい;区の新しい取組みについて知りたい;予算など区政の基本的な情報を入手したい;区が直面する課題や、それに対する区の考え・取組みについて知りたい;区の取組みへの意見募集企画に意見や提案を寄せたい;区民等と区が協働して取り組んでいる事柄について知りたい;その他</t>
  </si>
  <si>
    <t>植栽や樹木の伐採などの計画(例えば水道道路のプラタナスの枝落としなど)</t>
  </si>
  <si>
    <t>地域コミュニティに関すること;防災や防犯に関すること;文化・芸術やスポーツ、生涯学習に関すること;清掃・資源リサイクルに関すること;公園・緑地や自然環境の保護に関すること;都市景観や交通に関すること</t>
  </si>
  <si>
    <t>川場村の宿泊施設や関連するさまざまなアクティビティ</t>
  </si>
  <si>
    <t>利用できる行政サービスや、暮らしに関わる情報・知識を入手したい;イベントの情報を入手したい;区の新しい取組みについて知りたい;予算など区政の基本的な情報を入手したい;区が直面する課題や、それに対する区の考え・取組みについて知りたい;区の取組みへの意見募集企画に意見や提案を寄せたい</t>
  </si>
  <si>
    <t>子ども・若者や教育に関すること;文化・芸術やスポーツ、生涯学習に関すること;公園・緑地や自然環境の保護に関すること;その他</t>
  </si>
  <si>
    <t>長期休み期間の子どものイベント情報をリアルタイムに知りたい。区全体のマップを配布してほしい。</t>
  </si>
  <si>
    <t>イベントの情報を入手したい;区の新しい取組みについて知りたい;予算など区政の基本的な情報を入手したい;区民等と区が協働して取り組んでいる事柄について知りたい</t>
  </si>
  <si>
    <t>特にない</t>
  </si>
  <si>
    <t>20代</t>
  </si>
  <si>
    <t>区のホームページ</t>
  </si>
  <si>
    <t>イベントの情報を入手したい;利用できる行政サービスや、暮らしに関わる情報・知識を入手したい;区の新しい取組みについて知りたい;区が直面する課題や、それに対する区の考え・取組みについて知りたい;区民等と区が協働して取り組んでいる事柄について知りたい;予算など区政の基本的な情報を入手したい;区の取組みへの意見募集企画に意見や提案を寄せたい</t>
  </si>
  <si>
    <t>子ども・若者や教育に関すること;文化・芸術やスポーツ、生涯学習に関すること;多様性の尊重（人権尊重・男女共同参画）に関すること;防災や防犯に関すること;健康づくりや高齢者・障害者の福祉に関すること;地域コミュニティに関すること;生活の困りごとに対する支援に関すること;清掃・資源リサイクルに関すること;消費者支援や産業振興・雇用促進に関すること;公園・緑地や自然環境の保護に関すること;都市景観や交通に関すること</t>
  </si>
  <si>
    <t xml:space="preserve">研修や、子育て支援、人権に関することについて知りたいです。
</t>
  </si>
  <si>
    <t>子ども・若者や教育に関すること;文化・芸術やスポーツ、生涯学習に関すること</t>
  </si>
  <si>
    <t>区の新しい取組みについて知りたい</t>
  </si>
  <si>
    <t>利用できる行政サービスや、暮らしに関わる情報・知識を入手したい;イベントの情報を入手したい;区の新しい取組みについて知りたい;区が直面する課題や、それに対する区の考え・取組みについて知りたい;区の取組みへの意見募集企画に意見や提案を寄せたい</t>
  </si>
  <si>
    <t xml:space="preserve">区の公園等の将来像を具体的に知りたい。
</t>
  </si>
  <si>
    <t>健康づくりや高齢者・障害者の福祉に関すること;地域コミュニティに関すること;防災や防犯に関すること;文化・芸術やスポーツ、生涯学習に関すること;清掃・資源リサイクルに関すること;公園・緑地や自然環境の保護に関すること;都市景観や交通に関すること</t>
  </si>
  <si>
    <t>地球温暖化対策、適応策
カーボンニュートラルへの取り組み
防災とみちづくり
風致地区条例と地区計画の必要性
ごみ減量とリサイクル
自治会の必要性</t>
  </si>
  <si>
    <t>健康づくりや高齢者・障害者の福祉に関すること;子ども・若者や教育に関すること;地域コミュニティに関すること;防災や防犯に関すること;文化・芸術やスポーツ、生涯学習に関すること</t>
  </si>
  <si>
    <t>健康づくりや高齢者・障害者の福祉に関すること;生活の困りごとに対する支援に関すること;防災や防犯に関すること;文化・芸術やスポーツ、生涯学習に関すること;清掃・資源リサイクルに関すること;公園・緑地や自然環境の保護に関すること;都市景観や交通に関すること</t>
  </si>
  <si>
    <t>利用できる行政サービスや、暮らしに関わる情報・知識を入手したい;イベントの情報を入手したい;区が直面する課題や、それに対する区の考え・取組みについて知りたい;区の新しい取組みについて知りたい;区民等と区が協働して取り組んでいる事柄について知りたい</t>
  </si>
  <si>
    <t>利用できる行政サービスや、暮らしに関わる情報・知識を入手したい;区の取組みへの意見募集企画に意見や提案を寄せたい;イベントの情報を入手したい</t>
  </si>
  <si>
    <t>子ども・若者や教育に関すること;文化・芸術やスポーツ、生涯学習に関すること;公園・緑地や自然環境の保護に関すること</t>
  </si>
  <si>
    <t>イベントの情報を入手したい;区の新しい取組みについて知りたい;区が直面する課題や、それに対する区の考え・取組みについて知りたい</t>
  </si>
  <si>
    <t>健康づくりや高齢者・障害者の福祉に関すること;防災や防犯に関すること;文化・芸術やスポーツ、生涯学習に関すること;公園・緑地や自然環境の保護に関すること;都市景観や交通に関すること;清掃・資源リサイクルに関すること</t>
  </si>
  <si>
    <t>利用できる行政サービスや、暮らしに関わる情報・知識を入手したい;イベントの情報を入手したい;区が直面する課題や、それに対する区の考え・取組みについて知りたい</t>
  </si>
  <si>
    <t>子ども・若者や教育に関すること;地域コミュニティに関すること;生活の困りごとに対する支援に関すること;防災や防犯に関すること;文化・芸術やスポーツ、生涯学習に関すること</t>
  </si>
  <si>
    <t>郵便局・コンビニエンスストア・その他商業施設;区施設</t>
  </si>
  <si>
    <t>利用できる行政サービスや、暮らしに関わる情報・知識を入手したい;区が直面する課題や、それに対する区の考え・取組みについて知りたい;区民等と区が協働して取り組んでいる事柄について知りたい;イベントの情報を入手したい</t>
  </si>
  <si>
    <t>生活の困りごとに対する支援に関すること;地域コミュニティに関すること;防災や防犯に関すること;清掃・資源リサイクルに関すること;都市景観や交通に関すること;公園・緑地や自然環境の保護に関すること</t>
  </si>
  <si>
    <t>文化・芸術やスポーツ、生涯学習に関すること;地域コミュニティに関すること</t>
  </si>
  <si>
    <t>健康づくりや高齢者・障害者の福祉に関すること;地域コミュニティに関すること;防災や防犯に関すること;文化・芸術やスポーツ、生涯学習に関すること</t>
  </si>
  <si>
    <t>駅;カタログポケット・マチイロ</t>
  </si>
  <si>
    <t>区の新しい取組みについて知りたい;区が直面する課題や、それに対する区の考え・取組みについて知りたい;区の取組みへの意見募集企画に意見や提案を寄せたい</t>
  </si>
  <si>
    <t>子ども・若者や教育に関すること;消費者支援や産業振興・雇用促進に関すること;都市景観や交通に関すること;その他</t>
  </si>
  <si>
    <t>区議会議員の活動状況や評価についての特集をしていただきたいです。</t>
  </si>
  <si>
    <t>生活の困りごとに対する支援に関すること;防災や防犯に関すること</t>
  </si>
  <si>
    <t>利用できる行政サービスや、暮らしに関わる情報・知識を入手したい;イベントの情報を入手したい;区の新しい取組みについて知りたい;予算など区政の基本的な情報を入手したい;区が直面する課題や、それに対する区の考え・取組みについて知りたい;区の取組みへの意見募集企画に意見や提案を寄せたい;区民等と区が協働して取り組んでいる事柄について知りたい;その他</t>
  </si>
  <si>
    <t>自分の住むのがどの地区かが分からない。</t>
  </si>
  <si>
    <t>健康づくりや高齢者・障害者の福祉に関すること;生活の困りごとに対する支援に関すること;子ども・若者や教育に関すること;地域コミュニティに関すること;防災や防犯に関すること;多様性の尊重（人権尊重・男女共同参画）に関すること;文化・芸術やスポーツ、生涯学習に関すること;清掃・資源リサイクルに関すること;消費者支援や産業振興・雇用促進に関すること;公園・緑地や自然環境の保護に関すること;都市景観や交通に関すること;その他</t>
  </si>
  <si>
    <t>地域コミュニティに関すること;生活の困りごとに対する支援に関すること;健康づくりや高齢者・障害者の福祉に関すること;防災や防犯に関すること;文化・芸術やスポーツ、生涯学習に関すること;消費者支援や産業振興・雇用促進に関すること</t>
  </si>
  <si>
    <t>リサイクル関連</t>
  </si>
  <si>
    <t>生活の困りごとに対する支援に関すること;健康づくりや高齢者・障害者の福祉に関すること;清掃・資源リサイクルに関すること;文化・芸術やスポーツ、生涯学習に関すること;都市景観や交通に関すること;地域コミュニティに関すること;防災や防犯に関すること;多様性の尊重（人権尊重・男女共同参画）に関すること;消費者支援や産業振興・雇用促進に関すること</t>
  </si>
  <si>
    <t>健康づくりや高齢者・障害者の福祉に関すること;生活の困りごとに対する支援に関すること;地域コミュニティに関すること;文化・芸術やスポーツ、生涯学習に関すること;消費者支援や産業振興・雇用促進に関すること</t>
  </si>
  <si>
    <t>利用できる行政サービスや、暮らしに関わる情報・知識を入手したい;予算など区政の基本的な情報を入手したい;区が直面する課題や、それに対する区の考え・取組みについて知りたい</t>
  </si>
  <si>
    <t>健康づくりや高齢者・障害者の福祉に関すること;生活の困りごとに対する支援に関すること;防災や防犯に関すること</t>
  </si>
  <si>
    <t>② を特に思います。</t>
  </si>
  <si>
    <t>健康づくりや高齢者・障害者の福祉に関すること;生活の困りごとに対する支援に関すること;子ども・若者や教育に関すること;地域コミュニティに関すること;防災や防犯に関すること;多様性の尊重（人権尊重・男女共同参画）に関すること;文化・芸術やスポーツ、生涯学習に関すること;清掃・資源リサイクルに関すること;消費者支援や産業振興・雇用促進に関すること;公園・緑地や自然環境の保護に関すること;都市景観や交通に関すること</t>
  </si>
  <si>
    <t>生活の困りごとに対する支援に関すること;文化・芸術やスポーツ、生涯学習に関すること;清掃・資源リサイクルに関すること;消費者支援や産業振興・雇用促進に関すること</t>
  </si>
  <si>
    <t>文化活動</t>
  </si>
  <si>
    <t>区施設;駅</t>
  </si>
  <si>
    <t>利用できる行政サービスや、暮らしに関わる情報・知識を入手したい;イベントの情報を入手したい;区の新しい取組みについて知りたい;区が直面する課題や、それに対する区の考え・取組みについて知りたい;予算など区政の基本的な情報を入手したい</t>
  </si>
  <si>
    <t>健康づくりや高齢者・障害者の福祉に関すること;地域コミュニティに関すること;防災や防犯に関すること;消費者支援や産業振興・雇用促進に関すること;公園・緑地や自然環境の保護に関すること</t>
  </si>
  <si>
    <t>具体的
区内のお出かけスポット紹介　など</t>
  </si>
  <si>
    <t>利用できる行政サービスや、暮らしに関わる情報・知識を入手したい;区の新しい取組みについて知りたい;区の取組みへの意見募集企画に意見や提案を寄せたい;予算など区政の基本的な情報を入手したい</t>
  </si>
  <si>
    <t>地域コミュニティに関すること;防災や防犯に関すること</t>
  </si>
  <si>
    <t>単身者の地域への関わり方について</t>
  </si>
  <si>
    <t>イベントの情報を入手したい;利用できる行政サービスや、暮らしに関わる情報・知識を入手したい;区の新しい取組みについて知りたい</t>
  </si>
  <si>
    <t>イベントの情報を入手したい;区の新しい取組みについて知りたい;利用できる行政サービスや、暮らしに関わる情報・知識を入手したい</t>
  </si>
  <si>
    <t>公園・緑地や自然環境の保護に関すること</t>
  </si>
  <si>
    <t>等々力渓谷と野毛町パーク、その周囲の環境について</t>
  </si>
  <si>
    <t>健康づくりや高齢者・障害者の福祉に関すること;子ども・若者や教育に関すること;地域コミュニティに関すること;文化・芸術やスポーツ、生涯学習に関すること;清掃・資源リサイクルに関すること;公園・緑地や自然環境の保護に関すること;都市景観や交通に関すること</t>
  </si>
  <si>
    <t>イベントの情報を入手したい;区民等と区が協働して取り組んでいる事柄について知りたい;区の新しい取組みについて知りたい;利用できる行政サービスや、暮らしに関わる情報・知識を入手したい</t>
  </si>
  <si>
    <t>生活の困りごとに対する支援に関すること;地域コミュニティに関すること;文化・芸術やスポーツ、生涯学習に関すること;清掃・資源リサイクルに関すること</t>
  </si>
  <si>
    <t>リサイクルやリユースに関する情報</t>
  </si>
  <si>
    <t>利用できる行政サービスや、暮らしに関わる情報・知識を入手したい;イベントの情報を入手したい;区が直面する課題や、それに対する区の考え・取組みについて知りたい;区の取組みへの意見募集企画に意見や提案を寄せたい;区民等と区が協働して取り組んでいる事柄について知りたい;区の新しい取組みについて知りたい;予算など区政の基本的な情報を入手したい</t>
  </si>
  <si>
    <t>　新庁舎についての詳細や、マイナンバーの使い方など知らない人が多いため、</t>
  </si>
  <si>
    <t>文化・芸術やスポーツ、生涯学習に関すること;健康づくりや高齢者・障害者の福祉に関すること</t>
  </si>
  <si>
    <t>カタログポケット・マチイロ</t>
  </si>
  <si>
    <t>子ども・若者や教育に関すること;地域コミュニティに関すること;防災や防犯に関すること;多様性の尊重（人権尊重・男女共同参画）に関すること;文化・芸術やスポーツ、生涯学習に関すること;清掃・資源リサイクルに関すること;消費者支援や産業振興・雇用促進に関すること;公園・緑地や自然環境の保護に関すること;都市景観や交通に関すること</t>
  </si>
  <si>
    <t>利用できる行政サービスや、暮らしに関わる情報・知識を入手したい;イベントの情報を入手したい;その他</t>
  </si>
  <si>
    <t>スマホ教室や、パソコン教室を増やしてほしい。</t>
  </si>
  <si>
    <t>生活の困りごとに対する支援に関すること;地域コミュニティに関すること;防災や防犯に関すること;文化・芸術やスポーツ、生涯学習に関すること</t>
  </si>
  <si>
    <t>イベントの情報を入手したい;区の新しい取組みについて知りたい;予算など区政の基本的な情報を入手したい;区が直面する課題や、それに対する区の考え・取組みについて知りたい;区の取組みへの意見募集企画に意見や提案を寄せたい;区民等と区が協働して取り組んでいる事柄について知りたい</t>
  </si>
  <si>
    <t>子ども・若者や教育に関すること;公園・緑地や自然環境の保護に関すること;健康づくりや高齢者・障害者の福祉に関すること</t>
  </si>
  <si>
    <t>利用できる行政サービスや、暮らしに関わる情報・知識を入手したい;イベントの情報を入手したい;区の新しい取組みについて知りたい;区民等と区が協働して取り組んでいる事柄について知りたい</t>
  </si>
  <si>
    <t>公園・緑地や自然環境の保護に関すること;健康づくりや高齢者・障害者の福祉に関すること;防災や防犯に関すること;地域コミュニティに関すること;清掃・資源リサイクルに関すること</t>
  </si>
  <si>
    <t>地区ごとの密着特集を組んで、知っている様で知らない地域の情報を発信して欲しい。例 北沢地区特集</t>
  </si>
  <si>
    <t>利用できる行政サービスや、暮らしに関わる情報・知識を入手したい;イベントの情報を入手したい;区が直面する課題や、それに対する区の考え・取組みについて知りたい;予算など区政の基本的な情報を入手したい</t>
  </si>
  <si>
    <t>生活の困りごとに対する支援に関すること;子ども・若者や教育に関すること;健康づくりや高齢者・障害者の福祉に関すること;清掃・資源リサイクルに関すること;文化・芸術やスポーツ、生涯学習に関すること</t>
  </si>
  <si>
    <t>様々な行政サービスについて、利用者の視点から使い方を説明する記事</t>
  </si>
  <si>
    <t>利用できる行政サービスや、暮らしに関わる情報・知識を入手したい;区が直面する課題や、それに対する区の考え・取組みについて知りたい;区の取組みへの意見募集企画に意見や提案を寄せたい;区民等と区が協働して取り組んでいる事柄について知りたい</t>
  </si>
  <si>
    <t>生活の困りごとに対する支援に関すること;清掃・資源リサイクルに関すること;都市景観や交通に関すること</t>
  </si>
  <si>
    <t>子ども・若者や教育に関すること;地域コミュニティに関すること;防災や防犯に関すること;文化・芸術やスポーツ、生涯学習に関すること;清掃・資源リサイクルに関すること;公園・緑地や自然環境の保護に関すること</t>
  </si>
  <si>
    <t>SDGSに対する取組の紹介や、その取組に参加できる情報や告知、やり方などを毎号提示して、区民から意識を高め全国に広まって欲しいです。</t>
  </si>
  <si>
    <t>地域コミュニティに関すること;文化・芸術やスポーツ、生涯学習に関すること;防災や防犯に関すること;公園・緑地や自然環境の保護に関すること</t>
  </si>
  <si>
    <t>地域コミュニティに関すること;文化・芸術やスポーツ、生涯学習に関すること</t>
  </si>
  <si>
    <t>新聞折込・戸別配付;駅;区施設</t>
  </si>
  <si>
    <t>子ども・若者や教育に関すること;防災や防犯に関すること;文化・芸術やスポーツ、生涯学習に関すること;消費者支援や産業振興・雇用促進に関すること;公園・緑地や自然環境の保護に関すること;都市景観や交通に関すること</t>
  </si>
  <si>
    <t>健康づくりや高齢者・障害者の福祉に関すること;生活の困りごとに対する支援に関すること;文化・芸術やスポーツ、生涯学習に関すること;公園・緑地や自然環境の保護に関すること</t>
  </si>
  <si>
    <t>利用できる行政サービスや、暮らしに関わる情報・知識を入手したい;区の新しい取組みについて知りたい;区が直面する課題や、それに対する区の考え・取組みについて知りたい</t>
  </si>
  <si>
    <t>文化・芸術やスポーツ、生涯学習に関すること;子ども・若者や教育に関すること</t>
  </si>
  <si>
    <t>文化・芸術やスポーツ、生涯学習に関すること;清掃・資源リサイクルに関すること</t>
  </si>
  <si>
    <t>子ども・若者や教育に関すること;文化・芸術やスポーツ、生涯学習に関すること;生活の困りごとに対する支援に関すること;健康づくりや高齢者・障害者の福祉に関すること;地域コミュニティに関すること;防災や防犯に関すること;公園・緑地や自然環境の保護に関すること</t>
  </si>
  <si>
    <t>若い方は区報の存在さえ知らないようですので、表紙など若いお母さんの興味に合わせてもいいかと思います。</t>
  </si>
  <si>
    <t>子ども・若者や教育に関すること;防災や防犯に関すること;文化・芸術やスポーツ、生涯学習に関すること;清掃・資源リサイクルに関すること;公園・緑地や自然環境の保護に関すること</t>
  </si>
  <si>
    <t>今でも十分ですが、子育て世代へ向けた記事が多いと若い方も関心がもてると思います。</t>
  </si>
  <si>
    <t>地域コミュニティに関すること;防災や防犯に関すること;文化・芸術やスポーツ、生涯学習に関すること;都市景観や交通に関すること</t>
  </si>
  <si>
    <t>新聞折込・戸別配付;区のホームページ</t>
  </si>
  <si>
    <t>世田谷区での飲食店や保育系などのアルバイト募集の欄があれば良いと思う。若者も読み、サイトなどの求人に乗せられない店が乗っける事により、世田谷区の伝統あるお店や小さい店などが潰れなくて済むと考えます。</t>
  </si>
  <si>
    <t>健康づくりや高齢者・障害者の福祉に関すること;生活の困りごとに対する支援に関すること;子ども・若者や教育に関すること;地域コミュニティに関すること;防災や防犯に関すること;文化・芸術やスポーツ、生涯学習に関すること;清掃・資源リサイクルに関すること;消費者支援や産業振興・雇用促進に関すること;公園・緑地や自然環境の保護に関すること;都市景観や交通に関すること;その他</t>
  </si>
  <si>
    <t xml:space="preserve">大人のスイミングスクール
区民の声と対応の事例
手話
義足や義手、装具について
</t>
  </si>
  <si>
    <t>新聞折込・戸別配付;駅</t>
  </si>
  <si>
    <t>利用できる行政サービスや、暮らしに関わる情報・知識を入手したい;イベントの情報を入手したい;区の取組みへの意見募集企画に意見や提案を寄せたい</t>
  </si>
  <si>
    <t>健康づくりや高齢者・障害者の福祉に関すること;生活の困りごとに対する支援に関すること;文化・芸術やスポーツ、生涯学習に関すること;清掃・資源リサイクルに関すること;消費者支援や産業振興・雇用促進に関すること</t>
  </si>
  <si>
    <t>シニア向けの就業情報</t>
  </si>
  <si>
    <t>区の新しい取組みについて知りたい;予算など区政の基本的な情報を入手したい;利用できる行政サービスや、暮らしに関わる情報・知識を入手したい</t>
  </si>
  <si>
    <t>健康づくりや高齢者・障害者の福祉に関すること;生活の困りごとに対する支援に関すること;子ども・若者や教育に関すること;多様性の尊重（人権尊重・男女共同参画）に関すること</t>
  </si>
  <si>
    <t>健康づくりや高齢者・障害者の福祉に関すること;文化・芸術やスポーツ、生涯学習に関すること;清掃・資源リサイクルに関すること;子ども・若者や教育に関すること</t>
  </si>
  <si>
    <t>防災や防犯に関すること;清掃・資源リサイクルに関すること;都市景観や交通に関すること</t>
  </si>
  <si>
    <t>利用できる行政サービスや、暮らしに関わる情報・知識を入手したい;イベントの情報を入手したい;予算など区政の基本的な情報を入手したい;区の新しい取組みについて知りたい;区の取組みへの意見募集企画に意見や提案を寄せたい</t>
  </si>
  <si>
    <t>子ども・若者や教育に関すること;生活の困りごとに対する支援に関すること;文化・芸術やスポーツ、生涯学習に関すること;清掃・資源リサイクルに関すること;公園・緑地や自然環境の保護に関すること;都市景観や交通に関すること</t>
  </si>
  <si>
    <t xml:space="preserve">世田谷区の子育て支援で検討中ものはどんなことがあるのか、とか実際に行われていることなど、まとめたものが見てみたいです。
世田谷区の子育て支援は結構充実してると思うのにその立場にならないと知らないことが多く、もっとアピールしたらいいのにと思っているからです。
また、保育園の待機児童など20年前と比較してかなり改善されたと思うが、保育士さんたちの待遇なども改善されたのでしょうか
誰でも預けられる的な制度が始まるけど、保育基準とかそういうのは世田谷区独自だったりするのか、保育士さんの給料はそのままなのに預かる子供だけが増える制度ではないだろうか、とか心配しています。
保育園に子供を預けて仕事をしていますが、保育士の人数を増やしたり、待遇をよくしないと預かる子供だけが増えて今までよりさらに大変になるのでは…大丈夫なのでしょうか
</t>
  </si>
  <si>
    <t>利用できる行政サービスや、暮らしに関わる情報・知識を入手したい;イベントの情報を入手したい;区民等と区が協働して取り組んでいる事柄について知りたい;区の新しい取組みについて知りたい</t>
  </si>
  <si>
    <t>生活の困りごとに対する支援に関すること;防災や防犯に関すること;文化・芸術やスポーツ、生涯学習に関すること</t>
  </si>
  <si>
    <t>世田谷生まれや関わりの在る文化人について知りたい。近くの徳冨蘆花についても詳しくは知らないし。明治生まれの祖母が「愛子夫人が西洋の日傘での姿が美しかった」と話しのを思います。</t>
  </si>
  <si>
    <t>健康づくりや高齢者・障害者の福祉に関すること;防災や防犯に関すること;生活の困りごとに対する支援に関すること</t>
  </si>
  <si>
    <t>生活の困りごとに対する支援に関すること;健康づくりや高齢者・障害者の福祉に関すること;子ども・若者や教育に関すること;防災や防犯に関すること;文化・芸術やスポーツ、生涯学習に関すること;清掃・資源リサイクルに関すること</t>
  </si>
  <si>
    <t>利用できる行政サービスや、暮らしに関わる情報・知識を入手したい;区の新しい取組みについて知りたい;イベントの情報を入手したい;予算など区政の基本的な情報を入手したい;区が直面する課題や、それに対する区の考え・取組みについて知りたい</t>
  </si>
  <si>
    <t>防災や防犯に関すること;多様性の尊重（人権尊重・男女共同参画）に関すること;清掃・資源リサイクルに関すること;生活の困りごとに対する支援に関すること;都市景観や交通に関すること</t>
  </si>
  <si>
    <t xml:space="preserve">ごみや資源の分別の仕方　…分類判定のポイントと出し方の注意点など
</t>
  </si>
  <si>
    <t>利用できる行政サービスや、暮らしに関わる情報・知識を入手したい;イベントの情報を入手したい;予算など区政の基本的な情報を入手したい;区が直面する課題や、それに対する区の考え・取組みについて知りたい;区の取組みへの意見募集企画に意見や提案を寄せたい;区民等と区が協働して取り組んでいる事柄について知りたい;区の新しい取組みについて知りたい</t>
  </si>
  <si>
    <t>地域コミュニティに関すること;防災や防犯に関すること;公園・緑地や自然環境の保護に関すること</t>
  </si>
  <si>
    <t>地域コミュニティに関すること;文化・芸術やスポーツ、生涯学習に関すること;清掃・資源リサイクルに関すること</t>
  </si>
  <si>
    <t>イベントの情報を入手したい;区民等と区が協働して取り組んでいる事柄について知りたい;区の新しい取組みについて知りたい</t>
  </si>
  <si>
    <t>地域コミュニティに関すること;文化・芸術やスポーツ、生涯学習に関すること;清掃・資源リサイクルに関すること;消費者支援や産業振興・雇用促進に関すること;生活の困りごとに対する支援に関すること</t>
  </si>
  <si>
    <t>歴史散歩,ワンポイント英会話(区内居住している人による)</t>
  </si>
  <si>
    <t>利用できる行政サービスや、暮らしに関わる情報・知識を入手したい;区の新しい取組みについて知りたい;イベントの情報を入手したい</t>
  </si>
  <si>
    <t>健康づくりや高齢者・障害者の福祉に関すること;生活の困りごとに対する支援に関すること;地域コミュニティに関すること;文化・芸術やスポーツ、生涯学習に関すること;公園・緑地や自然環境の保護に関すること;都市景観や交通に関すること</t>
  </si>
  <si>
    <t>健康づくりや高齢者・障害者の福祉に関すること;防災や防犯に関すること;文化・芸術やスポーツ、生涯学習に関すること;公園・緑地や自然環境の保護に関すること;都市景観や交通に関すること</t>
  </si>
  <si>
    <t>世田谷に長く住む一般区民へのインタビュー、旧地名や暗渠など地域に埋もれた歴史や文化や自然を巡る小さな旅、世田谷ゆかりの偉人伝</t>
  </si>
  <si>
    <t>文化・芸術やスポーツ、生涯学習に関すること;清掃・資源リサイクルに関すること;健康づくりや高齢者・障害者の福祉に関すること;地域コミュニティに関すること</t>
  </si>
  <si>
    <t>利用できる行政サービスや、暮らしに関わる情報・知識を入手したい;イベントの情報を入手したい;区の新しい取組みについて知りたい;区の取組みへの意見募集企画に意見や提案を寄せたい</t>
  </si>
  <si>
    <t>健康づくりや高齢者・障害者の福祉に関すること;生活の困りごとに対する支援に関すること;子ども・若者や教育に関すること;多様性の尊重（人権尊重・男女共同参画）に関すること;清掃・資源リサイクルに関すること;文化・芸術やスポーツ、生涯学習に関すること</t>
  </si>
  <si>
    <t>生活保護世帯、母子父子家庭世帯、障がい者(精神障がい者含む)や高齢者の独り暮らし向けの住宅の提供について。今後住むところが確保できるのか不安です。また、生活保護の申請の仕方について具体的に誌面にて説明していただきたいです。申請は本当に通るのか不安です。どのような状況なら生活保護に認定されるのか？本当のところを知りたいです。世田谷区ではきちんと条件が揃えば認定されるのか？遠回しに親戚に頼るように断っているのか？</t>
  </si>
  <si>
    <t>健康づくりや高齢者・障害者の福祉に関すること;文化・芸術やスポーツ、生涯学習に関すること;清掃・資源リサイクルに関すること</t>
  </si>
  <si>
    <t>高齢者の健康に関するイベントや予定</t>
  </si>
  <si>
    <t>子ども・若者や教育に関すること;地域コミュニティに関すること;防災や防犯に関すること;清掃・資源リサイクルに関すること;消費者支援や産業振興・雇用促進に関すること;都市景観や交通に関すること</t>
  </si>
  <si>
    <t>コミュニティバスの運行ルート</t>
  </si>
  <si>
    <t>区の取組みへの意見募集企画に意見や提案を寄せたい;イベントの情報を入手したい;利用できる行政サービスや、暮らしに関わる情報・知識を入手したい</t>
  </si>
  <si>
    <t>健康づくりや高齢者・障害者の福祉に関すること;都市景観や交通に関すること;公園・緑地や自然環境の保護に関すること;文化・芸術やスポーツ、生涯学習に関すること;地域コミュニティに関すること</t>
  </si>
  <si>
    <t>区内のレストラン情報</t>
  </si>
  <si>
    <t>10代以下</t>
  </si>
  <si>
    <t>イベントの情報を入手したい;区の取組みへの意見募集企画に意見や提案を寄せたい;利用できる行政サービスや、暮らしに関わる情報・知識を入手したい;区が直面する課題や、それに対する区の考え・取組みについて知りたい</t>
  </si>
  <si>
    <t>子ども・若者や教育に関すること;多様性の尊重（人権尊重・男女共同参画）に関すること;文化・芸術やスポーツ、生涯学習に関すること;地域コミュニティに関すること</t>
  </si>
  <si>
    <t>利用できる行政サービスや、暮らしに関わる情報・知識を入手したい;区の新しい取組みについて知りたい;予算など区政の基本的な情報を入手したい;区民等と区が協働して取り組んでいる事柄について知りたい</t>
  </si>
  <si>
    <t>防災や防犯に関すること;清掃・資源リサイクルに関すること;子ども・若者や教育に関すること;都市景観や交通に関すること</t>
  </si>
  <si>
    <t>狭隘道路の拡張整備や、区画整理の推進による人車分離を目指した街づくり。</t>
  </si>
  <si>
    <t>健康づくりや高齢者・障害者の福祉に関すること;生活の困りごとに対する支援に関すること;防災や防犯に関すること;文化・芸術やスポーツ、生涯学習に関すること;清掃・資源リサイクルに関すること</t>
  </si>
  <si>
    <t>「健康診断」「がん検診」</t>
  </si>
  <si>
    <t>イベントの情報を入手したい;区民等と区が協働して取り組んでいる事柄について知りたい;利用できる行政サービスや、暮らしに関わる情報・知識を入手したい;区が直面する課題や、それに対する区の考え・取組みについて知りたい</t>
  </si>
  <si>
    <t>防災や防犯に関すること;文化・芸術やスポーツ、生涯学習に関すること;地域コミュニティに関すること</t>
  </si>
  <si>
    <t>利用できる行政サービスや、暮らしに関わる情報・知識を入手したい;区の新しい取組みについて知りたい;予算など区政の基本的な情報を入手したい;区が直面する課題や、それに対する区の考え・取組みについて知りたい;区の取組みへの意見募集企画に意見や提案を寄せたい</t>
  </si>
  <si>
    <t>防災や防犯に関すること;文化・芸術やスポーツ、生涯学習に関すること;清掃・資源リサイクルに関すること</t>
  </si>
  <si>
    <t>利用できる行政サービスや、暮らしに関わる情報・知識を入手したい;イベントの情報を入手したい;予算など区政の基本的な情報を入手したい;区が直面する課題や、それに対する区の考え・取組みについて知りたい</t>
  </si>
  <si>
    <t>健康づくりや高齢者・障害者の福祉に関すること;生活の困りごとに対する支援に関すること;清掃・資源リサイクルに関すること;公園・緑地や自然環境の保護に関すること;都市景観や交通に関すること</t>
  </si>
  <si>
    <t>利用できる行政サービスや、暮らしに関わる情報・知識を入手したい;区が直面する課題や、それに対する区の考え・取組みについて知りたい;イベントの情報を入手したい;区の新しい取組みについて知りたい</t>
  </si>
  <si>
    <t>文化・芸術やスポーツ、生涯学習に関すること;地域コミュニティに関すること;防災や防犯に関すること;清掃・資源リサイクルに関すること;生活の困りごとに対する支援に関すること;健康づくりや高齢者・障害者の福祉に関すること</t>
  </si>
  <si>
    <t>イベントの情報を入手したい;区民等と区が協働して取り組んでいる事柄について知りたい;利用できる行政サービスや、暮らしに関わる情報・知識を入手したい</t>
  </si>
  <si>
    <t>区主催の文化・芸能に関する講座・舞台公演等</t>
  </si>
  <si>
    <t>利用できる行政サービスや、暮らしに関わる情報・知識を入手したい;イベントの情報を入手したい;区民等と区が協働して取り組んでいる事柄について知りたい;予算など区政の基本的な情報を入手したい;区が直面する課題や、それに対する区の考え・取組みについて知りたい</t>
  </si>
  <si>
    <t>健康づくりや高齢者・障害者の福祉に関すること;地域コミュニティに関すること;文化・芸術やスポーツ、生涯学習に関すること</t>
  </si>
  <si>
    <t>健康づくりや高齢者・障害者の福祉に関すること;文化・芸術やスポーツ、生涯学習に関すること;都市景観や交通に関すること</t>
  </si>
  <si>
    <t>生活の困りごとに対する支援に関すること;防災や防犯に関すること;公園・緑地や自然環境の保護に関すること</t>
  </si>
  <si>
    <t>公園、緑地でどのような守るべきルールがあるのか、それについて区側がどのような取り組みをしているのかを教えて欲しい。</t>
  </si>
  <si>
    <t>健康づくりや高齢者・障害者の福祉に関すること;地域コミュニティに関すること;防災や防犯に関すること;文化・芸術やスポーツ、生涯学習に関すること;清掃・資源リサイクルに関すること;都市景観や交通に関すること</t>
  </si>
  <si>
    <t>利用できる行政サービスや、暮らしに関わる情報・知識を入手したい;区が直面する課題や、それに対する区の考え・取組みについて知りたい;イベントの情報を入手したい</t>
  </si>
  <si>
    <t>生活の困りごとに対する支援に関すること;文化・芸術やスポーツ、生涯学習に関すること;地域コミュニティに関すること;公園・緑地や自然環境の保護に関すること</t>
  </si>
  <si>
    <t>利用できる行政サービスや、暮らしに関わる情報・知識を入手したい;区が直面する課題や、それに対する区の考え・取組みについて知りたい;予算など区政の基本的な情報を入手したい;区の新しい取組みについて知りたい</t>
  </si>
  <si>
    <t>生活の困りごとに対する支援に関すること;地域コミュニティに関すること;文化・芸術やスポーツ、生涯学習に関すること;清掃・資源リサイクルに関すること;消費者支援や産業振興・雇用促進に関すること;公園・緑地や自然環境の保護に関すること;都市景観や交通に関すること;防災や防犯に関すること</t>
  </si>
  <si>
    <t>区が直面する課題や、それに対する区の考え・取組みについて知りたい</t>
  </si>
  <si>
    <t>多様性の尊重（人権尊重・男女共同参画）に関すること</t>
  </si>
  <si>
    <t>1.災害時のペットの扱いについて
　　大型犬の受け入れ場所など
2.犬と遊べる所の紹介
3.高齢者の友達作り</t>
  </si>
  <si>
    <t>健康づくりや高齢者・障害者の福祉に関すること;生活の困りごとに対する支援に関すること;文化・芸術やスポーツ、生涯学習に関すること;清掃・資源リサイクルに関すること</t>
  </si>
  <si>
    <t>健康づくりや高齢者・障害者の福祉に関すること;生活の困りごとに対する支援に関すること;子ども・若者や教育に関すること;地域コミュニティに関すること;文化・芸術やスポーツ、生涯学習に関すること</t>
  </si>
  <si>
    <t>生活の困りごとに対する支援に関すること;文化・芸術やスポーツ、生涯学習に関すること;地域コミュニティに関すること</t>
  </si>
  <si>
    <t>こんな活動してます。や
こんなサークルあります。等
地域で孤立しないよう仲間やコミュニティ活動の紹介。支援、募集等の告知がもっと掲載されると良い。</t>
  </si>
  <si>
    <t>利用できる行政サービスや、暮らしに関わる情報・知識を入手したい;区が直面する課題や、それに対する区の考え・取組みについて知りたい;区の新しい取組みについて知りたい</t>
  </si>
  <si>
    <t>都市景観や交通に関すること;公園・緑地や自然環境の保護に関すること;清掃・資源リサイクルに関すること</t>
  </si>
  <si>
    <t>子ども・若者や教育に関すること;地域コミュニティに関すること;文化・芸術やスポーツ、生涯学習に関すること;清掃・資源リサイクルに関すること;消費者支援や産業振興・雇用促進に関すること;公園・緑地や自然環境の保護に関すること;都市景観や交通に関すること</t>
  </si>
  <si>
    <t>文化・芸術やスポーツ、生涯学習に関すること;清掃・資源リサイクルに関すること;健康づくりや高齢者・障害者の福祉に関すること</t>
  </si>
  <si>
    <t>生活の困りごとに対する支援に関すること;子ども・若者や教育に関すること;地域コミュニティに関すること;防災や防犯に関すること;多様性の尊重（人権尊重・男女共同参画）に関すること</t>
  </si>
  <si>
    <t>子育て支援</t>
  </si>
  <si>
    <t>健康づくりや高齢者・障害者の福祉に関すること;防災や防犯に関すること;文化・芸術やスポーツ、生涯学習に関すること;多様性の尊重（人権尊重・男女共同参画）に関すること;清掃・資源リサイクルに関すること;公園・緑地や自然環境の保護に関すること;都市景観や交通に関すること</t>
  </si>
  <si>
    <t>資源ゴミを出していますが、そのあとどうなっているのかがわかりません。環境保全に役立っているのでしょうか。そのへんが知りたいです。</t>
  </si>
  <si>
    <t>健康づくりや高齢者・障害者の福祉に関すること;防災や防犯に関すること;文化・芸術やスポーツ、生涯学習に関すること</t>
  </si>
  <si>
    <t>健康づくりや高齢者・障害者の福祉に関すること;地域コミュニティに関すること;防災や防犯に関すること;文化・芸術やスポーツ、生涯学習に関すること;都市景観や交通に関すること</t>
  </si>
  <si>
    <t>新聞折込・戸別配付;区施設;その他</t>
  </si>
  <si>
    <t>北沢ボランティアビューローでみる</t>
  </si>
  <si>
    <t>利用できる行政サービスや、暮らしに関わる情報・知識を入手したい;イベントの情報を入手したい;区民等と区が協働して取り組んでいる事柄について知りたい;区が直面する課題や、それに対する区の考え・取組みについて知りたい</t>
  </si>
  <si>
    <t>地域コミュニティについてボランティア情報などを充実させてほしい</t>
  </si>
  <si>
    <t>利用できる行政サービスや、暮らしに関わる情報・知識を入手したい;イベントの情報を入手したい;予算など区政の基本的な情報を入手したい</t>
  </si>
  <si>
    <t>生活の困りごとに対する支援に関すること;文化・芸術やスポーツ、生涯学習に関すること</t>
  </si>
  <si>
    <t>生活の困りごとに対する支援に関すること;地域コミュニティに関すること</t>
  </si>
  <si>
    <t>利用できる行政サービスや、暮らしに関わる情報・知識を入手したい;区の新しい取組みについて知りたい;予算など区政の基本的な情報を入手したい;区が直面する課題や、それに対する区の考え・取組みについて知りたい;区民等と区が協働して取り組んでいる事柄について知りたい;イベントの情報を入手したい</t>
  </si>
  <si>
    <t>健康づくりや高齢者・障害者の福祉に関すること;生活の困りごとに対する支援に関すること;防災や防犯に関すること;都市景観や交通に関すること;子ども・若者や教育に関すること;地域コミュニティに関すること</t>
  </si>
  <si>
    <t>利用できる行政サービスや、暮らしに関わる情報・知識を入手したい;区が直面する課題や、それに対する区の考え・取組みについて知りたい;区の新しい取組みについて知りたい;区民等と区が協働して取り組んでいる事柄について知りたい</t>
  </si>
  <si>
    <t>健康づくりや高齢者・障害者の福祉に関すること;防災や防犯に関すること;清掃・資源リサイクルに関すること;都市景観や交通に関すること</t>
  </si>
  <si>
    <t>世田谷区の人口と交通機関の混雑解消について。</t>
  </si>
  <si>
    <t>イベントの情報を入手したい;利用できる行政サービスや、暮らしに関わる情報・知識を入手したい;区の新しい取組みについて知りたい;予算など区政の基本的な情報を入手したい;区が直面する課題や、それに対する区の考え・取組みについて知りたい;区の取組みへの意見募集企画に意見や提案を寄せたい;区民等と区が協働して取り組んでいる事柄について知りたい</t>
  </si>
  <si>
    <t>新緑の季節になり、枝が伸びたままで手入れがされていない木が多々見受けられる。交通障害にもなる為、定期的に剪定するように啓発と、補助やボランティアサービスなどがあるならばそれらの告知をお願いしたいです。</t>
  </si>
  <si>
    <t>利用できる行政サービスや、暮らしに関わる情報・知識を入手したい;イベントの情報を入手したい;区の新しい取組みについて知りたい;予算など区政の基本的な情報を入手したい</t>
  </si>
  <si>
    <t>利用できる行政サービスや、暮らしに関わる情報・知識を入手したい;イベントの情報を入手したい;区が直面する課題や、それに対する区の考え・取組みについて知りたい;区民等と区が協働して取り組んでいる事柄について知りたい;区の新しい取組みについて知りたい;区の取組みへの意見募集企画に意見や提案を寄せたい</t>
  </si>
  <si>
    <t>子ども・若者や教育に関すること</t>
  </si>
  <si>
    <t>健康づくりや高齢者・障害者の福祉に関すること;生活の困りごとに対する支援に関すること;地域コミュニティに関すること;防災や防犯に関すること;文化・芸術やスポーツ、生涯学習に関すること;清掃・資源リサイクルに関すること;都市景観や交通に関すること</t>
  </si>
  <si>
    <t>利用できる行政サービスや、暮らしに関わる情報・知識を入手したい;区の新しい取組みについて知りたい</t>
  </si>
  <si>
    <t>清掃・資源リサイクルに関すること;生活の困りごとに対する支援に関すること;防災や防犯に関すること;公園・緑地や自然環境の保護に関すること</t>
  </si>
  <si>
    <t>健康づくりや高齢者・障害者の福祉に関すること;文化・芸術やスポーツ、生涯学習に関すること;地域コミュニティに関すること</t>
  </si>
  <si>
    <t>健康づくりや高齢者・障害者の福祉に関すること;生活の困りごとに対する支援に関すること;子ども・若者や教育に関すること;地域コミュニティに関すること;防災や防犯に関すること;文化・芸術やスポーツ、生涯学習に関すること;清掃・資源リサイクルに関すること;公園・緑地や自然環境の保護に関すること;消費者支援や産業振興・雇用促進に関すること</t>
  </si>
  <si>
    <t>健康づくりや高齢者・障害者の福祉に関すること;生活の困りごとに対する支援に関すること;地域コミュニティに関すること;文化・芸術やスポーツ、生涯学習に関すること</t>
  </si>
  <si>
    <t>区民同士が共通の趣味や年代、ライフスタイルなどで繋がれる場の提案</t>
  </si>
  <si>
    <t>地域コミュニティに関すること;防災や防犯に関すること;文化・芸術やスポーツ、生涯学習に関すること;公園・緑地や自然環境の保護に関すること;都市景観や交通に関すること</t>
  </si>
  <si>
    <t>利用できる行政サービスや、暮らしに関わる情報・知識を入手したい;区の新しい取組みについて知りたい;予算など区政の基本的な情報を入手したい;区が直面する課題や、それに対する区の考え・取組みについて知りたい</t>
  </si>
  <si>
    <t>地域コミュニティに関すること;防災や防犯に関すること;清掃・資源リサイクルに関すること</t>
  </si>
  <si>
    <t>利用できる行政サービスや、暮らしに関わる情報・知識を入手したい;区の新しい取組みについて知りたい;区が直面する課題や、それに対する区の考え・取組みについて知りたい;区民等と区が協働して取り組んでいる事柄について知りたい</t>
  </si>
  <si>
    <t>健康づくりや高齢者・障害者の福祉に関すること;生活の困りごとに対する支援に関すること;防災や防犯に関すること;公園・緑地や自然環境の保護に関すること</t>
  </si>
  <si>
    <t>区内居住外国人が話す言語を学ぶ機会を得たい。</t>
  </si>
  <si>
    <t>健康づくりや高齢者・障害者の福祉に関すること;生活の困りごとに対する支援に関すること;文化・芸術やスポーツ、生涯学習に関すること</t>
  </si>
  <si>
    <t>防災や防犯に関すること;地域コミュニティに関すること;文化・芸術やスポーツ、生涯学習に関すること;都市景観や交通に関すること</t>
  </si>
  <si>
    <t>利用できる行政サービスや、暮らしに関わる情報・知識を入手したい;区民等と区が協働して取り組んでいる事柄について知りたい</t>
  </si>
  <si>
    <t>健康づくりや高齢者・障害者の福祉に関すること;生活の困りごとに対する支援に関すること;子ども・若者や教育に関すること;防災や防犯に関すること;都市景観や交通に関すること</t>
  </si>
  <si>
    <t>健康づくりや高齢者・障害者の福祉に関すること;生活の困りごとに対する支援に関すること;子ども・若者や教育に関すること;地域コミュニティに関すること;防災や防犯に関すること;多様性の尊重（人権尊重・男女共同参画）に関すること;文化・芸術やスポーツ、生涯学習に関すること;清掃・資源リサイクルに関すること;公園・緑地や自然環境の保護に関すること;都市景観や交通に関すること</t>
  </si>
  <si>
    <t>オンライン</t>
    <phoneticPr fontId="3"/>
  </si>
  <si>
    <t>郵送</t>
  </si>
  <si>
    <t>持参</t>
  </si>
  <si>
    <t>保険制度や税金など、いつもわかりやすいので続けてほしい。</t>
  </si>
  <si>
    <t>ファクシミリ</t>
  </si>
  <si>
    <t>防災</t>
  </si>
  <si>
    <t>「外国籍の方々と区民との共生に関わる区の取り組みについて」の具体的な取り組み・課題</t>
  </si>
  <si>
    <t>区内の自治会館などで催されるサークル活動など紹介してほしいです。</t>
  </si>
  <si>
    <t>単身者保証人問題
単身者が増え、入院などの保証人がいないとき、行政が支援する取り組みが増えているが、世田谷はどうなっているのか。
有償での契約をすることもあるが、非常に費用が高く、また必要な時、有効に機能するのか信頼できないので、区としての対策を特集してください。</t>
  </si>
  <si>
    <t>図書館</t>
  </si>
  <si>
    <t>水道の止水栓に電圧を入れられ、さらに電圧が部屋や体にも投げ込まれ盗聴盗撮されてる上、住居不法侵入にあっているので、顔認証でしか玄関、窓からその他庭などに入れないようにしてほしい。その対策を特集してほしい。</t>
  </si>
  <si>
    <t>地域で行われている文化芸術やスポーツ生涯学習に関することを取り上げて紹介してほしい。</t>
  </si>
  <si>
    <t>区図書館で特集するイベントやテーマを教えてください。</t>
  </si>
  <si>
    <t>やさしい日本語の行政サービスの説明。例えば、「被保険者」と言われても、誰のことかわからない。</t>
  </si>
  <si>
    <t>①~⑦は期待するし（現場をよく見る）</t>
  </si>
  <si>
    <t>くらし・文化（歴史）←地域別でないもの
シルバーエリートや要介護者、生活苦の人だけでなく、50％の普通の高齢者の暮らしの知恵、工夫（役所が身近になる）
※エッセーとか（区民の）</t>
  </si>
  <si>
    <t>池尻庚甲堂（池尻2-23-20）300年以上の歴史ある広い土地にある貴重な文化財として、取り上げていただきたい。
以前メールでも世田谷区からの助成をお願いしましたが、「クラウドハンディングなどで資金を稼いでやってください」との返答。
現在36名の会員でボランティアの手伝いの方も5名となってしまいました。再検討してください。
TVに取り上げて区の協力がないこともTVで放映してもらったほうが良いのでしょうか。
鳥居の修繕費も200万かかるのです。せめて助成してほしいです。</t>
  </si>
  <si>
    <t>高齢者が増えて、散歩、軽い運動が毎日必要だが、地域によって歩く道（安全な）や、体操などのワークスペース、休憩所のありかなどを特集してほしい。</t>
  </si>
  <si>
    <t>高齢者に対する支援の種類など具体的に</t>
  </si>
  <si>
    <t>今後のイベントの情報や、イラストが好きなのでイラストをもっと扱ってほしい。
イラスト関連のテーマ記事はないでしょうか。</t>
  </si>
  <si>
    <t>知っておくだけですが、なんとなく安心です。</t>
  </si>
  <si>
    <t>自然環境に対する優しい取り組み。
授記伐採時は近隣住民に告知。
樹木剪定はむやみにせず、専門家の指示で</t>
  </si>
  <si>
    <t>北沢地域は外国の方が多く住むようになりました。仲良くなれるイベントしてほしいです。</t>
  </si>
  <si>
    <t>国と都（と区）の関係</t>
  </si>
  <si>
    <t>都、国からの独立性、非独立性。何を、いくらのお金を独自（区）で決め、使えるのか。また、何を訴える、実行させることができるのか。</t>
  </si>
  <si>
    <t>「区民のひろば」欄に区民の声コーナーを作ってほしい。紙面に余裕がないので無理かとは思いますが、’’生の声’’が欲しい。数名で可です。</t>
  </si>
  <si>
    <t>世田谷区は広いので小さい地域ごとのボランティア情報など知りたい。</t>
  </si>
  <si>
    <t>今、大橋から西方面への目黒川緑道は手入れがすごく念入りですが、ヤブのウグイス、カエル、アオダイショウ、カマキリなどの生物はどこへ？</t>
  </si>
  <si>
    <t>学びの場とイベント情報の提供</t>
  </si>
  <si>
    <t>区内で小さく静かに活動しているステキな人を「ステキな区民」のような感じでのせてほしい。ボランティア活動している方など。</t>
  </si>
  <si>
    <t>（⑪都市景観や交通に関することで）
各地区ごとに、表示してください。砧とか、玉川、北沢とか。</t>
  </si>
  <si>
    <t>知っている</t>
  </si>
  <si>
    <t>区のおしらせ「せたがや」のことを知らなかった</t>
  </si>
  <si>
    <t>ほとんど毎号読む</t>
  </si>
  <si>
    <t>その他;新聞折込・戸別配付</t>
  </si>
  <si>
    <t>郵便局・コンビニエンスストア・その他商業施設;その他</t>
  </si>
  <si>
    <t>駅;新聞折込・戸別配付;区施設</t>
  </si>
  <si>
    <t>新聞折込・戸別配付;駅;郵便局・コンビニエンスストア・その他商業施設;区施設</t>
  </si>
  <si>
    <t>区施設;新聞折込・戸別配付;駅</t>
  </si>
  <si>
    <t>利用できる行政サービスや、暮らしに関わる情報・知識を入手したい;区が直面する課題や、それに対する区の考え・取組みについて知りたい;区の取組みへの意見募集企画に意見や提案を寄せたい;その他</t>
  </si>
  <si>
    <t>利用できる行政サービスや、暮らしに関わる情報・知識を入手したい;イベントの情報を入手したい;区の新しい取組みについて知りたい;予算など区政の基本的な情報を入手したい;区の取組みへの意見募集企画に意見や提案を寄せたい</t>
  </si>
  <si>
    <t>利用できる行政サービスや、暮らしに関わる情報・知識を入手したい;イベントの情報を入手したい;区が直面する課題や、それに対する区の考え・取組みについて知りたい;区の取組みへの意見募集企画に意見や提案を寄せたい;区民等と区が協働して取り組んでいる事柄について知りたい</t>
  </si>
  <si>
    <t>利用できる行政サービスや、暮らしに関わる情報・知識を入手したい;区が直面する課題や、それに対する区の考え・取組みについて知りたい;区民等と区が協働して取り組んでいる事柄について知りたい</t>
  </si>
  <si>
    <t>イベントの情報を入手したい;区民等と区が協働して取り組んでいる事柄について知りたい</t>
  </si>
  <si>
    <t>利用できる行政サービスや、暮らしに関わる情報・知識を入手したい;区の新しい取組みについて知りたい;区民等と区が協働して取り組んでいる事柄について知りたい</t>
  </si>
  <si>
    <t>利用できる行政サービスや、暮らしに関わる情報・知識を入手したい;区の新しい取組みについて知りたい;予算など区政の基本的な情報を入手したい;区が直面する課題や、それに対する区の考え・取組みについて知りたい;区の取組みへの意見募集企画に意見や提案を寄せたい;区民等と区が協働して取り組んでいる事柄について知りたい</t>
  </si>
  <si>
    <t>利用できる行政サービスや、暮らしに関わる情報・知識を入手したい;イベントの情報を入手したい;区の新しい取組みについて知りたい;区が直面する課題や、それに対する区の考え・取組みについて知りたい;区民等と区が協働して取り組んでいる事柄について知りたい;その他</t>
  </si>
  <si>
    <t>区民等と区が協働して取り組んでいる事柄について知りたい;区の取組みへの意見募集企画に意見や提案を寄せたい;区が直面する課題や、それに対する区の考え・取組みについて知りたい;予算など区政の基本的な情報を入手したい;区の新しい取組みについて知りたい;イベントの情報を入手したい;利用できる行政サービスや、暮らしに関わる情報・知識を入手したい</t>
  </si>
  <si>
    <t>利用できる行政サービスや、暮らしに関わる情報・知識を入手したい;区の取組みへの意見募集企画に意見や提案を寄せたい;区民等と区が協働して取り組んでいる事柄について知りたい</t>
  </si>
  <si>
    <t>区民等と区が協働して取り組んでいる事柄について知りたい</t>
  </si>
  <si>
    <t>利用できる行政サービスや、暮らしに関わる情報・知識を入手したい;区の新しい取組みについて知りたい;予算など区政の基本的な情報を入手したい;区の取組みへの意見募集企画に意見や提案を寄せたい;区民等と区が協働して取り組んでいる事柄について知りたい</t>
  </si>
  <si>
    <t>区の新しい取組みについて知りたい;区が直面する課題や、それに対する区の考え・取組みについて知りたい;区民等と区が協働して取り組んでいる事柄について知りたい</t>
  </si>
  <si>
    <t>利用できる行政サービスや、暮らしに関わる情報・知識を入手したい;区の新しい取組みについて知りたい;予算など区政の基本的な情報を入手したい;区が直面する課題や、それに対する区の考え・取組みについて知りたい;区民等と区が協働して取り組んでいる事柄について知りたい</t>
  </si>
  <si>
    <t>健康づくりや高齢者・障害者の福祉に関すること</t>
  </si>
  <si>
    <t>健康づくりや高齢者・障害者の福祉に関すること;地域コミュニティに関すること</t>
  </si>
  <si>
    <t>健康づくりや高齢者・障害者の福祉に関すること;地域コミュニティに関すること;防災や防犯に関すること</t>
  </si>
  <si>
    <t>子ども・若者や教育に関すること;防災や防犯に関すること;文化・芸術やスポーツ、生涯学習に関すること</t>
  </si>
  <si>
    <t>健康づくりや高齢者・障害者の福祉に関すること;多様性の尊重（人権尊重・男女共同参画）に関すること;文化・芸術やスポーツ、生涯学習に関すること</t>
  </si>
  <si>
    <t>防災や防犯に関すること;文化・芸術やスポーツ、生涯学習に関すること;⑬その他</t>
  </si>
  <si>
    <t>健康づくりや高齢者・障害者の福祉に関すること;文化・芸術やスポーツ、生涯学習に関すること</t>
  </si>
  <si>
    <t>健康づくりや高齢者・障害者の福祉に関すること;生活の困りごとに対する支援に関すること;地域コミュニティに関すること;防災や防犯に関すること;清掃・資源リサイクルに関すること</t>
  </si>
  <si>
    <t>健康づくりや高齢者・障害者の福祉に関すること;生活の困りごとに対する支援に関すること;防災や防犯に関すること;清掃・資源リサイクルに関すること</t>
  </si>
  <si>
    <t>清掃・資源リサイクルに関すること</t>
  </si>
  <si>
    <t>健康づくりや高齢者・障害者の福祉に関すること;清掃・資源リサイクルに関すること;地域コミュニティに関すること;防災や防犯に関すること;文化・芸術やスポーツ、生涯学習に関すること</t>
  </si>
  <si>
    <t>健康づくりや高齢者・障害者の福祉に関すること;生活の困りごとに対する支援に関すること;地域コミュニティに関すること;清掃・資源リサイクルに関すること</t>
  </si>
  <si>
    <t>健康づくりや高齢者・障害者の福祉に関すること;生活の困りごとに対する支援に関すること;子ども・若者や教育に関すること;地域コミュニティに関すること;防災や防犯に関すること;清掃・資源リサイクルに関すること</t>
  </si>
  <si>
    <t>健康づくりや高齢者・障害者の福祉に関すること;地域コミュニティに関すること;防災や防犯に関すること;文化・芸術やスポーツ、生涯学習に関すること;消費者支援や産業振興・雇用促進に関すること</t>
  </si>
  <si>
    <t>健康づくりや高齢者・障害者の福祉に関すること;生活の困りごとに対する支援に関すること;清掃・資源リサイクルに関すること;消費者支援や産業振興・雇用促進に関すること</t>
  </si>
  <si>
    <t>消費者支援や産業振興・雇用促進に関すること</t>
  </si>
  <si>
    <t>健康づくりや高齢者・障害者の福祉に関すること;生活の困りごとに対する支援に関すること;子ども・若者や教育に関すること;防災や防犯に関すること;清掃・資源リサイクルに関すること;文化・芸術やスポーツ、生涯学習に関すること;公園・緑地や自然環境の保護に関すること</t>
  </si>
  <si>
    <t>健康づくりや高齢者・障害者の福祉に関すること;生活の困りごとに対する支援に関すること;地域コミュニティに関すること;防災や防犯に関すること;文化・芸術やスポーツ、生涯学習に関すること;公園・緑地や自然環境の保護に関すること</t>
  </si>
  <si>
    <t>健康づくりや高齢者・障害者の福祉に関すること;生活の困りごとに対する支援に関すること;子ども・若者や教育に関すること;地域コミュニティに関すること;防災や防犯に関すること;文化・芸術やスポーツ、生涯学習に関すること;清掃・資源リサイクルに関すること;公園・緑地や自然環境の保護に関すること</t>
  </si>
  <si>
    <t>健康づくりや高齢者・障害者の福祉に関すること;地域コミュニティに関すること;防災や防犯に関すること;文化・芸術やスポーツ、生涯学習に関すること;公園・緑地や自然環境の保護に関すること</t>
  </si>
  <si>
    <t>健康づくりや高齢者・障害者の福祉に関すること;生活の困りごとに対する支援に関すること;地域コミュニティに関すること;防災や防犯に関すること;多様性の尊重（人権尊重・男女共同参画）に関すること;文化・芸術やスポーツ、生涯学習に関すること;清掃・資源リサイクルに関すること;公園・緑地や自然環境の保護に関すること</t>
  </si>
  <si>
    <t>健康づくりや高齢者・障害者の福祉に関すること;防災や防犯に関すること;公園・緑地や自然環境の保護に関すること</t>
  </si>
  <si>
    <t>健康づくりや高齢者・障害者の福祉に関すること;地域コミュニティに関すること;文化・芸術やスポーツ、生涯学習に関すること;公園・緑地や自然環境の保護に関すること</t>
  </si>
  <si>
    <t>健康づくりや高齢者・障害者の福祉に関すること;生活の困りごとに対する支援に関すること;地域コミュニティに関すること;防災や防犯に関すること;文化・芸術やスポーツ、生涯学習に関すること;清掃・資源リサイクルに関すること;公園・緑地や自然環境の保護に関すること</t>
  </si>
  <si>
    <t>地域コミュニティに関すること;文化・芸術やスポーツ、生涯学習に関すること;公園・緑地や自然環境の保護に関すること</t>
  </si>
  <si>
    <t>健康づくりや高齢者・障害者の福祉に関すること;生活の困りごとに対する支援に関すること;子ども・若者や教育に関すること;地域コミュニティに関すること;防災や防犯に関すること;多様性の尊重（人権尊重・男女共同参画）に関すること;文化・芸術やスポーツ、生涯学習に関すること;清掃・資源リサイクルに関すること;消費者支援や産業振興・雇用促進に関すること;公園・緑地や自然環境の保護に関すること</t>
  </si>
  <si>
    <t>健康づくりや高齢者・障害者の福祉に関すること;生活の困りごとに対する支援に関すること;地域コミュニティに関すること;防災や防犯に関すること;文化・芸術やスポーツ、生涯学習に関すること;清掃・資源リサイクルに関すること;消費者支援や産業振興・雇用促進に関すること;公園・緑地や自然環境の保護に関すること</t>
  </si>
  <si>
    <t>多様性の尊重（人権尊重・男女共同参画）に関すること;清掃・資源リサイクルに関すること;公園・緑地や自然環境の保護に関すること</t>
  </si>
  <si>
    <t>健康づくりや高齢者・障害者の福祉に関すること;子ども・若者や教育に関すること;防災や防犯に関すること;文化・芸術やスポーツ、生涯学習に関すること;清掃・資源リサイクルに関すること;公園・緑地や自然環境の保護に関すること;都市景観や交通に関すること</t>
  </si>
  <si>
    <t>健康づくりや高齢者・障害者の福祉に関すること;生活の困りごとに対する支援に関すること;文化・芸術やスポーツ、生涯学習に関すること;都市景観や交通に関すること</t>
  </si>
  <si>
    <t>健康づくりや高齢者・障害者の福祉に関すること;生活の困りごとに対する支援に関すること;防災や防犯に関すること;文化・芸術やスポーツ、生涯学習に関すること;消費者支援や産業振興・雇用促進に関すること;公園・緑地や自然環境の保護に関すること;都市景観や交通に関すること</t>
  </si>
  <si>
    <t>健康づくりや高齢者・障害者の福祉に関すること;生活の困りごとに対する支援に関すること;防災や防犯に関すること;都市景観や交通に関すること</t>
  </si>
  <si>
    <t>健康づくりや高齢者・障害者の福祉に関すること;生活の困りごとに対する支援に関すること;子ども・若者や教育に関すること;防災や防犯に関すること;清掃・資源リサイクルに関すること;公園・緑地や自然環境の保護に関すること;都市景観や交通に関すること</t>
  </si>
  <si>
    <t>地域コミュニティに関すること;多様性の尊重（人権尊重・男女共同参画）に関すること;文化・芸術やスポーツ、生涯学習に関すること;公園・緑地や自然環境の保護に関すること;都市景観や交通に関すること</t>
  </si>
  <si>
    <t>健康づくりや高齢者・障害者の福祉に関すること;地域コミュニティに関すること;防災や防犯に関すること;清掃・資源リサイクルに関すること;公園・緑地や自然環境の保護に関すること;都市景観や交通に関すること</t>
  </si>
  <si>
    <t>健康づくりや高齢者・障害者の福祉に関すること;子ども・若者や教育に関すること;地域コミュニティに関すること;清掃・資源リサイクルに関すること;都市景観や交通に関すること;公園・緑地や自然環境の保護に関すること</t>
  </si>
  <si>
    <t>健康づくりや高齢者・障害者の福祉に関すること;生活の困りごとに対する支援に関すること;防災や防犯に関すること;文化・芸術やスポーツ、生涯学習に関すること;清掃・資源リサイクルに関すること;消費者支援や産業振興・雇用促進に関すること;公園・緑地や自然環境の保護に関すること;都市景観や交通に関すること</t>
  </si>
  <si>
    <t>健康づくりや高齢者・障害者の福祉に関すること;生活の困りごとに対する支援に関すること;子ども・若者や教育に関すること;防災や防犯に関すること;文化・芸術やスポーツ、生涯学習に関すること;公園・緑地や自然環境の保護に関すること;都市景観や交通に関すること</t>
  </si>
  <si>
    <t>健康づくりや高齢者・障害者の福祉に関すること;生活の困りごとに対する支援に関すること;地域コミュニティに関すること;防災や防犯に関すること;都市景観や交通に関すること</t>
  </si>
  <si>
    <t>健康づくりや高齢者・障害者の福祉に関すること;生活の困りごとに対する支援に関すること;地域コミュニティに関すること;防災や防犯に関すること;清掃・資源リサイクルに関すること;都市景観や交通に関すること</t>
  </si>
  <si>
    <t>健康づくりや高齢者・障害者の福祉に関すること;生活の困りごとに対する支援に関すること;子ども・若者や教育に関すること;地域コミュニティに関すること;防災や防犯に関すること;多様性の尊重（人権尊重・男女共同参画）に関すること;文化・芸術やスポーツ、生涯学習に関すること;清掃・資源リサイクルに関すること;公園・緑地や自然環境の保護に関すること;都市景観や交通に関すること;⑬その他</t>
  </si>
  <si>
    <t>健康づくりや高齢者・障害者の福祉に関すること;子ども・若者や教育に関すること;地域コミュニティに関すること;防災や防犯に関すること;生活の困りごとに対する支援に関すること;文化・芸術やスポーツ、生涯学習に関すること;消費者支援や産業振興・雇用促進に関すること;公園・緑地や自然環境の保護に関すること;清掃・資源リサイクルに関すること;都市景観や交通に関すること</t>
  </si>
  <si>
    <t>防災や防犯に関すること;文化・芸術やスポーツ、生涯学習に関すること;都市景観や交通に関すること</t>
  </si>
  <si>
    <t>健康づくりや高齢者・障害者の福祉に関すること;地域コミュニティに関すること;防災や防犯に関すること;清掃・資源リサイクルに関すること;消費者支援や産業振興・雇用促進に関すること;都市景観や交通に関すること</t>
  </si>
  <si>
    <t>生活の困りごとに対する支援に関すること;子ども・若者や教育に関すること;防災や防犯に関すること;文化・芸術やスポーツ、生涯学習に関すること;公園・緑地や自然環境の保護に関すること;都市景観や交通に関すること</t>
  </si>
  <si>
    <t>文化・芸術やスポーツ、生涯学習に関すること;清掃・資源リサイクルに関すること;公園・緑地や自然環境の保護に関すること;都市景観や交通に関すること</t>
  </si>
  <si>
    <t>健康づくりや高齢者・障害者の福祉に関すること;防災や防犯に関すること;文化・芸術やスポーツ、生涯学習に関すること;都市景観や交通に関すること</t>
  </si>
  <si>
    <t>77歳女性、世田谷在住者です。
この年まで、「あんすこ」の意味がずーっとわからずにいました。その間、骨折などしても気軽に相談できずにいました。介護予防教室ではじめて知りました。その参加者もほぼ知らない状況でした。この紙が適切でないとも言われるかもしれませんが、60代くらいから少しずつ知る必要があります。高齢者に周知する方法を（いつもいつも）考えてください。この「せたがや」も有効です。
「グループホーム」とは何ぞや？知ってる人ほぼいません。</t>
  </si>
  <si>
    <r>
      <rPr>
        <sz val="11"/>
        <rFont val="Segoe UI Symbol"/>
        <family val="3"/>
      </rPr>
      <t>5⃣</t>
    </r>
    <r>
      <rPr>
        <sz val="11"/>
        <rFont val="BIZ UDPゴシック"/>
        <family val="3"/>
        <charset val="128"/>
      </rPr>
      <t>-１(2)(3)(4)いずれも△</t>
    </r>
    <phoneticPr fontId="3"/>
  </si>
  <si>
    <r>
      <rPr>
        <sz val="11"/>
        <rFont val="Segoe UI Symbol"/>
        <family val="3"/>
      </rPr>
      <t>4⃣</t>
    </r>
    <r>
      <rPr>
        <sz val="11"/>
        <rFont val="BIZ UDPゴシック"/>
        <family val="3"/>
        <charset val="128"/>
      </rPr>
      <t xml:space="preserve">新聞折込の新聞は朝日新聞
</t>
    </r>
    <r>
      <rPr>
        <sz val="11"/>
        <rFont val="Segoe UI Symbol"/>
        <family val="3"/>
      </rPr>
      <t>8⃣-2</t>
    </r>
    <r>
      <rPr>
        <sz val="11"/>
        <rFont val="BIZ UDPゴシック"/>
        <family val="3"/>
        <charset val="128"/>
      </rPr>
      <t>「区民のひろば」欄に記載されている会員募集や催し物など、「現在も継続、楽しいです」</t>
    </r>
    <phoneticPr fontId="3"/>
  </si>
  <si>
    <t>【困ること】いつも区として、都として、意見を求める''テーマ''、''問題''を公表、求めてください。
一例。都営住宅、マンション市民などのをチェックする大地震への役割は誰がするのか。注意、教育、指示だけでは不備、不完了。</t>
  </si>
  <si>
    <t>5⃣(3)①と②に両方チェックあり
6⃣①暮らしにかかわる情報・知識の「知識」に○の記入あり</t>
    <phoneticPr fontId="3"/>
  </si>
  <si>
    <r>
      <t>（</t>
    </r>
    <r>
      <rPr>
        <sz val="11"/>
        <rFont val="Segoe UI Symbol"/>
        <family val="3"/>
      </rPr>
      <t>5⃣-</t>
    </r>
    <r>
      <rPr>
        <sz val="11"/>
        <rFont val="BIZ UDPゴシック"/>
        <family val="3"/>
        <charset val="128"/>
      </rPr>
      <t>２(6)紙面の大きさについて問うところに、「小さいと読みにくい」と記入あり。</t>
    </r>
    <rPh sb="37" eb="39">
      <t>キニュウ</t>
    </rPh>
    <phoneticPr fontId="3"/>
  </si>
  <si>
    <r>
      <rPr>
        <sz val="11"/>
        <rFont val="Segoe UI Symbol"/>
        <family val="3"/>
      </rPr>
      <t>5⃣-1</t>
    </r>
    <r>
      <rPr>
        <sz val="11"/>
        <rFont val="BIZ UDPゴシック"/>
        <family val="3"/>
        <charset val="128"/>
      </rPr>
      <t xml:space="preserve">に「今回のp4、p5は読みやすい」と記入あり。
</t>
    </r>
    <r>
      <rPr>
        <sz val="11"/>
        <rFont val="Segoe UI Symbol"/>
        <family val="3"/>
      </rPr>
      <t>8⃣-1</t>
    </r>
    <r>
      <rPr>
        <sz val="11"/>
        <rFont val="BIZ UDPゴシック"/>
        <family val="3"/>
        <charset val="128"/>
      </rPr>
      <t>に「興味ある物があるとき」と記入あり。</t>
    </r>
    <rPh sb="22" eb="24">
      <t>キニュウ</t>
    </rPh>
    <rPh sb="46" eb="48">
      <t>キニュウ</t>
    </rPh>
    <phoneticPr fontId="3"/>
  </si>
  <si>
    <r>
      <rPr>
        <sz val="11"/>
        <rFont val="Segoe UI Symbol"/>
        <family val="3"/>
      </rPr>
      <t>5⃣</t>
    </r>
    <r>
      <rPr>
        <sz val="11"/>
        <rFont val="BIZ UDPゴシック"/>
        <family val="3"/>
        <charset val="128"/>
      </rPr>
      <t xml:space="preserve">-2(1)に「表紙のデザインは考えたほうが良い。」と記入あり。
</t>
    </r>
    <r>
      <rPr>
        <sz val="11"/>
        <rFont val="Segoe UI Symbol"/>
        <family val="3"/>
      </rPr>
      <t>5⃣</t>
    </r>
    <r>
      <rPr>
        <sz val="11"/>
        <rFont val="BIZ UDPゴシック"/>
        <family val="3"/>
        <charset val="128"/>
      </rPr>
      <t>-2(3)に「きれいな方が良い。」と記入あり。</t>
    </r>
    <rPh sb="28" eb="30">
      <t>キニュウ</t>
    </rPh>
    <rPh sb="47" eb="48">
      <t>ホウ</t>
    </rPh>
    <rPh sb="49" eb="50">
      <t>ヨ</t>
    </rPh>
    <rPh sb="54" eb="56">
      <t>キニュウ</t>
    </rPh>
    <phoneticPr fontId="3"/>
  </si>
  <si>
    <t>区議・区の職員担当者は現場、現状をよく見る。現場の意見をよく聞く、見る。
区議・区の職員、仕事をやってるふりに見える。頑張ってると思います。もったいない！</t>
  </si>
  <si>
    <r>
      <rPr>
        <sz val="11"/>
        <rFont val="Segoe UI Symbol"/>
        <family val="3"/>
      </rPr>
      <t>8⃣</t>
    </r>
    <r>
      <rPr>
        <sz val="11"/>
        <rFont val="BIZ UDPゴシック"/>
        <family val="3"/>
        <charset val="128"/>
      </rPr>
      <t>-1に「字が小さく読みにくいため、読みやすくする工夫要」と記入あり。</t>
    </r>
    <rPh sb="31" eb="33">
      <t>キニュウ</t>
    </rPh>
    <phoneticPr fontId="3"/>
  </si>
  <si>
    <t>発行形態</t>
  </si>
  <si>
    <t>紙面の構成・表記</t>
  </si>
  <si>
    <t>地域版</t>
  </si>
  <si>
    <t>番号</t>
    <rPh sb="0" eb="2">
      <t>バンゴウ</t>
    </rPh>
    <phoneticPr fontId="1"/>
  </si>
  <si>
    <t>紙面の内容</t>
  </si>
  <si>
    <t>自治体の広報はとにかく「お役所言葉」「お役所用語」をやめて、伝わる日本語を使用してください。だれに、なにを、いつまでに、してほしいのかがわかりやすくなっているかは常に確認。まず、概要から入る告知はお役所文化なのでしょうけれど、概要は区民にとっては重要事項ではありません。事業名などが無駄に長かったり、似たような言葉を使う事業名なのもわかりにくくなる理由の一つではあるので、そこからの見直しも必要。</t>
    <phoneticPr fontId="1"/>
  </si>
  <si>
    <t>戸別配付</t>
  </si>
  <si>
    <t>ホームページ版</t>
  </si>
  <si>
    <t>区民へのお得情報</t>
    <phoneticPr fontId="1"/>
  </si>
  <si>
    <t>詳細が載っているHPへの誘導(QRコード)</t>
    <phoneticPr fontId="1"/>
  </si>
  <si>
    <t>民間企業の区内で開催のイベント情報
※区民対象の特別クーポンなどお得なものが欲しい</t>
    <phoneticPr fontId="1"/>
  </si>
  <si>
    <t>地域別ページ
※この地域に住んでる人はこのページを読めばお得情報やイベント情報などがマップでわかる、など</t>
    <phoneticPr fontId="1"/>
  </si>
  <si>
    <t>世田谷区の地図があまり頭に入っていません。どのあたりかちょっとした地図を掲載してもらうとわかりやすいかなと思っています。必要ならその都度検索すればいいのですが、もし簡単にできるようでしたらお願いします。</t>
    <phoneticPr fontId="1"/>
  </si>
  <si>
    <t>区民の声なども積極的に取り上げていただき、紹介して、意見を募り、区の議事会で討論→採決して欲しいです。</t>
    <phoneticPr fontId="1"/>
  </si>
  <si>
    <t>国も都も少子化問題を重視し、その対策(高校授業料免除等金銭的援助)を講じているが、今の高齢者が子育て時代には そんなものはなかった。それなのに今は少ない年金から介護保険料やら何やら引かれて働かざるを得ない状況にある。しかしそうそう仕事は無く、年齢で線引きされ面接にも至らないことがほとんどです。私は現在60代ですが、あと10年働いたら生活保護を受給するつもりですが、すんなり受給できるのでしょうか？
せめて高額所得者以外の高齢者の医療費は無料にしてほしい。子供の医療費だけ無料とか、本当に腹立たしい思いです。
こういう切実な人々の声を聞いて、何か手立てがあるのか専門家のアドバイスをいただけるコーナーがあるといいのですが。</t>
    <phoneticPr fontId="1"/>
  </si>
  <si>
    <t>以前は新聞折り込みで配布されていた広報紙、新聞をとっている家庭が減少している現在は折り込みではなくポスティングなどを検討したり、そもそも紙媒体をやめるなどの検討が必要かと思います。お知らせは駅のサイネージや電車内の広告枠を使うなどを検討すればIT弱者にも届ける方法はあります。
前例、慣例を根本から見直す時代なのではないでしようか？</t>
    <phoneticPr fontId="1"/>
  </si>
  <si>
    <t>公園、緑地でのルール違反が多すぎます。
自身も怖い目にあったし、怖い思いをしている子供や高齢者を見かけたこともあります。
特に、自転車禁止の場所に乗り入れる人。
未就園児の横や杖をついて散歩をしている高齢者の横を結構なスピードのまま我がもの顔ですり抜けていきます。
火のついたタバコ（電子タバコではなかった）をもち、手を振って歩く人。
子供の顔の位置に火があるので見ていて心配になり、歩きタバコ禁止ですよと注意をしましたが、逆ギレされてしまいました。
なんとかできないものでしょうか…
こういう問題は、予算やその他防災や介護問題に比べたら小さいものかもしれませんが、一度大々的に区民に意見や提案等聞いてほしいです。</t>
    <phoneticPr fontId="1"/>
  </si>
  <si>
    <r>
      <rPr>
        <b/>
        <sz val="11"/>
        <rFont val="Segoe UI Symbol"/>
        <family val="3"/>
      </rPr>
      <t>1⃣</t>
    </r>
    <r>
      <rPr>
        <b/>
        <sz val="11"/>
        <rFont val="BIZ UDPゴシック"/>
        <family val="3"/>
        <charset val="128"/>
      </rPr>
      <t>年代</t>
    </r>
    <phoneticPr fontId="3"/>
  </si>
  <si>
    <r>
      <rPr>
        <b/>
        <sz val="11"/>
        <rFont val="Segoe UI Symbol"/>
        <family val="3"/>
      </rPr>
      <t>2⃣</t>
    </r>
    <r>
      <rPr>
        <b/>
        <sz val="11"/>
        <rFont val="BIZ UDPゴシック"/>
        <family val="3"/>
        <charset val="128"/>
      </rPr>
      <t>性別</t>
    </r>
    <phoneticPr fontId="3"/>
  </si>
  <si>
    <r>
      <rPr>
        <b/>
        <sz val="11"/>
        <rFont val="Segoe UI Symbol"/>
        <family val="3"/>
      </rPr>
      <t>3⃣</t>
    </r>
    <r>
      <rPr>
        <b/>
        <sz val="11"/>
        <rFont val="BIZ UDPゴシック"/>
        <family val="3"/>
        <charset val="128"/>
      </rPr>
      <t>区のおしらせ「せたがや」のことを知っているか（オンラインによる回答のみ）</t>
    </r>
    <rPh sb="18" eb="19">
      <t>シ</t>
    </rPh>
    <rPh sb="33" eb="35">
      <t>カイトウ</t>
    </rPh>
    <phoneticPr fontId="3"/>
  </si>
  <si>
    <r>
      <rPr>
        <b/>
        <sz val="11"/>
        <rFont val="Segoe UI Symbol"/>
        <family val="3"/>
      </rPr>
      <t>3⃣</t>
    </r>
    <r>
      <rPr>
        <b/>
        <sz val="11"/>
        <rFont val="BIZ UDPゴシック"/>
        <family val="3"/>
        <charset val="128"/>
      </rPr>
      <t>区のおしらせ「せたがや」をどのくらい読むか</t>
    </r>
    <phoneticPr fontId="3"/>
  </si>
  <si>
    <r>
      <rPr>
        <b/>
        <sz val="11"/>
        <rFont val="Segoe UI Symbol"/>
        <family val="3"/>
      </rPr>
      <t>4⃣</t>
    </r>
    <r>
      <rPr>
        <b/>
        <sz val="11"/>
        <rFont val="BIZ UDPゴシック"/>
        <family val="3"/>
        <charset val="128"/>
      </rPr>
      <t>区のおしらせ「せたがや」をどのように入手しているか（複数選択可）</t>
    </r>
    <phoneticPr fontId="3"/>
  </si>
  <si>
    <r>
      <rPr>
        <b/>
        <sz val="11"/>
        <rFont val="Segoe UI Symbol"/>
        <family val="3"/>
      </rPr>
      <t>5⃣</t>
    </r>
    <r>
      <rPr>
        <b/>
        <sz val="11"/>
        <rFont val="BIZ UDPゴシック"/>
        <family val="3"/>
        <charset val="128"/>
      </rPr>
      <t>-1区のおしらせ「せたがや」は読みやすいか</t>
    </r>
    <phoneticPr fontId="3"/>
  </si>
  <si>
    <r>
      <rPr>
        <b/>
        <sz val="11"/>
        <rFont val="Segoe UI Symbol"/>
        <family val="3"/>
      </rPr>
      <t>5⃣</t>
    </r>
    <r>
      <rPr>
        <b/>
        <sz val="11"/>
        <rFont val="BIZ UDPゴシック"/>
        <family val="3"/>
        <charset val="128"/>
      </rPr>
      <t>-2(1)表紙が目をひくものでない</t>
    </r>
    <phoneticPr fontId="3"/>
  </si>
  <si>
    <r>
      <rPr>
        <b/>
        <sz val="11"/>
        <rFont val="Segoe UI Symbol"/>
        <family val="3"/>
      </rPr>
      <t>5⃣-2(</t>
    </r>
    <r>
      <rPr>
        <b/>
        <sz val="11"/>
        <rFont val="BIZ UDPゴシック"/>
        <family val="3"/>
        <charset val="128"/>
      </rPr>
      <t>2)ページの構成や記事の配置がわかりづらい</t>
    </r>
    <phoneticPr fontId="3"/>
  </si>
  <si>
    <r>
      <rPr>
        <b/>
        <sz val="11"/>
        <rFont val="Segoe UI Symbol"/>
        <family val="3"/>
      </rPr>
      <t>5⃣-2(</t>
    </r>
    <r>
      <rPr>
        <b/>
        <sz val="11"/>
        <rFont val="BIZ UDPゴシック"/>
        <family val="3"/>
        <charset val="128"/>
      </rPr>
      <t>3)記事の見出しが興味をひきつけるものでない</t>
    </r>
    <phoneticPr fontId="3"/>
  </si>
  <si>
    <r>
      <rPr>
        <b/>
        <sz val="11"/>
        <rFont val="Segoe UI Symbol"/>
        <family val="3"/>
      </rPr>
      <t>5⃣-2(</t>
    </r>
    <r>
      <rPr>
        <b/>
        <sz val="11"/>
        <rFont val="BIZ UDPゴシック"/>
        <family val="3"/>
        <charset val="128"/>
      </rPr>
      <t>4)文章の表現や表記がわかりづらい</t>
    </r>
    <phoneticPr fontId="3"/>
  </si>
  <si>
    <r>
      <rPr>
        <b/>
        <sz val="11"/>
        <rFont val="Segoe UI Symbol"/>
        <family val="3"/>
      </rPr>
      <t>5⃣-2(</t>
    </r>
    <r>
      <rPr>
        <b/>
        <sz val="11"/>
        <rFont val="BIZ UDPゴシック"/>
        <family val="3"/>
        <charset val="128"/>
      </rPr>
      <t>5)写真やイラストの数が少ない</t>
    </r>
    <phoneticPr fontId="3"/>
  </si>
  <si>
    <r>
      <rPr>
        <b/>
        <sz val="11"/>
        <rFont val="Segoe UI Symbol"/>
        <family val="3"/>
      </rPr>
      <t>5⃣-2(</t>
    </r>
    <r>
      <rPr>
        <b/>
        <sz val="11"/>
        <rFont val="BIZ UDPゴシック"/>
        <family val="3"/>
        <charset val="128"/>
      </rPr>
      <t>6)紙面の大きさについて</t>
    </r>
    <phoneticPr fontId="3"/>
  </si>
  <si>
    <r>
      <rPr>
        <b/>
        <sz val="11"/>
        <rFont val="Segoe UI Symbol"/>
        <family val="3"/>
      </rPr>
      <t>6⃣</t>
    </r>
    <r>
      <rPr>
        <b/>
        <sz val="11"/>
        <rFont val="BIZ UDPゴシック"/>
        <family val="3"/>
        <charset val="128"/>
      </rPr>
      <t>区のおしらせ「せたがや」にどんなことを期待するか（複数選択可）</t>
    </r>
    <phoneticPr fontId="3"/>
  </si>
  <si>
    <r>
      <rPr>
        <b/>
        <sz val="11"/>
        <rFont val="Segoe UI Symbol"/>
        <family val="3"/>
      </rPr>
      <t>7⃣</t>
    </r>
    <r>
      <rPr>
        <b/>
        <sz val="11"/>
        <rFont val="BIZ UDPゴシック"/>
        <family val="3"/>
        <charset val="128"/>
      </rPr>
      <t>区のおしらせ「せたがや」でどのようなテーマを特集してほしいか（複数選択可）</t>
    </r>
    <phoneticPr fontId="3"/>
  </si>
  <si>
    <r>
      <rPr>
        <b/>
        <sz val="11"/>
        <rFont val="Segoe UI Symbol"/>
        <family val="3"/>
      </rPr>
      <t>8⃣</t>
    </r>
    <r>
      <rPr>
        <b/>
        <sz val="11"/>
        <rFont val="BIZ UDPゴシック"/>
        <family val="3"/>
        <charset val="128"/>
      </rPr>
      <t>-1「区民のひろば」欄の記事をどのくらい読むか</t>
    </r>
    <phoneticPr fontId="3"/>
  </si>
  <si>
    <r>
      <rPr>
        <b/>
        <sz val="11"/>
        <rFont val="Segoe UI Symbol"/>
        <family val="3"/>
      </rPr>
      <t>8⃣</t>
    </r>
    <r>
      <rPr>
        <b/>
        <sz val="11"/>
        <rFont val="BIZ UDPゴシック"/>
        <family val="3"/>
        <charset val="128"/>
      </rPr>
      <t>-2「区民のひろば」欄に掲載されている会員募集や催し物などに参加したことはあるか</t>
    </r>
    <phoneticPr fontId="3"/>
  </si>
  <si>
    <t>題名がカラーになっていたり、鯉のぼりなどのイラストが入っている所が良いなと思いました。
区公式YouTubeの案内がぱっと目に入ってYouTubeの存在を知りました。
イラストがあると紙面が明るくなってほのぼのするので、個人的には好みです。</t>
    <phoneticPr fontId="1"/>
  </si>
  <si>
    <t>これからも区のおしらせ作り､頑張って下さい</t>
    <phoneticPr fontId="1"/>
  </si>
  <si>
    <t>ＱＲコードがあるのも使いやすいと思います</t>
    <phoneticPr fontId="1"/>
  </si>
  <si>
    <t>個数 / 1⃣年代</t>
  </si>
  <si>
    <t>行ラベル</t>
  </si>
  <si>
    <t>総計</t>
  </si>
  <si>
    <t>個数 / 2⃣性別</t>
  </si>
  <si>
    <t>無回答</t>
    <rPh sb="0" eb="3">
      <t>ムカイトウ</t>
    </rPh>
    <phoneticPr fontId="3"/>
  </si>
  <si>
    <t>個数 / 3⃣区のおしらせ「せたがや」のことを知っているか（オンラインによる回答のみ）</t>
  </si>
  <si>
    <t>個数 / 3⃣区のおしらせ「せたがや」をどのくらい読むか</t>
  </si>
  <si>
    <t>ほとんど毎号読む</t>
    <phoneticPr fontId="3"/>
  </si>
  <si>
    <t>4⃣区のおしらせ「せたがや」をどのように入手しているか（複数選択可）_新聞折込・戸別配付</t>
    <rPh sb="35" eb="39">
      <t>シンブンオリコミ</t>
    </rPh>
    <rPh sb="40" eb="44">
      <t>コベツハイフ</t>
    </rPh>
    <phoneticPr fontId="3"/>
  </si>
  <si>
    <t>4⃣区のおしらせ「せたがや」をどのように入手しているか（複数選択可）_駅</t>
    <rPh sb="35" eb="36">
      <t>エキ</t>
    </rPh>
    <phoneticPr fontId="3"/>
  </si>
  <si>
    <t>4⃣区のおしらせ「せたがや」をどのように入手しているか（複数選択可）_郵便局・コンビニエンスストア・その他商業施設</t>
    <phoneticPr fontId="3"/>
  </si>
  <si>
    <t>4⃣区のおしらせ「せたがや」をどのように入手しているか（複数選択可）_区施設</t>
    <rPh sb="35" eb="38">
      <t>クシセツ</t>
    </rPh>
    <phoneticPr fontId="3"/>
  </si>
  <si>
    <t>4⃣区のおしらせ「せたがや」をどのように入手しているか（複数選択可）_区のホームページ</t>
    <rPh sb="35" eb="36">
      <t>ク</t>
    </rPh>
    <phoneticPr fontId="3"/>
  </si>
  <si>
    <t>4⃣⃣区のおしらせ「せたがや」をどのように入手しているか（複数選択可）_カタログポケット・マチイロ</t>
    <phoneticPr fontId="3"/>
  </si>
  <si>
    <t>4⃣⃣区のおしらせ「せたがや」をどのように入手しているか（複数選択可）_入手していない</t>
    <rPh sb="36" eb="38">
      <t>ニュウシュ</t>
    </rPh>
    <phoneticPr fontId="3"/>
  </si>
  <si>
    <t>4⃣⃣区のおしらせ「せたがや」をどのように入手しているか（複数選択可）_その他</t>
    <rPh sb="38" eb="39">
      <t>タ</t>
    </rPh>
    <phoneticPr fontId="3"/>
  </si>
  <si>
    <t>4⃣⃣区のおしらせ「せたがや」をどのように入手しているか（複数選択可）_無回答</t>
    <rPh sb="36" eb="39">
      <t>ムカイトウ</t>
    </rPh>
    <phoneticPr fontId="3"/>
  </si>
  <si>
    <t>値</t>
  </si>
  <si>
    <t>個数 / 5⃣-1区のおしらせ「せたがや」は読みやすいか</t>
  </si>
  <si>
    <t>個数 / 5⃣-2(1)表紙が目をひくものでない</t>
  </si>
  <si>
    <t>ファクシミリ</t>
    <phoneticPr fontId="3"/>
  </si>
  <si>
    <t>個数 / 5⃣-2(2)ページの構成や記事の配置がわかりづらい</t>
  </si>
  <si>
    <t>個数 / 5⃣-2(3)記事の見出しが興味をひきつけるものでない</t>
  </si>
  <si>
    <t>個数 / 5⃣-2(4)文章の表現や表記がわかりづらい</t>
  </si>
  <si>
    <t>個数 / 5⃣-2(5)写真やイラストの数が少ない</t>
  </si>
  <si>
    <t>個数 / 5⃣-2(6)紙面の大きさについて</t>
  </si>
  <si>
    <t>6⃣区のおしらせ「せたがや」にどんなことを期待するか（複数選択可）_利用できる行政サービスや、暮らしに関わる情報・知識を入手したい</t>
    <phoneticPr fontId="3"/>
  </si>
  <si>
    <t>6⃣区のおしらせ「せたがや」にどんなことを期待するか（複数選択可）_イベントの情報を入手したい</t>
    <phoneticPr fontId="3"/>
  </si>
  <si>
    <t>6⃣区のおしらせ「せたがや」にどんなことを期待するか（複数選択可）_区の新しい取組みについて知りたい</t>
    <phoneticPr fontId="3"/>
  </si>
  <si>
    <t>6⃣区のおしらせ「せたがや」にどんなことを期待するか（複数選択可）_予算など区政の基本的な情報を入手したい</t>
    <phoneticPr fontId="3"/>
  </si>
  <si>
    <t>6⃣⃣区のおしらせ「せたがや」にどんなことを期待するか（複数選択可）_区が直面する課題や、それに対する区の考え・取組みについて知りたい</t>
    <phoneticPr fontId="3"/>
  </si>
  <si>
    <t>6⃣⃣区のおしらせ「せたがや」にどんなことを期待するか（複数選択可）_区の取組みへの意見募集企画に意見や提案を寄せたい</t>
    <phoneticPr fontId="3"/>
  </si>
  <si>
    <t>6⃣⃣区のおしらせ「せたがや」にどんなことを期待するか（複数選択可）_区民等と区が協働して取り組んでいる事柄について知りたい</t>
    <phoneticPr fontId="3"/>
  </si>
  <si>
    <t>6⃣⃣⃣⃣区のおしらせ「せたがや」にどんなことを期待するか（複数選択可）_特にない</t>
    <phoneticPr fontId="3"/>
  </si>
  <si>
    <t>6⃣⃣⃣⃣⃣⃣区のおしらせ「せたがや」にどんなことを期待するか（複数選択可）_無回答</t>
    <rPh sb="39" eb="42">
      <t>ムカイトウ</t>
    </rPh>
    <phoneticPr fontId="3"/>
  </si>
  <si>
    <t>予算など区政の基本的な情報を入手したい</t>
  </si>
  <si>
    <t>区の取組みへの意見募集企画に意見や提案を寄せたい</t>
  </si>
  <si>
    <t>7⃣⃣区のおしらせ「せたがや」でどのようなテーマを特集してほしいか（複数選択可）_健康づくりや高齢者・障害者の福祉に関すること</t>
    <phoneticPr fontId="3"/>
  </si>
  <si>
    <t>7⃣⃣区のおしらせ「せたがや」でどのようなテーマを特集してほしいか（複数選択可）_生活の困りごとに対する支援に関すること</t>
    <phoneticPr fontId="3"/>
  </si>
  <si>
    <t>7⃣⃣区のおしらせ「せたがや」でどのようなテーマを特集してほしいか（複数選択可）_子ども・若者や教育に関すること</t>
    <phoneticPr fontId="3"/>
  </si>
  <si>
    <t>7⃣⃣区のおしらせ「せたがや」でどのようなテーマを特集してほしいか（複数選択可）_地域コミュニティに関すること</t>
    <phoneticPr fontId="3"/>
  </si>
  <si>
    <t>7⃣⃣区のおしらせ「せたがや」でどのようなテーマを特集してほしいか（複数選択可）_防災や防犯に関すること</t>
    <phoneticPr fontId="3"/>
  </si>
  <si>
    <t>7⃣⃣区のおしらせ「せたがや」でどのようなテーマを特集してほしいか（複数選択可）_多様性の尊重（人権尊重・男女共同参画）に関すること</t>
    <phoneticPr fontId="3"/>
  </si>
  <si>
    <t>7⃣⃣区のおしらせ「せたがや」でどのようなテーマを特集してほしいか（複数選択可）_文化・芸術やスポーツ、生涯学習に関すること</t>
    <phoneticPr fontId="3"/>
  </si>
  <si>
    <t>7⃣⃣区のおしらせ「せたがや」でどのようなテーマを特集してほしいか（複数選択可）_清掃・資源リサイクルに関すること</t>
    <phoneticPr fontId="3"/>
  </si>
  <si>
    <t>7⃣⃣区のおしらせ「せたがや」でどのようなテーマを特集してほしいか（複数選択可）_消費者支援や産業振興・雇用促進に関すること</t>
    <phoneticPr fontId="3"/>
  </si>
  <si>
    <t>7⃣⃣区のおしらせ「せたがや」でどのようなテーマを特集してほしいか（複数選択可）_公園・緑地や自然環境の保護に関すること</t>
    <phoneticPr fontId="3"/>
  </si>
  <si>
    <t>7⃣⃣区のおしらせ「せたがや」でどのようなテーマを特集してほしいか（複数選択可）_都市景観や交通に関すること</t>
    <phoneticPr fontId="3"/>
  </si>
  <si>
    <t>7⃣⃣区のおしらせ「せたがや」でどのようなテーマを特集してほしいか（複数選択可）_特にない</t>
    <phoneticPr fontId="3"/>
  </si>
  <si>
    <t>7⃣⃣⃣⃣区のおしらせ「せたがや」でどのようなテーマを特集してほしいか（複数選択可）_その他</t>
    <phoneticPr fontId="3"/>
  </si>
  <si>
    <t>7⃣⃣⃣⃣区のおしらせ「せたがや」でどのようなテーマを特集してほしいか（複数選択可）_無回答</t>
    <rPh sb="43" eb="46">
      <t>ムカイトウ</t>
    </rPh>
    <phoneticPr fontId="3"/>
  </si>
  <si>
    <t>地域コミュニティに関すること</t>
  </si>
  <si>
    <t>防災や防犯に関すること</t>
  </si>
  <si>
    <t>都市景観や交通に関すること</t>
  </si>
  <si>
    <t>個数 / 8⃣-1「区民のひろば」欄の記事をどのくらい読むか</t>
  </si>
  <si>
    <t>個数 / 8⃣-2「区民のひろば」欄に掲載されている会員募集や催し物などに参加したことはあるか</t>
  </si>
  <si>
    <t>ある（2回以上）</t>
    <phoneticPr fontId="3"/>
  </si>
  <si>
    <t>ある（1回）</t>
    <phoneticPr fontId="3"/>
  </si>
  <si>
    <t>個数 / 回答方法</t>
  </si>
  <si>
    <t>印刷</t>
  </si>
  <si>
    <t>紙質を今少し濡れて読みづらくならなおようにして欲しい。</t>
    <phoneticPr fontId="1"/>
  </si>
  <si>
    <t>QRコードの活用は良いことと思います。</t>
    <phoneticPr fontId="1"/>
  </si>
  <si>
    <t>視力障がいの方には、音声や点字の区のお知らせは発行してますか？</t>
    <phoneticPr fontId="1"/>
  </si>
  <si>
    <t>音声版・点字版</t>
  </si>
  <si>
    <t>区民のひろば</t>
  </si>
  <si>
    <t>施設等配布</t>
  </si>
  <si>
    <t>表紙に今号の目玉記事や全体構成、目次等を載せて、先ずは頁を開かせる工夫を。表紙に大きな写真等は勿体ない。例えば、5/1号の民生委員等の記事は裏表紙でも良いのでは？充分に目立つし、読者は意外と裏表紙は見る。</t>
    <phoneticPr fontId="1"/>
  </si>
  <si>
    <t>レイアウトについて。カテゴリータイトル？と記事見出しが同色で目立たず見にくく、目に付かない。利用者にとってカテゴリーは無意識で関係ないので、記事見出しが目立つようにした方が良いかと。自分に関係のある記事しか読まないので、色分けは不要だと思う。</t>
    <phoneticPr fontId="1"/>
  </si>
  <si>
    <t>文化・スポーツ情報ガイド</t>
  </si>
  <si>
    <t>カラーであること。文字をもう少し大きくしてほしいこと。</t>
    <phoneticPr fontId="1"/>
  </si>
  <si>
    <t>世田谷コールの詳細を知りたいこと。</t>
    <phoneticPr fontId="1"/>
  </si>
  <si>
    <t>地域限定のイベント（例えば寄せ植えなど）は、、回覧版が回ってきた時点ですでに定員いっぱいで申し込めないなどがあるので、もっと早くに知りたい。もしくは、メールマガジンなどで配信してもらえると助かる。地域限定イベントなどは特に。</t>
    <phoneticPr fontId="1"/>
  </si>
  <si>
    <t>世田谷区の人口に見合う紙面にしてほしい
世田谷区の十分の一ほどの人口の自治体でも世田谷区と同等の紙面としているのはご存知ですよね？</t>
    <phoneticPr fontId="1"/>
  </si>
  <si>
    <t>支所毎の広報誌を毎月発行しても良いのでは？</t>
    <phoneticPr fontId="1"/>
  </si>
  <si>
    <t>自治会加入率がどんどん低下しているのでは？コミュニティがどんどん薄くなって行きます。
自治体が率先して情報発信しないと？今後どうなるのか？
大きな地震あったらどうなる？
野川が決壊したら？右岸がわの区民の避難所は？避難場所は？
コンパクトではない世田谷区はどのように対応するのでしょうか？
などなど情報発信してほしいです！</t>
    <phoneticPr fontId="1"/>
  </si>
  <si>
    <t>メールマガジン</t>
  </si>
  <si>
    <t>アプリ</t>
  </si>
  <si>
    <t>必要な情報がコンパクトにまとまっていて、紙面を作るかたの工夫をいつも感じています。
ただ、沢山の情報を詳細に載せられないので、中にはネットでの補足や電話等での問い合わせが必要になってしまうものもあり、おそらく高齢者には面倒だったりハードルが高く感じてしまうところがあると思います。</t>
    <phoneticPr fontId="1"/>
  </si>
  <si>
    <t>この区報の入手の仕方を知らない人が周りに沢山いて、新聞を取らない若い世代は、区報が発行されていることすら気づいていないかもしれません。
ネットで必要な情報を取りに行ける人はいいのですが、区民に有益なお知らせがあっても、区からどんなにアナウンスしても届かない人がいるのは、区にも区民にとってももったいないと思います。
区報の入手方法のチラシを全世帯に配布するとか、是非何かしらの対応をした方がいいと思いました。</t>
    <phoneticPr fontId="1"/>
  </si>
  <si>
    <t>パブコメ・区民意見募集</t>
  </si>
  <si>
    <t>それぞれの地区の情報が、少なく感じます。
3/25号の記事配置は読みやすいでした。</t>
    <phoneticPr fontId="1"/>
  </si>
  <si>
    <t>区長の記事でなく、区議会で採決された案件や議論している内容は、最終ページにでも載せると区民としては情報となります。
区長、区議会議員の顔写真は必要ありません</t>
    <phoneticPr fontId="1"/>
  </si>
  <si>
    <t>字を大きくしてほしい。細々情報が、ぎっちり書かれているので、色分けや、字の大きさに工夫してほしい。</t>
    <phoneticPr fontId="1"/>
  </si>
  <si>
    <t>イベントなどの情報に写真など、イメージが湧きやすいものがあるといいと思います。</t>
    <phoneticPr fontId="1"/>
  </si>
  <si>
    <t>毎回、コラム欄のようなスペースで、トップで特集するほどでもないが真摯に取り組みや改善を続けている行政サービスを取り上げてもいいのではと思います。例えばごみ収集、自治体DX、施設のリニューアルなど。</t>
    <phoneticPr fontId="1"/>
  </si>
  <si>
    <t>世田谷区出身ではないので、建物や地名になじみがなく、どこにあるのか広報誌や区HPでも住所も見つけられずよくわからない時があります（例：うめとぴあのような通称がついているもの、○○センター）。区の施設一覧などがあると役立ちそうです。</t>
    <phoneticPr fontId="1"/>
  </si>
  <si>
    <t>就労している人が参加できる時間のイベントを企画、掲載して欲しいです。</t>
    <phoneticPr fontId="1"/>
  </si>
  <si>
    <t>申し込み方法も電話やFAXだけでなくインターネット申し込みを増やして欲しいです。</t>
    <phoneticPr fontId="1"/>
  </si>
  <si>
    <t>カラー刷りの色を、明るい色にしたら良いと思います。暗いです。</t>
    <phoneticPr fontId="1"/>
  </si>
  <si>
    <t>地域版の地域地図をのせて視覚で確認できるといいのでは？区が5つの地域に分かれていることを知らない人多いのでは。</t>
    <phoneticPr fontId="1"/>
  </si>
  <si>
    <t>オンラインやQRコードでの申し込みが出来ると良い。</t>
    <phoneticPr fontId="1"/>
  </si>
  <si>
    <t>写真付きだと良い。</t>
  </si>
  <si>
    <t>世田谷区での福祉特集
世田谷区での名産の特集
世田谷区のグルメ</t>
    <phoneticPr fontId="1"/>
  </si>
  <si>
    <t>海外の人にも読めるように英語での訳を付ける</t>
  </si>
  <si>
    <t>カタログポケット</t>
  </si>
  <si>
    <t>世田谷区にいながら、生活をするのに役立つ情報が載っていて、様々なことを参考にしています。地域別の情報や、子育てから高齢者までの幅広い内容を、読み込んでいます。</t>
    <phoneticPr fontId="1"/>
  </si>
  <si>
    <t>カラーやイラストも入り読みやすいです。</t>
    <phoneticPr fontId="1"/>
  </si>
  <si>
    <t>「区民のひろば」はスペースが狭く，載りきれない情報や、掲載をあきらめている団体もあるのではないでしょうか。
区民団体の広報紙を、区報から独立して発行できませんか。</t>
    <phoneticPr fontId="1"/>
  </si>
  <si>
    <t>ホームページからはいって、区報の読み上げ機能を使ってみましたが、言葉の区切りや抑揚が不自然で聞きづらいと感じました。</t>
    <phoneticPr fontId="1"/>
  </si>
  <si>
    <t>区紙について:以前に比べて、カラーページ、フォント、写真など増えて読みやすくなったと思います(高齢者増加を意識して読みやすくなった)</t>
    <phoneticPr fontId="1"/>
  </si>
  <si>
    <t>広報紙について:新聞を取らない世代も多くなりました。他区でも駅には設置されていますが、それを手に取る人がいるのか？
しかし、ネット配信は好き好きなので、送信しても、読むかどうか？ですが。
イベント,お知らせ内容について:(上記に関連づけて)定年退職者の活用(初期、若い？シニア？)
毎回のイベントに、参加者のうち、何人かのお手伝い者を依頼する。
そのイベントに似たような次のイベントの手伝いをしてもらうことで、実施している内容が把握できる。
ただ、毎週○曜日となると拘束されるため、できるイベントのできる時間で参加を募る(TVでシニアの隙間時間参加の番組がありました:有償)
健康施策にウォーキングもよいですが、好きな人は、既にやっている。興味がないとやらないので。そして、有償はできないでしょうから、ポイント制にして、介護保険に使える、費用の掛かるイベントに使える等。
○シニアだけでなく、外国人によるワンポイント英会話など。
○区内の人は、何をやりたいか？
と、どんな人材が居住しているのか？
など。</t>
    <rPh sb="112" eb="114">
      <t>ジョウキ</t>
    </rPh>
    <phoneticPr fontId="1"/>
  </si>
  <si>
    <t>季刊号を創刊し全区民宛に郵送する、世田谷に住む文化人などの記事も出してもっと幅広い世代に周知を促すことが必要</t>
    <phoneticPr fontId="1"/>
  </si>
  <si>
    <t>区界の他区や他市の駅にも置いて貰えばいい</t>
    <phoneticPr fontId="1"/>
  </si>
  <si>
    <t>ゆるキャラを作って子供にも親しみを持ってもらう</t>
    <phoneticPr fontId="1"/>
  </si>
  <si>
    <t>少子高齢化に関する世田谷区独自の取り組みを全世代に分かりやすく情報提供して頂きたい。</t>
    <phoneticPr fontId="1"/>
  </si>
  <si>
    <t>防災対策で配布予定のポイントに関する情報を詳しく情報開示して頂きたい。</t>
    <phoneticPr fontId="1"/>
  </si>
  <si>
    <t>後期高齢者でしかも超アナログ人間ですので、本誌のように発行していただくのが有難いです。今後も続けてください。</t>
    <phoneticPr fontId="1"/>
  </si>
  <si>
    <t>欄外に区役所の住所、HP、せたがやコールなどがありますが、以前のように最後の紙面にまとめてくださったほうがわかりやすい。
（連絡方法、申し込み方法なども）</t>
    <phoneticPr fontId="1"/>
  </si>
  <si>
    <t>ふるさと納税について、紙面にあると、納税しやすいです。その都度前年度の資料など出し入れしなくいてよい。</t>
    <phoneticPr fontId="1"/>
  </si>
  <si>
    <t>表紙に、紙面の案内があると便利です。</t>
    <phoneticPr fontId="1"/>
  </si>
  <si>
    <t>最終ページの夜間・休日の急病の時は冷蔵庫に貼っています。（安心です）</t>
    <phoneticPr fontId="1"/>
  </si>
  <si>
    <t>世田谷区独自の条例があると思いますが、それの説明をしていただきたい。</t>
    <phoneticPr fontId="1"/>
  </si>
  <si>
    <t>他所にある区の施設や契約施設の説明をしてほしい。</t>
    <phoneticPr fontId="1"/>
  </si>
  <si>
    <t>シルバー人材センターの現況について、どのような分野があるのか、利用方法などの説明をしてほしい。</t>
    <phoneticPr fontId="1"/>
  </si>
  <si>
    <t>連載物として、区内の名所・旧跡の案内をしてはどうか。</t>
    <phoneticPr fontId="1"/>
  </si>
  <si>
    <t>歩きタバコの禁止、もっと徹底してほしい</t>
    <phoneticPr fontId="1"/>
  </si>
  <si>
    <t>アパートのゴミの分別なんとか徹底してほしい。管理者に入居に当って徹底すべきです。</t>
    <phoneticPr fontId="1"/>
  </si>
  <si>
    <t>月一回で良い、今どき5地域にこだわる必要あるかなぁ、おもしろくない</t>
    <phoneticPr fontId="1"/>
  </si>
  <si>
    <t>枚数を増やし、テーマを深堀する
何十年も同じ内容でネットで充分</t>
    <phoneticPr fontId="1"/>
  </si>
  <si>
    <t>せっかく計画を作っているので、各計画ごとの状況を分かりやすく、職員のコメントとか知りたい。
今なら建て替えかなぁ。</t>
    <phoneticPr fontId="1"/>
  </si>
  <si>
    <t>区報は生まれ変わってほしい。</t>
    <phoneticPr fontId="1"/>
  </si>
  <si>
    <r>
      <t xml:space="preserve">区の図書館に毎月納入する新刊図書を教えてください。
</t>
    </r>
    <r>
      <rPr>
        <sz val="11"/>
        <rFont val="BIZ UDPゴシック"/>
        <family val="3"/>
        <charset val="128"/>
      </rPr>
      <t>やはり個人に役立つ紙面をお願いします。いろいろ個人がいるのですが、私個人としては「本」です。時々区民に知らせたい。</t>
    </r>
    <phoneticPr fontId="1"/>
  </si>
  <si>
    <t>テーマの写真を願います。〈例〉4/27付東京新聞夕刊の檜原村の「しだれ桜」写真です。</t>
    <phoneticPr fontId="1"/>
  </si>
  <si>
    <t>防災対策をお願いします。
4/1せたがや一面記事について
ストップ！地球沸騰化
世界の二酸化炭素排出、中国33％、インド16％、次米国…日本は0.3%程度のデータがあります。
再生可能エネルギー、太陽光パネル、風力は非常に不安定な電力です。雨、雪、夜は発電しません。
津波時風力発電は危険では。美しい日本の自然を破壊する。日本は国土の面積比で世界１のようです。
地震や火災時、消火が困難、今年に入っても各地で事故がありました。太陽光パネルは水で消火できない。
数日燃えてて、火傷をした消防士さんもいます。
米国では、ウイグルジェノサイド濃厚の太陽光パネルは輸入禁止です。
その余ったパネルを区、都、政治家の利権のため、大量に買っています。
それは血税での購入です。
今年５月から値上がりした電気代の再エネ促進賦課金は税金です。
そのお金はフィット買取業者に入り、中国には年二兆円の金が流れています。
日本国の国益に反しています。
中国製の70％、90％の安価なパネルは製造過程で石油を使い、多量の二酸化炭素を排出しています。
本末転倒です。
№1920せたがやでは、「温暖化の状況はとても深刻です。」とありますが、まったく科学的根拠データもないことを御用学者を載せて、区民を誤った方向へ、マスゴミと同じく誘導しないでいただきたいです。
新設の小中学校に太陽光パネルを設置し、どこかの小学校でパネルが壊れたが、設置業者が倒産した修理は税金で賄うのでしょうか。10年、20年後の廃棄処分も税金でしょうか。多量のゴミです。
都の方針では、新設住宅に太陽光パネル設置の義務付けのようですが、震災・火災時の防災対策はどうでしょうか。
すべての太陽光パネルが悪いとは考えませんが、やはり場所によっては危険だと考えます。
西側諸国は脱酸素から離れつつあり、11月にトランプ大統領になれば顕著です。
日本のメガバンクだけが脱酸素でないと融資しないとか、世界の流れに遅れているのが逆行しています。
世田谷区民税を、有効に大切に使ってくださいますよう、お願い申し上げます。
脱炭素は利権の温床です。
ほかにも公金目当ての業者、人物、NPO法人など、精査してください。</t>
    <phoneticPr fontId="1"/>
  </si>
  <si>
    <t>表記の仕方については、「当日直接会場へ」のマークはわかりづらいです。
欄外のマーク概要で確認しなくても理解できるように、「当日直接会場へ」か「当日会場へ」としてください。
世田谷区報をよく読んでいるつもりですが、「当日直接会場へ」マークには手を焼いています。
他の区の区報のように「当日直接会場へ」と書いてもらった方が、行ってみようと気にもなります。</t>
    <phoneticPr fontId="1"/>
  </si>
  <si>
    <t>世田谷区報発行日の15日と、新聞の朝刊休みが重なった日には区報を前倒しにして、14日の朝刊の折込としてください。</t>
    <phoneticPr fontId="1"/>
  </si>
  <si>
    <r>
      <t>設問5</t>
    </r>
    <r>
      <rPr>
        <sz val="11"/>
        <rFont val="BIZ UDPゴシック"/>
        <family val="3"/>
        <charset val="128"/>
      </rPr>
      <t>⃣-2-(１)と(３)は、設問が理解しにくいです。
設問7⃣では、「本紙でどのようなテーマを特集してほしいですか。」とあります。
「ほしい」とは、どういう意味で使っていますか。
区民は区役所に「○○してほしい」と申請しなくてはならないのですか。
区役所の職員は、区民よりも上位だとお考えですか。
たとえば、「どのようなテーマがご希望ですか。」という文言ではいけませんか。</t>
    </r>
    <phoneticPr fontId="1"/>
  </si>
  <si>
    <t>4⃣区のおしらせ「せたがや」をどのように入手しているか…その他の具体的な内容</t>
    <phoneticPr fontId="1"/>
  </si>
  <si>
    <t>6⃣区のおしらせ「せたがや」にどんなことを期待するか…その他の具体的な内容</t>
    <phoneticPr fontId="1"/>
  </si>
  <si>
    <t>7⃣-1区のおしらせ「せたがや」でどのようなテーマを特集してほしいか…その他の具体的な内容</t>
    <phoneticPr fontId="1"/>
  </si>
  <si>
    <t>こどものために、各地域で行っている取り組みなど（子育てイベントなども）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</si>
</sst>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quot;件&quot;"/>
  </numFmts>
  <fonts count="7">
    <font>
      <sz val="11"/>
      <name val="BIZ UDPゴシック"/>
      <family val="3"/>
      <charset val="128"/>
    </font>
    <font>
      <sz val="6"/>
      <name val="HGPｺﾞｼｯｸM"/>
      <family val="3"/>
      <charset val="128"/>
    </font>
    <font>
      <sz val="11"/>
      <name val="BIZ UDゴシック"/>
      <family val="3"/>
      <charset val="128"/>
    </font>
    <font>
      <sz val="6"/>
      <name val="BIZ UDPゴシック"/>
      <family val="3"/>
      <charset val="128"/>
    </font>
    <font>
      <sz val="11"/>
      <name val="Segoe UI Symbol"/>
      <family val="3"/>
    </font>
    <font>
      <b/>
      <sz val="11"/>
      <name val="BIZ UDPゴシック"/>
      <family val="3"/>
      <charset val="128"/>
    </font>
    <font>
      <b/>
      <sz val="11"/>
      <name val="Segoe UI Symbol"/>
      <family val="3"/>
    </font>
  </fonts>
  <fills count="2">
    <fill>
      <patternFill patternType="none"/>
    </fill>
    <fill>
      <patternFill patternType="gray125"/>
    </fill>
  </fills>
  <borders count="7">
    <border>
      <left/>
      <right/>
      <top/>
      <bottom/>
      <diagonal/>
    </border>
    <border>
      <left style="thin">
        <color rgb="FFA0A0AA"/>
      </left>
      <right style="thin">
        <color rgb="FFA0A0AA"/>
      </right>
      <top style="thin">
        <color rgb="FFA0A0AA"/>
      </top>
      <bottom style="thin">
        <color rgb="FFA0A0AA"/>
      </bottom>
      <diagonal/>
    </border>
    <border>
      <left/>
      <right style="thin">
        <color rgb="FFA0A0AA"/>
      </right>
      <top/>
      <bottom style="thin">
        <color rgb="FFA0A0AA"/>
      </bottom>
      <diagonal/>
    </border>
    <border>
      <left style="thin">
        <color rgb="FFA0A0AA"/>
      </left>
      <right style="thin">
        <color rgb="FFA0A0AA"/>
      </right>
      <top/>
      <bottom style="thin">
        <color rgb="FFA0A0AA"/>
      </bottom>
      <diagonal/>
    </border>
    <border>
      <left/>
      <right style="thin">
        <color rgb="FFA0A0AA"/>
      </right>
      <top style="thin">
        <color rgb="FFA0A0AA"/>
      </top>
      <bottom style="thin">
        <color rgb="FFA0A0AA"/>
      </bottom>
      <diagonal/>
    </border>
    <border>
      <left/>
      <right style="thin">
        <color rgb="FFA0A0AA"/>
      </right>
      <top style="thin">
        <color rgb="FFA0A0AA"/>
      </top>
      <bottom/>
      <diagonal/>
    </border>
    <border>
      <left style="thin">
        <color rgb="FFA0A0AA"/>
      </left>
      <right style="thin">
        <color rgb="FFA0A0AA"/>
      </right>
      <top style="thin">
        <color rgb="FFA0A0AA"/>
      </top>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vertical="center" wrapText="1"/>
    </xf>
    <xf numFmtId="49" fontId="2" fillId="0" borderId="0" xfId="0" applyNumberFormat="1" applyFont="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vertical="center" wrapText="1"/>
    </xf>
    <xf numFmtId="49" fontId="0" fillId="0" borderId="0" xfId="0" applyNumberFormat="1">
      <alignment vertical="center"/>
    </xf>
    <xf numFmtId="49" fontId="2" fillId="0" borderId="4" xfId="0" applyNumberFormat="1" applyFont="1" applyBorder="1" applyAlignment="1">
      <alignment horizontal="center" vertical="center"/>
    </xf>
    <xf numFmtId="49" fontId="0" fillId="0" borderId="1" xfId="0" applyNumberFormat="1" applyBorder="1" applyAlignment="1">
      <alignment vertical="center" wrapText="1"/>
    </xf>
    <xf numFmtId="49" fontId="0" fillId="0" borderId="1" xfId="0" applyNumberFormat="1" applyBorder="1" applyAlignment="1">
      <alignment horizontal="center" vertical="center"/>
    </xf>
    <xf numFmtId="49" fontId="2" fillId="0" borderId="5" xfId="0" applyNumberFormat="1" applyFont="1" applyBorder="1" applyAlignment="1">
      <alignment horizontal="center" vertical="center"/>
    </xf>
    <xf numFmtId="49" fontId="0" fillId="0" borderId="6" xfId="0" applyNumberFormat="1" applyBorder="1" applyAlignment="1">
      <alignment vertical="center" wrapText="1"/>
    </xf>
    <xf numFmtId="49" fontId="0" fillId="0" borderId="6" xfId="0" applyNumberFormat="1" applyBorder="1" applyAlignment="1">
      <alignment horizontal="center" vertical="center"/>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0" xfId="0" applyNumberFormat="1" applyFont="1" applyAlignment="1">
      <alignment horizontal="center" vertical="center"/>
    </xf>
    <xf numFmtId="49" fontId="0" fillId="0" borderId="1" xfId="0" applyNumberFormat="1" applyBorder="1" applyAlignment="1">
      <alignment horizontal="center" vertical="center" shrinkToFit="1"/>
    </xf>
    <xf numFmtId="49" fontId="0" fillId="0" borderId="6" xfId="0" applyNumberFormat="1" applyBorder="1" applyAlignment="1">
      <alignment horizontal="center" vertical="center" shrinkToFit="1"/>
    </xf>
    <xf numFmtId="49" fontId="0" fillId="0" borderId="0" xfId="0" applyNumberFormat="1" applyAlignment="1">
      <alignment horizontal="center" vertical="center" shrinkToFit="1"/>
    </xf>
    <xf numFmtId="176" fontId="0" fillId="0" borderId="0" xfId="0" applyNumberFormat="1" applyAlignment="1">
      <alignment horizontal="center" vertical="center" shrinkToFi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vertical="center" wrapText="1"/>
    </xf>
    <xf numFmtId="49" fontId="5" fillId="0" borderId="3" xfId="0" applyNumberFormat="1" applyFont="1" applyBorder="1" applyAlignment="1">
      <alignment horizontal="center" vertical="center" wrapText="1"/>
    </xf>
    <xf numFmtId="49" fontId="5" fillId="0" borderId="0" xfId="0" applyNumberFormat="1" applyFont="1" applyAlignment="1">
      <alignment horizontal="center" vertical="center"/>
    </xf>
    <xf numFmtId="49" fontId="5" fillId="0" borderId="2" xfId="0" applyNumberFormat="1" applyFont="1" applyBorder="1" applyAlignment="1">
      <alignment horizontal="center" vertical="center" wrapText="1"/>
    </xf>
    <xf numFmtId="49" fontId="5" fillId="0" borderId="0" xfId="0" applyNumberFormat="1" applyFont="1">
      <alignment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177" fontId="0" fillId="0" borderId="0" xfId="0" applyNumberFormat="1">
      <alignment vertical="center"/>
    </xf>
    <xf numFmtId="49" fontId="5"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0" xfId="0" applyNumberFormat="1" applyFont="1" applyAlignment="1">
      <alignment horizontal="center" vertical="center"/>
    </xf>
    <xf numFmtId="49" fontId="0" fillId="0" borderId="1" xfId="0" applyNumberFormat="1" applyFont="1" applyBorder="1" applyAlignment="1">
      <alignment vertical="center" wrapText="1"/>
    </xf>
  </cellXfs>
  <cellStyles count="1">
    <cellStyle name="標準" xfId="0" builtinId="0" customBuiltin="1"/>
  </cellStyles>
  <dxfs count="85">
    <dxf>
      <numFmt numFmtId="30" formatCode="@"/>
      <alignment horizontal="center" vertical="center" textRotation="0" wrapText="0" indent="0" justifyLastLine="0" shrinkToFit="1" readingOrder="0"/>
      <border diagonalUp="0" diagonalDown="0">
        <left style="thin">
          <color rgb="FFA0A0AA"/>
        </left>
        <right style="thin">
          <color rgb="FFA0A0AA"/>
        </right>
        <top style="thin">
          <color rgb="FFA0A0AA"/>
        </top>
        <bottom style="thin">
          <color rgb="FFA0A0AA"/>
        </bottom>
        <vertical style="thin">
          <color rgb="FFA0A0AA"/>
        </vertical>
        <horizontal style="thin">
          <color rgb="FFA0A0AA"/>
        </horizontal>
      </border>
    </dxf>
    <dxf>
      <numFmt numFmtId="30" formatCode="@"/>
      <alignment horizontal="center" vertical="center" textRotation="0" wrapText="0" indent="0" justifyLastLine="0" shrinkToFit="1" readingOrder="0"/>
      <border diagonalUp="0" diagonalDown="0">
        <left style="thin">
          <color rgb="FFA0A0AA"/>
        </left>
        <right style="thin">
          <color rgb="FFA0A0AA"/>
        </right>
        <top style="thin">
          <color rgb="FFA0A0AA"/>
        </top>
        <bottom style="thin">
          <color rgb="FFA0A0AA"/>
        </bottom>
        <vertical style="thin">
          <color rgb="FFA0A0AA"/>
        </vertical>
        <horizontal style="thin">
          <color rgb="FFA0A0AA"/>
        </horizontal>
      </border>
    </dxf>
    <dxf>
      <numFmt numFmtId="30" formatCode="@"/>
      <alignment horizontal="general" vertical="center" textRotation="0" wrapText="1" indent="0" justifyLastLine="0" shrinkToFit="0" readingOrder="0"/>
      <border diagonalUp="0" diagonalDown="0">
        <left style="thin">
          <color rgb="FFA0A0AA"/>
        </left>
        <right style="thin">
          <color rgb="FFA0A0AA"/>
        </right>
        <top style="thin">
          <color rgb="FFA0A0AA"/>
        </top>
        <bottom style="thin">
          <color rgb="FFA0A0AA"/>
        </bottom>
        <vertical style="thin">
          <color rgb="FFA0A0AA"/>
        </vertical>
        <horizontal style="thin">
          <color rgb="FFA0A0AA"/>
        </horizontal>
      </border>
    </dxf>
    <dxf>
      <font>
        <b val="0"/>
        <i val="0"/>
        <strike val="0"/>
        <condense val="0"/>
        <extend val="0"/>
        <outline val="0"/>
        <shadow val="0"/>
        <u val="none"/>
        <vertAlign val="baseline"/>
        <sz val="11"/>
        <color auto="1"/>
        <name val="BIZ UDゴシック"/>
        <family val="3"/>
        <charset val="128"/>
        <scheme val="none"/>
      </font>
      <numFmt numFmtId="30" formatCode="@"/>
      <alignment horizontal="center" vertical="center" textRotation="0" wrapText="0" indent="0" justifyLastLine="0" shrinkToFit="0" readingOrder="0"/>
      <border diagonalUp="0" diagonalDown="0">
        <left/>
        <right style="thin">
          <color rgb="FFA0A0AA"/>
        </right>
        <top style="thin">
          <color rgb="FFA0A0AA"/>
        </top>
        <bottom style="thin">
          <color rgb="FFA0A0AA"/>
        </bottom>
        <vertical style="thin">
          <color rgb="FFA0A0AA"/>
        </vertical>
        <horizontal style="thin">
          <color rgb="FFA0A0AA"/>
        </horizontal>
      </border>
    </dxf>
    <dxf>
      <font>
        <b val="0"/>
        <i val="0"/>
        <strike val="0"/>
        <condense val="0"/>
        <extend val="0"/>
        <outline val="0"/>
        <shadow val="0"/>
        <u val="none"/>
        <vertAlign val="baseline"/>
        <sz val="11"/>
        <color auto="1"/>
        <name val="BIZ UDゴシック"/>
        <family val="3"/>
        <charset val="128"/>
        <scheme val="none"/>
      </font>
      <numFmt numFmtId="176" formatCode="000"/>
      <alignment horizontal="center" vertical="center" textRotation="0" wrapText="0" indent="0" justifyLastLine="0" shrinkToFit="0" readingOrder="0"/>
      <border diagonalUp="0" diagonalDown="0">
        <left/>
        <right style="thin">
          <color rgb="FFA0A0AA"/>
        </right>
        <top style="thin">
          <color rgb="FFA0A0AA"/>
        </top>
        <bottom style="thin">
          <color rgb="FFA0A0AA"/>
        </bottom>
      </border>
    </dxf>
    <dxf>
      <border>
        <top style="thin">
          <color rgb="FFA0A0AA"/>
        </top>
      </border>
    </dxf>
    <dxf>
      <border diagonalUp="0" diagonalDown="0">
        <left style="thin">
          <color rgb="FFA0A0AA"/>
        </left>
        <right style="thin">
          <color rgb="FFA0A0AA"/>
        </right>
        <top style="thin">
          <color rgb="FFA0A0AA"/>
        </top>
        <bottom style="thin">
          <color rgb="FFA0A0AA"/>
        </bottom>
      </border>
    </dxf>
    <dxf>
      <alignment horizontal="center" vertical="center" textRotation="0" wrapText="0" indent="0" justifyLastLine="0" shrinkToFit="0" readingOrder="0"/>
    </dxf>
    <dxf>
      <border>
        <bottom style="thin">
          <color rgb="FFA0A0AA"/>
        </bottom>
      </border>
    </dxf>
    <dxf>
      <font>
        <b/>
      </font>
      <numFmt numFmtId="30" formatCode="@"/>
      <alignment horizontal="center" vertical="center" textRotation="0" wrapText="0" indent="0" justifyLastLine="0" shrinkToFit="0" readingOrder="0"/>
      <border diagonalUp="0" diagonalDown="0" outline="0">
        <left style="thin">
          <color rgb="FFA0A0AA"/>
        </left>
        <right style="thin">
          <color rgb="FFA0A0AA"/>
        </right>
        <top/>
        <bottom/>
      </border>
    </dxf>
    <dxf>
      <numFmt numFmtId="30" formatCode="@"/>
      <alignment horizontal="general" vertical="center" textRotation="0" wrapText="1" indent="0" justifyLastLine="0" shrinkToFit="0" readingOrder="0"/>
      <border diagonalUp="0" diagonalDown="0">
        <left style="thin">
          <color rgb="FFA0A0AA"/>
        </left>
        <right style="thin">
          <color rgb="FFA0A0AA"/>
        </right>
        <top style="thin">
          <color rgb="FFA0A0AA"/>
        </top>
        <bottom style="thin">
          <color rgb="FFA0A0AA"/>
        </bottom>
        <vertical style="thin">
          <color rgb="FFA0A0AA"/>
        </vertical>
        <horizontal style="thin">
          <color rgb="FFA0A0AA"/>
        </horizontal>
      </border>
    </dxf>
    <dxf>
      <font>
        <b val="0"/>
        <i val="0"/>
        <strike val="0"/>
        <condense val="0"/>
        <extend val="0"/>
        <outline val="0"/>
        <shadow val="0"/>
        <u val="none"/>
        <vertAlign val="baseline"/>
        <sz val="11"/>
        <color auto="1"/>
        <name val="BIZ UDゴシック"/>
        <family val="3"/>
        <charset val="128"/>
        <scheme val="none"/>
      </font>
      <numFmt numFmtId="30" formatCode="@"/>
      <alignment horizontal="center" vertical="center" textRotation="0" wrapText="0" indent="0" justifyLastLine="0" shrinkToFit="0" readingOrder="0"/>
      <border diagonalUp="0" diagonalDown="0">
        <left/>
        <right style="thin">
          <color rgb="FFA0A0AA"/>
        </right>
        <top style="thin">
          <color rgb="FFA0A0AA"/>
        </top>
        <bottom style="thin">
          <color rgb="FFA0A0AA"/>
        </bottom>
        <vertical style="thin">
          <color rgb="FFA0A0AA"/>
        </vertical>
        <horizontal style="thin">
          <color rgb="FFA0A0AA"/>
        </horizontal>
      </border>
    </dxf>
    <dxf>
      <border>
        <top style="thin">
          <color rgb="FFA0A0AA"/>
        </top>
      </border>
    </dxf>
    <dxf>
      <border diagonalUp="0" diagonalDown="0">
        <left style="thin">
          <color rgb="FFA0A0AA"/>
        </left>
        <right style="thin">
          <color rgb="FFA0A0AA"/>
        </right>
        <top style="thin">
          <color rgb="FFA0A0AA"/>
        </top>
        <bottom style="thin">
          <color rgb="FFA0A0AA"/>
        </bottom>
      </border>
    </dxf>
    <dxf>
      <alignment horizontal="center" vertical="center" textRotation="0" wrapText="0" indent="0" justifyLastLine="0" shrinkToFit="0" readingOrder="0"/>
    </dxf>
    <dxf>
      <border>
        <bottom style="thin">
          <color rgb="FFA0A0AA"/>
        </bottom>
      </border>
    </dxf>
    <dxf>
      <font>
        <b/>
      </font>
      <numFmt numFmtId="30" formatCode="@"/>
      <alignment horizontal="center" vertical="center" textRotation="0" wrapText="0" indent="0" justifyLastLine="0" shrinkToFit="0" readingOrder="0"/>
      <border diagonalUp="0" diagonalDown="0" outline="0">
        <left style="thin">
          <color rgb="FFA0A0AA"/>
        </left>
        <right style="thin">
          <color rgb="FFA0A0AA"/>
        </right>
        <top/>
        <bottom/>
      </border>
    </dxf>
    <dxf>
      <numFmt numFmtId="30" formatCode="@"/>
      <alignment horizontal="general" vertical="center" textRotation="0" wrapText="1" indent="0" justifyLastLine="0" shrinkToFit="0" readingOrder="0"/>
      <border diagonalUp="0" diagonalDown="0">
        <left style="thin">
          <color rgb="FFA0A0AA"/>
        </left>
        <right style="thin">
          <color rgb="FFA0A0AA"/>
        </right>
        <top style="thin">
          <color rgb="FFA0A0AA"/>
        </top>
        <bottom style="thin">
          <color rgb="FFA0A0AA"/>
        </bottom>
        <vertical style="thin">
          <color rgb="FFA0A0AA"/>
        </vertical>
        <horizontal style="thin">
          <color rgb="FFA0A0AA"/>
        </horizontal>
      </border>
    </dxf>
    <dxf>
      <font>
        <b val="0"/>
        <i val="0"/>
        <strike val="0"/>
        <condense val="0"/>
        <extend val="0"/>
        <outline val="0"/>
        <shadow val="0"/>
        <u val="none"/>
        <vertAlign val="baseline"/>
        <sz val="11"/>
        <color auto="1"/>
        <name val="BIZ UDゴシック"/>
        <family val="3"/>
        <charset val="128"/>
        <scheme val="none"/>
      </font>
      <numFmt numFmtId="30" formatCode="@"/>
      <alignment horizontal="center" vertical="center" textRotation="0" wrapText="0" indent="0" justifyLastLine="0" shrinkToFit="0" readingOrder="0"/>
      <border diagonalUp="0" diagonalDown="0">
        <left/>
        <right style="thin">
          <color rgb="FFA0A0AA"/>
        </right>
        <top style="thin">
          <color rgb="FFA0A0AA"/>
        </top>
        <bottom style="thin">
          <color rgb="FFA0A0AA"/>
        </bottom>
        <vertical style="thin">
          <color rgb="FFA0A0AA"/>
        </vertical>
        <horizontal style="thin">
          <color rgb="FFA0A0AA"/>
        </horizontal>
      </border>
    </dxf>
    <dxf>
      <border>
        <top style="thin">
          <color rgb="FFA0A0AA"/>
        </top>
      </border>
    </dxf>
    <dxf>
      <border diagonalUp="0" diagonalDown="0">
        <left style="thin">
          <color rgb="FFA0A0AA"/>
        </left>
        <right style="thin">
          <color rgb="FFA0A0AA"/>
        </right>
        <top style="thin">
          <color rgb="FFA0A0AA"/>
        </top>
        <bottom style="thin">
          <color rgb="FFA0A0AA"/>
        </bottom>
      </border>
    </dxf>
    <dxf>
      <alignment horizontal="center" vertical="center" textRotation="0" wrapText="0" indent="0" justifyLastLine="0" shrinkToFit="0" readingOrder="0"/>
    </dxf>
    <dxf>
      <border>
        <bottom style="thin">
          <color rgb="FFA0A0AA"/>
        </bottom>
      </border>
    </dxf>
    <dxf>
      <font>
        <b/>
      </font>
      <numFmt numFmtId="30" formatCode="@"/>
      <alignment horizontal="center" vertical="center" textRotation="0" wrapText="0" indent="0" justifyLastLine="0" shrinkToFit="0" readingOrder="0"/>
      <border diagonalUp="0" diagonalDown="0" outline="0">
        <left style="thin">
          <color rgb="FFA0A0AA"/>
        </left>
        <right style="thin">
          <color rgb="FFA0A0AA"/>
        </right>
        <top/>
        <bottom/>
      </border>
    </dxf>
    <dxf>
      <numFmt numFmtId="30" formatCode="@"/>
      <alignment horizontal="general" vertical="center" textRotation="0" wrapText="1" indent="0" justifyLastLine="0" shrinkToFit="0" readingOrder="0"/>
      <border diagonalUp="0" diagonalDown="0">
        <left style="thin">
          <color rgb="FFA0A0AA"/>
        </left>
        <right style="thin">
          <color rgb="FFA0A0AA"/>
        </right>
        <top style="thin">
          <color rgb="FFA0A0AA"/>
        </top>
        <bottom style="thin">
          <color rgb="FFA0A0AA"/>
        </bottom>
        <vertical style="thin">
          <color rgb="FFA0A0AA"/>
        </vertical>
        <horizontal style="thin">
          <color rgb="FFA0A0AA"/>
        </horizontal>
      </border>
    </dxf>
    <dxf>
      <font>
        <b val="0"/>
        <i val="0"/>
        <strike val="0"/>
        <condense val="0"/>
        <extend val="0"/>
        <outline val="0"/>
        <shadow val="0"/>
        <u val="none"/>
        <vertAlign val="baseline"/>
        <sz val="11"/>
        <color auto="1"/>
        <name val="BIZ UDゴシック"/>
        <family val="3"/>
        <charset val="128"/>
        <scheme val="none"/>
      </font>
      <numFmt numFmtId="30" formatCode="@"/>
      <alignment horizontal="center" vertical="center" textRotation="0" wrapText="0" indent="0" justifyLastLine="0" shrinkToFit="0" readingOrder="0"/>
      <border diagonalUp="0" diagonalDown="0">
        <left/>
        <right style="thin">
          <color rgb="FFA0A0AA"/>
        </right>
        <top style="thin">
          <color rgb="FFA0A0AA"/>
        </top>
        <bottom style="thin">
          <color rgb="FFA0A0AA"/>
        </bottom>
        <vertical style="thin">
          <color rgb="FFA0A0AA"/>
        </vertical>
        <horizontal style="thin">
          <color rgb="FFA0A0AA"/>
        </horizontal>
      </border>
    </dxf>
    <dxf>
      <border>
        <top style="thin">
          <color rgb="FFA0A0AA"/>
        </top>
      </border>
    </dxf>
    <dxf>
      <border diagonalUp="0" diagonalDown="0">
        <left style="thin">
          <color rgb="FFA0A0AA"/>
        </left>
        <right style="thin">
          <color rgb="FFA0A0AA"/>
        </right>
        <top style="thin">
          <color rgb="FFA0A0AA"/>
        </top>
        <bottom style="thin">
          <color rgb="FFA0A0AA"/>
        </bottom>
      </border>
    </dxf>
    <dxf>
      <alignment horizontal="center" vertical="center" textRotation="0" wrapText="0" indent="0" justifyLastLine="0" shrinkToFit="0" readingOrder="0"/>
    </dxf>
    <dxf>
      <border>
        <bottom style="thin">
          <color rgb="FFA0A0AA"/>
        </bottom>
      </border>
    </dxf>
    <dxf>
      <font>
        <b/>
      </font>
      <numFmt numFmtId="30" formatCode="@"/>
      <alignment horizontal="center" vertical="center" textRotation="0" wrapText="0" indent="0" justifyLastLine="0" shrinkToFit="0" readingOrder="0"/>
      <border diagonalUp="0" diagonalDown="0" outline="0">
        <left style="thin">
          <color rgb="FFA0A0AA"/>
        </left>
        <right style="thin">
          <color rgb="FFA0A0AA"/>
        </right>
        <top/>
        <bottom/>
      </border>
    </dxf>
    <dxf>
      <numFmt numFmtId="30" formatCode="@"/>
      <alignment horizontal="general" vertical="center" textRotation="0" wrapText="1"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numFmt numFmtId="30" formatCode="@"/>
      <alignment horizontal="general" vertical="center" textRotation="0" wrapText="1"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border>
    </dxf>
    <dxf>
      <numFmt numFmtId="30" formatCode="@"/>
      <alignment horizontal="general" vertical="center" textRotation="0" wrapText="1"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outline="0">
        <left style="thin">
          <color rgb="FFA0A0AA"/>
        </left>
        <right style="thin">
          <color rgb="FFA0A0AA"/>
        </right>
        <top style="thin">
          <color rgb="FFA0A0AA"/>
        </top>
        <bottom style="thin">
          <color rgb="FFA0A0AA"/>
        </bottom>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outline="0">
        <left style="thin">
          <color rgb="FFA0A0AA"/>
        </left>
        <right style="thin">
          <color rgb="FFA0A0AA"/>
        </right>
        <top style="thin">
          <color rgb="FFA0A0AA"/>
        </top>
        <bottom style="thin">
          <color rgb="FFA0A0AA"/>
        </bottom>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outline="0">
        <left style="thin">
          <color rgb="FFA0A0AA"/>
        </left>
        <right style="thin">
          <color rgb="FFA0A0AA"/>
        </right>
        <top style="thin">
          <color rgb="FFA0A0AA"/>
        </top>
        <bottom style="thin">
          <color rgb="FFA0A0AA"/>
        </bottom>
      </border>
    </dxf>
    <dxf>
      <font>
        <b val="0"/>
        <i val="0"/>
        <strike val="0"/>
        <condense val="0"/>
        <extend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outline="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outline="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outline="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outline="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outline="0">
        <left style="thin">
          <color rgb="FFA0A0AA"/>
        </left>
        <right style="thin">
          <color rgb="FFA0A0AA"/>
        </right>
        <top style="thin">
          <color rgb="FFA0A0AA"/>
        </top>
        <bottom style="thin">
          <color rgb="FFA0A0AA"/>
        </bottom>
      </border>
    </dxf>
    <dxf>
      <font>
        <strike val="0"/>
        <outline val="0"/>
        <shadow val="0"/>
        <u val="none"/>
        <vertAlign val="baseline"/>
        <sz val="11"/>
        <color auto="1"/>
        <name val="BIZ UDゴシック"/>
        <family val="3"/>
        <charset val="128"/>
        <scheme val="none"/>
      </font>
      <numFmt numFmtId="0" formatCode="General"/>
      <alignment horizontal="center" vertical="center" textRotation="0" wrapText="0" indent="0" justifyLastLine="0" shrinkToFit="0" readingOrder="0"/>
      <border diagonalUp="0" diagonalDown="0" outline="0">
        <left style="thin">
          <color rgb="FFA0A0AA"/>
        </left>
        <right style="thin">
          <color rgb="FFA0A0AA"/>
        </right>
        <top style="thin">
          <color rgb="FFA0A0AA"/>
        </top>
        <bottom style="thin">
          <color rgb="FFA0A0AA"/>
        </bottom>
      </border>
    </dxf>
    <dxf>
      <numFmt numFmtId="30" formatCode="@"/>
      <alignment horizontal="general" vertical="center" textRotation="0" wrapText="1"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30" formatCode="@"/>
      <alignment horizontal="center" vertical="center" textRotation="0" wrapText="0" indent="0" justifyLastLine="0" shrinkToFit="0" readingOrder="0"/>
      <border diagonalUp="0" diagonalDown="0">
        <left style="thin">
          <color rgb="FFA0A0AA"/>
        </left>
        <right style="thin">
          <color rgb="FFA0A0AA"/>
        </right>
        <top style="thin">
          <color rgb="FFA0A0AA"/>
        </top>
        <bottom style="thin">
          <color rgb="FFA0A0AA"/>
        </bottom>
        <vertical/>
        <horizontal/>
      </border>
    </dxf>
    <dxf>
      <font>
        <b val="0"/>
        <i val="0"/>
        <strike val="0"/>
        <condense val="0"/>
        <extend val="0"/>
        <outline val="0"/>
        <shadow val="0"/>
        <u val="none"/>
        <vertAlign val="baseline"/>
        <sz val="11"/>
        <color auto="1"/>
        <name val="BIZ UDゴシック"/>
        <family val="3"/>
        <charset val="128"/>
        <scheme val="none"/>
      </font>
      <numFmt numFmtId="30" formatCode="@"/>
      <alignment horizontal="center" vertical="center" textRotation="0" wrapText="0" indent="0" justifyLastLine="0" shrinkToFit="0" readingOrder="0"/>
      <border diagonalUp="0" diagonalDown="0">
        <left/>
        <right style="thin">
          <color rgb="FFA0A0AA"/>
        </right>
        <top style="thin">
          <color rgb="FFA0A0AA"/>
        </top>
        <bottom style="thin">
          <color rgb="FFA0A0AA"/>
        </bottom>
        <vertical/>
        <horizontal/>
      </border>
    </dxf>
    <dxf>
      <border outline="0">
        <left style="thin">
          <color rgb="FFA0A0AA"/>
        </left>
        <top style="thin">
          <color rgb="FFA0A0AA"/>
        </top>
        <bottom style="thin">
          <color rgb="FFA0A0AA"/>
        </bottom>
      </border>
    </dxf>
    <dxf>
      <alignment horizontal="center" vertical="center" textRotation="0" wrapText="0" indent="0" justifyLastLine="0" shrinkToFit="0" readingOrder="0"/>
    </dxf>
    <dxf>
      <font>
        <b/>
      </font>
      <numFmt numFmtId="30" formatCode="@"/>
      <alignment horizontal="center" vertical="center" textRotation="0" wrapText="1" indent="0" justifyLastLine="0" shrinkToFit="0" readingOrder="0"/>
      <border diagonalUp="0" diagonalDown="0" outline="0">
        <left style="thin">
          <color rgb="FFA0A0AA"/>
        </left>
        <right style="thin">
          <color rgb="FFA0A0AA"/>
        </right>
        <top/>
        <bottom/>
      </border>
    </dxf>
  </dxfs>
  <tableStyles count="0" defaultTableStyle="TableStyleMedium2" defaultPivotStyle="PivotStyleLight16"/>
  <colors>
    <mruColors>
      <color rgb="FFFF6060"/>
      <color rgb="FFA0A0AA"/>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pivotCacheDefinition" Target="pivotCache/pivotCacheDefinition7.xml"/><Relationship Id="rId18" Type="http://schemas.openxmlformats.org/officeDocument/2006/relationships/pivotCacheDefinition" Target="pivotCache/pivotCacheDefinition1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15.xml"/><Relationship Id="rId7" Type="http://schemas.openxmlformats.org/officeDocument/2006/relationships/pivotCacheDefinition" Target="pivotCache/pivotCacheDefinition1.xml"/><Relationship Id="rId12" Type="http://schemas.openxmlformats.org/officeDocument/2006/relationships/pivotCacheDefinition" Target="pivotCache/pivotCacheDefinition6.xml"/><Relationship Id="rId17" Type="http://schemas.openxmlformats.org/officeDocument/2006/relationships/pivotCacheDefinition" Target="pivotCache/pivotCacheDefinition1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pivotCacheDefinition" Target="pivotCache/pivotCacheDefinition10.xml"/><Relationship Id="rId20" Type="http://schemas.openxmlformats.org/officeDocument/2006/relationships/pivotCacheDefinition" Target="pivotCache/pivotCacheDefinition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5.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ivotCacheDefinition" Target="pivotCache/pivotCacheDefinition9.xml"/><Relationship Id="rId23" Type="http://schemas.openxmlformats.org/officeDocument/2006/relationships/pivotCacheDefinition" Target="pivotCache/pivotCacheDefinition17.xml"/><Relationship Id="rId10" Type="http://schemas.openxmlformats.org/officeDocument/2006/relationships/pivotCacheDefinition" Target="pivotCache/pivotCacheDefinition4.xml"/><Relationship Id="rId19" Type="http://schemas.openxmlformats.org/officeDocument/2006/relationships/pivotCacheDefinition" Target="pivotCache/pivotCacheDefinition13.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pivotCacheDefinition" Target="pivotCache/pivotCacheDefinition8.xml"/><Relationship Id="rId22" Type="http://schemas.openxmlformats.org/officeDocument/2006/relationships/pivotCacheDefinition" Target="pivotCache/pivotCacheDefinition16.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[OshiraseAnke.xlsx]ピボットテーブル・グラフ!年代</c:name>
    <c:fmtId val="9"/>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t>年代</a:t>
            </a:r>
            <a:endParaRPr lang="en-US"/>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dLbl>
          <c:idx val="0"/>
          <c:showLegendKey val="0"/>
          <c:showVal val="1"/>
          <c:showCatName val="0"/>
          <c:showSerName val="0"/>
          <c:showPercent val="0"/>
          <c:showBubbleSize val="0"/>
          <c:extLst>
            <c:ext xmlns:c15="http://schemas.microsoft.com/office/drawing/2012/chart" uri="{CE6537A1-D6FC-4f65-9D91-7224C49458BB}"/>
          </c:extLst>
        </c:dLbl>
      </c:pivotFmt>
      <c:pivotFmt>
        <c:idx val="12"/>
      </c:pivotFmt>
      <c:pivotFmt>
        <c:idx val="13"/>
      </c:pivotFmt>
      <c:pivotFmt>
        <c:idx val="14"/>
      </c:pivotFmt>
      <c:pivotFmt>
        <c:idx val="15"/>
      </c:pivotFmt>
      <c:pivotFmt>
        <c:idx val="16"/>
      </c:pivotFmt>
      <c:pivotFmt>
        <c:idx val="17"/>
      </c:pivotFmt>
      <c:pivotFmt>
        <c:idx val="18"/>
      </c:pivotFmt>
      <c:pivotFmt>
        <c:idx val="19"/>
      </c:pivotFmt>
      <c:pivotFmt>
        <c:idx val="20"/>
      </c:pivotFmt>
      <c:pivotFmt>
        <c:idx val="21"/>
        <c:spPr>
          <a:gradFill>
            <a:gsLst>
              <a:gs pos="100000">
                <a:schemeClr val="accent1">
                  <a:lumMod val="60000"/>
                  <a:lumOff val="40000"/>
                </a:schemeClr>
              </a:gs>
              <a:gs pos="0">
                <a:schemeClr val="accent1"/>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22"/>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3"/>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4"/>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5"/>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6"/>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7"/>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8"/>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29"/>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30"/>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31"/>
        <c:spPr>
          <a:gradFill>
            <a:gsLst>
              <a:gs pos="100000">
                <a:schemeClr val="accent1">
                  <a:lumMod val="60000"/>
                  <a:lumOff val="40000"/>
                </a:schemeClr>
              </a:gs>
              <a:gs pos="0">
                <a:schemeClr val="accent1"/>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32"/>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33"/>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34"/>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35"/>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36"/>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37"/>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38"/>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39"/>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40"/>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41"/>
        <c:spPr>
          <a:gradFill>
            <a:gsLst>
              <a:gs pos="100000">
                <a:schemeClr val="accent1">
                  <a:lumMod val="60000"/>
                  <a:lumOff val="40000"/>
                </a:schemeClr>
              </a:gs>
              <a:gs pos="0">
                <a:schemeClr val="accent1"/>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42"/>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43"/>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44"/>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45"/>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46"/>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47"/>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48"/>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49"/>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50"/>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51"/>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52"/>
        <c:spPr>
          <a:gradFill>
            <a:gsLst>
              <a:gs pos="100000">
                <a:schemeClr val="accent1">
                  <a:lumMod val="60000"/>
                  <a:lumOff val="40000"/>
                </a:schemeClr>
              </a:gs>
              <a:gs pos="0">
                <a:schemeClr val="accent1"/>
              </a:gs>
            </a:gsLst>
            <a:lin ang="5400000" scaled="0"/>
          </a:gradFill>
          <a:ln w="19050">
            <a:solidFill>
              <a:schemeClr val="lt1"/>
            </a:solidFill>
          </a:ln>
          <a:effectLst/>
        </c:spPr>
      </c:pivotFmt>
      <c:pivotFmt>
        <c:idx val="53"/>
        <c:spPr>
          <a:gradFill>
            <a:gsLst>
              <a:gs pos="100000">
                <a:schemeClr val="accent1">
                  <a:lumMod val="60000"/>
                  <a:lumOff val="40000"/>
                </a:schemeClr>
              </a:gs>
              <a:gs pos="0">
                <a:schemeClr val="accent1"/>
              </a:gs>
            </a:gsLst>
            <a:lin ang="5400000" scaled="0"/>
          </a:gradFill>
          <a:ln w="19050">
            <a:solidFill>
              <a:schemeClr val="lt1"/>
            </a:solidFill>
          </a:ln>
          <a:effectLst/>
        </c:spPr>
      </c:pivotFmt>
    </c:pivotFmts>
    <c:plotArea>
      <c:layout/>
      <c:pieChart>
        <c:varyColors val="1"/>
        <c:ser>
          <c:idx val="0"/>
          <c:order val="0"/>
          <c:tx>
            <c:strRef>
              <c:f>ピボットテーブル・グラフ!$B$1</c:f>
              <c:strCache>
                <c:ptCount val="1"/>
                <c:pt idx="0">
                  <c:v>集計</c:v>
                </c:pt>
              </c:strCache>
            </c:strRef>
          </c:tx>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5F2D-4A63-A295-B45462ABA288}"/>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5F2D-4A63-A295-B45462ABA288}"/>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5F2D-4A63-A295-B45462ABA288}"/>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5F2D-4A63-A295-B45462ABA288}"/>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5F2D-4A63-A295-B45462ABA288}"/>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5F2D-4A63-A295-B45462ABA288}"/>
              </c:ext>
            </c:extLst>
          </c:dPt>
          <c:dPt>
            <c:idx val="6"/>
            <c:bubble3D val="0"/>
            <c:spPr>
              <a:gradFill>
                <a:gsLst>
                  <a:gs pos="100000">
                    <a:schemeClr val="accent1">
                      <a:lumMod val="60000"/>
                      <a:lumMod val="60000"/>
                      <a:lumOff val="40000"/>
                    </a:schemeClr>
                  </a:gs>
                  <a:gs pos="0">
                    <a:schemeClr val="accent1">
                      <a:lumMod val="60000"/>
                    </a:schemeClr>
                  </a:gs>
                </a:gsLst>
                <a:lin ang="5400000" scaled="0"/>
              </a:gradFill>
              <a:ln w="19050">
                <a:solidFill>
                  <a:schemeClr val="lt1"/>
                </a:solidFill>
              </a:ln>
              <a:effectLst/>
            </c:spPr>
            <c:extLst>
              <c:ext xmlns:c16="http://schemas.microsoft.com/office/drawing/2014/chart" uri="{C3380CC4-5D6E-409C-BE32-E72D297353CC}">
                <c16:uniqueId val="{0000000D-5F2D-4A63-A295-B45462ABA288}"/>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F-5F2D-4A63-A295-B45462ABA288}"/>
              </c:ext>
            </c:extLst>
          </c:dPt>
          <c:dPt>
            <c:idx val="8"/>
            <c:bubble3D val="0"/>
            <c:spPr>
              <a:gradFill>
                <a:gsLst>
                  <a:gs pos="100000">
                    <a:schemeClr val="accent3">
                      <a:lumMod val="60000"/>
                      <a:lumMod val="60000"/>
                      <a:lumOff val="40000"/>
                    </a:schemeClr>
                  </a:gs>
                  <a:gs pos="0">
                    <a:schemeClr val="accent3">
                      <a:lumMod val="60000"/>
                    </a:schemeClr>
                  </a:gs>
                </a:gsLst>
                <a:lin ang="5400000" scaled="0"/>
              </a:gradFill>
              <a:ln w="19050">
                <a:solidFill>
                  <a:schemeClr val="lt1"/>
                </a:solidFill>
              </a:ln>
              <a:effectLst/>
            </c:spPr>
            <c:extLst>
              <c:ext xmlns:c16="http://schemas.microsoft.com/office/drawing/2014/chart" uri="{C3380CC4-5D6E-409C-BE32-E72D297353CC}">
                <c16:uniqueId val="{00000011-5F2D-4A63-A295-B45462ABA28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ピボットテーブル・グラフ!$A$2:$A$11</c:f>
              <c:strCache>
                <c:ptCount val="9"/>
                <c:pt idx="0">
                  <c:v>10代以下</c:v>
                </c:pt>
                <c:pt idx="1">
                  <c:v>20代</c:v>
                </c:pt>
                <c:pt idx="2">
                  <c:v>30代</c:v>
                </c:pt>
                <c:pt idx="3">
                  <c:v>40代</c:v>
                </c:pt>
                <c:pt idx="4">
                  <c:v>50代</c:v>
                </c:pt>
                <c:pt idx="5">
                  <c:v>60代</c:v>
                </c:pt>
                <c:pt idx="6">
                  <c:v>70代</c:v>
                </c:pt>
                <c:pt idx="7">
                  <c:v>80代以上</c:v>
                </c:pt>
                <c:pt idx="8">
                  <c:v>無回答</c:v>
                </c:pt>
              </c:strCache>
            </c:strRef>
          </c:cat>
          <c:val>
            <c:numRef>
              <c:f>ピボットテーブル・グラフ!$B$2:$B$11</c:f>
              <c:numCache>
                <c:formatCode>0"件"</c:formatCode>
                <c:ptCount val="9"/>
                <c:pt idx="0">
                  <c:v>1</c:v>
                </c:pt>
                <c:pt idx="1">
                  <c:v>2</c:v>
                </c:pt>
                <c:pt idx="2">
                  <c:v>10</c:v>
                </c:pt>
                <c:pt idx="3">
                  <c:v>24</c:v>
                </c:pt>
                <c:pt idx="4">
                  <c:v>48</c:v>
                </c:pt>
                <c:pt idx="5">
                  <c:v>60</c:v>
                </c:pt>
                <c:pt idx="6">
                  <c:v>60</c:v>
                </c:pt>
                <c:pt idx="7">
                  <c:v>34</c:v>
                </c:pt>
                <c:pt idx="8">
                  <c:v>1</c:v>
                </c:pt>
              </c:numCache>
            </c:numRef>
          </c:val>
          <c:extLst>
            <c:ext xmlns:c16="http://schemas.microsoft.com/office/drawing/2014/chart" uri="{C3380CC4-5D6E-409C-BE32-E72D297353CC}">
              <c16:uniqueId val="{00000013-FC36-405F-9D47-3C52B3D1279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[OshiraseAnke.xlsx]ピボットテーブル・グラフ!文章の表現や表記がわかりづらい</c:name>
    <c:fmtId val="8"/>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t>文章の表現や表記がわかりづらい</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spPr>
          <a:gradFill>
            <a:gsLst>
              <a:gs pos="100000">
                <a:schemeClr val="accent6">
                  <a:lumMod val="60000"/>
                  <a:lumOff val="40000"/>
                </a:schemeClr>
              </a:gs>
              <a:gs pos="0">
                <a:schemeClr val="accent6"/>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a:gsLst>
              <a:gs pos="100000">
                <a:schemeClr val="accent6">
                  <a:lumMod val="60000"/>
                  <a:lumOff val="40000"/>
                </a:schemeClr>
              </a:gs>
              <a:gs pos="0">
                <a:schemeClr val="accent6"/>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3"/>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4"/>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5"/>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6"/>
        <c:spPr>
          <a:gradFill>
            <a:gsLst>
              <a:gs pos="100000">
                <a:schemeClr val="accent6">
                  <a:lumMod val="60000"/>
                  <a:lumOff val="40000"/>
                </a:schemeClr>
              </a:gs>
              <a:gs pos="0">
                <a:schemeClr val="accent6"/>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7"/>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8"/>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9"/>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10"/>
        <c:spPr>
          <a:gradFill>
            <a:gsLst>
              <a:gs pos="100000">
                <a:schemeClr val="accent6">
                  <a:lumMod val="60000"/>
                  <a:lumOff val="40000"/>
                </a:schemeClr>
              </a:gs>
              <a:gs pos="0">
                <a:schemeClr val="accent6"/>
              </a:gs>
            </a:gsLst>
            <a:lin ang="5400000" scaled="0"/>
          </a:gradFill>
          <a:ln w="19050">
            <a:solidFill>
              <a:schemeClr val="lt1"/>
            </a:solidFill>
          </a:ln>
          <a:effectLst/>
        </c:spPr>
      </c:pivotFmt>
    </c:pivotFmts>
    <c:plotArea>
      <c:layout/>
      <c:pieChart>
        <c:varyColors val="1"/>
        <c:ser>
          <c:idx val="0"/>
          <c:order val="0"/>
          <c:tx>
            <c:strRef>
              <c:f>ピボットテーブル・グラフ!$AH$1</c:f>
              <c:strCache>
                <c:ptCount val="1"/>
                <c:pt idx="0">
                  <c:v>集計</c:v>
                </c:pt>
              </c:strCache>
            </c:strRef>
          </c:tx>
          <c:dPt>
            <c:idx val="0"/>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1-7F3D-41E9-B34C-0F4CB3FF4BD8}"/>
              </c:ext>
            </c:extLst>
          </c:dPt>
          <c:dPt>
            <c:idx val="1"/>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3-7F3D-41E9-B34C-0F4CB3FF4BD8}"/>
              </c:ext>
            </c:extLst>
          </c:dPt>
          <c:dPt>
            <c:idx val="2"/>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5-7F3D-41E9-B34C-0F4CB3FF4BD8}"/>
              </c:ext>
            </c:extLst>
          </c:dPt>
          <c:dPt>
            <c:idx val="3"/>
            <c:bubble3D val="0"/>
            <c:spPr>
              <a:gradFill>
                <a:gsLst>
                  <a:gs pos="100000">
                    <a:schemeClr val="accent6">
                      <a:lumMod val="60000"/>
                      <a:lumMod val="60000"/>
                      <a:lumOff val="40000"/>
                    </a:schemeClr>
                  </a:gs>
                  <a:gs pos="0">
                    <a:schemeClr val="accent6">
                      <a:lumMod val="60000"/>
                    </a:schemeClr>
                  </a:gs>
                </a:gsLst>
                <a:lin ang="5400000" scaled="0"/>
              </a:gradFill>
              <a:ln w="19050">
                <a:solidFill>
                  <a:schemeClr val="lt1"/>
                </a:solidFill>
              </a:ln>
              <a:effectLst/>
            </c:spPr>
            <c:extLst>
              <c:ext xmlns:c16="http://schemas.microsoft.com/office/drawing/2014/chart" uri="{C3380CC4-5D6E-409C-BE32-E72D297353CC}">
                <c16:uniqueId val="{00000007-7F3D-41E9-B34C-0F4CB3FF4BD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ピボットテーブル・グラフ!$AG$2:$AG$5</c:f>
              <c:strCache>
                <c:ptCount val="3"/>
                <c:pt idx="0">
                  <c:v>そう思う</c:v>
                </c:pt>
                <c:pt idx="1">
                  <c:v>そう思わない</c:v>
                </c:pt>
                <c:pt idx="2">
                  <c:v>無回答</c:v>
                </c:pt>
              </c:strCache>
            </c:strRef>
          </c:cat>
          <c:val>
            <c:numRef>
              <c:f>ピボットテーブル・グラフ!$AH$2:$AH$5</c:f>
              <c:numCache>
                <c:formatCode>0"件"</c:formatCode>
                <c:ptCount val="3"/>
                <c:pt idx="0">
                  <c:v>52</c:v>
                </c:pt>
                <c:pt idx="1">
                  <c:v>181</c:v>
                </c:pt>
                <c:pt idx="2">
                  <c:v>7</c:v>
                </c:pt>
              </c:numCache>
            </c:numRef>
          </c:val>
          <c:extLst>
            <c:ext xmlns:c16="http://schemas.microsoft.com/office/drawing/2014/chart" uri="{C3380CC4-5D6E-409C-BE32-E72D297353CC}">
              <c16:uniqueId val="{00000008-7F3D-41E9-B34C-0F4CB3FF4BD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[OshiraseAnke.xlsx]ピボットテーブル・グラフ!写真やイラストの数が少ない</c:name>
    <c:fmtId val="5"/>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t>写真やイラストの数が少ない</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spPr>
          <a:gradFill>
            <a:gsLst>
              <a:gs pos="100000">
                <a:schemeClr val="accent2">
                  <a:lumMod val="60000"/>
                  <a:lumOff val="40000"/>
                </a:schemeClr>
              </a:gs>
              <a:gs pos="0">
                <a:schemeClr val="accent2"/>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3"/>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4"/>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5"/>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6"/>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7"/>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8"/>
        <c:spPr>
          <a:gradFill>
            <a:gsLst>
              <a:gs pos="100000">
                <a:schemeClr val="accent2">
                  <a:lumMod val="60000"/>
                  <a:lumOff val="40000"/>
                </a:schemeClr>
              </a:gs>
              <a:gs pos="0">
                <a:schemeClr val="accent2"/>
              </a:gs>
            </a:gsLst>
            <a:lin ang="5400000" scaled="0"/>
          </a:gradFill>
          <a:ln w="19050">
            <a:solidFill>
              <a:schemeClr val="lt1"/>
            </a:solidFill>
          </a:ln>
          <a:effectLst/>
        </c:spPr>
      </c:pivotFmt>
    </c:pivotFmts>
    <c:plotArea>
      <c:layout/>
      <c:pieChart>
        <c:varyColors val="1"/>
        <c:ser>
          <c:idx val="0"/>
          <c:order val="0"/>
          <c:tx>
            <c:strRef>
              <c:f>ピボットテーブル・グラフ!$AK$1</c:f>
              <c:strCache>
                <c:ptCount val="1"/>
                <c:pt idx="0">
                  <c:v>集計</c:v>
                </c:pt>
              </c:strCache>
            </c:strRef>
          </c:tx>
          <c:dPt>
            <c:idx val="0"/>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1-D930-43F2-A747-B7CB408EC674}"/>
              </c:ext>
            </c:extLst>
          </c:dPt>
          <c:dPt>
            <c:idx val="1"/>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3-D930-43F2-A747-B7CB408EC674}"/>
              </c:ext>
            </c:extLst>
          </c:dPt>
          <c:dPt>
            <c:idx val="2"/>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5-D930-43F2-A747-B7CB408EC6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ピボットテーブル・グラフ!$AJ$2:$AJ$5</c:f>
              <c:strCache>
                <c:ptCount val="3"/>
                <c:pt idx="0">
                  <c:v>そう思う</c:v>
                </c:pt>
                <c:pt idx="1">
                  <c:v>そう思わない</c:v>
                </c:pt>
                <c:pt idx="2">
                  <c:v>無回答</c:v>
                </c:pt>
              </c:strCache>
            </c:strRef>
          </c:cat>
          <c:val>
            <c:numRef>
              <c:f>ピボットテーブル・グラフ!$AK$2:$AK$5</c:f>
              <c:numCache>
                <c:formatCode>0"件"</c:formatCode>
                <c:ptCount val="3"/>
                <c:pt idx="0">
                  <c:v>77</c:v>
                </c:pt>
                <c:pt idx="1">
                  <c:v>156</c:v>
                </c:pt>
                <c:pt idx="2">
                  <c:v>7</c:v>
                </c:pt>
              </c:numCache>
            </c:numRef>
          </c:val>
          <c:extLst>
            <c:ext xmlns:c16="http://schemas.microsoft.com/office/drawing/2014/chart" uri="{C3380CC4-5D6E-409C-BE32-E72D297353CC}">
              <c16:uniqueId val="{00000006-D930-43F2-A747-B7CB408EC6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[OshiraseAnke.xlsx]ピボットテーブル・グラフ!紙面の大きさについて</c:name>
    <c:fmtId val="5"/>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t>紙面の大きさについて</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spPr>
          <a:gradFill>
            <a:gsLst>
              <a:gs pos="100000">
                <a:schemeClr val="accent6">
                  <a:lumMod val="60000"/>
                  <a:lumOff val="40000"/>
                </a:schemeClr>
              </a:gs>
              <a:gs pos="0">
                <a:schemeClr val="accent6"/>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a:gsLst>
              <a:gs pos="100000">
                <a:schemeClr val="accent6">
                  <a:lumMod val="60000"/>
                  <a:lumOff val="40000"/>
                </a:schemeClr>
              </a:gs>
              <a:gs pos="0">
                <a:schemeClr val="accent6"/>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3"/>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4"/>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5"/>
        <c:spPr>
          <a:gradFill>
            <a:gsLst>
              <a:gs pos="100000">
                <a:schemeClr val="accent6">
                  <a:lumMod val="60000"/>
                  <a:lumOff val="40000"/>
                </a:schemeClr>
              </a:gs>
              <a:gs pos="0">
                <a:schemeClr val="accent6"/>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6"/>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7"/>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8"/>
        <c:spPr>
          <a:gradFill>
            <a:gsLst>
              <a:gs pos="100000">
                <a:schemeClr val="accent6">
                  <a:lumMod val="60000"/>
                  <a:lumOff val="40000"/>
                </a:schemeClr>
              </a:gs>
              <a:gs pos="0">
                <a:schemeClr val="accent6"/>
              </a:gs>
            </a:gsLst>
            <a:lin ang="5400000" scaled="0"/>
          </a:gradFill>
          <a:ln w="19050">
            <a:solidFill>
              <a:schemeClr val="lt1"/>
            </a:solidFill>
          </a:ln>
          <a:effectLst/>
        </c:spPr>
      </c:pivotFmt>
    </c:pivotFmts>
    <c:plotArea>
      <c:layout/>
      <c:pieChart>
        <c:varyColors val="1"/>
        <c:ser>
          <c:idx val="0"/>
          <c:order val="0"/>
          <c:tx>
            <c:strRef>
              <c:f>ピボットテーブル・グラフ!$AN$1</c:f>
              <c:strCache>
                <c:ptCount val="1"/>
                <c:pt idx="0">
                  <c:v>集計</c:v>
                </c:pt>
              </c:strCache>
            </c:strRef>
          </c:tx>
          <c:dPt>
            <c:idx val="0"/>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1-028E-4A18-8741-C364DF4AB4E9}"/>
              </c:ext>
            </c:extLst>
          </c:dPt>
          <c:dPt>
            <c:idx val="1"/>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3-028E-4A18-8741-C364DF4AB4E9}"/>
              </c:ext>
            </c:extLst>
          </c:dPt>
          <c:dPt>
            <c:idx val="2"/>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5-028E-4A18-8741-C364DF4AB4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ピボットテーブル・グラフ!$AM$2:$AM$5</c:f>
              <c:strCache>
                <c:ptCount val="3"/>
                <c:pt idx="0">
                  <c:v>現在の大きさがちょうどよい</c:v>
                </c:pt>
                <c:pt idx="1">
                  <c:v>現在の大きさより小さい方がよい（A4判程度など）</c:v>
                </c:pt>
                <c:pt idx="2">
                  <c:v>無回答</c:v>
                </c:pt>
              </c:strCache>
            </c:strRef>
          </c:cat>
          <c:val>
            <c:numRef>
              <c:f>ピボットテーブル・グラフ!$AN$2:$AN$5</c:f>
              <c:numCache>
                <c:formatCode>0"件"</c:formatCode>
                <c:ptCount val="3"/>
                <c:pt idx="0">
                  <c:v>216</c:v>
                </c:pt>
                <c:pt idx="1">
                  <c:v>17</c:v>
                </c:pt>
                <c:pt idx="2">
                  <c:v>7</c:v>
                </c:pt>
              </c:numCache>
            </c:numRef>
          </c:val>
          <c:extLst>
            <c:ext xmlns:c16="http://schemas.microsoft.com/office/drawing/2014/chart" uri="{C3380CC4-5D6E-409C-BE32-E72D297353CC}">
              <c16:uniqueId val="{00000006-028E-4A18-8741-C364DF4AB4E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[OshiraseAnke.xlsx]ピボットテーブル・グラフ!区のおしらせ「せたがや」にどんなことを期待するか</c:name>
    <c:fmtId val="3"/>
  </c:pivotSource>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r>
              <a:rPr lang="ja-JP" b="1"/>
              <a:t>区のおしらせ「せたがや」にどんなことを期待するか</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ピボットテーブル・グラフ!$AQ$1</c:f>
              <c:strCache>
                <c:ptCount val="1"/>
                <c:pt idx="0">
                  <c:v>集計</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ピボットテーブル・グラフ!$AP$2:$AP$10</c:f>
              <c:strCache>
                <c:ptCount val="9"/>
                <c:pt idx="0">
                  <c:v>利用できる行政サービスや、暮らしに関わる情報・知識を入手したい</c:v>
                </c:pt>
                <c:pt idx="1">
                  <c:v>イベントの情報を入手したい</c:v>
                </c:pt>
                <c:pt idx="2">
                  <c:v>区の新しい取組みについて知りたい</c:v>
                </c:pt>
                <c:pt idx="3">
                  <c:v>予算など区政の基本的な情報を入手したい</c:v>
                </c:pt>
                <c:pt idx="4">
                  <c:v>区が直面する課題や、それに対する区の考え・取組みについて知りたい</c:v>
                </c:pt>
                <c:pt idx="5">
                  <c:v>区の取組みへの意見募集企画に意見や提案を寄せたい</c:v>
                </c:pt>
                <c:pt idx="6">
                  <c:v>区民等と区が協働して取り組んでいる事柄について知りたい</c:v>
                </c:pt>
                <c:pt idx="7">
                  <c:v>特にない</c:v>
                </c:pt>
                <c:pt idx="8">
                  <c:v>無回答</c:v>
                </c:pt>
              </c:strCache>
            </c:strRef>
          </c:cat>
          <c:val>
            <c:numRef>
              <c:f>ピボットテーブル・グラフ!$AQ$2:$AQ$10</c:f>
              <c:numCache>
                <c:formatCode>0"件"</c:formatCode>
                <c:ptCount val="9"/>
                <c:pt idx="0">
                  <c:v>221</c:v>
                </c:pt>
                <c:pt idx="1">
                  <c:v>184</c:v>
                </c:pt>
                <c:pt idx="2">
                  <c:v>146</c:v>
                </c:pt>
                <c:pt idx="3">
                  <c:v>70</c:v>
                </c:pt>
                <c:pt idx="4">
                  <c:v>137</c:v>
                </c:pt>
                <c:pt idx="5">
                  <c:v>64</c:v>
                </c:pt>
                <c:pt idx="6">
                  <c:v>97</c:v>
                </c:pt>
                <c:pt idx="7">
                  <c:v>0</c:v>
                </c:pt>
                <c:pt idx="8">
                  <c:v>1</c:v>
                </c:pt>
              </c:numCache>
            </c:numRef>
          </c:val>
          <c:extLst>
            <c:ext xmlns:c16="http://schemas.microsoft.com/office/drawing/2014/chart" uri="{C3380CC4-5D6E-409C-BE32-E72D297353CC}">
              <c16:uniqueId val="{00000000-CDF0-4096-AC1B-E73979D1FD0E}"/>
            </c:ext>
          </c:extLst>
        </c:ser>
        <c:dLbls>
          <c:showLegendKey val="0"/>
          <c:showVal val="0"/>
          <c:showCatName val="0"/>
          <c:showSerName val="0"/>
          <c:showPercent val="0"/>
          <c:showBubbleSize val="0"/>
        </c:dLbls>
        <c:gapWidth val="100"/>
        <c:overlap val="-24"/>
        <c:axId val="1587974943"/>
        <c:axId val="1587985503"/>
      </c:barChart>
      <c:catAx>
        <c:axId val="1587974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crossAx val="1587985503"/>
        <c:crosses val="autoZero"/>
        <c:auto val="1"/>
        <c:lblAlgn val="ctr"/>
        <c:lblOffset val="100"/>
        <c:noMultiLvlLbl val="0"/>
      </c:catAx>
      <c:valAx>
        <c:axId val="1587985503"/>
        <c:scaling>
          <c:orientation val="minMax"/>
        </c:scaling>
        <c:delete val="0"/>
        <c:axPos val="l"/>
        <c:majorGridlines>
          <c:spPr>
            <a:ln w="9525" cap="flat" cmpd="sng" algn="ctr">
              <a:solidFill>
                <a:schemeClr val="tx1">
                  <a:lumMod val="15000"/>
                  <a:lumOff val="85000"/>
                </a:schemeClr>
              </a:solidFill>
              <a:round/>
            </a:ln>
            <a:effectLst/>
          </c:spPr>
        </c:majorGridlines>
        <c:numFmt formatCode="0&quot;件&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crossAx val="15879749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[OshiraseAnke.xlsx]ピボットテーブル・グラフ!「区民のひろば」欄の記事をどのくらい読むか</c:name>
    <c:fmtId val="4"/>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t>「区民のひろば」欄の記事をどのくらい読むか</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spPr>
          <a:gradFill>
            <a:gsLst>
              <a:gs pos="100000">
                <a:schemeClr val="accent2">
                  <a:lumMod val="60000"/>
                  <a:lumOff val="40000"/>
                </a:schemeClr>
              </a:gs>
              <a:gs pos="0">
                <a:schemeClr val="accent2"/>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3"/>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4"/>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5"/>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6"/>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7"/>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8"/>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9"/>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0"/>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1"/>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2"/>
        <c:spPr>
          <a:gradFill>
            <a:gsLst>
              <a:gs pos="100000">
                <a:schemeClr val="accent2">
                  <a:lumMod val="60000"/>
                  <a:lumOff val="40000"/>
                </a:schemeClr>
              </a:gs>
              <a:gs pos="0">
                <a:schemeClr val="accent2"/>
              </a:gs>
            </a:gsLst>
            <a:lin ang="5400000" scaled="0"/>
          </a:gradFill>
          <a:ln w="19050">
            <a:solidFill>
              <a:schemeClr val="lt1"/>
            </a:solidFill>
          </a:ln>
          <a:effectLst/>
        </c:spPr>
      </c:pivotFmt>
    </c:pivotFmts>
    <c:plotArea>
      <c:layout/>
      <c:pieChart>
        <c:varyColors val="1"/>
        <c:ser>
          <c:idx val="0"/>
          <c:order val="0"/>
          <c:tx>
            <c:strRef>
              <c:f>ピボットテーブル・グラフ!$AW$1</c:f>
              <c:strCache>
                <c:ptCount val="1"/>
                <c:pt idx="0">
                  <c:v>集計</c:v>
                </c:pt>
              </c:strCache>
            </c:strRef>
          </c:tx>
          <c:dPt>
            <c:idx val="0"/>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1-3131-4EF6-8D67-32B103FD68AF}"/>
              </c:ext>
            </c:extLst>
          </c:dPt>
          <c:dPt>
            <c:idx val="1"/>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3-3131-4EF6-8D67-32B103FD68AF}"/>
              </c:ext>
            </c:extLst>
          </c:dPt>
          <c:dPt>
            <c:idx val="2"/>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5-3131-4EF6-8D67-32B103FD68AF}"/>
              </c:ext>
            </c:extLst>
          </c:dPt>
          <c:dPt>
            <c:idx val="3"/>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7-3131-4EF6-8D67-32B103FD68AF}"/>
              </c:ext>
            </c:extLst>
          </c:dPt>
          <c:dPt>
            <c:idx val="4"/>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c:ext xmlns:c16="http://schemas.microsoft.com/office/drawing/2014/chart" uri="{C3380CC4-5D6E-409C-BE32-E72D297353CC}">
                <c16:uniqueId val="{00000009-3131-4EF6-8D67-32B103FD68AF}"/>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ピボットテーブル・グラフ!$AV$2:$AV$7</c:f>
              <c:strCache>
                <c:ptCount val="5"/>
                <c:pt idx="0">
                  <c:v>ほとんど毎回読む</c:v>
                </c:pt>
                <c:pt idx="1">
                  <c:v>ときどき読む</c:v>
                </c:pt>
                <c:pt idx="2">
                  <c:v>ほとんど読まない</c:v>
                </c:pt>
                <c:pt idx="3">
                  <c:v>知らなかった</c:v>
                </c:pt>
                <c:pt idx="4">
                  <c:v>無回答</c:v>
                </c:pt>
              </c:strCache>
            </c:strRef>
          </c:cat>
          <c:val>
            <c:numRef>
              <c:f>ピボットテーブル・グラフ!$AW$2:$AW$7</c:f>
              <c:numCache>
                <c:formatCode>0"件"</c:formatCode>
                <c:ptCount val="5"/>
                <c:pt idx="0">
                  <c:v>131</c:v>
                </c:pt>
                <c:pt idx="1">
                  <c:v>67</c:v>
                </c:pt>
                <c:pt idx="2">
                  <c:v>29</c:v>
                </c:pt>
                <c:pt idx="3">
                  <c:v>9</c:v>
                </c:pt>
                <c:pt idx="4">
                  <c:v>4</c:v>
                </c:pt>
              </c:numCache>
            </c:numRef>
          </c:val>
          <c:extLst>
            <c:ext xmlns:c16="http://schemas.microsoft.com/office/drawing/2014/chart" uri="{C3380CC4-5D6E-409C-BE32-E72D297353CC}">
              <c16:uniqueId val="{0000000A-3131-4EF6-8D67-32B103FD68A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[OshiraseAnke.xlsx]ピボットテーブル・グラフ!「区民のひろば」欄に掲載されている会員募集や催し物などに参加したことはあるか</c:name>
    <c:fmtId val="3"/>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t>「区民のひろば」欄に掲載されている会員募集や催し物などに参加したことはあるか</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6">
                  <a:lumMod val="60000"/>
                  <a:lumOff val="40000"/>
                </a:schemeClr>
              </a:gs>
              <a:gs pos="0">
                <a:schemeClr val="accent6"/>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3"/>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4"/>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5"/>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6"/>
        <c:spPr>
          <a:gradFill>
            <a:gsLst>
              <a:gs pos="100000">
                <a:schemeClr val="accent6">
                  <a:lumMod val="60000"/>
                  <a:lumOff val="40000"/>
                </a:schemeClr>
              </a:gs>
              <a:gs pos="0">
                <a:schemeClr val="accent6"/>
              </a:gs>
            </a:gsLst>
            <a:lin ang="5400000" scaled="0"/>
          </a:gradFill>
          <a:ln w="19050">
            <a:solidFill>
              <a:schemeClr val="lt1"/>
            </a:solidFill>
          </a:ln>
          <a:effectLst/>
        </c:spPr>
      </c:pivotFmt>
    </c:pivotFmts>
    <c:plotArea>
      <c:layout/>
      <c:pieChart>
        <c:varyColors val="1"/>
        <c:ser>
          <c:idx val="0"/>
          <c:order val="0"/>
          <c:tx>
            <c:strRef>
              <c:f>ピボットテーブル・グラフ!$AZ$1</c:f>
              <c:strCache>
                <c:ptCount val="1"/>
                <c:pt idx="0">
                  <c:v>集計</c:v>
                </c:pt>
              </c:strCache>
            </c:strRef>
          </c:tx>
          <c:dPt>
            <c:idx val="0"/>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1-AD64-4856-BB4D-AEE1B52C87DB}"/>
              </c:ext>
            </c:extLst>
          </c:dPt>
          <c:dPt>
            <c:idx val="1"/>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3-AD64-4856-BB4D-AEE1B52C87DB}"/>
              </c:ext>
            </c:extLst>
          </c:dPt>
          <c:dPt>
            <c:idx val="2"/>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5-AD64-4856-BB4D-AEE1B52C87DB}"/>
              </c:ext>
            </c:extLst>
          </c:dPt>
          <c:dPt>
            <c:idx val="3"/>
            <c:bubble3D val="0"/>
            <c:spPr>
              <a:gradFill>
                <a:gsLst>
                  <a:gs pos="100000">
                    <a:schemeClr val="accent6">
                      <a:lumMod val="60000"/>
                      <a:lumMod val="60000"/>
                      <a:lumOff val="40000"/>
                    </a:schemeClr>
                  </a:gs>
                  <a:gs pos="0">
                    <a:schemeClr val="accent6">
                      <a:lumMod val="60000"/>
                    </a:schemeClr>
                  </a:gs>
                </a:gsLst>
                <a:lin ang="5400000" scaled="0"/>
              </a:gradFill>
              <a:ln w="19050">
                <a:solidFill>
                  <a:schemeClr val="lt1"/>
                </a:solidFill>
              </a:ln>
              <a:effectLst/>
            </c:spPr>
            <c:extLst>
              <c:ext xmlns:c16="http://schemas.microsoft.com/office/drawing/2014/chart" uri="{C3380CC4-5D6E-409C-BE32-E72D297353CC}">
                <c16:uniqueId val="{00000007-AD64-4856-BB4D-AEE1B52C87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ピボットテーブル・グラフ!$AY$2:$AY$6</c:f>
              <c:strCache>
                <c:ptCount val="4"/>
                <c:pt idx="0">
                  <c:v>ある（2回以上）</c:v>
                </c:pt>
                <c:pt idx="1">
                  <c:v>ある（1回）</c:v>
                </c:pt>
                <c:pt idx="2">
                  <c:v>ない</c:v>
                </c:pt>
                <c:pt idx="3">
                  <c:v>無回答</c:v>
                </c:pt>
              </c:strCache>
            </c:strRef>
          </c:cat>
          <c:val>
            <c:numRef>
              <c:f>ピボットテーブル・グラフ!$AZ$2:$AZ$6</c:f>
              <c:numCache>
                <c:formatCode>0"件"</c:formatCode>
                <c:ptCount val="4"/>
                <c:pt idx="0">
                  <c:v>48</c:v>
                </c:pt>
                <c:pt idx="1">
                  <c:v>46</c:v>
                </c:pt>
                <c:pt idx="2">
                  <c:v>135</c:v>
                </c:pt>
                <c:pt idx="3">
                  <c:v>11</c:v>
                </c:pt>
              </c:numCache>
            </c:numRef>
          </c:val>
          <c:extLst>
            <c:ext xmlns:c16="http://schemas.microsoft.com/office/drawing/2014/chart" uri="{C3380CC4-5D6E-409C-BE32-E72D297353CC}">
              <c16:uniqueId val="{00000000-23F7-4063-9D1D-B4653659C0A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[OshiraseAnke.xlsx]ピボットテーブル・グラフ!回答方法</c:name>
    <c:fmtId val="4"/>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t>回答方法</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gradFill>
            <a:gsLst>
              <a:gs pos="100000">
                <a:schemeClr val="accent2">
                  <a:lumMod val="60000"/>
                  <a:lumOff val="40000"/>
                </a:schemeClr>
              </a:gs>
              <a:gs pos="0">
                <a:schemeClr val="accent2"/>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7"/>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8"/>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9"/>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0"/>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11"/>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2"/>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3"/>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4"/>
        <c:spPr>
          <a:gradFill>
            <a:gsLst>
              <a:gs pos="100000">
                <a:schemeClr val="accent2">
                  <a:lumMod val="60000"/>
                  <a:lumOff val="40000"/>
                </a:schemeClr>
              </a:gs>
              <a:gs pos="0">
                <a:schemeClr val="accent2"/>
              </a:gs>
            </a:gsLst>
            <a:lin ang="5400000" scaled="0"/>
          </a:gradFill>
          <a:ln w="19050">
            <a:solidFill>
              <a:schemeClr val="lt1"/>
            </a:solidFill>
          </a:ln>
          <a:effectLst/>
        </c:spPr>
      </c:pivotFmt>
    </c:pivotFmts>
    <c:plotArea>
      <c:layout/>
      <c:pieChart>
        <c:varyColors val="1"/>
        <c:ser>
          <c:idx val="0"/>
          <c:order val="0"/>
          <c:tx>
            <c:strRef>
              <c:f>ピボットテーブル・グラフ!$BC$1</c:f>
              <c:strCache>
                <c:ptCount val="1"/>
                <c:pt idx="0">
                  <c:v>集計</c:v>
                </c:pt>
              </c:strCache>
            </c:strRef>
          </c:tx>
          <c:dPt>
            <c:idx val="0"/>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1-ABD9-423B-9241-9232A793CEE9}"/>
              </c:ext>
            </c:extLst>
          </c:dPt>
          <c:dPt>
            <c:idx val="1"/>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3-ABD9-423B-9241-9232A793CEE9}"/>
              </c:ext>
            </c:extLst>
          </c:dPt>
          <c:dPt>
            <c:idx val="2"/>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5-ABD9-423B-9241-9232A793CEE9}"/>
              </c:ext>
            </c:extLst>
          </c:dPt>
          <c:dPt>
            <c:idx val="3"/>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7-ABD9-423B-9241-9232A793CEE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ピボットテーブル・グラフ!$BB$2:$BB$6</c:f>
              <c:strCache>
                <c:ptCount val="4"/>
                <c:pt idx="0">
                  <c:v>オンライン</c:v>
                </c:pt>
                <c:pt idx="1">
                  <c:v>ファクシミリ</c:v>
                </c:pt>
                <c:pt idx="2">
                  <c:v>郵送</c:v>
                </c:pt>
                <c:pt idx="3">
                  <c:v>持参</c:v>
                </c:pt>
              </c:strCache>
            </c:strRef>
          </c:cat>
          <c:val>
            <c:numRef>
              <c:f>ピボットテーブル・グラフ!$BC$2:$BC$6</c:f>
              <c:numCache>
                <c:formatCode>0"件"</c:formatCode>
                <c:ptCount val="4"/>
                <c:pt idx="0">
                  <c:v>179</c:v>
                </c:pt>
                <c:pt idx="1">
                  <c:v>31</c:v>
                </c:pt>
                <c:pt idx="2">
                  <c:v>26</c:v>
                </c:pt>
                <c:pt idx="3">
                  <c:v>4</c:v>
                </c:pt>
              </c:numCache>
            </c:numRef>
          </c:val>
          <c:extLst>
            <c:ext xmlns:c16="http://schemas.microsoft.com/office/drawing/2014/chart" uri="{C3380CC4-5D6E-409C-BE32-E72D297353CC}">
              <c16:uniqueId val="{00000008-ABD9-423B-9241-9232A793CEE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[OshiraseAnke.xlsx]ピボットテーブル・グラフ!区のおしらせ「せたがや」でどのようなテーマを特集してほしいか</c:name>
    <c:fmtId val="11"/>
  </c:pivotSource>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r>
              <a:rPr lang="ja-JP" b="1"/>
              <a:t>区のおしらせ「せたがや」でどのようなテーマを特集してほしいか（複数選択可）</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6"/>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7"/>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ピボットテーブル・グラフ!$AT$1</c:f>
              <c:strCache>
                <c:ptCount val="1"/>
                <c:pt idx="0">
                  <c:v>集計</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ピボットテーブル・グラフ!$AS$2:$AS$15</c:f>
              <c:strCache>
                <c:ptCount val="14"/>
                <c:pt idx="0">
                  <c:v>健康づくりや高齢者・障害者の福祉に関すること</c:v>
                </c:pt>
                <c:pt idx="1">
                  <c:v>生活の困りごとに対する支援に関すること</c:v>
                </c:pt>
                <c:pt idx="2">
                  <c:v>子ども・若者や教育に関すること</c:v>
                </c:pt>
                <c:pt idx="3">
                  <c:v>地域コミュニティに関すること</c:v>
                </c:pt>
                <c:pt idx="4">
                  <c:v>防災や防犯に関すること</c:v>
                </c:pt>
                <c:pt idx="5">
                  <c:v>多様性の尊重（人権尊重・男女共同参画）に関すること</c:v>
                </c:pt>
                <c:pt idx="6">
                  <c:v>文化・芸術やスポーツ、生涯学習に関すること</c:v>
                </c:pt>
                <c:pt idx="7">
                  <c:v>清掃・資源リサイクルに関すること</c:v>
                </c:pt>
                <c:pt idx="8">
                  <c:v>消費者支援や産業振興・雇用促進に関すること</c:v>
                </c:pt>
                <c:pt idx="9">
                  <c:v>公園・緑地や自然環境の保護に関すること</c:v>
                </c:pt>
                <c:pt idx="10">
                  <c:v>都市景観や交通に関すること</c:v>
                </c:pt>
                <c:pt idx="11">
                  <c:v>特にない</c:v>
                </c:pt>
                <c:pt idx="12">
                  <c:v>その他</c:v>
                </c:pt>
                <c:pt idx="13">
                  <c:v>無回答</c:v>
                </c:pt>
              </c:strCache>
            </c:strRef>
          </c:cat>
          <c:val>
            <c:numRef>
              <c:f>ピボットテーブル・グラフ!$AT$2:$AT$15</c:f>
              <c:numCache>
                <c:formatCode>0"件"</c:formatCode>
                <c:ptCount val="14"/>
                <c:pt idx="0">
                  <c:v>143</c:v>
                </c:pt>
                <c:pt idx="1">
                  <c:v>117</c:v>
                </c:pt>
                <c:pt idx="2">
                  <c:v>71</c:v>
                </c:pt>
                <c:pt idx="3">
                  <c:v>127</c:v>
                </c:pt>
                <c:pt idx="4">
                  <c:v>145</c:v>
                </c:pt>
                <c:pt idx="5">
                  <c:v>30</c:v>
                </c:pt>
                <c:pt idx="6">
                  <c:v>164</c:v>
                </c:pt>
                <c:pt idx="7">
                  <c:v>113</c:v>
                </c:pt>
                <c:pt idx="8">
                  <c:v>48</c:v>
                </c:pt>
                <c:pt idx="9">
                  <c:v>98</c:v>
                </c:pt>
                <c:pt idx="10">
                  <c:v>89</c:v>
                </c:pt>
                <c:pt idx="11">
                  <c:v>1</c:v>
                </c:pt>
                <c:pt idx="12">
                  <c:v>5</c:v>
                </c:pt>
                <c:pt idx="13">
                  <c:v>2</c:v>
                </c:pt>
              </c:numCache>
            </c:numRef>
          </c:val>
          <c:extLst>
            <c:ext xmlns:c16="http://schemas.microsoft.com/office/drawing/2014/chart" uri="{C3380CC4-5D6E-409C-BE32-E72D297353CC}">
              <c16:uniqueId val="{00000000-40AB-4E58-AE4B-791DE85CC3DF}"/>
            </c:ext>
          </c:extLst>
        </c:ser>
        <c:dLbls>
          <c:showLegendKey val="0"/>
          <c:showVal val="0"/>
          <c:showCatName val="0"/>
          <c:showSerName val="0"/>
          <c:showPercent val="0"/>
          <c:showBubbleSize val="0"/>
        </c:dLbls>
        <c:gapWidth val="100"/>
        <c:overlap val="-24"/>
        <c:axId val="1940018175"/>
        <c:axId val="1940028735"/>
      </c:barChart>
      <c:catAx>
        <c:axId val="19400181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crossAx val="1940028735"/>
        <c:crosses val="autoZero"/>
        <c:auto val="1"/>
        <c:lblAlgn val="ctr"/>
        <c:lblOffset val="100"/>
        <c:noMultiLvlLbl val="0"/>
      </c:catAx>
      <c:valAx>
        <c:axId val="1940028735"/>
        <c:scaling>
          <c:orientation val="minMax"/>
        </c:scaling>
        <c:delete val="0"/>
        <c:axPos val="l"/>
        <c:majorGridlines>
          <c:spPr>
            <a:ln w="9525" cap="flat" cmpd="sng" algn="ctr">
              <a:solidFill>
                <a:schemeClr val="tx1">
                  <a:lumMod val="15000"/>
                  <a:lumOff val="85000"/>
                </a:schemeClr>
              </a:solidFill>
              <a:round/>
            </a:ln>
            <a:effectLst/>
          </c:spPr>
        </c:majorGridlines>
        <c:numFmt formatCode="0&quot;件&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crossAx val="1940018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[OshiraseAnke.xlsx]ピボットテーブル・グラフ!性別</c:name>
    <c:fmtId val="10"/>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ltLang="en-US"/>
              <a:t>性別</a:t>
            </a:r>
            <a:endParaRPr lang="en-US" altLang="ja-JP"/>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spPr>
          <a:gradFill>
            <a:gsLst>
              <a:gs pos="100000">
                <a:schemeClr val="accent2">
                  <a:lumMod val="60000"/>
                  <a:lumOff val="40000"/>
                </a:schemeClr>
              </a:gs>
              <a:gs pos="0">
                <a:schemeClr val="accent2"/>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1"/>
          <c:showCatName val="0"/>
          <c:showSerName val="0"/>
          <c:showPercent val="1"/>
          <c:showBubbleSize val="0"/>
          <c:extLst>
            <c:ext xmlns:c15="http://schemas.microsoft.com/office/drawing/2012/chart" uri="{CE6537A1-D6FC-4f65-9D91-7224C49458BB}"/>
          </c:extLst>
        </c:dLbl>
      </c:pivotFmt>
      <c:pivotFmt>
        <c:idx val="1"/>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1"/>
          <c:showCatName val="0"/>
          <c:showSerName val="0"/>
          <c:showPercent val="1"/>
          <c:showBubbleSize val="0"/>
          <c:extLst>
            <c:ext xmlns:c15="http://schemas.microsoft.com/office/drawing/2012/chart" uri="{CE6537A1-D6FC-4f65-9D91-7224C49458BB}"/>
          </c:extLst>
        </c:dLbl>
      </c:pivotFmt>
      <c:pivotFmt>
        <c:idx val="2"/>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3"/>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4"/>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5"/>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1"/>
          <c:showCatName val="0"/>
          <c:showSerName val="0"/>
          <c:showPercent val="1"/>
          <c:showBubbleSize val="0"/>
          <c:extLst>
            <c:ext xmlns:c15="http://schemas.microsoft.com/office/drawing/2012/chart" uri="{CE6537A1-D6FC-4f65-9D91-7224C49458BB}"/>
          </c:extLst>
        </c:dLbl>
      </c:pivotFmt>
      <c:pivotFmt>
        <c:idx val="6"/>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7"/>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8"/>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9"/>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1"/>
          <c:showCatName val="0"/>
          <c:showSerName val="0"/>
          <c:showPercent val="1"/>
          <c:showBubbleSize val="0"/>
          <c:extLst>
            <c:ext xmlns:c15="http://schemas.microsoft.com/office/drawing/2012/chart" uri="{CE6537A1-D6FC-4f65-9D91-7224C49458BB}"/>
          </c:extLst>
        </c:dLbl>
      </c:pivotFmt>
      <c:pivotFmt>
        <c:idx val="10"/>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1"/>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2"/>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3"/>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14"/>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5"/>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16"/>
        <c:spPr>
          <a:gradFill>
            <a:gsLst>
              <a:gs pos="100000">
                <a:schemeClr val="accent2">
                  <a:lumMod val="60000"/>
                  <a:lumOff val="40000"/>
                </a:schemeClr>
              </a:gs>
              <a:gs pos="0">
                <a:schemeClr val="accent2"/>
              </a:gs>
            </a:gsLst>
            <a:lin ang="5400000" scaled="0"/>
          </a:gradFill>
          <a:ln w="19050">
            <a:solidFill>
              <a:schemeClr val="lt1"/>
            </a:solidFill>
          </a:ln>
          <a:effectLst/>
        </c:spPr>
      </c:pivotFmt>
    </c:pivotFmts>
    <c:plotArea>
      <c:layout/>
      <c:pieChart>
        <c:varyColors val="1"/>
        <c:ser>
          <c:idx val="0"/>
          <c:order val="0"/>
          <c:tx>
            <c:strRef>
              <c:f>ピボットテーブル・グラフ!$G$1</c:f>
              <c:strCache>
                <c:ptCount val="1"/>
                <c:pt idx="0">
                  <c:v>集計</c:v>
                </c:pt>
              </c:strCache>
            </c:strRef>
          </c:tx>
          <c:dPt>
            <c:idx val="0"/>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1-08E6-4CA0-9BC4-652527923968}"/>
              </c:ext>
            </c:extLst>
          </c:dPt>
          <c:dPt>
            <c:idx val="1"/>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3-08E6-4CA0-9BC4-652527923968}"/>
              </c:ext>
            </c:extLst>
          </c:dPt>
          <c:dPt>
            <c:idx val="2"/>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5-08E6-4CA0-9BC4-65252792396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ピボットテーブル・グラフ!$F$2:$F$5</c:f>
              <c:strCache>
                <c:ptCount val="3"/>
                <c:pt idx="0">
                  <c:v>男性</c:v>
                </c:pt>
                <c:pt idx="1">
                  <c:v>女性</c:v>
                </c:pt>
                <c:pt idx="2">
                  <c:v>無回答</c:v>
                </c:pt>
              </c:strCache>
            </c:strRef>
          </c:cat>
          <c:val>
            <c:numRef>
              <c:f>ピボットテーブル・グラフ!$G$2:$G$5</c:f>
              <c:numCache>
                <c:formatCode>0"件"</c:formatCode>
                <c:ptCount val="3"/>
                <c:pt idx="0">
                  <c:v>83</c:v>
                </c:pt>
                <c:pt idx="1">
                  <c:v>155</c:v>
                </c:pt>
                <c:pt idx="2">
                  <c:v>2</c:v>
                </c:pt>
              </c:numCache>
            </c:numRef>
          </c:val>
          <c:extLst>
            <c:ext xmlns:c16="http://schemas.microsoft.com/office/drawing/2014/chart" uri="{C3380CC4-5D6E-409C-BE32-E72D297353CC}">
              <c16:uniqueId val="{00000006-08E6-4CA0-9BC4-652527923968}"/>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[OshiraseAnke.xlsx]ピボットテーブル・グラフ!区のおしらせ「せたがや」のことを知っているか</c:name>
    <c:fmtId val="3"/>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ltLang="en-US"/>
              <a:t>区のおしらせ「せたがや」のことを知っているか</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6">
                  <a:lumMod val="60000"/>
                  <a:lumOff val="40000"/>
                </a:schemeClr>
              </a:gs>
              <a:gs pos="0">
                <a:schemeClr val="accent6"/>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3"/>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4"/>
        <c:spPr>
          <a:gradFill>
            <a:gsLst>
              <a:gs pos="100000">
                <a:schemeClr val="accent6">
                  <a:lumMod val="60000"/>
                  <a:lumOff val="40000"/>
                </a:schemeClr>
              </a:gs>
              <a:gs pos="0">
                <a:schemeClr val="accent6"/>
              </a:gs>
            </a:gsLst>
            <a:lin ang="5400000" scaled="0"/>
          </a:gradFill>
          <a:ln w="19050">
            <a:solidFill>
              <a:schemeClr val="lt1"/>
            </a:solidFill>
          </a:ln>
          <a:effectLst/>
        </c:spPr>
        <c:dLbl>
          <c:idx val="0"/>
          <c:layout>
            <c:manualLayout>
              <c:x val="-6.076388888888889E-3"/>
              <c:y val="8.255092592592593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5"/>
        <c:spPr>
          <a:gradFill>
            <a:gsLst>
              <a:gs pos="100000">
                <a:schemeClr val="accent6">
                  <a:lumMod val="60000"/>
                  <a:lumOff val="40000"/>
                </a:schemeClr>
              </a:gs>
              <a:gs pos="0">
                <a:schemeClr val="accent6"/>
              </a:gs>
            </a:gsLst>
            <a:lin ang="5400000" scaled="0"/>
          </a:gradFill>
          <a:ln w="19050">
            <a:solidFill>
              <a:schemeClr val="lt1"/>
            </a:solidFill>
          </a:ln>
          <a:effectLst/>
        </c:spPr>
        <c:dLbl>
          <c:idx val="0"/>
          <c:layout>
            <c:manualLayout>
              <c:x val="1.5087962962962963E-2"/>
              <c:y val="7.556944444444417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s>
    <c:plotArea>
      <c:layout/>
      <c:pieChart>
        <c:varyColors val="1"/>
        <c:ser>
          <c:idx val="0"/>
          <c:order val="0"/>
          <c:tx>
            <c:strRef>
              <c:f>ピボットテーブル・グラフ!$L$1</c:f>
              <c:strCache>
                <c:ptCount val="1"/>
                <c:pt idx="0">
                  <c:v>集計</c:v>
                </c:pt>
              </c:strCache>
            </c:strRef>
          </c:tx>
          <c:dPt>
            <c:idx val="0"/>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1-13A6-4CC8-8EDD-D70BB9231883}"/>
              </c:ext>
            </c:extLst>
          </c:dPt>
          <c:dPt>
            <c:idx val="1"/>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3-13A6-4CC8-8EDD-D70BB9231883}"/>
              </c:ext>
            </c:extLst>
          </c:dPt>
          <c:dPt>
            <c:idx val="2"/>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5-13A6-4CC8-8EDD-D70BB9231883}"/>
              </c:ext>
            </c:extLst>
          </c:dPt>
          <c:dLbls>
            <c:dLbl>
              <c:idx val="1"/>
              <c:layout>
                <c:manualLayout>
                  <c:x val="-6.076388888888889E-3"/>
                  <c:y val="8.255092592592593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3A6-4CC8-8EDD-D70BB9231883}"/>
                </c:ext>
              </c:extLst>
            </c:dLbl>
            <c:dLbl>
              <c:idx val="2"/>
              <c:layout>
                <c:manualLayout>
                  <c:x val="1.5087962962962963E-2"/>
                  <c:y val="7.556944444444417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3A6-4CC8-8EDD-D70BB92318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ピボットテーブル・グラフ!$K$2:$K$5</c:f>
              <c:strCache>
                <c:ptCount val="3"/>
                <c:pt idx="0">
                  <c:v>知っている</c:v>
                </c:pt>
                <c:pt idx="1">
                  <c:v>知らなかった</c:v>
                </c:pt>
                <c:pt idx="2">
                  <c:v>無回答</c:v>
                </c:pt>
              </c:strCache>
            </c:strRef>
          </c:cat>
          <c:val>
            <c:numRef>
              <c:f>ピボットテーブル・グラフ!$L$2:$L$5</c:f>
              <c:numCache>
                <c:formatCode>0"件"</c:formatCode>
                <c:ptCount val="3"/>
                <c:pt idx="0">
                  <c:v>174</c:v>
                </c:pt>
                <c:pt idx="1">
                  <c:v>4</c:v>
                </c:pt>
                <c:pt idx="2">
                  <c:v>1</c:v>
                </c:pt>
              </c:numCache>
            </c:numRef>
          </c:val>
          <c:extLst>
            <c:ext xmlns:c16="http://schemas.microsoft.com/office/drawing/2014/chart" uri="{C3380CC4-5D6E-409C-BE32-E72D297353CC}">
              <c16:uniqueId val="{00000000-BC92-4C73-A4EE-DC6788D392A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[OshiraseAnke.xlsx]ピボットテーブル・グラフ!区のおしらせ「せたがや」をどのくらい読むか</c:name>
    <c:fmtId val="3"/>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ltLang="en-US"/>
              <a:t>区のおしらせ「せたがや」をどのくらい読むか</a:t>
            </a:r>
            <a:endParaRPr lang="en-US" altLang="ja-JP"/>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3"/>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4"/>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5"/>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6"/>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7"/>
        <c:spPr>
          <a:gradFill>
            <a:gsLst>
              <a:gs pos="100000">
                <a:schemeClr val="accent2">
                  <a:lumMod val="60000"/>
                  <a:lumOff val="40000"/>
                </a:schemeClr>
              </a:gs>
              <a:gs pos="0">
                <a:schemeClr val="accent2"/>
              </a:gs>
            </a:gsLst>
            <a:lin ang="5400000" scaled="0"/>
          </a:gradFill>
          <a:ln w="19050">
            <a:solidFill>
              <a:schemeClr val="lt1"/>
            </a:solidFill>
          </a:ln>
          <a:effectLst/>
        </c:spPr>
      </c:pivotFmt>
    </c:pivotFmts>
    <c:plotArea>
      <c:layout/>
      <c:pieChart>
        <c:varyColors val="1"/>
        <c:ser>
          <c:idx val="0"/>
          <c:order val="0"/>
          <c:tx>
            <c:strRef>
              <c:f>ピボットテーブル・グラフ!$O$1</c:f>
              <c:strCache>
                <c:ptCount val="1"/>
                <c:pt idx="0">
                  <c:v>集計</c:v>
                </c:pt>
              </c:strCache>
            </c:strRef>
          </c:tx>
          <c:dPt>
            <c:idx val="0"/>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1-2BDE-4D89-A066-8B60DA85D961}"/>
              </c:ext>
            </c:extLst>
          </c:dPt>
          <c:dPt>
            <c:idx val="1"/>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3-2BDE-4D89-A066-8B60DA85D961}"/>
              </c:ext>
            </c:extLst>
          </c:dPt>
          <c:dPt>
            <c:idx val="2"/>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5-2BDE-4D89-A066-8B60DA85D961}"/>
              </c:ext>
            </c:extLst>
          </c:dPt>
          <c:dPt>
            <c:idx val="3"/>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c:ext xmlns:c16="http://schemas.microsoft.com/office/drawing/2014/chart" uri="{C3380CC4-5D6E-409C-BE32-E72D297353CC}">
                <c16:uniqueId val="{00000007-2BDE-4D89-A066-8B60DA85D961}"/>
              </c:ext>
            </c:extLst>
          </c:dPt>
          <c:dPt>
            <c:idx val="4"/>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c:ext xmlns:c16="http://schemas.microsoft.com/office/drawing/2014/chart" uri="{C3380CC4-5D6E-409C-BE32-E72D297353CC}">
                <c16:uniqueId val="{00000009-2BDE-4D89-A066-8B60DA85D96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ピボットテーブル・グラフ!$N$2:$N$7</c:f>
              <c:strCache>
                <c:ptCount val="5"/>
                <c:pt idx="0">
                  <c:v>ほとんど毎号読む</c:v>
                </c:pt>
                <c:pt idx="1">
                  <c:v>ときどき読む</c:v>
                </c:pt>
                <c:pt idx="2">
                  <c:v>ほとんど読まない</c:v>
                </c:pt>
                <c:pt idx="3">
                  <c:v>区のおしらせ「せたがや」のことを知らなかった</c:v>
                </c:pt>
                <c:pt idx="4">
                  <c:v>無回答</c:v>
                </c:pt>
              </c:strCache>
            </c:strRef>
          </c:cat>
          <c:val>
            <c:numRef>
              <c:f>ピボットテーブル・グラフ!$O$2:$O$7</c:f>
              <c:numCache>
                <c:formatCode>0"件"</c:formatCode>
                <c:ptCount val="5"/>
                <c:pt idx="0">
                  <c:v>197</c:v>
                </c:pt>
                <c:pt idx="1">
                  <c:v>31</c:v>
                </c:pt>
                <c:pt idx="2">
                  <c:v>5</c:v>
                </c:pt>
                <c:pt idx="3">
                  <c:v>4</c:v>
                </c:pt>
                <c:pt idx="4">
                  <c:v>3</c:v>
                </c:pt>
              </c:numCache>
            </c:numRef>
          </c:val>
          <c:extLst>
            <c:ext xmlns:c16="http://schemas.microsoft.com/office/drawing/2014/chart" uri="{C3380CC4-5D6E-409C-BE32-E72D297353CC}">
              <c16:uniqueId val="{00000000-C420-44C1-A174-9A69D57C799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[OshiraseAnke.xlsx]ピボットテーブル・グラフ!区のおしらせ「せたがや」をどのように入手しているか</c:name>
    <c:fmtId val="3"/>
  </c:pivotSource>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r>
              <a:rPr lang="ja-JP" altLang="en-US" b="1"/>
              <a:t>区のおしらせ「せたがや」をどのように入手しているか（複数選択可）</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ピボットテーブル・グラフ!$R$1</c:f>
              <c:strCache>
                <c:ptCount val="1"/>
                <c:pt idx="0">
                  <c:v>集計</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ピボットテーブル・グラフ!$Q$2:$Q$10</c:f>
              <c:strCache>
                <c:ptCount val="9"/>
                <c:pt idx="0">
                  <c:v>新聞折込・戸別配付</c:v>
                </c:pt>
                <c:pt idx="1">
                  <c:v>駅</c:v>
                </c:pt>
                <c:pt idx="2">
                  <c:v>郵便局・コンビニエンスストア・その他商業施設</c:v>
                </c:pt>
                <c:pt idx="3">
                  <c:v>区施設</c:v>
                </c:pt>
                <c:pt idx="4">
                  <c:v>区のホームページ</c:v>
                </c:pt>
                <c:pt idx="5">
                  <c:v>カタログポケット・マチイロ</c:v>
                </c:pt>
                <c:pt idx="6">
                  <c:v>入手していない</c:v>
                </c:pt>
                <c:pt idx="7">
                  <c:v>その他</c:v>
                </c:pt>
                <c:pt idx="8">
                  <c:v>無回答</c:v>
                </c:pt>
              </c:strCache>
            </c:strRef>
          </c:cat>
          <c:val>
            <c:numRef>
              <c:f>ピボットテーブル・グラフ!$R$2:$R$10</c:f>
              <c:numCache>
                <c:formatCode>0"件"</c:formatCode>
                <c:ptCount val="9"/>
                <c:pt idx="0">
                  <c:v>198</c:v>
                </c:pt>
                <c:pt idx="1">
                  <c:v>17</c:v>
                </c:pt>
                <c:pt idx="2">
                  <c:v>9</c:v>
                </c:pt>
                <c:pt idx="3">
                  <c:v>27</c:v>
                </c:pt>
                <c:pt idx="4">
                  <c:v>9</c:v>
                </c:pt>
                <c:pt idx="5">
                  <c:v>6</c:v>
                </c:pt>
                <c:pt idx="6">
                  <c:v>3</c:v>
                </c:pt>
                <c:pt idx="7">
                  <c:v>4</c:v>
                </c:pt>
                <c:pt idx="8">
                  <c:v>6</c:v>
                </c:pt>
              </c:numCache>
            </c:numRef>
          </c:val>
          <c:extLst>
            <c:ext xmlns:c16="http://schemas.microsoft.com/office/drawing/2014/chart" uri="{C3380CC4-5D6E-409C-BE32-E72D297353CC}">
              <c16:uniqueId val="{00000000-A8A4-44A7-9DD6-554C3D034E2B}"/>
            </c:ext>
          </c:extLst>
        </c:ser>
        <c:dLbls>
          <c:showLegendKey val="0"/>
          <c:showVal val="0"/>
          <c:showCatName val="0"/>
          <c:showSerName val="0"/>
          <c:showPercent val="0"/>
          <c:showBubbleSize val="0"/>
        </c:dLbls>
        <c:gapWidth val="100"/>
        <c:overlap val="-24"/>
        <c:axId val="929579744"/>
        <c:axId val="929601824"/>
      </c:barChart>
      <c:catAx>
        <c:axId val="92957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1"/>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crossAx val="929601824"/>
        <c:crosses val="autoZero"/>
        <c:auto val="1"/>
        <c:lblAlgn val="ctr"/>
        <c:lblOffset val="100"/>
        <c:noMultiLvlLbl val="0"/>
      </c:catAx>
      <c:valAx>
        <c:axId val="929601824"/>
        <c:scaling>
          <c:orientation val="minMax"/>
        </c:scaling>
        <c:delete val="0"/>
        <c:axPos val="l"/>
        <c:majorGridlines>
          <c:spPr>
            <a:ln w="9525" cap="flat" cmpd="sng" algn="ctr">
              <a:solidFill>
                <a:schemeClr val="tx1">
                  <a:lumMod val="15000"/>
                  <a:lumOff val="85000"/>
                </a:schemeClr>
              </a:solidFill>
              <a:round/>
            </a:ln>
            <a:effectLst/>
          </c:spPr>
        </c:majorGridlines>
        <c:numFmt formatCode="0&quot;件&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BIZ UDゴシック" panose="020B0400000000000000" pitchFamily="49" charset="-128"/>
                <a:ea typeface="BIZ UDゴシック" panose="020B0400000000000000" pitchFamily="49" charset="-128"/>
                <a:cs typeface="+mn-cs"/>
              </a:defRPr>
            </a:pPr>
            <a:endParaRPr lang="ja-JP"/>
          </a:p>
        </c:txPr>
        <c:crossAx val="929579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[OshiraseAnke.xlsx]ピボットテーブル・グラフ!区のおしらせ「せたがや」は読みやすいか</c:name>
    <c:fmtId val="7"/>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ltLang="en-US"/>
              <a:t>区のおしらせ「せたがや」は読みやすいか</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spPr>
          <a:gradFill>
            <a:gsLst>
              <a:gs pos="100000">
                <a:schemeClr val="accent6">
                  <a:lumMod val="60000"/>
                  <a:lumOff val="40000"/>
                </a:schemeClr>
              </a:gs>
              <a:gs pos="0">
                <a:schemeClr val="accent6"/>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a:gsLst>
              <a:gs pos="100000">
                <a:schemeClr val="accent6">
                  <a:lumMod val="60000"/>
                  <a:lumOff val="40000"/>
                </a:schemeClr>
              </a:gs>
              <a:gs pos="0">
                <a:schemeClr val="accent6"/>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3"/>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4"/>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5"/>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6"/>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7"/>
        <c:spPr>
          <a:gradFill>
            <a:gsLst>
              <a:gs pos="100000">
                <a:schemeClr val="accent6">
                  <a:lumMod val="60000"/>
                  <a:lumOff val="40000"/>
                </a:schemeClr>
              </a:gs>
              <a:gs pos="0">
                <a:schemeClr val="accent6"/>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8"/>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9"/>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10"/>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11"/>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12"/>
        <c:spPr>
          <a:gradFill>
            <a:gsLst>
              <a:gs pos="100000">
                <a:schemeClr val="accent6">
                  <a:lumMod val="60000"/>
                  <a:lumOff val="40000"/>
                </a:schemeClr>
              </a:gs>
              <a:gs pos="0">
                <a:schemeClr val="accent6"/>
              </a:gs>
            </a:gsLst>
            <a:lin ang="5400000" scaled="0"/>
          </a:gradFill>
          <a:ln w="19050">
            <a:solidFill>
              <a:schemeClr val="lt1"/>
            </a:solidFill>
          </a:ln>
          <a:effectLst/>
        </c:spPr>
      </c:pivotFmt>
    </c:pivotFmts>
    <c:plotArea>
      <c:layout/>
      <c:pieChart>
        <c:varyColors val="1"/>
        <c:ser>
          <c:idx val="0"/>
          <c:order val="0"/>
          <c:tx>
            <c:strRef>
              <c:f>ピボットテーブル・グラフ!$V$1</c:f>
              <c:strCache>
                <c:ptCount val="1"/>
                <c:pt idx="0">
                  <c:v>集計</c:v>
                </c:pt>
              </c:strCache>
            </c:strRef>
          </c:tx>
          <c:dPt>
            <c:idx val="0"/>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1-7513-4B62-B759-C37D13078828}"/>
              </c:ext>
            </c:extLst>
          </c:dPt>
          <c:dPt>
            <c:idx val="1"/>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3-7513-4B62-B759-C37D13078828}"/>
              </c:ext>
            </c:extLst>
          </c:dPt>
          <c:dPt>
            <c:idx val="2"/>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5-7513-4B62-B759-C37D13078828}"/>
              </c:ext>
            </c:extLst>
          </c:dPt>
          <c:dPt>
            <c:idx val="3"/>
            <c:bubble3D val="0"/>
            <c:spPr>
              <a:gradFill>
                <a:gsLst>
                  <a:gs pos="100000">
                    <a:schemeClr val="accent6">
                      <a:lumMod val="60000"/>
                      <a:lumMod val="60000"/>
                      <a:lumOff val="40000"/>
                    </a:schemeClr>
                  </a:gs>
                  <a:gs pos="0">
                    <a:schemeClr val="accent6">
                      <a:lumMod val="60000"/>
                    </a:schemeClr>
                  </a:gs>
                </a:gsLst>
                <a:lin ang="5400000" scaled="0"/>
              </a:gradFill>
              <a:ln w="19050">
                <a:solidFill>
                  <a:schemeClr val="lt1"/>
                </a:solidFill>
              </a:ln>
              <a:effectLst/>
            </c:spPr>
            <c:extLst>
              <c:ext xmlns:c16="http://schemas.microsoft.com/office/drawing/2014/chart" uri="{C3380CC4-5D6E-409C-BE32-E72D297353CC}">
                <c16:uniqueId val="{00000007-7513-4B62-B759-C37D13078828}"/>
              </c:ext>
            </c:extLst>
          </c:dPt>
          <c:dPt>
            <c:idx val="4"/>
            <c:bubble3D val="0"/>
            <c:spPr>
              <a:gradFill>
                <a:gsLst>
                  <a:gs pos="100000">
                    <a:schemeClr val="accent5">
                      <a:lumMod val="60000"/>
                      <a:lumMod val="60000"/>
                      <a:lumOff val="40000"/>
                    </a:schemeClr>
                  </a:gs>
                  <a:gs pos="0">
                    <a:schemeClr val="accent5">
                      <a:lumMod val="60000"/>
                    </a:schemeClr>
                  </a:gs>
                </a:gsLst>
                <a:lin ang="5400000" scaled="0"/>
              </a:gradFill>
              <a:ln w="19050">
                <a:solidFill>
                  <a:schemeClr val="lt1"/>
                </a:solidFill>
              </a:ln>
              <a:effectLst/>
            </c:spPr>
            <c:extLst>
              <c:ext xmlns:c16="http://schemas.microsoft.com/office/drawing/2014/chart" uri="{C3380CC4-5D6E-409C-BE32-E72D297353CC}">
                <c16:uniqueId val="{00000009-7513-4B62-B759-C37D130788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ピボットテーブル・グラフ!$U$2:$U$7</c:f>
              <c:strCache>
                <c:ptCount val="5"/>
                <c:pt idx="0">
                  <c:v>読みやすい</c:v>
                </c:pt>
                <c:pt idx="1">
                  <c:v>どちらかというと読みやすい</c:v>
                </c:pt>
                <c:pt idx="2">
                  <c:v>どちらかというと読みづらい</c:v>
                </c:pt>
                <c:pt idx="3">
                  <c:v>読みづらい</c:v>
                </c:pt>
                <c:pt idx="4">
                  <c:v>無回答</c:v>
                </c:pt>
              </c:strCache>
            </c:strRef>
          </c:cat>
          <c:val>
            <c:numRef>
              <c:f>ピボットテーブル・グラフ!$V$2:$V$7</c:f>
              <c:numCache>
                <c:formatCode>0"件"</c:formatCode>
                <c:ptCount val="5"/>
                <c:pt idx="0">
                  <c:v>79</c:v>
                </c:pt>
                <c:pt idx="1">
                  <c:v>118</c:v>
                </c:pt>
                <c:pt idx="2">
                  <c:v>30</c:v>
                </c:pt>
                <c:pt idx="3">
                  <c:v>8</c:v>
                </c:pt>
                <c:pt idx="4">
                  <c:v>5</c:v>
                </c:pt>
              </c:numCache>
            </c:numRef>
          </c:val>
          <c:extLst>
            <c:ext xmlns:c16="http://schemas.microsoft.com/office/drawing/2014/chart" uri="{C3380CC4-5D6E-409C-BE32-E72D297353CC}">
              <c16:uniqueId val="{0000000A-7513-4B62-B759-C37D1307882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[OshiraseAnke.xlsx]ピボットテーブル・グラフ!表紙が目をひくものでない</c:name>
    <c:fmtId val="5"/>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ltLang="en-US"/>
              <a:t>表紙が目をひくものでない</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spPr>
          <a:gradFill>
            <a:gsLst>
              <a:gs pos="100000">
                <a:schemeClr val="accent2">
                  <a:lumMod val="60000"/>
                  <a:lumOff val="40000"/>
                </a:schemeClr>
              </a:gs>
              <a:gs pos="0">
                <a:schemeClr val="accent2"/>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3"/>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4"/>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5"/>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6"/>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7"/>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8"/>
        <c:spPr>
          <a:gradFill>
            <a:gsLst>
              <a:gs pos="100000">
                <a:schemeClr val="accent2">
                  <a:lumMod val="60000"/>
                  <a:lumOff val="40000"/>
                </a:schemeClr>
              </a:gs>
              <a:gs pos="0">
                <a:schemeClr val="accent2"/>
              </a:gs>
            </a:gsLst>
            <a:lin ang="5400000" scaled="0"/>
          </a:gradFill>
          <a:ln w="19050">
            <a:solidFill>
              <a:schemeClr val="lt1"/>
            </a:solidFill>
          </a:ln>
          <a:effectLst/>
        </c:spPr>
      </c:pivotFmt>
    </c:pivotFmts>
    <c:plotArea>
      <c:layout/>
      <c:pieChart>
        <c:varyColors val="1"/>
        <c:ser>
          <c:idx val="0"/>
          <c:order val="0"/>
          <c:tx>
            <c:strRef>
              <c:f>ピボットテーブル・グラフ!$Y$1</c:f>
              <c:strCache>
                <c:ptCount val="1"/>
                <c:pt idx="0">
                  <c:v>集計</c:v>
                </c:pt>
              </c:strCache>
            </c:strRef>
          </c:tx>
          <c:dPt>
            <c:idx val="0"/>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1-8812-4094-BBF9-F09932E1E10B}"/>
              </c:ext>
            </c:extLst>
          </c:dPt>
          <c:dPt>
            <c:idx val="1"/>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3-8812-4094-BBF9-F09932E1E10B}"/>
              </c:ext>
            </c:extLst>
          </c:dPt>
          <c:dPt>
            <c:idx val="2"/>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5-8812-4094-BBF9-F09932E1E1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ピボットテーブル・グラフ!$X$2:$X$5</c:f>
              <c:strCache>
                <c:ptCount val="3"/>
                <c:pt idx="0">
                  <c:v>そう思う</c:v>
                </c:pt>
                <c:pt idx="1">
                  <c:v>そう思わない</c:v>
                </c:pt>
                <c:pt idx="2">
                  <c:v>無回答</c:v>
                </c:pt>
              </c:strCache>
            </c:strRef>
          </c:cat>
          <c:val>
            <c:numRef>
              <c:f>ピボットテーブル・グラフ!$Y$2:$Y$5</c:f>
              <c:numCache>
                <c:formatCode>0"件"</c:formatCode>
                <c:ptCount val="3"/>
                <c:pt idx="0">
                  <c:v>86</c:v>
                </c:pt>
                <c:pt idx="1">
                  <c:v>148</c:v>
                </c:pt>
                <c:pt idx="2">
                  <c:v>6</c:v>
                </c:pt>
              </c:numCache>
            </c:numRef>
          </c:val>
          <c:extLst>
            <c:ext xmlns:c16="http://schemas.microsoft.com/office/drawing/2014/chart" uri="{C3380CC4-5D6E-409C-BE32-E72D297353CC}">
              <c16:uniqueId val="{00000006-8812-4094-BBF9-F09932E1E10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[OshiraseAnke.xlsx]ピボットテーブル・グラフ!ページの構成や記事の配置がわかりづらい</c:name>
    <c:fmtId val="4"/>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t>ページの構成や記事の配置がわかりづらい</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pivotFmt>
      <c:pivotFmt>
        <c:idx val="1"/>
      </c:pivotFmt>
      <c:pivotFmt>
        <c:idx val="2"/>
      </c:pivotFmt>
      <c:pivotFmt>
        <c:idx val="3"/>
      </c:pivotFmt>
      <c:pivotFmt>
        <c:idx val="4"/>
      </c:pivotFmt>
      <c:pivotFmt>
        <c:idx val="5"/>
        <c:spPr>
          <a:gradFill>
            <a:gsLst>
              <a:gs pos="100000">
                <a:schemeClr val="accent6">
                  <a:lumMod val="60000"/>
                  <a:lumOff val="40000"/>
                </a:schemeClr>
              </a:gs>
              <a:gs pos="0">
                <a:schemeClr val="accent6"/>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6"/>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7"/>
        <c:spPr>
          <a:gradFill>
            <a:gsLst>
              <a:gs pos="100000">
                <a:schemeClr val="accent6">
                  <a:lumMod val="60000"/>
                  <a:lumOff val="40000"/>
                </a:schemeClr>
              </a:gs>
              <a:gs pos="0">
                <a:schemeClr val="accent6"/>
              </a:gs>
            </a:gsLst>
            <a:lin ang="5400000" scaled="0"/>
          </a:gradFill>
          <a:ln w="19050">
            <a:solidFill>
              <a:schemeClr val="lt1"/>
            </a:solidFill>
          </a:ln>
          <a:effectLst/>
        </c:spPr>
      </c:pivotFmt>
      <c:pivotFmt>
        <c:idx val="8"/>
        <c:spPr>
          <a:gradFill>
            <a:gsLst>
              <a:gs pos="100000">
                <a:schemeClr val="accent6">
                  <a:lumMod val="60000"/>
                  <a:lumOff val="40000"/>
                </a:schemeClr>
              </a:gs>
              <a:gs pos="0">
                <a:schemeClr val="accent6"/>
              </a:gs>
            </a:gsLst>
            <a:lin ang="5400000" scaled="0"/>
          </a:gradFill>
          <a:ln w="19050">
            <a:solidFill>
              <a:schemeClr val="lt1"/>
            </a:solidFill>
          </a:ln>
          <a:effectLst/>
        </c:spPr>
      </c:pivotFmt>
    </c:pivotFmts>
    <c:plotArea>
      <c:layout/>
      <c:pieChart>
        <c:varyColors val="1"/>
        <c:ser>
          <c:idx val="0"/>
          <c:order val="0"/>
          <c:tx>
            <c:strRef>
              <c:f>ピボットテーブル・グラフ!$AB$1</c:f>
              <c:strCache>
                <c:ptCount val="1"/>
                <c:pt idx="0">
                  <c:v>集計</c:v>
                </c:pt>
              </c:strCache>
            </c:strRef>
          </c:tx>
          <c:dPt>
            <c:idx val="0"/>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1-B825-4858-92DC-3B13987D0326}"/>
              </c:ext>
            </c:extLst>
          </c:dPt>
          <c:dPt>
            <c:idx val="1"/>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3-B825-4858-92DC-3B13987D0326}"/>
              </c:ext>
            </c:extLst>
          </c:dPt>
          <c:dPt>
            <c:idx val="2"/>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5-B825-4858-92DC-3B13987D032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ピボットテーブル・グラフ!$AA$2:$AA$5</c:f>
              <c:strCache>
                <c:ptCount val="3"/>
                <c:pt idx="0">
                  <c:v>そう思う</c:v>
                </c:pt>
                <c:pt idx="1">
                  <c:v>そう思わない</c:v>
                </c:pt>
                <c:pt idx="2">
                  <c:v>無回答</c:v>
                </c:pt>
              </c:strCache>
            </c:strRef>
          </c:cat>
          <c:val>
            <c:numRef>
              <c:f>ピボットテーブル・グラフ!$AB$2:$AB$5</c:f>
              <c:numCache>
                <c:formatCode>0"件"</c:formatCode>
                <c:ptCount val="3"/>
                <c:pt idx="0">
                  <c:v>66</c:v>
                </c:pt>
                <c:pt idx="1">
                  <c:v>167</c:v>
                </c:pt>
                <c:pt idx="2">
                  <c:v>7</c:v>
                </c:pt>
              </c:numCache>
            </c:numRef>
          </c:val>
          <c:extLst>
            <c:ext xmlns:c16="http://schemas.microsoft.com/office/drawing/2014/chart" uri="{C3380CC4-5D6E-409C-BE32-E72D297353CC}">
              <c16:uniqueId val="{00000006-B825-4858-92DC-3B13987D032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[OshiraseAnke.xlsx]ピボットテーブル・グラフ!記事の見出しが興味をひきつけるものでない</c:name>
    <c:fmtId val="6"/>
  </c:pivotSource>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r>
              <a:rPr lang="ja-JP"/>
              <a:t>記事の見出しが興味をひきつけるものでない</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BIZ UDゴシック" panose="020B0400000000000000" pitchFamily="49" charset="-128"/>
              <a:ea typeface="BIZ UDゴシック" panose="020B0400000000000000" pitchFamily="49" charset="-128"/>
              <a:cs typeface="+mj-cs"/>
            </a:defRPr>
          </a:pPr>
          <a:endParaRPr lang="ja-JP"/>
        </a:p>
      </c:txPr>
    </c:title>
    <c:autoTitleDeleted val="0"/>
    <c:pivotFmts>
      <c:pivotFmt>
        <c:idx val="0"/>
        <c:spPr>
          <a:gradFill>
            <a:gsLst>
              <a:gs pos="100000">
                <a:schemeClr val="accent2">
                  <a:lumMod val="60000"/>
                  <a:lumOff val="40000"/>
                </a:schemeClr>
              </a:gs>
              <a:gs pos="0">
                <a:schemeClr val="accent2"/>
              </a:gs>
            </a:gsLst>
            <a:lin ang="5400000" scaled="0"/>
          </a:gradFill>
          <a:ln w="19050">
            <a:solidFill>
              <a:schemeClr val="lt1"/>
            </a:solidFill>
          </a:ln>
          <a:effectLst/>
        </c:spPr>
        <c:marker>
          <c:symbol val="circle"/>
          <c:size val="6"/>
        </c:marker>
        <c:dLbl>
          <c:idx val="0"/>
          <c:spPr>
            <a:no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3"/>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4"/>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5"/>
        <c:spPr>
          <a:gradFill>
            <a:gsLst>
              <a:gs pos="100000">
                <a:schemeClr val="accent2">
                  <a:lumMod val="60000"/>
                  <a:lumOff val="40000"/>
                </a:schemeClr>
              </a:gs>
              <a:gs pos="0">
                <a:schemeClr val="accent2"/>
              </a:gs>
            </a:gsLst>
            <a:lin ang="5400000" scaled="0"/>
          </a:gra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extLst>
            <c:ext xmlns:c15="http://schemas.microsoft.com/office/drawing/2012/chart" uri="{CE6537A1-D6FC-4f65-9D91-7224C49458BB}"/>
          </c:extLst>
        </c:dLbl>
      </c:pivotFmt>
      <c:pivotFmt>
        <c:idx val="6"/>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7"/>
        <c:spPr>
          <a:gradFill>
            <a:gsLst>
              <a:gs pos="100000">
                <a:schemeClr val="accent2">
                  <a:lumMod val="60000"/>
                  <a:lumOff val="40000"/>
                </a:schemeClr>
              </a:gs>
              <a:gs pos="0">
                <a:schemeClr val="accent2"/>
              </a:gs>
            </a:gsLst>
            <a:lin ang="5400000" scaled="0"/>
          </a:gradFill>
          <a:ln w="19050">
            <a:solidFill>
              <a:schemeClr val="lt1"/>
            </a:solidFill>
          </a:ln>
          <a:effectLst/>
        </c:spPr>
      </c:pivotFmt>
      <c:pivotFmt>
        <c:idx val="8"/>
        <c:spPr>
          <a:gradFill>
            <a:gsLst>
              <a:gs pos="100000">
                <a:schemeClr val="accent2">
                  <a:lumMod val="60000"/>
                  <a:lumOff val="40000"/>
                </a:schemeClr>
              </a:gs>
              <a:gs pos="0">
                <a:schemeClr val="accent2"/>
              </a:gs>
            </a:gsLst>
            <a:lin ang="5400000" scaled="0"/>
          </a:gradFill>
          <a:ln w="19050">
            <a:solidFill>
              <a:schemeClr val="lt1"/>
            </a:solidFill>
          </a:ln>
          <a:effectLst/>
        </c:spPr>
      </c:pivotFmt>
    </c:pivotFmts>
    <c:plotArea>
      <c:layout/>
      <c:pieChart>
        <c:varyColors val="1"/>
        <c:ser>
          <c:idx val="0"/>
          <c:order val="0"/>
          <c:tx>
            <c:strRef>
              <c:f>ピボットテーブル・グラフ!$AE$1</c:f>
              <c:strCache>
                <c:ptCount val="1"/>
                <c:pt idx="0">
                  <c:v>集計</c:v>
                </c:pt>
              </c:strCache>
            </c:strRef>
          </c:tx>
          <c:dPt>
            <c:idx val="0"/>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1-30EC-4CEC-98BB-14CEF0FD6C4D}"/>
              </c:ext>
            </c:extLst>
          </c:dPt>
          <c:dPt>
            <c:idx val="1"/>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3-30EC-4CEC-98BB-14CEF0FD6C4D}"/>
              </c:ext>
            </c:extLst>
          </c:dPt>
          <c:dPt>
            <c:idx val="2"/>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5-30EC-4CEC-98BB-14CEF0FD6C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ピボットテーブル・グラフ!$AD$2:$AD$5</c:f>
              <c:strCache>
                <c:ptCount val="3"/>
                <c:pt idx="0">
                  <c:v>そう思う</c:v>
                </c:pt>
                <c:pt idx="1">
                  <c:v>そう思わない</c:v>
                </c:pt>
                <c:pt idx="2">
                  <c:v>無回答</c:v>
                </c:pt>
              </c:strCache>
            </c:strRef>
          </c:cat>
          <c:val>
            <c:numRef>
              <c:f>ピボットテーブル・グラフ!$AE$2:$AE$5</c:f>
              <c:numCache>
                <c:formatCode>0"件"</c:formatCode>
                <c:ptCount val="3"/>
                <c:pt idx="0">
                  <c:v>74</c:v>
                </c:pt>
                <c:pt idx="1">
                  <c:v>159</c:v>
                </c:pt>
                <c:pt idx="2">
                  <c:v>7</c:v>
                </c:pt>
              </c:numCache>
            </c:numRef>
          </c:val>
          <c:extLst>
            <c:ext xmlns:c16="http://schemas.microsoft.com/office/drawing/2014/chart" uri="{C3380CC4-5D6E-409C-BE32-E72D297353CC}">
              <c16:uniqueId val="{00000006-30EC-4CEC-98BB-14CEF0FD6C4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4</xdr:col>
      <xdr:colOff>555720</xdr:colOff>
      <xdr:row>43</xdr:row>
      <xdr:rowOff>159480</xdr:rowOff>
    </xdr:to>
    <xdr:graphicFrame macro="">
      <xdr:nvGraphicFramePr>
        <xdr:cNvPr id="2" name="年代">
          <a:extLst>
            <a:ext uri="{FF2B5EF4-FFF2-40B4-BE49-F238E27FC236}">
              <a16:creationId xmlns:a16="http://schemas.microsoft.com/office/drawing/2014/main" id="{F9C71983-4051-4507-A7E7-9B3527743F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160019</xdr:rowOff>
    </xdr:from>
    <xdr:to>
      <xdr:col>9</xdr:col>
      <xdr:colOff>624300</xdr:colOff>
      <xdr:row>43</xdr:row>
      <xdr:rowOff>159479</xdr:rowOff>
    </xdr:to>
    <xdr:graphicFrame macro="">
      <xdr:nvGraphicFramePr>
        <xdr:cNvPr id="8" name="性別">
          <a:extLst>
            <a:ext uri="{FF2B5EF4-FFF2-40B4-BE49-F238E27FC236}">
              <a16:creationId xmlns:a16="http://schemas.microsoft.com/office/drawing/2014/main" id="{BE03C08F-0F9C-44F6-BDB3-24A0F047C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17</xdr:row>
      <xdr:rowOff>0</xdr:rowOff>
    </xdr:from>
    <xdr:to>
      <xdr:col>11</xdr:col>
      <xdr:colOff>3337020</xdr:colOff>
      <xdr:row>43</xdr:row>
      <xdr:rowOff>159480</xdr:rowOff>
    </xdr:to>
    <xdr:graphicFrame macro="">
      <xdr:nvGraphicFramePr>
        <xdr:cNvPr id="10" name="区のおしらせ「せたがや」のことを知っているか">
          <a:extLst>
            <a:ext uri="{FF2B5EF4-FFF2-40B4-BE49-F238E27FC236}">
              <a16:creationId xmlns:a16="http://schemas.microsoft.com/office/drawing/2014/main" id="{AF0D2A49-9D71-48BA-997A-B4DEEC372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17</xdr:row>
      <xdr:rowOff>0</xdr:rowOff>
    </xdr:from>
    <xdr:to>
      <xdr:col>14</xdr:col>
      <xdr:colOff>1302480</xdr:colOff>
      <xdr:row>43</xdr:row>
      <xdr:rowOff>159480</xdr:rowOff>
    </xdr:to>
    <xdr:graphicFrame macro="">
      <xdr:nvGraphicFramePr>
        <xdr:cNvPr id="4" name="区のおしらせ「せたがや」をどのくらい読むか">
          <a:extLst>
            <a:ext uri="{FF2B5EF4-FFF2-40B4-BE49-F238E27FC236}">
              <a16:creationId xmlns:a16="http://schemas.microsoft.com/office/drawing/2014/main" id="{FAFB62C4-84E7-48EC-A99B-F45884EDEA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17</xdr:row>
      <xdr:rowOff>0</xdr:rowOff>
    </xdr:from>
    <xdr:to>
      <xdr:col>18</xdr:col>
      <xdr:colOff>862425</xdr:colOff>
      <xdr:row>42</xdr:row>
      <xdr:rowOff>33750</xdr:rowOff>
    </xdr:to>
    <xdr:graphicFrame macro="">
      <xdr:nvGraphicFramePr>
        <xdr:cNvPr id="6" name="区のおしらせ「せたがや」をどのように入手しているか">
          <a:extLst>
            <a:ext uri="{FF2B5EF4-FFF2-40B4-BE49-F238E27FC236}">
              <a16:creationId xmlns:a16="http://schemas.microsoft.com/office/drawing/2014/main" id="{64DBCEF0-33FF-481E-B89E-8F2B35FFF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0</xdr:colOff>
      <xdr:row>17</xdr:row>
      <xdr:rowOff>0</xdr:rowOff>
    </xdr:from>
    <xdr:to>
      <xdr:col>21</xdr:col>
      <xdr:colOff>2270220</xdr:colOff>
      <xdr:row>43</xdr:row>
      <xdr:rowOff>159480</xdr:rowOff>
    </xdr:to>
    <xdr:graphicFrame macro="">
      <xdr:nvGraphicFramePr>
        <xdr:cNvPr id="5" name="区のおしらせ「せたがや」は読みやすいか">
          <a:extLst>
            <a:ext uri="{FF2B5EF4-FFF2-40B4-BE49-F238E27FC236}">
              <a16:creationId xmlns:a16="http://schemas.microsoft.com/office/drawing/2014/main" id="{565E3B37-7E7A-47BC-8AF5-97D046CB3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0</xdr:colOff>
      <xdr:row>17</xdr:row>
      <xdr:rowOff>0</xdr:rowOff>
    </xdr:from>
    <xdr:to>
      <xdr:col>25</xdr:col>
      <xdr:colOff>334740</xdr:colOff>
      <xdr:row>43</xdr:row>
      <xdr:rowOff>159480</xdr:rowOff>
    </xdr:to>
    <xdr:graphicFrame macro="">
      <xdr:nvGraphicFramePr>
        <xdr:cNvPr id="9" name="表紙が目をひくものでない">
          <a:extLst>
            <a:ext uri="{FF2B5EF4-FFF2-40B4-BE49-F238E27FC236}">
              <a16:creationId xmlns:a16="http://schemas.microsoft.com/office/drawing/2014/main" id="{E93B6DFE-28B1-427F-9428-4D2742CB3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0</xdr:colOff>
      <xdr:row>17</xdr:row>
      <xdr:rowOff>0</xdr:rowOff>
    </xdr:from>
    <xdr:to>
      <xdr:col>27</xdr:col>
      <xdr:colOff>3329400</xdr:colOff>
      <xdr:row>43</xdr:row>
      <xdr:rowOff>159480</xdr:rowOff>
    </xdr:to>
    <xdr:graphicFrame macro="">
      <xdr:nvGraphicFramePr>
        <xdr:cNvPr id="12" name="ページの構成や記事の配置がわかりづらい">
          <a:extLst>
            <a:ext uri="{FF2B5EF4-FFF2-40B4-BE49-F238E27FC236}">
              <a16:creationId xmlns:a16="http://schemas.microsoft.com/office/drawing/2014/main" id="{E06954DE-E157-4FFC-B8A6-30D2C2389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0</xdr:colOff>
      <xdr:row>17</xdr:row>
      <xdr:rowOff>0</xdr:rowOff>
    </xdr:from>
    <xdr:to>
      <xdr:col>30</xdr:col>
      <xdr:colOff>3329400</xdr:colOff>
      <xdr:row>43</xdr:row>
      <xdr:rowOff>159480</xdr:rowOff>
    </xdr:to>
    <xdr:graphicFrame macro="">
      <xdr:nvGraphicFramePr>
        <xdr:cNvPr id="14" name="記事の見出しが興味をひきつけるものでない">
          <a:extLst>
            <a:ext uri="{FF2B5EF4-FFF2-40B4-BE49-F238E27FC236}">
              <a16:creationId xmlns:a16="http://schemas.microsoft.com/office/drawing/2014/main" id="{9D11D1E9-A833-4B42-83C3-B1C794F09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17</xdr:row>
      <xdr:rowOff>0</xdr:rowOff>
    </xdr:from>
    <xdr:to>
      <xdr:col>33</xdr:col>
      <xdr:colOff>3329400</xdr:colOff>
      <xdr:row>43</xdr:row>
      <xdr:rowOff>159480</xdr:rowOff>
    </xdr:to>
    <xdr:graphicFrame macro="">
      <xdr:nvGraphicFramePr>
        <xdr:cNvPr id="16" name="文章の表現や表記がわかりづらい">
          <a:extLst>
            <a:ext uri="{FF2B5EF4-FFF2-40B4-BE49-F238E27FC236}">
              <a16:creationId xmlns:a16="http://schemas.microsoft.com/office/drawing/2014/main" id="{7B235DE9-9A13-495A-89F9-A709B835EB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35</xdr:col>
      <xdr:colOff>0</xdr:colOff>
      <xdr:row>17</xdr:row>
      <xdr:rowOff>0</xdr:rowOff>
    </xdr:from>
    <xdr:to>
      <xdr:col>37</xdr:col>
      <xdr:colOff>212820</xdr:colOff>
      <xdr:row>43</xdr:row>
      <xdr:rowOff>159480</xdr:rowOff>
    </xdr:to>
    <xdr:graphicFrame macro="">
      <xdr:nvGraphicFramePr>
        <xdr:cNvPr id="18" name="写真やイラストの数が少ない">
          <a:extLst>
            <a:ext uri="{FF2B5EF4-FFF2-40B4-BE49-F238E27FC236}">
              <a16:creationId xmlns:a16="http://schemas.microsoft.com/office/drawing/2014/main" id="{8CA61F46-77E8-4F1A-A027-C72A849C2B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38</xdr:col>
      <xdr:colOff>0</xdr:colOff>
      <xdr:row>17</xdr:row>
      <xdr:rowOff>0</xdr:rowOff>
    </xdr:from>
    <xdr:to>
      <xdr:col>39</xdr:col>
      <xdr:colOff>761460</xdr:colOff>
      <xdr:row>43</xdr:row>
      <xdr:rowOff>159480</xdr:rowOff>
    </xdr:to>
    <xdr:graphicFrame macro="">
      <xdr:nvGraphicFramePr>
        <xdr:cNvPr id="20" name="紙面の大きさについて">
          <a:extLst>
            <a:ext uri="{FF2B5EF4-FFF2-40B4-BE49-F238E27FC236}">
              <a16:creationId xmlns:a16="http://schemas.microsoft.com/office/drawing/2014/main" id="{D2DF0BA0-265D-47B4-AAA3-567E6C634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41</xdr:col>
      <xdr:colOff>0</xdr:colOff>
      <xdr:row>17</xdr:row>
      <xdr:rowOff>0</xdr:rowOff>
    </xdr:from>
    <xdr:to>
      <xdr:col>41</xdr:col>
      <xdr:colOff>4320000</xdr:colOff>
      <xdr:row>46</xdr:row>
      <xdr:rowOff>67950</xdr:rowOff>
    </xdr:to>
    <xdr:graphicFrame macro="">
      <xdr:nvGraphicFramePr>
        <xdr:cNvPr id="7" name="区のおしらせ「せたがや」にどんなことを期待するか">
          <a:extLst>
            <a:ext uri="{FF2B5EF4-FFF2-40B4-BE49-F238E27FC236}">
              <a16:creationId xmlns:a16="http://schemas.microsoft.com/office/drawing/2014/main" id="{6D2FD589-EC0A-4B9B-9F58-D80D11DE4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47</xdr:col>
      <xdr:colOff>0</xdr:colOff>
      <xdr:row>17</xdr:row>
      <xdr:rowOff>0</xdr:rowOff>
    </xdr:from>
    <xdr:to>
      <xdr:col>48</xdr:col>
      <xdr:colOff>3016980</xdr:colOff>
      <xdr:row>43</xdr:row>
      <xdr:rowOff>159480</xdr:rowOff>
    </xdr:to>
    <xdr:graphicFrame macro="">
      <xdr:nvGraphicFramePr>
        <xdr:cNvPr id="17" name="「区民のひろば」欄の記事をどのくらい読むか">
          <a:extLst>
            <a:ext uri="{FF2B5EF4-FFF2-40B4-BE49-F238E27FC236}">
              <a16:creationId xmlns:a16="http://schemas.microsoft.com/office/drawing/2014/main" id="{0733C908-412C-4042-B681-96F265453D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50</xdr:col>
      <xdr:colOff>0</xdr:colOff>
      <xdr:row>17</xdr:row>
      <xdr:rowOff>0</xdr:rowOff>
    </xdr:from>
    <xdr:to>
      <xdr:col>51</xdr:col>
      <xdr:colOff>3192240</xdr:colOff>
      <xdr:row>43</xdr:row>
      <xdr:rowOff>159480</xdr:rowOff>
    </xdr:to>
    <xdr:graphicFrame macro="">
      <xdr:nvGraphicFramePr>
        <xdr:cNvPr id="21" name="「区民のひろば」欄に掲載されている会員募集や催し物などに参加したことはあるか">
          <a:extLst>
            <a:ext uri="{FF2B5EF4-FFF2-40B4-BE49-F238E27FC236}">
              <a16:creationId xmlns:a16="http://schemas.microsoft.com/office/drawing/2014/main" id="{002EA9B2-82AC-48FC-9466-CDC90B8E3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53</xdr:col>
      <xdr:colOff>0</xdr:colOff>
      <xdr:row>17</xdr:row>
      <xdr:rowOff>0</xdr:rowOff>
    </xdr:from>
    <xdr:to>
      <xdr:col>59</xdr:col>
      <xdr:colOff>7080</xdr:colOff>
      <xdr:row>43</xdr:row>
      <xdr:rowOff>159480</xdr:rowOff>
    </xdr:to>
    <xdr:graphicFrame macro="">
      <xdr:nvGraphicFramePr>
        <xdr:cNvPr id="23" name="回答方法">
          <a:extLst>
            <a:ext uri="{FF2B5EF4-FFF2-40B4-BE49-F238E27FC236}">
              <a16:creationId xmlns:a16="http://schemas.microsoft.com/office/drawing/2014/main" id="{55B2756C-123F-4898-A535-0C71EC225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44</xdr:col>
      <xdr:colOff>0</xdr:colOff>
      <xdr:row>17</xdr:row>
      <xdr:rowOff>0</xdr:rowOff>
    </xdr:from>
    <xdr:to>
      <xdr:col>46</xdr:col>
      <xdr:colOff>60961</xdr:colOff>
      <xdr:row>62</xdr:row>
      <xdr:rowOff>107100</xdr:rowOff>
    </xdr:to>
    <xdr:graphicFrame macro="">
      <xdr:nvGraphicFramePr>
        <xdr:cNvPr id="3" name="区のおしらせ「せたがや」でどのようなテーマを特集してほしいか">
          <a:extLst>
            <a:ext uri="{FF2B5EF4-FFF2-40B4-BE49-F238E27FC236}">
              <a16:creationId xmlns:a16="http://schemas.microsoft.com/office/drawing/2014/main" id="{E11D3346-07A5-4EAA-A843-34A0717601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1" Type="http://schemas.openxmlformats.org/officeDocument/2006/relationships/pivotCacheRecords" Target="pivotCacheRecords13.xml"/></Relationships>
</file>

<file path=xl/pivotCache/_rels/pivotCacheDefinition14.xml.rels><?xml version="1.0" encoding="UTF-8" standalone="yes"?>
<Relationships xmlns="http://schemas.openxmlformats.org/package/2006/relationships"><Relationship Id="rId1" Type="http://schemas.openxmlformats.org/officeDocument/2006/relationships/pivotCacheRecords" Target="pivotCacheRecords14.xml"/></Relationships>
</file>

<file path=xl/pivotCache/_rels/pivotCacheDefinition15.xml.rels><?xml version="1.0" encoding="UTF-8" standalone="yes"?>
<Relationships xmlns="http://schemas.openxmlformats.org/package/2006/relationships"><Relationship Id="rId1" Type="http://schemas.openxmlformats.org/officeDocument/2006/relationships/pivotCacheRecords" Target="pivotCacheRecords15.xml"/></Relationships>
</file>

<file path=xl/pivotCache/_rels/pivotCacheDefinition16.xml.rels><?xml version="1.0" encoding="UTF-8" standalone="yes"?>
<Relationships xmlns="http://schemas.openxmlformats.org/package/2006/relationships"><Relationship Id="rId1" Type="http://schemas.openxmlformats.org/officeDocument/2006/relationships/pivotCacheRecords" Target="pivotCacheRecords16.xml"/></Relationships>
</file>

<file path=xl/pivotCache/_rels/pivotCacheDefinition17.xml.rels><?xml version="1.0" encoding="UTF-8" standalone="yes"?>
<Relationships xmlns="http://schemas.openxmlformats.org/package/2006/relationships"><Relationship Id="rId1" Type="http://schemas.openxmlformats.org/officeDocument/2006/relationships/pivotCacheRecords" Target="pivotCacheRecords17.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5.985944907407" createdVersion="8" refreshedVersion="8" minRefreshableVersion="3" recordCount="240" xr:uid="{76331493-797B-4568-8AE6-BE8CD44BC398}">
  <cacheSource type="worksheet">
    <worksheetSource name="回答一覧[3⃣区のおしらせ「せたがや」のことを知っているか（オンラインによる回答のみ）]"/>
  </cacheSource>
  <cacheFields count="1">
    <cacheField name="3⃣区のおしらせ「せたがや」のことを知っているか（オンラインによる回答のみ）" numFmtId="49">
      <sharedItems containsBlank="1" count="4">
        <s v="知っている"/>
        <s v="知らなかった"/>
        <s v="無回答"/>
        <m/>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19845601851" createdVersion="8" refreshedVersion="8" minRefreshableVersion="3" recordCount="240" xr:uid="{CB2390D8-875D-4344-88CE-ABAEB0AA159F}">
  <cacheSource type="worksheet">
    <worksheetSource name="回答一覧[5⃣-2(5)写真やイラストの数が少ない]"/>
  </cacheSource>
  <cacheFields count="1">
    <cacheField name="5⃣-2(5)写真やイラストの数が少ない" numFmtId="49">
      <sharedItems count="3">
        <s v="そう思わない"/>
        <s v="そう思う"/>
        <s v="無回答"/>
      </sharedItems>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21298379633" createdVersion="8" refreshedVersion="8" minRefreshableVersion="3" recordCount="240" xr:uid="{E96BE675-065C-4410-BA45-48C2F0213146}">
  <cacheSource type="worksheet">
    <worksheetSource name="回答一覧[5⃣-2(6)紙面の大きさについて]"/>
  </cacheSource>
  <cacheFields count="1">
    <cacheField name="5⃣-2(6)紙面の大きさについて" numFmtId="49">
      <sharedItems count="3">
        <s v="現在の大きさがちょうどよい"/>
        <s v="現在の大きさより小さい方がよい（A4判程度など）"/>
        <s v="無回答"/>
      </sharedItems>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35497800923" createdVersion="8" refreshedVersion="8" minRefreshableVersion="3" recordCount="240" xr:uid="{2CE026E9-3A18-4089-B1D5-34B2224FDD97}">
  <cacheSource type="worksheet">
    <worksheetSource name="回答一覧[[6⃣区のおしらせ「せたがや」にどんなことを期待するか（複数選択可）_利用できる行政サービスや、暮らしに関わる情報・知識を入手したい]:[6⃣⃣⃣⃣⃣⃣区のおしらせ「せたがや」にどんなことを期待するか（複数選択可）_無回答]]"/>
  </cacheSource>
  <cacheFields count="9">
    <cacheField name="6⃣区のおしらせ「せたがや」にどんなことを期待するか（複数選択可）_利用できる行政サービスや、暮らしに関わる情報・知識を入手したい" numFmtId="0">
      <sharedItems containsSemiMixedTypes="0" containsString="0" containsNumber="1" containsInteger="1" minValue="0" maxValue="1"/>
    </cacheField>
    <cacheField name="6⃣区のおしらせ「せたがや」にどんなことを期待するか（複数選択可）_イベントの情報を入手したい" numFmtId="0">
      <sharedItems containsSemiMixedTypes="0" containsString="0" containsNumber="1" containsInteger="1" minValue="0" maxValue="1"/>
    </cacheField>
    <cacheField name="6⃣区のおしらせ「せたがや」にどんなことを期待するか（複数選択可）_区の新しい取組みについて知りたい" numFmtId="0">
      <sharedItems containsSemiMixedTypes="0" containsString="0" containsNumber="1" containsInteger="1" minValue="0" maxValue="1"/>
    </cacheField>
    <cacheField name="6⃣区のおしらせ「せたがや」にどんなことを期待するか（複数選択可）_予算など区政の基本的な情報を入手したい" numFmtId="0">
      <sharedItems containsSemiMixedTypes="0" containsString="0" containsNumber="1" containsInteger="1" minValue="0" maxValue="1"/>
    </cacheField>
    <cacheField name="6⃣⃣区のおしらせ「せたがや」にどんなことを期待するか（複数選択可）_区が直面する課題や、それに対する区の考え・取組みについて知りたい" numFmtId="0">
      <sharedItems containsSemiMixedTypes="0" containsString="0" containsNumber="1" containsInteger="1" minValue="0" maxValue="1"/>
    </cacheField>
    <cacheField name="6⃣⃣区のおしらせ「せたがや」にどんなことを期待するか（複数選択可）_区の取組みへの意見募集企画に意見や提案を寄せたい" numFmtId="0">
      <sharedItems containsSemiMixedTypes="0" containsString="0" containsNumber="1" containsInteger="1" minValue="0" maxValue="1"/>
    </cacheField>
    <cacheField name="6⃣⃣区のおしらせ「せたがや」にどんなことを期待するか（複数選択可）_区民等と区が協働して取り組んでいる事柄について知りたい" numFmtId="0">
      <sharedItems containsSemiMixedTypes="0" containsString="0" containsNumber="1" containsInteger="1" minValue="0" maxValue="1"/>
    </cacheField>
    <cacheField name="6⃣⃣⃣⃣区のおしらせ「せたがや」にどんなことを期待するか（複数選択可）_特にない" numFmtId="0">
      <sharedItems containsSemiMixedTypes="0" containsString="0" containsNumber="1" containsInteger="1" minValue="0" maxValue="0"/>
    </cacheField>
    <cacheField name="6⃣⃣⃣⃣⃣⃣区のおしらせ「せたがや」にどんなことを期待するか（複数選択可）_無回答" numFmtId="0">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56905208333" createdVersion="8" refreshedVersion="8" minRefreshableVersion="3" recordCount="240" xr:uid="{D277E7FD-FF02-4377-9856-E56A275B4DAF}">
  <cacheSource type="worksheet">
    <worksheetSource name="回答一覧[[7⃣⃣区のおしらせ「せたがや」でどのようなテーマを特集してほしいか（複数選択可）_健康づくりや高齢者・障害者の福祉に関すること]:[7⃣⃣⃣⃣区のおしらせ「せたがや」でどのようなテーマを特集してほしいか（複数選択可）_無回答]]"/>
  </cacheSource>
  <cacheFields count="14">
    <cacheField name="7⃣⃣区のおしらせ「せたがや」でどのようなテーマを特集してほしいか（複数選択可）_健康づくりや高齢者・障害者の福祉に関すること" numFmtId="0">
      <sharedItems containsSemiMixedTypes="0" containsString="0" containsNumber="1" containsInteger="1" minValue="0" maxValue="1"/>
    </cacheField>
    <cacheField name="7⃣⃣区のおしらせ「せたがや」でどのようなテーマを特集してほしいか（複数選択可）_生活の困りごとに対する支援に関すること" numFmtId="0">
      <sharedItems containsSemiMixedTypes="0" containsString="0" containsNumber="1" containsInteger="1" minValue="0" maxValue="1"/>
    </cacheField>
    <cacheField name="7⃣⃣区のおしらせ「せたがや」でどのようなテーマを特集してほしいか（複数選択可）_子ども・若者や教育に関すること" numFmtId="0">
      <sharedItems containsSemiMixedTypes="0" containsString="0" containsNumber="1" containsInteger="1" minValue="0" maxValue="1"/>
    </cacheField>
    <cacheField name="7⃣⃣区のおしらせ「せたがや」でどのようなテーマを特集してほしいか（複数選択可）_地域コミュニティに関すること" numFmtId="0">
      <sharedItems containsSemiMixedTypes="0" containsString="0" containsNumber="1" containsInteger="1" minValue="0" maxValue="1"/>
    </cacheField>
    <cacheField name="7⃣⃣区のおしらせ「せたがや」でどのようなテーマを特集してほしいか（複数選択可）_防災や防犯に関すること" numFmtId="0">
      <sharedItems containsSemiMixedTypes="0" containsString="0" containsNumber="1" containsInteger="1" minValue="0" maxValue="1"/>
    </cacheField>
    <cacheField name="7⃣⃣区のおしらせ「せたがや」でどのようなテーマを特集してほしいか（複数選択可）_多様性の尊重（人権尊重・男女共同参画）に関すること" numFmtId="0">
      <sharedItems containsSemiMixedTypes="0" containsString="0" containsNumber="1" containsInteger="1" minValue="0" maxValue="1"/>
    </cacheField>
    <cacheField name="7⃣⃣区のおしらせ「せたがや」でどのようなテーマを特集してほしいか（複数選択可）_文化・芸術やスポーツ、生涯学習に関すること" numFmtId="0">
      <sharedItems containsSemiMixedTypes="0" containsString="0" containsNumber="1" containsInteger="1" minValue="0" maxValue="1"/>
    </cacheField>
    <cacheField name="7⃣⃣区のおしらせ「せたがや」でどのようなテーマを特集してほしいか（複数選択可）_清掃・資源リサイクルに関すること" numFmtId="0">
      <sharedItems containsSemiMixedTypes="0" containsString="0" containsNumber="1" containsInteger="1" minValue="0" maxValue="1"/>
    </cacheField>
    <cacheField name="7⃣⃣区のおしらせ「せたがや」でどのようなテーマを特集してほしいか（複数選択可）_消費者支援や産業振興・雇用促進に関すること" numFmtId="0">
      <sharedItems containsSemiMixedTypes="0" containsString="0" containsNumber="1" containsInteger="1" minValue="0" maxValue="1"/>
    </cacheField>
    <cacheField name="7⃣⃣区のおしらせ「せたがや」でどのようなテーマを特集してほしいか（複数選択可）_公園・緑地や自然環境の保護に関すること" numFmtId="0">
      <sharedItems containsSemiMixedTypes="0" containsString="0" containsNumber="1" containsInteger="1" minValue="0" maxValue="1"/>
    </cacheField>
    <cacheField name="7⃣⃣区のおしらせ「せたがや」でどのようなテーマを特集してほしいか（複数選択可）_都市景観や交通に関すること" numFmtId="0">
      <sharedItems containsSemiMixedTypes="0" containsString="0" containsNumber="1" containsInteger="1" minValue="0" maxValue="1"/>
    </cacheField>
    <cacheField name="7⃣⃣区のおしらせ「せたがや」でどのようなテーマを特集してほしいか（複数選択可）_特にない" numFmtId="0">
      <sharedItems containsSemiMixedTypes="0" containsString="0" containsNumber="1" containsInteger="1" minValue="0" maxValue="1"/>
    </cacheField>
    <cacheField name="7⃣⃣⃣⃣区のおしらせ「せたがや」でどのようなテーマを特集してほしいか（複数選択可）_その他" numFmtId="0">
      <sharedItems containsSemiMixedTypes="0" containsString="0" containsNumber="1" containsInteger="1" minValue="0" maxValue="1"/>
    </cacheField>
    <cacheField name="7⃣⃣⃣⃣区のおしらせ「せたがや」でどのようなテーマを特集してほしいか（複数選択可）_無回答" numFmtId="0">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Definition1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60559837965" createdVersion="8" refreshedVersion="8" minRefreshableVersion="3" recordCount="240" xr:uid="{8EE6E62F-3747-4B24-A3AB-104B19584F70}">
  <cacheSource type="worksheet">
    <worksheetSource name="回答一覧[8⃣-1「区民のひろば」欄の記事をどのくらい読むか]"/>
  </cacheSource>
  <cacheFields count="1">
    <cacheField name="8⃣-1「区民のひろば」欄の記事をどのくらい読むか" numFmtId="49">
      <sharedItems count="5">
        <s v="ほとんど毎回読む"/>
        <s v="ほとんど読まない"/>
        <s v="ときどき読む"/>
        <s v="知らなかった"/>
        <s v="無回答"/>
      </sharedItems>
    </cacheField>
  </cacheFields>
  <extLst>
    <ext xmlns:x14="http://schemas.microsoft.com/office/spreadsheetml/2009/9/main" uri="{725AE2AE-9491-48be-B2B4-4EB974FC3084}">
      <x14:pivotCacheDefinition/>
    </ext>
  </extLst>
</pivotCacheDefinition>
</file>

<file path=xl/pivotCache/pivotCacheDefinition1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66035069441" createdVersion="8" refreshedVersion="8" minRefreshableVersion="3" recordCount="240" xr:uid="{5BDA3671-72E3-4819-AC3D-A58A164478F6}">
  <cacheSource type="worksheet">
    <worksheetSource name="回答一覧[8⃣-2「区民のひろば」欄に掲載されている会員募集や催し物などに参加したことはあるか]"/>
  </cacheSource>
  <cacheFields count="1">
    <cacheField name="8⃣-2「区民のひろば」欄に掲載されている会員募集や催し物などに参加したことはあるか" numFmtId="49">
      <sharedItems count="6">
        <s v="ある（1回）"/>
        <s v="ない"/>
        <s v="ある（2回以上）"/>
        <s v="無回答"/>
        <s v="ある（回以上）" u="1"/>
        <s v="ある（回）" u="1"/>
      </sharedItems>
    </cacheField>
  </cacheFields>
  <extLst>
    <ext xmlns:x14="http://schemas.microsoft.com/office/spreadsheetml/2009/9/main" uri="{725AE2AE-9491-48be-B2B4-4EB974FC3084}">
      <x14:pivotCacheDefinition/>
    </ext>
  </extLst>
</pivotCacheDefinition>
</file>

<file path=xl/pivotCache/pivotCacheDefinition1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68220949073" createdVersion="8" refreshedVersion="8" minRefreshableVersion="3" recordCount="240" xr:uid="{5FCD3B79-1F2F-4DE3-972E-5CF4B66FEED1}">
  <cacheSource type="worksheet">
    <worksheetSource name="回答一覧[回答方法]"/>
  </cacheSource>
  <cacheFields count="1">
    <cacheField name="回答方法" numFmtId="49">
      <sharedItems count="4">
        <s v="オンライン"/>
        <s v="ファクシミリ"/>
        <s v="郵送"/>
        <s v="持参"/>
      </sharedItems>
    </cacheField>
  </cacheFields>
  <extLst>
    <ext xmlns:x14="http://schemas.microsoft.com/office/spreadsheetml/2009/9/main" uri="{725AE2AE-9491-48be-B2B4-4EB974FC3084}">
      <x14:pivotCacheDefinition/>
    </ext>
  </extLst>
</pivotCacheDefinition>
</file>

<file path=xl/pivotCache/pivotCacheDefinition1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作成者" refreshedDate="45838.365378125003" createdVersion="8" refreshedVersion="8" minRefreshableVersion="3" recordCount="240" xr:uid="{4B1A6EB1-B6A3-42C8-85C8-BC9D9666821A}">
  <cacheSource type="worksheet">
    <worksheetSource name="回答一覧[1⃣年代]"/>
  </cacheSource>
  <cacheFields count="1">
    <cacheField name="1⃣年代" numFmtId="49">
      <sharedItems containsBlank="1" count="10">
        <s v="50代"/>
        <s v="80代以上"/>
        <s v="60代"/>
        <s v="70代"/>
        <s v="30代"/>
        <s v="40代"/>
        <s v="10代以下"/>
        <s v="20代"/>
        <s v="無回答"/>
        <m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5.985946759261" createdVersion="8" refreshedVersion="8" minRefreshableVersion="3" recordCount="240" xr:uid="{665D3771-D22C-45EE-B8C9-8271B6A1FEB1}">
  <cacheSource type="worksheet">
    <worksheetSource name="回答一覧[2⃣性別]"/>
  </cacheSource>
  <cacheFields count="1">
    <cacheField name="2⃣性別" numFmtId="49">
      <sharedItems count="3">
        <s v="男性"/>
        <s v="女性"/>
        <s v="無回答"/>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6.008611805555" createdVersion="8" refreshedVersion="8" minRefreshableVersion="3" recordCount="240" xr:uid="{393DBB3F-613E-441E-A735-9A21E38CB347}">
  <cacheSource type="worksheet">
    <worksheetSource name="回答一覧[3⃣区のおしらせ「せたがや」をどのくらい読むか]"/>
  </cacheSource>
  <cacheFields count="1">
    <cacheField name="3⃣区のおしらせ「せたがや」をどのくらい読むか" numFmtId="49">
      <sharedItems containsBlank="1" count="8">
        <s v="ほとんど毎号読む"/>
        <s v="ときどき読む"/>
        <s v="区のおしらせ「せたがや」のことを知らなかった"/>
        <s v="ほとんど読まない"/>
        <s v="無回答"/>
        <s v="毎号読む" u="1"/>
        <m u="1"/>
        <e v="#VALUE!" u="1"/>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6.079129166668" createdVersion="8" refreshedVersion="8" minRefreshableVersion="3" recordCount="240" xr:uid="{E2754A03-21FA-4282-AFA3-26545E58F382}">
  <cacheSource type="worksheet">
    <worksheetSource name="回答一覧[[4⃣区のおしらせ「せたがや」をどのように入手しているか（複数選択可）_新聞折込・戸別配付]:[4⃣⃣区のおしらせ「せたがや」をどのように入手しているか（複数選択可）_無回答]]"/>
  </cacheSource>
  <cacheFields count="9">
    <cacheField name="4⃣区のおしらせ「せたがや」をどのように入手しているか（複数選択可）_新聞折込・戸別配付" numFmtId="0">
      <sharedItems containsSemiMixedTypes="0" containsString="0" containsNumber="1" containsInteger="1" minValue="0" maxValue="1"/>
    </cacheField>
    <cacheField name="4⃣区のおしらせ「せたがや」をどのように入手しているか（複数選択可）_駅" numFmtId="0">
      <sharedItems containsSemiMixedTypes="0" containsString="0" containsNumber="1" containsInteger="1" minValue="0" maxValue="1"/>
    </cacheField>
    <cacheField name="4⃣区のおしらせ「せたがや」をどのように入手しているか（複数選択可）_郵便局・コンビニエンスストア・その他商業施設" numFmtId="0">
      <sharedItems containsSemiMixedTypes="0" containsString="0" containsNumber="1" containsInteger="1" minValue="0" maxValue="1"/>
    </cacheField>
    <cacheField name="4⃣区のおしらせ「せたがや」をどのように入手しているか（複数選択可）_区施設" numFmtId="0">
      <sharedItems containsSemiMixedTypes="0" containsString="0" containsNumber="1" containsInteger="1" minValue="0" maxValue="1"/>
    </cacheField>
    <cacheField name="4⃣区のおしらせ「せたがや」をどのように入手しているか（複数選択可）_区のホームページ" numFmtId="0">
      <sharedItems containsSemiMixedTypes="0" containsString="0" containsNumber="1" containsInteger="1" minValue="0" maxValue="1"/>
    </cacheField>
    <cacheField name="4⃣⃣区のおしらせ「せたがや」をどのように入手しているか（複数選択可）_カタログポケット・マチイロ" numFmtId="0">
      <sharedItems containsSemiMixedTypes="0" containsString="0" containsNumber="1" containsInteger="1" minValue="0" maxValue="1"/>
    </cacheField>
    <cacheField name="4⃣⃣区のおしらせ「せたがや」をどのように入手しているか（複数選択可）_入手していない" numFmtId="0">
      <sharedItems containsSemiMixedTypes="0" containsString="0" containsNumber="1" containsInteger="1" minValue="0" maxValue="1"/>
    </cacheField>
    <cacheField name="4⃣⃣区のおしらせ「せたがや」をどのように入手しているか（複数選択可）_その他" numFmtId="0">
      <sharedItems containsSemiMixedTypes="0" containsString="0" containsNumber="1" containsInteger="1" minValue="0" maxValue="1"/>
    </cacheField>
    <cacheField name="4⃣⃣区のおしらせ「せたがや」をどのように入手しているか（複数選択可）_無回答" numFmtId="0">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799975694441" createdVersion="8" refreshedVersion="8" minRefreshableVersion="3" recordCount="240" xr:uid="{179F2BE9-6E1C-4A82-AC06-AFC632B34FBF}">
  <cacheSource type="worksheet">
    <worksheetSource name="回答一覧[5⃣-1区のおしらせ「せたがや」は読みやすいか]"/>
  </cacheSource>
  <cacheFields count="1">
    <cacheField name="5⃣-1区のおしらせ「せたがや」は読みやすいか" numFmtId="49">
      <sharedItems count="5">
        <s v="どちらかというと読みやすい"/>
        <s v="読みやすい"/>
        <s v="読みづらい"/>
        <s v="どちらかというと読みづらい"/>
        <s v="無回答"/>
      </sharedItems>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10773032405" createdVersion="8" refreshedVersion="8" minRefreshableVersion="3" recordCount="240" xr:uid="{0B34EF0B-873C-4463-A663-371B251452D5}">
  <cacheSource type="worksheet">
    <worksheetSource name="回答一覧[5⃣-2(1)表紙が目をひくものでない]"/>
  </cacheSource>
  <cacheFields count="1">
    <cacheField name="5⃣-2(1)表紙が目をひくものでない" numFmtId="49">
      <sharedItems containsBlank="1" count="4">
        <s v="そう思う"/>
        <s v="そう思わない"/>
        <s v="無回答"/>
        <m u="1"/>
      </sharedItems>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14067824074" createdVersion="8" refreshedVersion="8" minRefreshableVersion="3" recordCount="240" xr:uid="{0A2D6529-B751-496C-BA1C-E6FC0E3FEB9A}">
  <cacheSource type="worksheet">
    <worksheetSource name="回答一覧[5⃣-2(2)ページの構成や記事の配置がわかりづらい]"/>
  </cacheSource>
  <cacheFields count="1">
    <cacheField name="5⃣-2(2)ページの構成や記事の配置がわかりづらい" numFmtId="49">
      <sharedItems count="3">
        <s v="そう思う"/>
        <s v="そう思わない"/>
        <s v="無回答"/>
      </sharedItems>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16173148145" createdVersion="8" refreshedVersion="8" minRefreshableVersion="3" recordCount="240" xr:uid="{6A7B1DB0-D7D5-4E94-825A-DA39D757B4B0}">
  <cacheSource type="worksheet">
    <worksheetSource name="回答一覧[5⃣-2(3)記事の見出しが興味をひきつけるものでない]"/>
  </cacheSource>
  <cacheFields count="1">
    <cacheField name="5⃣-2(3)記事の見出しが興味をひきつけるものでない" numFmtId="49">
      <sharedItems count="3">
        <s v="そう思う"/>
        <s v="そう思わない"/>
        <s v="無回答"/>
      </sharedItems>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7.819444444445" createdVersion="8" refreshedVersion="8" minRefreshableVersion="3" recordCount="240" xr:uid="{D82D3FE3-1E7D-42F7-87F0-DBF70FD10FE6}">
  <cacheSource type="worksheet">
    <worksheetSource name="回答一覧[5⃣-2(4)文章の表現や表記がわかりづらい]"/>
  </cacheSource>
  <cacheFields count="1">
    <cacheField name="5⃣-2(4)文章の表現や表記がわかりづらい" numFmtId="49">
      <sharedItems containsBlank="1" count="4">
        <s v="そう思う"/>
        <s v="そう思わない"/>
        <s v="無回答"/>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0"/>
  </r>
  <r>
    <x v="0"/>
  </r>
  <r>
    <x v="0"/>
  </r>
  <r>
    <x v="0"/>
  </r>
  <r>
    <x v="0"/>
  </r>
  <r>
    <x v="0"/>
  </r>
  <r>
    <x v="0"/>
  </r>
  <r>
    <x v="0"/>
  </r>
  <r>
    <x v="0"/>
  </r>
  <r>
    <x v="0"/>
  </r>
  <r>
    <x v="0"/>
  </r>
  <r>
    <x v="0"/>
  </r>
  <r>
    <x v="0"/>
  </r>
  <r>
    <x v="0"/>
  </r>
  <r>
    <x v="0"/>
  </r>
  <r>
    <x v="0"/>
  </r>
  <r>
    <x v="0"/>
  </r>
  <r>
    <x v="0"/>
  </r>
  <r>
    <x v="1"/>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2"/>
  </r>
  <r>
    <x v="0"/>
  </r>
  <r>
    <x v="0"/>
  </r>
  <r>
    <x v="0"/>
  </r>
  <r>
    <x v="0"/>
  </r>
  <r>
    <x v="1"/>
  </r>
  <r>
    <x v="0"/>
  </r>
  <r>
    <x v="0"/>
  </r>
  <r>
    <x v="1"/>
  </r>
  <r>
    <x v="0"/>
  </r>
  <r>
    <x v="0"/>
  </r>
  <r>
    <x v="0"/>
  </r>
  <r>
    <x v="0"/>
  </r>
  <r>
    <x v="0"/>
  </r>
  <r>
    <x v="0"/>
  </r>
  <r>
    <x v="0"/>
  </r>
  <r>
    <x v="0"/>
  </r>
  <r>
    <x v="0"/>
  </r>
  <r>
    <x v="0"/>
  </r>
  <r>
    <x v="0"/>
  </r>
  <r>
    <x v="0"/>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r>
    <x v="3"/>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1"/>
  </r>
  <r>
    <x v="0"/>
  </r>
  <r>
    <x v="0"/>
  </r>
  <r>
    <x v="0"/>
  </r>
  <r>
    <x v="1"/>
  </r>
  <r>
    <x v="0"/>
  </r>
  <r>
    <x v="0"/>
  </r>
  <r>
    <x v="0"/>
  </r>
  <r>
    <x v="0"/>
  </r>
  <r>
    <x v="0"/>
  </r>
  <r>
    <x v="0"/>
  </r>
  <r>
    <x v="0"/>
  </r>
  <r>
    <x v="0"/>
  </r>
  <r>
    <x v="0"/>
  </r>
  <r>
    <x v="0"/>
  </r>
  <r>
    <x v="0"/>
  </r>
  <r>
    <x v="0"/>
  </r>
  <r>
    <x v="0"/>
  </r>
  <r>
    <x v="0"/>
  </r>
  <r>
    <x v="1"/>
  </r>
  <r>
    <x v="0"/>
  </r>
  <r>
    <x v="0"/>
  </r>
  <r>
    <x v="1"/>
  </r>
  <r>
    <x v="0"/>
  </r>
  <r>
    <x v="0"/>
  </r>
  <r>
    <x v="0"/>
  </r>
  <r>
    <x v="1"/>
  </r>
  <r>
    <x v="1"/>
  </r>
  <r>
    <x v="0"/>
  </r>
  <r>
    <x v="2"/>
  </r>
  <r>
    <x v="0"/>
  </r>
  <r>
    <x v="0"/>
  </r>
  <r>
    <x v="1"/>
  </r>
  <r>
    <x v="1"/>
  </r>
  <r>
    <x v="0"/>
  </r>
  <r>
    <x v="0"/>
  </r>
  <r>
    <x v="0"/>
  </r>
  <r>
    <x v="0"/>
  </r>
  <r>
    <x v="1"/>
  </r>
  <r>
    <x v="0"/>
  </r>
  <r>
    <x v="1"/>
  </r>
  <r>
    <x v="0"/>
  </r>
  <r>
    <x v="1"/>
  </r>
  <r>
    <x v="0"/>
  </r>
  <r>
    <x v="1"/>
  </r>
  <r>
    <x v="0"/>
  </r>
  <r>
    <x v="0"/>
  </r>
  <r>
    <x v="0"/>
  </r>
  <r>
    <x v="1"/>
  </r>
  <r>
    <x v="0"/>
  </r>
  <r>
    <x v="0"/>
  </r>
  <r>
    <x v="1"/>
  </r>
  <r>
    <x v="0"/>
  </r>
  <r>
    <x v="0"/>
  </r>
  <r>
    <x v="0"/>
  </r>
  <r>
    <x v="0"/>
  </r>
  <r>
    <x v="1"/>
  </r>
  <r>
    <x v="0"/>
  </r>
  <r>
    <x v="1"/>
  </r>
  <r>
    <x v="0"/>
  </r>
  <r>
    <x v="0"/>
  </r>
  <r>
    <x v="1"/>
  </r>
  <r>
    <x v="0"/>
  </r>
  <r>
    <x v="0"/>
  </r>
  <r>
    <x v="0"/>
  </r>
  <r>
    <x v="0"/>
  </r>
  <r>
    <x v="1"/>
  </r>
  <r>
    <x v="0"/>
  </r>
  <r>
    <x v="1"/>
  </r>
  <r>
    <x v="0"/>
  </r>
  <r>
    <x v="0"/>
  </r>
  <r>
    <x v="1"/>
  </r>
  <r>
    <x v="0"/>
  </r>
  <r>
    <x v="1"/>
  </r>
  <r>
    <x v="0"/>
  </r>
  <r>
    <x v="0"/>
  </r>
  <r>
    <x v="1"/>
  </r>
  <r>
    <x v="1"/>
  </r>
  <r>
    <x v="0"/>
  </r>
  <r>
    <x v="1"/>
  </r>
  <r>
    <x v="0"/>
  </r>
  <r>
    <x v="0"/>
  </r>
  <r>
    <x v="1"/>
  </r>
  <r>
    <x v="0"/>
  </r>
  <r>
    <x v="0"/>
  </r>
  <r>
    <x v="0"/>
  </r>
  <r>
    <x v="0"/>
  </r>
  <r>
    <x v="0"/>
  </r>
  <r>
    <x v="0"/>
  </r>
  <r>
    <x v="1"/>
  </r>
  <r>
    <x v="0"/>
  </r>
  <r>
    <x v="0"/>
  </r>
  <r>
    <x v="0"/>
  </r>
  <r>
    <x v="0"/>
  </r>
  <r>
    <x v="0"/>
  </r>
  <r>
    <x v="0"/>
  </r>
  <r>
    <x v="1"/>
  </r>
  <r>
    <x v="1"/>
  </r>
  <r>
    <x v="1"/>
  </r>
  <r>
    <x v="1"/>
  </r>
  <r>
    <x v="0"/>
  </r>
  <r>
    <x v="1"/>
  </r>
  <r>
    <x v="1"/>
  </r>
  <r>
    <x v="0"/>
  </r>
  <r>
    <x v="0"/>
  </r>
  <r>
    <x v="0"/>
  </r>
  <r>
    <x v="0"/>
  </r>
  <r>
    <x v="0"/>
  </r>
  <r>
    <x v="0"/>
  </r>
  <r>
    <x v="1"/>
  </r>
  <r>
    <x v="0"/>
  </r>
  <r>
    <x v="0"/>
  </r>
  <r>
    <x v="0"/>
  </r>
  <r>
    <x v="1"/>
  </r>
  <r>
    <x v="1"/>
  </r>
  <r>
    <x v="0"/>
  </r>
  <r>
    <x v="0"/>
  </r>
  <r>
    <x v="1"/>
  </r>
  <r>
    <x v="0"/>
  </r>
  <r>
    <x v="0"/>
  </r>
  <r>
    <x v="0"/>
  </r>
  <r>
    <x v="0"/>
  </r>
  <r>
    <x v="1"/>
  </r>
  <r>
    <x v="1"/>
  </r>
  <r>
    <x v="0"/>
  </r>
  <r>
    <x v="1"/>
  </r>
  <r>
    <x v="0"/>
  </r>
  <r>
    <x v="0"/>
  </r>
  <r>
    <x v="0"/>
  </r>
  <r>
    <x v="1"/>
  </r>
  <r>
    <x v="0"/>
  </r>
  <r>
    <x v="0"/>
  </r>
  <r>
    <x v="2"/>
  </r>
  <r>
    <x v="0"/>
  </r>
  <r>
    <x v="1"/>
  </r>
  <r>
    <x v="0"/>
  </r>
  <r>
    <x v="0"/>
  </r>
  <r>
    <x v="1"/>
  </r>
  <r>
    <x v="1"/>
  </r>
  <r>
    <x v="0"/>
  </r>
  <r>
    <x v="0"/>
  </r>
  <r>
    <x v="0"/>
  </r>
  <r>
    <x v="0"/>
  </r>
  <r>
    <x v="2"/>
  </r>
  <r>
    <x v="1"/>
  </r>
  <r>
    <x v="0"/>
  </r>
  <r>
    <x v="0"/>
  </r>
  <r>
    <x v="1"/>
  </r>
  <r>
    <x v="1"/>
  </r>
  <r>
    <x v="1"/>
  </r>
  <r>
    <x v="1"/>
  </r>
  <r>
    <x v="0"/>
  </r>
  <r>
    <x v="0"/>
  </r>
  <r>
    <x v="0"/>
  </r>
  <r>
    <x v="0"/>
  </r>
  <r>
    <x v="1"/>
  </r>
  <r>
    <x v="1"/>
  </r>
  <r>
    <x v="2"/>
  </r>
  <r>
    <x v="0"/>
  </r>
  <r>
    <x v="0"/>
  </r>
  <r>
    <x v="0"/>
  </r>
  <r>
    <x v="0"/>
  </r>
  <r>
    <x v="2"/>
  </r>
  <r>
    <x v="0"/>
  </r>
  <r>
    <x v="0"/>
  </r>
  <r>
    <x v="1"/>
  </r>
  <r>
    <x v="0"/>
  </r>
  <r>
    <x v="1"/>
  </r>
  <r>
    <x v="1"/>
  </r>
  <r>
    <x v="0"/>
  </r>
  <r>
    <x v="0"/>
  </r>
  <r>
    <x v="0"/>
  </r>
  <r>
    <x v="1"/>
  </r>
  <r>
    <x v="1"/>
  </r>
  <r>
    <x v="0"/>
  </r>
  <r>
    <x v="0"/>
  </r>
  <r>
    <x v="0"/>
  </r>
  <r>
    <x v="0"/>
  </r>
  <r>
    <x v="1"/>
  </r>
  <r>
    <x v="0"/>
  </r>
  <r>
    <x v="1"/>
  </r>
  <r>
    <x v="0"/>
  </r>
  <r>
    <x v="1"/>
  </r>
  <r>
    <x v="1"/>
  </r>
  <r>
    <x v="0"/>
  </r>
  <r>
    <x v="1"/>
  </r>
  <r>
    <x v="0"/>
  </r>
  <r>
    <x v="0"/>
  </r>
  <r>
    <x v="0"/>
  </r>
  <r>
    <x v="0"/>
  </r>
  <r>
    <x v="0"/>
  </r>
  <r>
    <x v="0"/>
  </r>
  <r>
    <x v="1"/>
  </r>
  <r>
    <x v="0"/>
  </r>
  <r>
    <x v="0"/>
  </r>
  <r>
    <x v="0"/>
  </r>
  <r>
    <x v="1"/>
  </r>
  <r>
    <x v="1"/>
  </r>
  <r>
    <x v="0"/>
  </r>
  <r>
    <x v="2"/>
  </r>
  <r>
    <x v="1"/>
  </r>
  <r>
    <x v="0"/>
  </r>
  <r>
    <x v="0"/>
  </r>
  <r>
    <x v="0"/>
  </r>
  <r>
    <x v="0"/>
  </r>
  <r>
    <x v="1"/>
  </r>
  <r>
    <x v="1"/>
  </r>
  <r>
    <x v="0"/>
  </r>
  <r>
    <x v="0"/>
  </r>
  <r>
    <x v="0"/>
  </r>
  <r>
    <x v="0"/>
  </r>
  <r>
    <x v="1"/>
  </r>
  <r>
    <x v="0"/>
  </r>
  <r>
    <x v="0"/>
  </r>
  <r>
    <x v="1"/>
  </r>
  <r>
    <x v="0"/>
  </r>
  <r>
    <x v="0"/>
  </r>
  <r>
    <x v="1"/>
  </r>
  <r>
    <x v="0"/>
  </r>
  <r>
    <x v="1"/>
  </r>
  <r>
    <x v="0"/>
  </r>
  <r>
    <x v="0"/>
  </r>
  <r>
    <x v="0"/>
  </r>
  <r>
    <x v="0"/>
  </r>
  <r>
    <x v="1"/>
  </r>
  <r>
    <x v="0"/>
  </r>
  <r>
    <x v="2"/>
  </r>
  <r>
    <x v="1"/>
  </r>
  <r>
    <x v="0"/>
  </r>
  <r>
    <x v="1"/>
  </r>
  <r>
    <x v="1"/>
  </r>
  <r>
    <x v="1"/>
  </r>
  <r>
    <x v="1"/>
  </r>
  <r>
    <x v="0"/>
  </r>
  <r>
    <x v="0"/>
  </r>
  <r>
    <x v="1"/>
  </r>
  <r>
    <x v="0"/>
  </r>
  <r>
    <x v="0"/>
  </r>
  <r>
    <x v="0"/>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0"/>
  </r>
  <r>
    <x v="0"/>
  </r>
  <r>
    <x v="0"/>
  </r>
  <r>
    <x v="0"/>
  </r>
  <r>
    <x v="0"/>
  </r>
  <r>
    <x v="0"/>
  </r>
  <r>
    <x v="0"/>
  </r>
  <r>
    <x v="0"/>
  </r>
  <r>
    <x v="0"/>
  </r>
  <r>
    <x v="0"/>
  </r>
  <r>
    <x v="0"/>
  </r>
  <r>
    <x v="1"/>
  </r>
  <r>
    <x v="0"/>
  </r>
  <r>
    <x v="0"/>
  </r>
  <r>
    <x v="0"/>
  </r>
  <r>
    <x v="0"/>
  </r>
  <r>
    <x v="0"/>
  </r>
  <r>
    <x v="0"/>
  </r>
  <r>
    <x v="0"/>
  </r>
  <r>
    <x v="0"/>
  </r>
  <r>
    <x v="0"/>
  </r>
  <r>
    <x v="0"/>
  </r>
  <r>
    <x v="0"/>
  </r>
  <r>
    <x v="0"/>
  </r>
  <r>
    <x v="0"/>
  </r>
  <r>
    <x v="0"/>
  </r>
  <r>
    <x v="0"/>
  </r>
  <r>
    <x v="0"/>
  </r>
  <r>
    <x v="0"/>
  </r>
  <r>
    <x v="2"/>
  </r>
  <r>
    <x v="0"/>
  </r>
  <r>
    <x v="0"/>
  </r>
  <r>
    <x v="0"/>
  </r>
  <r>
    <x v="0"/>
  </r>
  <r>
    <x v="0"/>
  </r>
  <r>
    <x v="0"/>
  </r>
  <r>
    <x v="1"/>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1"/>
  </r>
  <r>
    <x v="1"/>
  </r>
  <r>
    <x v="0"/>
  </r>
  <r>
    <x v="0"/>
  </r>
  <r>
    <x v="0"/>
  </r>
  <r>
    <x v="0"/>
  </r>
  <r>
    <x v="0"/>
  </r>
  <r>
    <x v="0"/>
  </r>
  <r>
    <x v="0"/>
  </r>
  <r>
    <x v="0"/>
  </r>
  <r>
    <x v="0"/>
  </r>
  <r>
    <x v="0"/>
  </r>
  <r>
    <x v="0"/>
  </r>
  <r>
    <x v="0"/>
  </r>
  <r>
    <x v="0"/>
  </r>
  <r>
    <x v="0"/>
  </r>
  <r>
    <x v="0"/>
  </r>
  <r>
    <x v="1"/>
  </r>
  <r>
    <x v="0"/>
  </r>
  <r>
    <x v="1"/>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0"/>
  </r>
  <r>
    <x v="0"/>
  </r>
  <r>
    <x v="0"/>
  </r>
  <r>
    <x v="0"/>
  </r>
  <r>
    <x v="0"/>
  </r>
  <r>
    <x v="2"/>
  </r>
  <r>
    <x v="0"/>
  </r>
  <r>
    <x v="0"/>
  </r>
  <r>
    <x v="0"/>
  </r>
  <r>
    <x v="0"/>
  </r>
  <r>
    <x v="2"/>
  </r>
  <r>
    <x v="0"/>
  </r>
  <r>
    <x v="2"/>
  </r>
  <r>
    <x v="1"/>
  </r>
  <r>
    <x v="0"/>
  </r>
  <r>
    <x v="0"/>
  </r>
  <r>
    <x v="0"/>
  </r>
  <r>
    <x v="0"/>
  </r>
  <r>
    <x v="0"/>
  </r>
  <r>
    <x v="0"/>
  </r>
  <r>
    <x v="0"/>
  </r>
  <r>
    <x v="0"/>
  </r>
  <r>
    <x v="1"/>
  </r>
  <r>
    <x v="0"/>
  </r>
  <r>
    <x v="0"/>
  </r>
  <r>
    <x v="0"/>
  </r>
  <r>
    <x v="0"/>
  </r>
  <r>
    <x v="2"/>
  </r>
  <r>
    <x v="0"/>
  </r>
  <r>
    <x v="0"/>
  </r>
  <r>
    <x v="0"/>
  </r>
  <r>
    <x v="0"/>
  </r>
  <r>
    <x v="0"/>
  </r>
  <r>
    <x v="0"/>
  </r>
  <r>
    <x v="0"/>
  </r>
  <r>
    <x v="0"/>
  </r>
  <r>
    <x v="0"/>
  </r>
  <r>
    <x v="1"/>
  </r>
  <r>
    <x v="0"/>
  </r>
  <r>
    <x v="1"/>
  </r>
  <r>
    <x v="0"/>
  </r>
  <r>
    <x v="0"/>
  </r>
  <r>
    <x v="0"/>
  </r>
  <r>
    <x v="0"/>
  </r>
  <r>
    <x v="0"/>
  </r>
  <r>
    <x v="0"/>
  </r>
  <r>
    <x v="0"/>
  </r>
  <r>
    <x v="2"/>
  </r>
  <r>
    <x v="1"/>
  </r>
  <r>
    <x v="0"/>
  </r>
  <r>
    <x v="0"/>
  </r>
  <r>
    <x v="0"/>
  </r>
  <r>
    <x v="0"/>
  </r>
  <r>
    <x v="0"/>
  </r>
  <r>
    <x v="0"/>
  </r>
  <r>
    <x v="0"/>
  </r>
  <r>
    <x v="0"/>
  </r>
  <r>
    <x v="0"/>
  </r>
  <r>
    <x v="0"/>
  </r>
  <r>
    <x v="0"/>
  </r>
  <r>
    <x v="1"/>
  </r>
  <r>
    <x v="0"/>
  </r>
  <r>
    <x v="0"/>
  </r>
  <r>
    <x v="0"/>
  </r>
  <r>
    <x v="0"/>
  </r>
  <r>
    <x v="0"/>
  </r>
  <r>
    <x v="0"/>
  </r>
  <r>
    <x v="0"/>
  </r>
  <r>
    <x v="0"/>
  </r>
  <r>
    <x v="0"/>
  </r>
  <r>
    <x v="0"/>
  </r>
  <r>
    <x v="0"/>
  </r>
  <r>
    <x v="0"/>
  </r>
  <r>
    <x v="0"/>
  </r>
  <r>
    <x v="2"/>
  </r>
  <r>
    <x v="0"/>
  </r>
  <r>
    <x v="0"/>
  </r>
  <r>
    <x v="1"/>
  </r>
  <r>
    <x v="0"/>
  </r>
  <r>
    <x v="0"/>
  </r>
  <r>
    <x v="0"/>
  </r>
  <r>
    <x v="0"/>
  </r>
  <r>
    <x v="0"/>
  </r>
  <r>
    <x v="0"/>
  </r>
  <r>
    <x v="0"/>
  </r>
  <r>
    <x v="0"/>
  </r>
  <r>
    <x v="0"/>
  </r>
</pivotCacheRecords>
</file>

<file path=xl/pivotCache/pivotCacheRecords1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n v="1"/>
    <n v="1"/>
    <n v="1"/>
    <n v="1"/>
    <n v="1"/>
    <n v="1"/>
    <n v="1"/>
    <n v="0"/>
    <n v="0"/>
  </r>
  <r>
    <n v="1"/>
    <n v="0"/>
    <n v="0"/>
    <n v="0"/>
    <n v="0"/>
    <n v="0"/>
    <n v="1"/>
    <n v="0"/>
    <n v="0"/>
  </r>
  <r>
    <n v="1"/>
    <n v="1"/>
    <n v="1"/>
    <n v="1"/>
    <n v="1"/>
    <n v="1"/>
    <n v="1"/>
    <n v="0"/>
    <n v="0"/>
  </r>
  <r>
    <n v="1"/>
    <n v="0"/>
    <n v="0"/>
    <n v="0"/>
    <n v="0"/>
    <n v="0"/>
    <n v="0"/>
    <n v="0"/>
    <n v="0"/>
  </r>
  <r>
    <n v="1"/>
    <n v="1"/>
    <n v="1"/>
    <n v="1"/>
    <n v="1"/>
    <n v="1"/>
    <n v="1"/>
    <n v="0"/>
    <n v="0"/>
  </r>
  <r>
    <n v="1"/>
    <n v="0"/>
    <n v="1"/>
    <n v="0"/>
    <n v="1"/>
    <n v="0"/>
    <n v="1"/>
    <n v="0"/>
    <n v="0"/>
  </r>
  <r>
    <n v="1"/>
    <n v="0"/>
    <n v="1"/>
    <n v="1"/>
    <n v="1"/>
    <n v="0"/>
    <n v="0"/>
    <n v="0"/>
    <n v="0"/>
  </r>
  <r>
    <n v="1"/>
    <n v="1"/>
    <n v="1"/>
    <n v="1"/>
    <n v="1"/>
    <n v="1"/>
    <n v="1"/>
    <n v="0"/>
    <n v="0"/>
  </r>
  <r>
    <n v="1"/>
    <n v="1"/>
    <n v="1"/>
    <n v="0"/>
    <n v="1"/>
    <n v="0"/>
    <n v="0"/>
    <n v="0"/>
    <n v="0"/>
  </r>
  <r>
    <n v="1"/>
    <n v="1"/>
    <n v="0"/>
    <n v="0"/>
    <n v="0"/>
    <n v="0"/>
    <n v="0"/>
    <n v="0"/>
    <n v="0"/>
  </r>
  <r>
    <n v="1"/>
    <n v="1"/>
    <n v="0"/>
    <n v="0"/>
    <n v="1"/>
    <n v="0"/>
    <n v="0"/>
    <n v="0"/>
    <n v="0"/>
  </r>
  <r>
    <n v="1"/>
    <n v="1"/>
    <n v="0"/>
    <n v="0"/>
    <n v="0"/>
    <n v="0"/>
    <n v="0"/>
    <n v="0"/>
    <n v="0"/>
  </r>
  <r>
    <n v="1"/>
    <n v="1"/>
    <n v="1"/>
    <n v="1"/>
    <n v="1"/>
    <n v="0"/>
    <n v="0"/>
    <n v="0"/>
    <n v="0"/>
  </r>
  <r>
    <n v="1"/>
    <n v="1"/>
    <n v="0"/>
    <n v="0"/>
    <n v="0"/>
    <n v="0"/>
    <n v="0"/>
    <n v="0"/>
    <n v="0"/>
  </r>
  <r>
    <n v="1"/>
    <n v="0"/>
    <n v="1"/>
    <n v="0"/>
    <n v="0"/>
    <n v="0"/>
    <n v="0"/>
    <n v="0"/>
    <n v="0"/>
  </r>
  <r>
    <n v="1"/>
    <n v="1"/>
    <n v="0"/>
    <n v="0"/>
    <n v="0"/>
    <n v="0"/>
    <n v="0"/>
    <n v="0"/>
    <n v="0"/>
  </r>
  <r>
    <n v="1"/>
    <n v="1"/>
    <n v="1"/>
    <n v="0"/>
    <n v="0"/>
    <n v="0"/>
    <n v="0"/>
    <n v="0"/>
    <n v="0"/>
  </r>
  <r>
    <n v="1"/>
    <n v="1"/>
    <n v="1"/>
    <n v="0"/>
    <n v="1"/>
    <n v="1"/>
    <n v="1"/>
    <n v="0"/>
    <n v="0"/>
  </r>
  <r>
    <n v="1"/>
    <n v="1"/>
    <n v="1"/>
    <n v="1"/>
    <n v="0"/>
    <n v="0"/>
    <n v="0"/>
    <n v="0"/>
    <n v="0"/>
  </r>
  <r>
    <n v="1"/>
    <n v="1"/>
    <n v="1"/>
    <n v="1"/>
    <n v="1"/>
    <n v="1"/>
    <n v="1"/>
    <n v="0"/>
    <n v="0"/>
  </r>
  <r>
    <n v="1"/>
    <n v="0"/>
    <n v="1"/>
    <n v="0"/>
    <n v="1"/>
    <n v="0"/>
    <n v="1"/>
    <n v="0"/>
    <n v="0"/>
  </r>
  <r>
    <n v="1"/>
    <n v="0"/>
    <n v="0"/>
    <n v="0"/>
    <n v="0"/>
    <n v="0"/>
    <n v="0"/>
    <n v="0"/>
    <n v="0"/>
  </r>
  <r>
    <n v="1"/>
    <n v="1"/>
    <n v="1"/>
    <n v="1"/>
    <n v="1"/>
    <n v="0"/>
    <n v="1"/>
    <n v="0"/>
    <n v="0"/>
  </r>
  <r>
    <n v="1"/>
    <n v="1"/>
    <n v="0"/>
    <n v="0"/>
    <n v="1"/>
    <n v="0"/>
    <n v="1"/>
    <n v="0"/>
    <n v="0"/>
  </r>
  <r>
    <n v="1"/>
    <n v="0"/>
    <n v="0"/>
    <n v="0"/>
    <n v="0"/>
    <n v="0"/>
    <n v="0"/>
    <n v="0"/>
    <n v="0"/>
  </r>
  <r>
    <n v="1"/>
    <n v="1"/>
    <n v="0"/>
    <n v="1"/>
    <n v="0"/>
    <n v="0"/>
    <n v="0"/>
    <n v="0"/>
    <n v="0"/>
  </r>
  <r>
    <n v="1"/>
    <n v="1"/>
    <n v="0"/>
    <n v="0"/>
    <n v="1"/>
    <n v="0"/>
    <n v="1"/>
    <n v="0"/>
    <n v="0"/>
  </r>
  <r>
    <n v="1"/>
    <n v="1"/>
    <n v="0"/>
    <n v="0"/>
    <n v="0"/>
    <n v="0"/>
    <n v="0"/>
    <n v="0"/>
    <n v="0"/>
  </r>
  <r>
    <n v="1"/>
    <n v="1"/>
    <n v="0"/>
    <n v="0"/>
    <n v="0"/>
    <n v="0"/>
    <n v="0"/>
    <n v="0"/>
    <n v="0"/>
  </r>
  <r>
    <n v="1"/>
    <n v="1"/>
    <n v="1"/>
    <n v="0"/>
    <n v="0"/>
    <n v="0"/>
    <n v="0"/>
    <n v="0"/>
    <n v="0"/>
  </r>
  <r>
    <n v="1"/>
    <n v="1"/>
    <n v="1"/>
    <n v="0"/>
    <n v="0"/>
    <n v="0"/>
    <n v="1"/>
    <n v="0"/>
    <n v="0"/>
  </r>
  <r>
    <n v="1"/>
    <n v="1"/>
    <n v="0"/>
    <n v="0"/>
    <n v="0"/>
    <n v="0"/>
    <n v="1"/>
    <n v="0"/>
    <n v="0"/>
  </r>
  <r>
    <n v="1"/>
    <n v="1"/>
    <n v="1"/>
    <n v="1"/>
    <n v="1"/>
    <n v="1"/>
    <n v="1"/>
    <n v="0"/>
    <n v="0"/>
  </r>
  <r>
    <n v="1"/>
    <n v="0"/>
    <n v="1"/>
    <n v="0"/>
    <n v="1"/>
    <n v="0"/>
    <n v="0"/>
    <n v="0"/>
    <n v="0"/>
  </r>
  <r>
    <n v="1"/>
    <n v="1"/>
    <n v="1"/>
    <n v="0"/>
    <n v="0"/>
    <n v="0"/>
    <n v="0"/>
    <n v="0"/>
    <n v="0"/>
  </r>
  <r>
    <n v="1"/>
    <n v="1"/>
    <n v="1"/>
    <n v="0"/>
    <n v="0"/>
    <n v="0"/>
    <n v="0"/>
    <n v="0"/>
    <n v="0"/>
  </r>
  <r>
    <n v="1"/>
    <n v="1"/>
    <n v="1"/>
    <n v="0"/>
    <n v="1"/>
    <n v="0"/>
    <n v="1"/>
    <n v="0"/>
    <n v="0"/>
  </r>
  <r>
    <n v="1"/>
    <n v="1"/>
    <n v="0"/>
    <n v="0"/>
    <n v="0"/>
    <n v="0"/>
    <n v="0"/>
    <n v="0"/>
    <n v="0"/>
  </r>
  <r>
    <n v="1"/>
    <n v="1"/>
    <n v="0"/>
    <n v="0"/>
    <n v="0"/>
    <n v="0"/>
    <n v="0"/>
    <n v="0"/>
    <n v="0"/>
  </r>
  <r>
    <n v="1"/>
    <n v="1"/>
    <n v="1"/>
    <n v="0"/>
    <n v="0"/>
    <n v="0"/>
    <n v="0"/>
    <n v="0"/>
    <n v="0"/>
  </r>
  <r>
    <n v="0"/>
    <n v="0"/>
    <n v="0"/>
    <n v="0"/>
    <n v="1"/>
    <n v="0"/>
    <n v="0"/>
    <n v="0"/>
    <n v="0"/>
  </r>
  <r>
    <n v="1"/>
    <n v="1"/>
    <n v="1"/>
    <n v="1"/>
    <n v="1"/>
    <n v="0"/>
    <n v="0"/>
    <n v="0"/>
    <n v="0"/>
  </r>
  <r>
    <n v="1"/>
    <n v="0"/>
    <n v="1"/>
    <n v="1"/>
    <n v="1"/>
    <n v="0"/>
    <n v="0"/>
    <n v="0"/>
    <n v="0"/>
  </r>
  <r>
    <n v="1"/>
    <n v="1"/>
    <n v="0"/>
    <n v="0"/>
    <n v="1"/>
    <n v="0"/>
    <n v="0"/>
    <n v="0"/>
    <n v="0"/>
  </r>
  <r>
    <n v="1"/>
    <n v="1"/>
    <n v="0"/>
    <n v="0"/>
    <n v="1"/>
    <n v="0"/>
    <n v="0"/>
    <n v="0"/>
    <n v="0"/>
  </r>
  <r>
    <n v="1"/>
    <n v="1"/>
    <n v="1"/>
    <n v="0"/>
    <n v="1"/>
    <n v="0"/>
    <n v="0"/>
    <n v="0"/>
    <n v="0"/>
  </r>
  <r>
    <n v="1"/>
    <n v="1"/>
    <n v="0"/>
    <n v="0"/>
    <n v="1"/>
    <n v="0"/>
    <n v="0"/>
    <n v="0"/>
    <n v="0"/>
  </r>
  <r>
    <n v="1"/>
    <n v="1"/>
    <n v="0"/>
    <n v="1"/>
    <n v="1"/>
    <n v="0"/>
    <n v="1"/>
    <n v="0"/>
    <n v="0"/>
  </r>
  <r>
    <n v="1"/>
    <n v="1"/>
    <n v="0"/>
    <n v="0"/>
    <n v="0"/>
    <n v="0"/>
    <n v="1"/>
    <n v="0"/>
    <n v="0"/>
  </r>
  <r>
    <n v="1"/>
    <n v="1"/>
    <n v="1"/>
    <n v="0"/>
    <n v="1"/>
    <n v="0"/>
    <n v="0"/>
    <n v="0"/>
    <n v="0"/>
  </r>
  <r>
    <n v="1"/>
    <n v="1"/>
    <n v="0"/>
    <n v="1"/>
    <n v="1"/>
    <n v="0"/>
    <n v="0"/>
    <n v="0"/>
    <n v="0"/>
  </r>
  <r>
    <n v="1"/>
    <n v="0"/>
    <n v="1"/>
    <n v="1"/>
    <n v="1"/>
    <n v="1"/>
    <n v="0"/>
    <n v="0"/>
    <n v="0"/>
  </r>
  <r>
    <n v="1"/>
    <n v="1"/>
    <n v="0"/>
    <n v="0"/>
    <n v="1"/>
    <n v="0"/>
    <n v="1"/>
    <n v="0"/>
    <n v="0"/>
  </r>
  <r>
    <n v="1"/>
    <n v="1"/>
    <n v="1"/>
    <n v="0"/>
    <n v="0"/>
    <n v="0"/>
    <n v="0"/>
    <n v="0"/>
    <n v="0"/>
  </r>
  <r>
    <n v="1"/>
    <n v="1"/>
    <n v="1"/>
    <n v="1"/>
    <n v="1"/>
    <n v="1"/>
    <n v="1"/>
    <n v="0"/>
    <n v="0"/>
  </r>
  <r>
    <n v="1"/>
    <n v="0"/>
    <n v="1"/>
    <n v="1"/>
    <n v="0"/>
    <n v="0"/>
    <n v="1"/>
    <n v="0"/>
    <n v="0"/>
  </r>
  <r>
    <n v="1"/>
    <n v="1"/>
    <n v="0"/>
    <n v="0"/>
    <n v="1"/>
    <n v="1"/>
    <n v="0"/>
    <n v="0"/>
    <n v="0"/>
  </r>
  <r>
    <n v="1"/>
    <n v="1"/>
    <n v="0"/>
    <n v="0"/>
    <n v="0"/>
    <n v="1"/>
    <n v="0"/>
    <n v="0"/>
    <n v="0"/>
  </r>
  <r>
    <n v="1"/>
    <n v="1"/>
    <n v="0"/>
    <n v="0"/>
    <n v="1"/>
    <n v="0"/>
    <n v="1"/>
    <n v="0"/>
    <n v="0"/>
  </r>
  <r>
    <n v="1"/>
    <n v="1"/>
    <n v="0"/>
    <n v="0"/>
    <n v="0"/>
    <n v="0"/>
    <n v="0"/>
    <n v="0"/>
    <n v="0"/>
  </r>
  <r>
    <n v="1"/>
    <n v="1"/>
    <n v="1"/>
    <n v="0"/>
    <n v="0"/>
    <n v="1"/>
    <n v="0"/>
    <n v="0"/>
    <n v="0"/>
  </r>
  <r>
    <n v="1"/>
    <n v="1"/>
    <n v="1"/>
    <n v="0"/>
    <n v="1"/>
    <n v="0"/>
    <n v="0"/>
    <n v="0"/>
    <n v="0"/>
  </r>
  <r>
    <n v="1"/>
    <n v="1"/>
    <n v="1"/>
    <n v="1"/>
    <n v="1"/>
    <n v="1"/>
    <n v="1"/>
    <n v="0"/>
    <n v="0"/>
  </r>
  <r>
    <n v="1"/>
    <n v="1"/>
    <n v="1"/>
    <n v="0"/>
    <n v="0"/>
    <n v="0"/>
    <n v="0"/>
    <n v="0"/>
    <n v="0"/>
  </r>
  <r>
    <n v="0"/>
    <n v="1"/>
    <n v="1"/>
    <n v="0"/>
    <n v="0"/>
    <n v="0"/>
    <n v="1"/>
    <n v="0"/>
    <n v="0"/>
  </r>
  <r>
    <n v="1"/>
    <n v="1"/>
    <n v="0"/>
    <n v="0"/>
    <n v="0"/>
    <n v="0"/>
    <n v="0"/>
    <n v="0"/>
    <n v="0"/>
  </r>
  <r>
    <n v="1"/>
    <n v="1"/>
    <n v="1"/>
    <n v="1"/>
    <n v="1"/>
    <n v="1"/>
    <n v="1"/>
    <n v="0"/>
    <n v="0"/>
  </r>
  <r>
    <n v="1"/>
    <n v="1"/>
    <n v="1"/>
    <n v="1"/>
    <n v="1"/>
    <n v="0"/>
    <n v="0"/>
    <n v="0"/>
    <n v="0"/>
  </r>
  <r>
    <n v="1"/>
    <n v="1"/>
    <n v="1"/>
    <n v="0"/>
    <n v="1"/>
    <n v="0"/>
    <n v="1"/>
    <n v="0"/>
    <n v="0"/>
  </r>
  <r>
    <n v="1"/>
    <n v="1"/>
    <n v="0"/>
    <n v="0"/>
    <n v="0"/>
    <n v="0"/>
    <n v="0"/>
    <n v="0"/>
    <n v="0"/>
  </r>
  <r>
    <n v="1"/>
    <n v="0"/>
    <n v="0"/>
    <n v="0"/>
    <n v="1"/>
    <n v="0"/>
    <n v="0"/>
    <n v="0"/>
    <n v="0"/>
  </r>
  <r>
    <n v="1"/>
    <n v="1"/>
    <n v="1"/>
    <n v="0"/>
    <n v="0"/>
    <n v="0"/>
    <n v="1"/>
    <n v="0"/>
    <n v="0"/>
  </r>
  <r>
    <n v="1"/>
    <n v="1"/>
    <n v="1"/>
    <n v="1"/>
    <n v="0"/>
    <n v="1"/>
    <n v="0"/>
    <n v="0"/>
    <n v="0"/>
  </r>
  <r>
    <n v="1"/>
    <n v="0"/>
    <n v="0"/>
    <n v="0"/>
    <n v="0"/>
    <n v="0"/>
    <n v="0"/>
    <n v="0"/>
    <n v="0"/>
  </r>
  <r>
    <n v="1"/>
    <n v="1"/>
    <n v="1"/>
    <n v="0"/>
    <n v="1"/>
    <n v="0"/>
    <n v="1"/>
    <n v="0"/>
    <n v="0"/>
  </r>
  <r>
    <n v="1"/>
    <n v="0"/>
    <n v="1"/>
    <n v="1"/>
    <n v="0"/>
    <n v="0"/>
    <n v="0"/>
    <n v="0"/>
    <n v="0"/>
  </r>
  <r>
    <n v="1"/>
    <n v="1"/>
    <n v="0"/>
    <n v="0"/>
    <n v="0"/>
    <n v="1"/>
    <n v="0"/>
    <n v="0"/>
    <n v="0"/>
  </r>
  <r>
    <n v="1"/>
    <n v="1"/>
    <n v="1"/>
    <n v="1"/>
    <n v="1"/>
    <n v="1"/>
    <n v="1"/>
    <n v="0"/>
    <n v="0"/>
  </r>
  <r>
    <n v="1"/>
    <n v="1"/>
    <n v="0"/>
    <n v="0"/>
    <n v="0"/>
    <n v="0"/>
    <n v="0"/>
    <n v="0"/>
    <n v="0"/>
  </r>
  <r>
    <n v="1"/>
    <n v="1"/>
    <n v="1"/>
    <n v="0"/>
    <n v="0"/>
    <n v="0"/>
    <n v="0"/>
    <n v="0"/>
    <n v="0"/>
  </r>
  <r>
    <n v="1"/>
    <n v="1"/>
    <n v="1"/>
    <n v="0"/>
    <n v="0"/>
    <n v="0"/>
    <n v="0"/>
    <n v="0"/>
    <n v="0"/>
  </r>
  <r>
    <n v="1"/>
    <n v="1"/>
    <n v="0"/>
    <n v="0"/>
    <n v="0"/>
    <n v="0"/>
    <n v="0"/>
    <n v="0"/>
    <n v="0"/>
  </r>
  <r>
    <n v="1"/>
    <n v="0"/>
    <n v="1"/>
    <n v="0"/>
    <n v="1"/>
    <n v="0"/>
    <n v="0"/>
    <n v="0"/>
    <n v="0"/>
  </r>
  <r>
    <n v="1"/>
    <n v="1"/>
    <n v="1"/>
    <n v="0"/>
    <n v="1"/>
    <n v="0"/>
    <n v="1"/>
    <n v="0"/>
    <n v="0"/>
  </r>
  <r>
    <n v="1"/>
    <n v="1"/>
    <n v="1"/>
    <n v="1"/>
    <n v="1"/>
    <n v="1"/>
    <n v="1"/>
    <n v="0"/>
    <n v="0"/>
  </r>
  <r>
    <n v="1"/>
    <n v="1"/>
    <n v="0"/>
    <n v="0"/>
    <n v="0"/>
    <n v="0"/>
    <n v="1"/>
    <n v="0"/>
    <n v="0"/>
  </r>
  <r>
    <n v="1"/>
    <n v="1"/>
    <n v="1"/>
    <n v="1"/>
    <n v="1"/>
    <n v="0"/>
    <n v="0"/>
    <n v="0"/>
    <n v="0"/>
  </r>
  <r>
    <n v="1"/>
    <n v="1"/>
    <n v="0"/>
    <n v="0"/>
    <n v="0"/>
    <n v="0"/>
    <n v="1"/>
    <n v="0"/>
    <n v="0"/>
  </r>
  <r>
    <n v="1"/>
    <n v="1"/>
    <n v="1"/>
    <n v="0"/>
    <n v="1"/>
    <n v="1"/>
    <n v="1"/>
    <n v="0"/>
    <n v="0"/>
  </r>
  <r>
    <n v="1"/>
    <n v="0"/>
    <n v="0"/>
    <n v="0"/>
    <n v="1"/>
    <n v="1"/>
    <n v="1"/>
    <n v="0"/>
    <n v="0"/>
  </r>
  <r>
    <n v="1"/>
    <n v="1"/>
    <n v="0"/>
    <n v="1"/>
    <n v="1"/>
    <n v="0"/>
    <n v="0"/>
    <n v="0"/>
    <n v="0"/>
  </r>
  <r>
    <n v="1"/>
    <n v="1"/>
    <n v="1"/>
    <n v="0"/>
    <n v="0"/>
    <n v="0"/>
    <n v="1"/>
    <n v="0"/>
    <n v="0"/>
  </r>
  <r>
    <n v="0"/>
    <n v="1"/>
    <n v="1"/>
    <n v="1"/>
    <n v="1"/>
    <n v="1"/>
    <n v="1"/>
    <n v="0"/>
    <n v="0"/>
  </r>
  <r>
    <n v="1"/>
    <n v="1"/>
    <n v="0"/>
    <n v="0"/>
    <n v="0"/>
    <n v="0"/>
    <n v="0"/>
    <n v="0"/>
    <n v="0"/>
  </r>
  <r>
    <n v="1"/>
    <n v="1"/>
    <n v="1"/>
    <n v="0"/>
    <n v="0"/>
    <n v="0"/>
    <n v="0"/>
    <n v="0"/>
    <n v="0"/>
  </r>
  <r>
    <n v="1"/>
    <n v="1"/>
    <n v="0"/>
    <n v="0"/>
    <n v="0"/>
    <n v="0"/>
    <n v="0"/>
    <n v="0"/>
    <n v="0"/>
  </r>
  <r>
    <n v="1"/>
    <n v="1"/>
    <n v="1"/>
    <n v="1"/>
    <n v="1"/>
    <n v="1"/>
    <n v="1"/>
    <n v="0"/>
    <n v="0"/>
  </r>
  <r>
    <n v="1"/>
    <n v="1"/>
    <n v="1"/>
    <n v="0"/>
    <n v="0"/>
    <n v="0"/>
    <n v="1"/>
    <n v="0"/>
    <n v="0"/>
  </r>
  <r>
    <n v="1"/>
    <n v="1"/>
    <n v="1"/>
    <n v="0"/>
    <n v="1"/>
    <n v="0"/>
    <n v="1"/>
    <n v="0"/>
    <n v="0"/>
  </r>
  <r>
    <n v="1"/>
    <n v="1"/>
    <n v="1"/>
    <n v="0"/>
    <n v="0"/>
    <n v="0"/>
    <n v="0"/>
    <n v="0"/>
    <n v="0"/>
  </r>
  <r>
    <n v="1"/>
    <n v="1"/>
    <n v="1"/>
    <n v="0"/>
    <n v="0"/>
    <n v="0"/>
    <n v="0"/>
    <n v="0"/>
    <n v="0"/>
  </r>
  <r>
    <n v="1"/>
    <n v="0"/>
    <n v="1"/>
    <n v="1"/>
    <n v="0"/>
    <n v="1"/>
    <n v="0"/>
    <n v="0"/>
    <n v="0"/>
  </r>
  <r>
    <n v="1"/>
    <n v="1"/>
    <n v="1"/>
    <n v="1"/>
    <n v="1"/>
    <n v="0"/>
    <n v="0"/>
    <n v="0"/>
    <n v="0"/>
  </r>
  <r>
    <n v="1"/>
    <n v="1"/>
    <n v="1"/>
    <n v="0"/>
    <n v="1"/>
    <n v="0"/>
    <n v="0"/>
    <n v="0"/>
    <n v="0"/>
  </r>
  <r>
    <n v="1"/>
    <n v="1"/>
    <n v="1"/>
    <n v="0"/>
    <n v="1"/>
    <n v="0"/>
    <n v="0"/>
    <n v="0"/>
    <n v="0"/>
  </r>
  <r>
    <n v="1"/>
    <n v="0"/>
    <n v="0"/>
    <n v="1"/>
    <n v="1"/>
    <n v="0"/>
    <n v="0"/>
    <n v="0"/>
    <n v="0"/>
  </r>
  <r>
    <n v="1"/>
    <n v="1"/>
    <n v="1"/>
    <n v="0"/>
    <n v="1"/>
    <n v="1"/>
    <n v="1"/>
    <n v="0"/>
    <n v="0"/>
  </r>
  <r>
    <n v="1"/>
    <n v="1"/>
    <n v="1"/>
    <n v="0"/>
    <n v="0"/>
    <n v="0"/>
    <n v="0"/>
    <n v="0"/>
    <n v="0"/>
  </r>
  <r>
    <n v="1"/>
    <n v="1"/>
    <n v="0"/>
    <n v="0"/>
    <n v="0"/>
    <n v="0"/>
    <n v="0"/>
    <n v="0"/>
    <n v="0"/>
  </r>
  <r>
    <n v="1"/>
    <n v="1"/>
    <n v="1"/>
    <n v="1"/>
    <n v="1"/>
    <n v="1"/>
    <n v="1"/>
    <n v="0"/>
    <n v="0"/>
  </r>
  <r>
    <n v="1"/>
    <n v="1"/>
    <n v="0"/>
    <n v="0"/>
    <n v="1"/>
    <n v="0"/>
    <n v="0"/>
    <n v="0"/>
    <n v="0"/>
  </r>
  <r>
    <n v="0"/>
    <n v="0"/>
    <n v="1"/>
    <n v="0"/>
    <n v="1"/>
    <n v="1"/>
    <n v="0"/>
    <n v="0"/>
    <n v="0"/>
  </r>
  <r>
    <n v="1"/>
    <n v="0"/>
    <n v="1"/>
    <n v="1"/>
    <n v="0"/>
    <n v="0"/>
    <n v="0"/>
    <n v="0"/>
    <n v="0"/>
  </r>
  <r>
    <n v="1"/>
    <n v="1"/>
    <n v="0"/>
    <n v="0"/>
    <n v="0"/>
    <n v="0"/>
    <n v="0"/>
    <n v="0"/>
    <n v="0"/>
  </r>
  <r>
    <n v="1"/>
    <n v="1"/>
    <n v="1"/>
    <n v="0"/>
    <n v="1"/>
    <n v="0"/>
    <n v="1"/>
    <n v="0"/>
    <n v="0"/>
  </r>
  <r>
    <n v="1"/>
    <n v="1"/>
    <n v="0"/>
    <n v="0"/>
    <n v="1"/>
    <n v="0"/>
    <n v="1"/>
    <n v="0"/>
    <n v="0"/>
  </r>
  <r>
    <n v="1"/>
    <n v="1"/>
    <n v="0"/>
    <n v="0"/>
    <n v="1"/>
    <n v="0"/>
    <n v="0"/>
    <n v="0"/>
    <n v="0"/>
  </r>
  <r>
    <n v="1"/>
    <n v="1"/>
    <n v="1"/>
    <n v="1"/>
    <n v="1"/>
    <n v="0"/>
    <n v="1"/>
    <n v="0"/>
    <n v="0"/>
  </r>
  <r>
    <n v="0"/>
    <n v="1"/>
    <n v="1"/>
    <n v="0"/>
    <n v="1"/>
    <n v="0"/>
    <n v="0"/>
    <n v="0"/>
    <n v="0"/>
  </r>
  <r>
    <n v="1"/>
    <n v="1"/>
    <n v="0"/>
    <n v="0"/>
    <n v="0"/>
    <n v="1"/>
    <n v="0"/>
    <n v="0"/>
    <n v="0"/>
  </r>
  <r>
    <n v="1"/>
    <n v="1"/>
    <n v="1"/>
    <n v="0"/>
    <n v="1"/>
    <n v="0"/>
    <n v="1"/>
    <n v="0"/>
    <n v="0"/>
  </r>
  <r>
    <n v="1"/>
    <n v="1"/>
    <n v="1"/>
    <n v="1"/>
    <n v="1"/>
    <n v="0"/>
    <n v="0"/>
    <n v="0"/>
    <n v="0"/>
  </r>
  <r>
    <n v="1"/>
    <n v="1"/>
    <n v="0"/>
    <n v="0"/>
    <n v="0"/>
    <n v="0"/>
    <n v="0"/>
    <n v="0"/>
    <n v="0"/>
  </r>
  <r>
    <n v="1"/>
    <n v="1"/>
    <n v="1"/>
    <n v="1"/>
    <n v="1"/>
    <n v="1"/>
    <n v="1"/>
    <n v="0"/>
    <n v="0"/>
  </r>
  <r>
    <n v="1"/>
    <n v="1"/>
    <n v="1"/>
    <n v="0"/>
    <n v="1"/>
    <n v="1"/>
    <n v="0"/>
    <n v="0"/>
    <n v="0"/>
  </r>
  <r>
    <n v="0"/>
    <n v="0"/>
    <n v="1"/>
    <n v="0"/>
    <n v="0"/>
    <n v="0"/>
    <n v="0"/>
    <n v="0"/>
    <n v="0"/>
  </r>
  <r>
    <n v="1"/>
    <n v="1"/>
    <n v="0"/>
    <n v="0"/>
    <n v="0"/>
    <n v="0"/>
    <n v="0"/>
    <n v="0"/>
    <n v="0"/>
  </r>
  <r>
    <n v="1"/>
    <n v="1"/>
    <n v="1"/>
    <n v="0"/>
    <n v="0"/>
    <n v="0"/>
    <n v="0"/>
    <n v="0"/>
    <n v="0"/>
  </r>
  <r>
    <n v="1"/>
    <n v="1"/>
    <n v="1"/>
    <n v="1"/>
    <n v="1"/>
    <n v="1"/>
    <n v="1"/>
    <n v="0"/>
    <n v="0"/>
  </r>
  <r>
    <n v="0"/>
    <n v="1"/>
    <n v="1"/>
    <n v="1"/>
    <n v="0"/>
    <n v="0"/>
    <n v="1"/>
    <n v="0"/>
    <n v="0"/>
  </r>
  <r>
    <n v="1"/>
    <n v="1"/>
    <n v="1"/>
    <n v="1"/>
    <n v="1"/>
    <n v="1"/>
    <n v="0"/>
    <n v="0"/>
    <n v="0"/>
  </r>
  <r>
    <n v="1"/>
    <n v="1"/>
    <n v="1"/>
    <n v="1"/>
    <n v="1"/>
    <n v="1"/>
    <n v="1"/>
    <n v="0"/>
    <n v="0"/>
  </r>
  <r>
    <n v="1"/>
    <n v="1"/>
    <n v="0"/>
    <n v="0"/>
    <n v="0"/>
    <n v="0"/>
    <n v="0"/>
    <n v="0"/>
    <n v="0"/>
  </r>
  <r>
    <n v="1"/>
    <n v="1"/>
    <n v="1"/>
    <n v="0"/>
    <n v="0"/>
    <n v="0"/>
    <n v="0"/>
    <n v="0"/>
    <n v="0"/>
  </r>
  <r>
    <n v="1"/>
    <n v="1"/>
    <n v="1"/>
    <n v="0"/>
    <n v="1"/>
    <n v="0"/>
    <n v="1"/>
    <n v="0"/>
    <n v="0"/>
  </r>
  <r>
    <n v="1"/>
    <n v="1"/>
    <n v="1"/>
    <n v="0"/>
    <n v="1"/>
    <n v="0"/>
    <n v="1"/>
    <n v="0"/>
    <n v="0"/>
  </r>
  <r>
    <n v="1"/>
    <n v="1"/>
    <n v="0"/>
    <n v="0"/>
    <n v="1"/>
    <n v="1"/>
    <n v="0"/>
    <n v="0"/>
    <n v="0"/>
  </r>
  <r>
    <n v="0"/>
    <n v="0"/>
    <n v="1"/>
    <n v="0"/>
    <n v="1"/>
    <n v="0"/>
    <n v="0"/>
    <n v="0"/>
    <n v="0"/>
  </r>
  <r>
    <n v="1"/>
    <n v="1"/>
    <n v="0"/>
    <n v="0"/>
    <n v="1"/>
    <n v="1"/>
    <n v="0"/>
    <n v="0"/>
    <n v="0"/>
  </r>
  <r>
    <n v="1"/>
    <n v="1"/>
    <n v="1"/>
    <n v="0"/>
    <n v="1"/>
    <n v="0"/>
    <n v="1"/>
    <n v="0"/>
    <n v="0"/>
  </r>
  <r>
    <n v="1"/>
    <n v="1"/>
    <n v="1"/>
    <n v="0"/>
    <n v="1"/>
    <n v="0"/>
    <n v="1"/>
    <n v="0"/>
    <n v="0"/>
  </r>
  <r>
    <n v="1"/>
    <n v="0"/>
    <n v="1"/>
    <n v="1"/>
    <n v="0"/>
    <n v="1"/>
    <n v="1"/>
    <n v="0"/>
    <n v="0"/>
  </r>
  <r>
    <n v="1"/>
    <n v="1"/>
    <n v="1"/>
    <n v="0"/>
    <n v="1"/>
    <n v="0"/>
    <n v="0"/>
    <n v="0"/>
    <n v="0"/>
  </r>
  <r>
    <n v="1"/>
    <n v="1"/>
    <n v="0"/>
    <n v="0"/>
    <n v="0"/>
    <n v="0"/>
    <n v="1"/>
    <n v="0"/>
    <n v="0"/>
  </r>
  <r>
    <n v="1"/>
    <n v="1"/>
    <n v="1"/>
    <n v="1"/>
    <n v="1"/>
    <n v="1"/>
    <n v="1"/>
    <n v="0"/>
    <n v="0"/>
  </r>
  <r>
    <n v="1"/>
    <n v="1"/>
    <n v="0"/>
    <n v="0"/>
    <n v="1"/>
    <n v="0"/>
    <n v="1"/>
    <n v="0"/>
    <n v="0"/>
  </r>
  <r>
    <n v="1"/>
    <n v="0"/>
    <n v="0"/>
    <n v="0"/>
    <n v="0"/>
    <n v="0"/>
    <n v="0"/>
    <n v="0"/>
    <n v="0"/>
  </r>
  <r>
    <n v="0"/>
    <n v="1"/>
    <n v="0"/>
    <n v="0"/>
    <n v="0"/>
    <n v="0"/>
    <n v="0"/>
    <n v="0"/>
    <n v="0"/>
  </r>
  <r>
    <n v="1"/>
    <n v="0"/>
    <n v="0"/>
    <n v="0"/>
    <n v="0"/>
    <n v="0"/>
    <n v="0"/>
    <n v="0"/>
    <n v="0"/>
  </r>
  <r>
    <n v="0"/>
    <n v="1"/>
    <n v="1"/>
    <n v="0"/>
    <n v="1"/>
    <n v="1"/>
    <n v="1"/>
    <n v="0"/>
    <n v="0"/>
  </r>
  <r>
    <n v="1"/>
    <n v="1"/>
    <n v="0"/>
    <n v="0"/>
    <n v="0"/>
    <n v="1"/>
    <n v="0"/>
    <n v="0"/>
    <n v="0"/>
  </r>
  <r>
    <n v="1"/>
    <n v="0"/>
    <n v="0"/>
    <n v="0"/>
    <n v="1"/>
    <n v="0"/>
    <n v="0"/>
    <n v="0"/>
    <n v="0"/>
  </r>
  <r>
    <n v="1"/>
    <n v="1"/>
    <n v="1"/>
    <n v="0"/>
    <n v="1"/>
    <n v="0"/>
    <n v="0"/>
    <n v="0"/>
    <n v="0"/>
  </r>
  <r>
    <n v="1"/>
    <n v="1"/>
    <n v="1"/>
    <n v="0"/>
    <n v="1"/>
    <n v="1"/>
    <n v="1"/>
    <n v="0"/>
    <n v="0"/>
  </r>
  <r>
    <n v="1"/>
    <n v="1"/>
    <n v="1"/>
    <n v="1"/>
    <n v="1"/>
    <n v="0"/>
    <n v="1"/>
    <n v="0"/>
    <n v="0"/>
  </r>
  <r>
    <n v="1"/>
    <n v="0"/>
    <n v="1"/>
    <n v="1"/>
    <n v="1"/>
    <n v="0"/>
    <n v="0"/>
    <n v="0"/>
    <n v="0"/>
  </r>
  <r>
    <n v="1"/>
    <n v="1"/>
    <n v="0"/>
    <n v="0"/>
    <n v="0"/>
    <n v="0"/>
    <n v="0"/>
    <n v="0"/>
    <n v="0"/>
  </r>
  <r>
    <n v="1"/>
    <n v="1"/>
    <n v="1"/>
    <n v="0"/>
    <n v="1"/>
    <n v="0"/>
    <n v="1"/>
    <n v="0"/>
    <n v="0"/>
  </r>
  <r>
    <n v="0"/>
    <n v="0"/>
    <n v="0"/>
    <n v="0"/>
    <n v="0"/>
    <n v="0"/>
    <n v="0"/>
    <n v="0"/>
    <n v="1"/>
  </r>
  <r>
    <n v="1"/>
    <n v="1"/>
    <n v="0"/>
    <n v="0"/>
    <n v="0"/>
    <n v="0"/>
    <n v="0"/>
    <n v="0"/>
    <n v="0"/>
  </r>
  <r>
    <n v="1"/>
    <n v="0"/>
    <n v="1"/>
    <n v="1"/>
    <n v="0"/>
    <n v="0"/>
    <n v="0"/>
    <n v="0"/>
    <n v="0"/>
  </r>
  <r>
    <n v="1"/>
    <n v="1"/>
    <n v="1"/>
    <n v="1"/>
    <n v="1"/>
    <n v="1"/>
    <n v="1"/>
    <n v="0"/>
    <n v="0"/>
  </r>
  <r>
    <n v="1"/>
    <n v="1"/>
    <n v="0"/>
    <n v="0"/>
    <n v="0"/>
    <n v="0"/>
    <n v="0"/>
    <n v="0"/>
    <n v="0"/>
  </r>
  <r>
    <n v="1"/>
    <n v="0"/>
    <n v="0"/>
    <n v="0"/>
    <n v="1"/>
    <n v="0"/>
    <n v="0"/>
    <n v="0"/>
    <n v="0"/>
  </r>
  <r>
    <n v="1"/>
    <n v="1"/>
    <n v="1"/>
    <n v="1"/>
    <n v="1"/>
    <n v="0"/>
    <n v="0"/>
    <n v="0"/>
    <n v="0"/>
  </r>
  <r>
    <n v="1"/>
    <n v="1"/>
    <n v="0"/>
    <n v="1"/>
    <n v="1"/>
    <n v="1"/>
    <n v="1"/>
    <n v="0"/>
    <n v="0"/>
  </r>
  <r>
    <n v="0"/>
    <n v="1"/>
    <n v="1"/>
    <n v="1"/>
    <n v="1"/>
    <n v="1"/>
    <n v="1"/>
    <n v="0"/>
    <n v="0"/>
  </r>
  <r>
    <n v="1"/>
    <n v="1"/>
    <n v="1"/>
    <n v="1"/>
    <n v="1"/>
    <n v="1"/>
    <n v="1"/>
    <n v="0"/>
    <n v="0"/>
  </r>
  <r>
    <n v="1"/>
    <n v="1"/>
    <n v="1"/>
    <n v="0"/>
    <n v="0"/>
    <n v="0"/>
    <n v="0"/>
    <n v="0"/>
    <n v="0"/>
  </r>
  <r>
    <n v="0"/>
    <n v="1"/>
    <n v="1"/>
    <n v="0"/>
    <n v="0"/>
    <n v="0"/>
    <n v="0"/>
    <n v="0"/>
    <n v="0"/>
  </r>
  <r>
    <n v="1"/>
    <n v="1"/>
    <n v="0"/>
    <n v="0"/>
    <n v="0"/>
    <n v="0"/>
    <n v="0"/>
    <n v="0"/>
    <n v="0"/>
  </r>
  <r>
    <n v="1"/>
    <n v="1"/>
    <n v="1"/>
    <n v="0"/>
    <n v="0"/>
    <n v="0"/>
    <n v="0"/>
    <n v="0"/>
    <n v="0"/>
  </r>
  <r>
    <n v="1"/>
    <n v="1"/>
    <n v="1"/>
    <n v="1"/>
    <n v="1"/>
    <n v="1"/>
    <n v="1"/>
    <n v="0"/>
    <n v="0"/>
  </r>
  <r>
    <n v="1"/>
    <n v="1"/>
    <n v="1"/>
    <n v="0"/>
    <n v="0"/>
    <n v="0"/>
    <n v="0"/>
    <n v="0"/>
    <n v="0"/>
  </r>
  <r>
    <n v="1"/>
    <n v="1"/>
    <n v="1"/>
    <n v="0"/>
    <n v="0"/>
    <n v="0"/>
    <n v="1"/>
    <n v="0"/>
    <n v="0"/>
  </r>
  <r>
    <n v="1"/>
    <n v="1"/>
    <n v="1"/>
    <n v="0"/>
    <n v="1"/>
    <n v="0"/>
    <n v="1"/>
    <n v="0"/>
    <n v="0"/>
  </r>
  <r>
    <n v="1"/>
    <n v="1"/>
    <n v="1"/>
    <n v="1"/>
    <n v="1"/>
    <n v="1"/>
    <n v="1"/>
    <n v="0"/>
    <n v="0"/>
  </r>
  <r>
    <n v="1"/>
    <n v="1"/>
    <n v="1"/>
    <n v="0"/>
    <n v="1"/>
    <n v="0"/>
    <n v="0"/>
    <n v="0"/>
    <n v="0"/>
  </r>
  <r>
    <n v="1"/>
    <n v="1"/>
    <n v="1"/>
    <n v="1"/>
    <n v="1"/>
    <n v="0"/>
    <n v="0"/>
    <n v="0"/>
    <n v="0"/>
  </r>
  <r>
    <n v="1"/>
    <n v="1"/>
    <n v="1"/>
    <n v="0"/>
    <n v="1"/>
    <n v="0"/>
    <n v="1"/>
    <n v="0"/>
    <n v="0"/>
  </r>
  <r>
    <n v="1"/>
    <n v="0"/>
    <n v="1"/>
    <n v="0"/>
    <n v="0"/>
    <n v="0"/>
    <n v="0"/>
    <n v="0"/>
    <n v="0"/>
  </r>
  <r>
    <n v="1"/>
    <n v="1"/>
    <n v="0"/>
    <n v="0"/>
    <n v="0"/>
    <n v="0"/>
    <n v="0"/>
    <n v="0"/>
    <n v="0"/>
  </r>
  <r>
    <n v="1"/>
    <n v="1"/>
    <n v="0"/>
    <n v="0"/>
    <n v="1"/>
    <n v="0"/>
    <n v="0"/>
    <n v="0"/>
    <n v="0"/>
  </r>
  <r>
    <n v="1"/>
    <n v="1"/>
    <n v="0"/>
    <n v="0"/>
    <n v="0"/>
    <n v="0"/>
    <n v="1"/>
    <n v="0"/>
    <n v="0"/>
  </r>
  <r>
    <n v="1"/>
    <n v="1"/>
    <n v="1"/>
    <n v="0"/>
    <n v="1"/>
    <n v="1"/>
    <n v="0"/>
    <n v="0"/>
    <n v="0"/>
  </r>
  <r>
    <n v="1"/>
    <n v="1"/>
    <n v="0"/>
    <n v="0"/>
    <n v="1"/>
    <n v="1"/>
    <n v="1"/>
    <n v="0"/>
    <n v="0"/>
  </r>
  <r>
    <n v="1"/>
    <n v="0"/>
    <n v="1"/>
    <n v="0"/>
    <n v="1"/>
    <n v="0"/>
    <n v="0"/>
    <n v="0"/>
    <n v="0"/>
  </r>
  <r>
    <n v="1"/>
    <n v="1"/>
    <n v="1"/>
    <n v="1"/>
    <n v="1"/>
    <n v="0"/>
    <n v="1"/>
    <n v="0"/>
    <n v="0"/>
  </r>
  <r>
    <n v="1"/>
    <n v="0"/>
    <n v="0"/>
    <n v="0"/>
    <n v="1"/>
    <n v="0"/>
    <n v="1"/>
    <n v="0"/>
    <n v="0"/>
  </r>
  <r>
    <n v="1"/>
    <n v="1"/>
    <n v="1"/>
    <n v="0"/>
    <n v="1"/>
    <n v="0"/>
    <n v="0"/>
    <n v="0"/>
    <n v="0"/>
  </r>
  <r>
    <n v="1"/>
    <n v="1"/>
    <n v="0"/>
    <n v="0"/>
    <n v="0"/>
    <n v="0"/>
    <n v="1"/>
    <n v="0"/>
    <n v="0"/>
  </r>
  <r>
    <n v="1"/>
    <n v="1"/>
    <n v="0"/>
    <n v="0"/>
    <n v="0"/>
    <n v="0"/>
    <n v="0"/>
    <n v="0"/>
    <n v="0"/>
  </r>
  <r>
    <n v="1"/>
    <n v="0"/>
    <n v="0"/>
    <n v="0"/>
    <n v="1"/>
    <n v="1"/>
    <n v="0"/>
    <n v="0"/>
    <n v="0"/>
  </r>
  <r>
    <n v="0"/>
    <n v="1"/>
    <n v="0"/>
    <n v="0"/>
    <n v="0"/>
    <n v="0"/>
    <n v="1"/>
    <n v="0"/>
    <n v="0"/>
  </r>
  <r>
    <n v="1"/>
    <n v="1"/>
    <n v="1"/>
    <n v="0"/>
    <n v="1"/>
    <n v="0"/>
    <n v="0"/>
    <n v="0"/>
    <n v="0"/>
  </r>
  <r>
    <n v="1"/>
    <n v="0"/>
    <n v="1"/>
    <n v="0"/>
    <n v="0"/>
    <n v="0"/>
    <n v="1"/>
    <n v="0"/>
    <n v="0"/>
  </r>
  <r>
    <n v="1"/>
    <n v="1"/>
    <n v="1"/>
    <n v="1"/>
    <n v="1"/>
    <n v="0"/>
    <n v="1"/>
    <n v="0"/>
    <n v="0"/>
  </r>
  <r>
    <n v="1"/>
    <n v="1"/>
    <n v="1"/>
    <n v="0"/>
    <n v="0"/>
    <n v="0"/>
    <n v="0"/>
    <n v="0"/>
    <n v="0"/>
  </r>
  <r>
    <n v="1"/>
    <n v="1"/>
    <n v="0"/>
    <n v="0"/>
    <n v="0"/>
    <n v="0"/>
    <n v="0"/>
    <n v="0"/>
    <n v="0"/>
  </r>
  <r>
    <n v="1"/>
    <n v="0"/>
    <n v="1"/>
    <n v="1"/>
    <n v="1"/>
    <n v="1"/>
    <n v="1"/>
    <n v="0"/>
    <n v="0"/>
  </r>
  <r>
    <n v="1"/>
    <n v="1"/>
    <n v="1"/>
    <n v="0"/>
    <n v="1"/>
    <n v="0"/>
    <n v="1"/>
    <n v="0"/>
    <n v="0"/>
  </r>
  <r>
    <n v="1"/>
    <n v="1"/>
    <n v="1"/>
    <n v="0"/>
    <n v="1"/>
    <n v="1"/>
    <n v="0"/>
    <n v="0"/>
    <n v="0"/>
  </r>
  <r>
    <n v="1"/>
    <n v="0"/>
    <n v="1"/>
    <n v="0"/>
    <n v="0"/>
    <n v="0"/>
    <n v="0"/>
    <n v="0"/>
    <n v="0"/>
  </r>
  <r>
    <n v="1"/>
    <n v="1"/>
    <n v="1"/>
    <n v="1"/>
    <n v="1"/>
    <n v="1"/>
    <n v="1"/>
    <n v="0"/>
    <n v="0"/>
  </r>
  <r>
    <n v="1"/>
    <n v="1"/>
    <n v="1"/>
    <n v="0"/>
    <n v="1"/>
    <n v="1"/>
    <n v="0"/>
    <n v="0"/>
    <n v="0"/>
  </r>
  <r>
    <n v="1"/>
    <n v="0"/>
    <n v="0"/>
    <n v="0"/>
    <n v="1"/>
    <n v="0"/>
    <n v="1"/>
    <n v="0"/>
    <n v="0"/>
  </r>
  <r>
    <n v="1"/>
    <n v="0"/>
    <n v="1"/>
    <n v="0"/>
    <n v="1"/>
    <n v="0"/>
    <n v="0"/>
    <n v="0"/>
    <n v="0"/>
  </r>
  <r>
    <n v="1"/>
    <n v="1"/>
    <n v="1"/>
    <n v="0"/>
    <n v="0"/>
    <n v="1"/>
    <n v="0"/>
    <n v="0"/>
    <n v="0"/>
  </r>
  <r>
    <n v="1"/>
    <n v="1"/>
    <n v="0"/>
    <n v="0"/>
    <n v="0"/>
    <n v="0"/>
    <n v="0"/>
    <n v="0"/>
    <n v="0"/>
  </r>
  <r>
    <n v="1"/>
    <n v="0"/>
    <n v="1"/>
    <n v="0"/>
    <n v="1"/>
    <n v="0"/>
    <n v="0"/>
    <n v="0"/>
    <n v="0"/>
  </r>
  <r>
    <n v="1"/>
    <n v="1"/>
    <n v="0"/>
    <n v="0"/>
    <n v="1"/>
    <n v="0"/>
    <n v="0"/>
    <n v="0"/>
    <n v="0"/>
  </r>
  <r>
    <n v="1"/>
    <n v="1"/>
    <n v="1"/>
    <n v="1"/>
    <n v="0"/>
    <n v="0"/>
    <n v="0"/>
    <n v="0"/>
    <n v="0"/>
  </r>
  <r>
    <n v="1"/>
    <n v="1"/>
    <n v="1"/>
    <n v="0"/>
    <n v="1"/>
    <n v="1"/>
    <n v="1"/>
    <n v="0"/>
    <n v="0"/>
  </r>
  <r>
    <n v="0"/>
    <n v="0"/>
    <n v="1"/>
    <n v="0"/>
    <n v="1"/>
    <n v="0"/>
    <n v="0"/>
    <n v="0"/>
    <n v="0"/>
  </r>
  <r>
    <n v="1"/>
    <n v="1"/>
    <n v="1"/>
    <n v="1"/>
    <n v="1"/>
    <n v="0"/>
    <n v="0"/>
    <n v="0"/>
    <n v="0"/>
  </r>
  <r>
    <n v="1"/>
    <n v="1"/>
    <n v="1"/>
    <n v="1"/>
    <n v="1"/>
    <n v="1"/>
    <n v="1"/>
    <n v="0"/>
    <n v="0"/>
  </r>
  <r>
    <n v="1"/>
    <n v="1"/>
    <n v="0"/>
    <n v="0"/>
    <n v="1"/>
    <n v="0"/>
    <n v="0"/>
    <n v="0"/>
    <n v="0"/>
  </r>
  <r>
    <n v="1"/>
    <n v="0"/>
    <n v="0"/>
    <n v="0"/>
    <n v="1"/>
    <n v="0"/>
    <n v="0"/>
    <n v="0"/>
    <n v="0"/>
  </r>
  <r>
    <n v="1"/>
    <n v="1"/>
    <n v="1"/>
    <n v="1"/>
    <n v="1"/>
    <n v="1"/>
    <n v="1"/>
    <n v="0"/>
    <n v="0"/>
  </r>
  <r>
    <n v="1"/>
    <n v="1"/>
    <n v="0"/>
    <n v="0"/>
    <n v="0"/>
    <n v="0"/>
    <n v="0"/>
    <n v="0"/>
    <n v="0"/>
  </r>
  <r>
    <n v="0"/>
    <n v="0"/>
    <n v="1"/>
    <n v="0"/>
    <n v="1"/>
    <n v="0"/>
    <n v="0"/>
    <n v="0"/>
    <n v="0"/>
  </r>
  <r>
    <n v="1"/>
    <n v="1"/>
    <n v="1"/>
    <n v="1"/>
    <n v="1"/>
    <n v="1"/>
    <n v="1"/>
    <n v="0"/>
    <n v="0"/>
  </r>
  <r>
    <n v="1"/>
    <n v="0"/>
    <n v="0"/>
    <n v="0"/>
    <n v="0"/>
    <n v="1"/>
    <n v="1"/>
    <n v="0"/>
    <n v="0"/>
  </r>
  <r>
    <n v="1"/>
    <n v="0"/>
    <n v="0"/>
    <n v="1"/>
    <n v="1"/>
    <n v="0"/>
    <n v="0"/>
    <n v="0"/>
    <n v="0"/>
  </r>
  <r>
    <n v="1"/>
    <n v="0"/>
    <n v="0"/>
    <n v="0"/>
    <n v="0"/>
    <n v="0"/>
    <n v="0"/>
    <n v="0"/>
    <n v="0"/>
  </r>
  <r>
    <n v="0"/>
    <n v="0"/>
    <n v="0"/>
    <n v="0"/>
    <n v="0"/>
    <n v="0"/>
    <n v="1"/>
    <n v="0"/>
    <n v="0"/>
  </r>
  <r>
    <n v="1"/>
    <n v="1"/>
    <n v="1"/>
    <n v="1"/>
    <n v="1"/>
    <n v="1"/>
    <n v="1"/>
    <n v="0"/>
    <n v="0"/>
  </r>
  <r>
    <n v="0"/>
    <n v="0"/>
    <n v="0"/>
    <n v="0"/>
    <n v="1"/>
    <n v="0"/>
    <n v="0"/>
    <n v="0"/>
    <n v="0"/>
  </r>
  <r>
    <n v="1"/>
    <n v="1"/>
    <n v="0"/>
    <n v="0"/>
    <n v="1"/>
    <n v="1"/>
    <n v="1"/>
    <n v="0"/>
    <n v="0"/>
  </r>
  <r>
    <n v="1"/>
    <n v="1"/>
    <n v="0"/>
    <n v="0"/>
    <n v="0"/>
    <n v="0"/>
    <n v="1"/>
    <n v="0"/>
    <n v="0"/>
  </r>
  <r>
    <n v="1"/>
    <n v="0"/>
    <n v="1"/>
    <n v="1"/>
    <n v="0"/>
    <n v="1"/>
    <n v="1"/>
    <n v="0"/>
    <n v="0"/>
  </r>
  <r>
    <n v="1"/>
    <n v="1"/>
    <n v="0"/>
    <n v="0"/>
    <n v="0"/>
    <n v="0"/>
    <n v="0"/>
    <n v="0"/>
    <n v="0"/>
  </r>
  <r>
    <n v="0"/>
    <n v="0"/>
    <n v="1"/>
    <n v="0"/>
    <n v="1"/>
    <n v="0"/>
    <n v="1"/>
    <n v="0"/>
    <n v="0"/>
  </r>
  <r>
    <n v="1"/>
    <n v="0"/>
    <n v="0"/>
    <n v="0"/>
    <n v="1"/>
    <n v="0"/>
    <n v="0"/>
    <n v="0"/>
    <n v="0"/>
  </r>
  <r>
    <n v="1"/>
    <n v="0"/>
    <n v="1"/>
    <n v="1"/>
    <n v="1"/>
    <n v="1"/>
    <n v="0"/>
    <n v="0"/>
    <n v="0"/>
  </r>
  <r>
    <n v="1"/>
    <n v="0"/>
    <n v="1"/>
    <n v="0"/>
    <n v="0"/>
    <n v="0"/>
    <n v="1"/>
    <n v="0"/>
    <n v="0"/>
  </r>
  <r>
    <n v="1"/>
    <n v="1"/>
    <n v="0"/>
    <n v="0"/>
    <n v="0"/>
    <n v="0"/>
    <n v="0"/>
    <n v="0"/>
    <n v="0"/>
  </r>
  <r>
    <n v="1"/>
    <n v="1"/>
    <n v="1"/>
    <n v="1"/>
    <n v="0"/>
    <n v="1"/>
    <n v="0"/>
    <n v="0"/>
    <n v="0"/>
  </r>
  <r>
    <n v="1"/>
    <n v="1"/>
    <n v="1"/>
    <n v="1"/>
    <n v="1"/>
    <n v="1"/>
    <n v="1"/>
    <n v="0"/>
    <n v="0"/>
  </r>
  <r>
    <n v="1"/>
    <n v="0"/>
    <n v="1"/>
    <n v="1"/>
    <n v="1"/>
    <n v="0"/>
    <n v="1"/>
    <n v="0"/>
    <n v="0"/>
  </r>
</pivotCacheRecords>
</file>

<file path=xl/pivotCache/pivotCacheRecords1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n v="1"/>
    <n v="1"/>
    <n v="1"/>
    <n v="1"/>
    <n v="1"/>
    <n v="1"/>
    <n v="1"/>
    <n v="1"/>
    <n v="0"/>
    <n v="1"/>
    <n v="1"/>
    <n v="0"/>
    <n v="0"/>
    <n v="0"/>
  </r>
  <r>
    <n v="1"/>
    <n v="1"/>
    <n v="1"/>
    <n v="0"/>
    <n v="1"/>
    <n v="0"/>
    <n v="0"/>
    <n v="0"/>
    <n v="0"/>
    <n v="0"/>
    <n v="1"/>
    <n v="0"/>
    <n v="0"/>
    <n v="0"/>
  </r>
  <r>
    <n v="0"/>
    <n v="0"/>
    <n v="0"/>
    <n v="1"/>
    <n v="1"/>
    <n v="0"/>
    <n v="1"/>
    <n v="0"/>
    <n v="0"/>
    <n v="0"/>
    <n v="1"/>
    <n v="0"/>
    <n v="0"/>
    <n v="0"/>
  </r>
  <r>
    <n v="1"/>
    <n v="1"/>
    <n v="0"/>
    <n v="0"/>
    <n v="0"/>
    <n v="0"/>
    <n v="1"/>
    <n v="0"/>
    <n v="0"/>
    <n v="0"/>
    <n v="0"/>
    <n v="0"/>
    <n v="0"/>
    <n v="0"/>
  </r>
  <r>
    <n v="1"/>
    <n v="0"/>
    <n v="0"/>
    <n v="1"/>
    <n v="1"/>
    <n v="0"/>
    <n v="1"/>
    <n v="1"/>
    <n v="0"/>
    <n v="1"/>
    <n v="1"/>
    <n v="0"/>
    <n v="0"/>
    <n v="0"/>
  </r>
  <r>
    <n v="1"/>
    <n v="1"/>
    <n v="0"/>
    <n v="0"/>
    <n v="1"/>
    <n v="0"/>
    <n v="0"/>
    <n v="0"/>
    <n v="0"/>
    <n v="1"/>
    <n v="0"/>
    <n v="0"/>
    <n v="0"/>
    <n v="0"/>
  </r>
  <r>
    <n v="0"/>
    <n v="0"/>
    <n v="0"/>
    <n v="1"/>
    <n v="1"/>
    <n v="0"/>
    <n v="0"/>
    <n v="1"/>
    <n v="0"/>
    <n v="0"/>
    <n v="0"/>
    <n v="0"/>
    <n v="0"/>
    <n v="0"/>
  </r>
  <r>
    <n v="1"/>
    <n v="1"/>
    <n v="0"/>
    <n v="1"/>
    <n v="0"/>
    <n v="0"/>
    <n v="1"/>
    <n v="0"/>
    <n v="1"/>
    <n v="0"/>
    <n v="0"/>
    <n v="0"/>
    <n v="0"/>
    <n v="0"/>
  </r>
  <r>
    <n v="0"/>
    <n v="0"/>
    <n v="0"/>
    <n v="1"/>
    <n v="1"/>
    <n v="0"/>
    <n v="1"/>
    <n v="0"/>
    <n v="0"/>
    <n v="1"/>
    <n v="1"/>
    <n v="0"/>
    <n v="0"/>
    <n v="0"/>
  </r>
  <r>
    <n v="1"/>
    <n v="1"/>
    <n v="0"/>
    <n v="1"/>
    <n v="0"/>
    <n v="0"/>
    <n v="1"/>
    <n v="0"/>
    <n v="0"/>
    <n v="0"/>
    <n v="0"/>
    <n v="0"/>
    <n v="0"/>
    <n v="0"/>
  </r>
  <r>
    <n v="1"/>
    <n v="1"/>
    <n v="1"/>
    <n v="1"/>
    <n v="1"/>
    <n v="0"/>
    <n v="1"/>
    <n v="1"/>
    <n v="1"/>
    <n v="1"/>
    <n v="0"/>
    <n v="0"/>
    <n v="0"/>
    <n v="0"/>
  </r>
  <r>
    <n v="1"/>
    <n v="0"/>
    <n v="0"/>
    <n v="1"/>
    <n v="0"/>
    <n v="0"/>
    <n v="1"/>
    <n v="0"/>
    <n v="0"/>
    <n v="0"/>
    <n v="0"/>
    <n v="0"/>
    <n v="0"/>
    <n v="0"/>
  </r>
  <r>
    <n v="1"/>
    <n v="0"/>
    <n v="0"/>
    <n v="1"/>
    <n v="0"/>
    <n v="0"/>
    <n v="1"/>
    <n v="1"/>
    <n v="0"/>
    <n v="0"/>
    <n v="0"/>
    <n v="0"/>
    <n v="0"/>
    <n v="0"/>
  </r>
  <r>
    <n v="1"/>
    <n v="1"/>
    <n v="1"/>
    <n v="1"/>
    <n v="0"/>
    <n v="0"/>
    <n v="1"/>
    <n v="0"/>
    <n v="0"/>
    <n v="0"/>
    <n v="0"/>
    <n v="0"/>
    <n v="0"/>
    <n v="0"/>
  </r>
  <r>
    <n v="0"/>
    <n v="1"/>
    <n v="0"/>
    <n v="0"/>
    <n v="1"/>
    <n v="0"/>
    <n v="0"/>
    <n v="1"/>
    <n v="0"/>
    <n v="1"/>
    <n v="0"/>
    <n v="0"/>
    <n v="0"/>
    <n v="0"/>
  </r>
  <r>
    <n v="1"/>
    <n v="1"/>
    <n v="0"/>
    <n v="1"/>
    <n v="1"/>
    <n v="0"/>
    <n v="1"/>
    <n v="1"/>
    <n v="0"/>
    <n v="0"/>
    <n v="1"/>
    <n v="0"/>
    <n v="0"/>
    <n v="0"/>
  </r>
  <r>
    <n v="0"/>
    <n v="0"/>
    <n v="1"/>
    <n v="0"/>
    <n v="0"/>
    <n v="0"/>
    <n v="0"/>
    <n v="0"/>
    <n v="0"/>
    <n v="0"/>
    <n v="0"/>
    <n v="0"/>
    <n v="0"/>
    <n v="0"/>
  </r>
  <r>
    <n v="0"/>
    <n v="1"/>
    <n v="0"/>
    <n v="1"/>
    <n v="1"/>
    <n v="0"/>
    <n v="1"/>
    <n v="0"/>
    <n v="0"/>
    <n v="0"/>
    <n v="0"/>
    <n v="0"/>
    <n v="0"/>
    <n v="0"/>
  </r>
  <r>
    <n v="0"/>
    <n v="0"/>
    <n v="0"/>
    <n v="1"/>
    <n v="1"/>
    <n v="0"/>
    <n v="1"/>
    <n v="0"/>
    <n v="0"/>
    <n v="0"/>
    <n v="1"/>
    <n v="0"/>
    <n v="0"/>
    <n v="0"/>
  </r>
  <r>
    <n v="1"/>
    <n v="1"/>
    <n v="1"/>
    <n v="1"/>
    <n v="1"/>
    <n v="0"/>
    <n v="1"/>
    <n v="1"/>
    <n v="1"/>
    <n v="1"/>
    <n v="1"/>
    <n v="0"/>
    <n v="0"/>
    <n v="0"/>
  </r>
  <r>
    <n v="1"/>
    <n v="0"/>
    <n v="0"/>
    <n v="0"/>
    <n v="1"/>
    <n v="0"/>
    <n v="0"/>
    <n v="1"/>
    <n v="0"/>
    <n v="0"/>
    <n v="1"/>
    <n v="0"/>
    <n v="0"/>
    <n v="0"/>
  </r>
  <r>
    <n v="0"/>
    <n v="0"/>
    <n v="0"/>
    <n v="0"/>
    <n v="1"/>
    <n v="0"/>
    <n v="0"/>
    <n v="1"/>
    <n v="0"/>
    <n v="0"/>
    <n v="1"/>
    <n v="0"/>
    <n v="0"/>
    <n v="0"/>
  </r>
  <r>
    <n v="1"/>
    <n v="1"/>
    <n v="1"/>
    <n v="1"/>
    <n v="1"/>
    <n v="0"/>
    <n v="0"/>
    <n v="0"/>
    <n v="0"/>
    <n v="0"/>
    <n v="1"/>
    <n v="0"/>
    <n v="0"/>
    <n v="0"/>
  </r>
  <r>
    <n v="0"/>
    <n v="1"/>
    <n v="0"/>
    <n v="1"/>
    <n v="0"/>
    <n v="0"/>
    <n v="0"/>
    <n v="0"/>
    <n v="0"/>
    <n v="0"/>
    <n v="0"/>
    <n v="0"/>
    <n v="0"/>
    <n v="0"/>
  </r>
  <r>
    <n v="0"/>
    <n v="1"/>
    <n v="0"/>
    <n v="0"/>
    <n v="0"/>
    <n v="0"/>
    <n v="1"/>
    <n v="0"/>
    <n v="0"/>
    <n v="0"/>
    <n v="0"/>
    <n v="0"/>
    <n v="0"/>
    <n v="0"/>
  </r>
  <r>
    <n v="1"/>
    <n v="0"/>
    <n v="0"/>
    <n v="1"/>
    <n v="0"/>
    <n v="0"/>
    <n v="1"/>
    <n v="1"/>
    <n v="0"/>
    <n v="0"/>
    <n v="0"/>
    <n v="0"/>
    <n v="0"/>
    <n v="0"/>
  </r>
  <r>
    <n v="1"/>
    <n v="1"/>
    <n v="1"/>
    <n v="1"/>
    <n v="1"/>
    <n v="0"/>
    <n v="1"/>
    <n v="1"/>
    <n v="1"/>
    <n v="1"/>
    <n v="1"/>
    <n v="0"/>
    <n v="0"/>
    <n v="0"/>
  </r>
  <r>
    <n v="1"/>
    <n v="0"/>
    <n v="0"/>
    <n v="1"/>
    <n v="1"/>
    <n v="0"/>
    <n v="1"/>
    <n v="0"/>
    <n v="0"/>
    <n v="0"/>
    <n v="1"/>
    <n v="0"/>
    <n v="0"/>
    <n v="0"/>
  </r>
  <r>
    <n v="1"/>
    <n v="0"/>
    <n v="0"/>
    <n v="0"/>
    <n v="1"/>
    <n v="0"/>
    <n v="1"/>
    <n v="0"/>
    <n v="0"/>
    <n v="0"/>
    <n v="0"/>
    <n v="0"/>
    <n v="0"/>
    <n v="0"/>
  </r>
  <r>
    <n v="1"/>
    <n v="0"/>
    <n v="0"/>
    <n v="0"/>
    <n v="1"/>
    <n v="1"/>
    <n v="1"/>
    <n v="1"/>
    <n v="0"/>
    <n v="1"/>
    <n v="1"/>
    <n v="0"/>
    <n v="0"/>
    <n v="0"/>
  </r>
  <r>
    <n v="0"/>
    <n v="1"/>
    <n v="1"/>
    <n v="1"/>
    <n v="1"/>
    <n v="1"/>
    <n v="0"/>
    <n v="0"/>
    <n v="0"/>
    <n v="0"/>
    <n v="0"/>
    <n v="0"/>
    <n v="0"/>
    <n v="0"/>
  </r>
  <r>
    <n v="1"/>
    <n v="0"/>
    <n v="0"/>
    <n v="0"/>
    <n v="0"/>
    <n v="0"/>
    <n v="1"/>
    <n v="1"/>
    <n v="0"/>
    <n v="0"/>
    <n v="0"/>
    <n v="0"/>
    <n v="0"/>
    <n v="0"/>
  </r>
  <r>
    <n v="0"/>
    <n v="0"/>
    <n v="1"/>
    <n v="1"/>
    <n v="0"/>
    <n v="0"/>
    <n v="1"/>
    <n v="1"/>
    <n v="1"/>
    <n v="1"/>
    <n v="1"/>
    <n v="0"/>
    <n v="0"/>
    <n v="0"/>
  </r>
  <r>
    <n v="0"/>
    <n v="0"/>
    <n v="0"/>
    <n v="0"/>
    <n v="0"/>
    <n v="0"/>
    <n v="0"/>
    <n v="1"/>
    <n v="0"/>
    <n v="1"/>
    <n v="1"/>
    <n v="0"/>
    <n v="0"/>
    <n v="0"/>
  </r>
  <r>
    <n v="1"/>
    <n v="1"/>
    <n v="0"/>
    <n v="1"/>
    <n v="1"/>
    <n v="0"/>
    <n v="1"/>
    <n v="1"/>
    <n v="0"/>
    <n v="0"/>
    <n v="0"/>
    <n v="0"/>
    <n v="0"/>
    <n v="0"/>
  </r>
  <r>
    <n v="0"/>
    <n v="1"/>
    <n v="0"/>
    <n v="1"/>
    <n v="0"/>
    <n v="0"/>
    <n v="1"/>
    <n v="0"/>
    <n v="0"/>
    <n v="0"/>
    <n v="0"/>
    <n v="0"/>
    <n v="0"/>
    <n v="0"/>
  </r>
  <r>
    <n v="0"/>
    <n v="1"/>
    <n v="0"/>
    <n v="1"/>
    <n v="0"/>
    <n v="0"/>
    <n v="1"/>
    <n v="0"/>
    <n v="0"/>
    <n v="0"/>
    <n v="0"/>
    <n v="0"/>
    <n v="0"/>
    <n v="0"/>
  </r>
  <r>
    <n v="1"/>
    <n v="1"/>
    <n v="1"/>
    <n v="1"/>
    <n v="0"/>
    <n v="0"/>
    <n v="1"/>
    <n v="0"/>
    <n v="0"/>
    <n v="0"/>
    <n v="0"/>
    <n v="0"/>
    <n v="0"/>
    <n v="0"/>
  </r>
  <r>
    <n v="1"/>
    <n v="1"/>
    <n v="0"/>
    <n v="0"/>
    <n v="0"/>
    <n v="0"/>
    <n v="1"/>
    <n v="1"/>
    <n v="0"/>
    <n v="0"/>
    <n v="0"/>
    <n v="0"/>
    <n v="0"/>
    <n v="0"/>
  </r>
  <r>
    <n v="1"/>
    <n v="0"/>
    <n v="0"/>
    <n v="1"/>
    <n v="0"/>
    <n v="0"/>
    <n v="1"/>
    <n v="0"/>
    <n v="0"/>
    <n v="0"/>
    <n v="0"/>
    <n v="0"/>
    <n v="0"/>
    <n v="0"/>
  </r>
  <r>
    <n v="0"/>
    <n v="0"/>
    <n v="0"/>
    <n v="0"/>
    <n v="0"/>
    <n v="1"/>
    <n v="0"/>
    <n v="0"/>
    <n v="0"/>
    <n v="0"/>
    <n v="0"/>
    <n v="0"/>
    <n v="0"/>
    <n v="0"/>
  </r>
  <r>
    <n v="0"/>
    <n v="1"/>
    <n v="0"/>
    <n v="1"/>
    <n v="1"/>
    <n v="0"/>
    <n v="1"/>
    <n v="1"/>
    <n v="1"/>
    <n v="1"/>
    <n v="1"/>
    <n v="0"/>
    <n v="0"/>
    <n v="0"/>
  </r>
  <r>
    <n v="1"/>
    <n v="1"/>
    <n v="0"/>
    <n v="0"/>
    <n v="1"/>
    <n v="0"/>
    <n v="0"/>
    <n v="0"/>
    <n v="0"/>
    <n v="0"/>
    <n v="0"/>
    <n v="0"/>
    <n v="0"/>
    <n v="0"/>
  </r>
  <r>
    <n v="0"/>
    <n v="1"/>
    <n v="0"/>
    <n v="1"/>
    <n v="0"/>
    <n v="0"/>
    <n v="1"/>
    <n v="0"/>
    <n v="0"/>
    <n v="1"/>
    <n v="0"/>
    <n v="0"/>
    <n v="0"/>
    <n v="0"/>
  </r>
  <r>
    <n v="1"/>
    <n v="0"/>
    <n v="0"/>
    <n v="1"/>
    <n v="1"/>
    <n v="0"/>
    <n v="1"/>
    <n v="1"/>
    <n v="0"/>
    <n v="0"/>
    <n v="1"/>
    <n v="0"/>
    <n v="0"/>
    <n v="0"/>
  </r>
  <r>
    <n v="0"/>
    <n v="1"/>
    <n v="0"/>
    <n v="0"/>
    <n v="1"/>
    <n v="0"/>
    <n v="0"/>
    <n v="0"/>
    <n v="0"/>
    <n v="1"/>
    <n v="0"/>
    <n v="0"/>
    <n v="0"/>
    <n v="0"/>
  </r>
  <r>
    <n v="1"/>
    <n v="0"/>
    <n v="0"/>
    <n v="0"/>
    <n v="0"/>
    <n v="0"/>
    <n v="1"/>
    <n v="0"/>
    <n v="0"/>
    <n v="0"/>
    <n v="1"/>
    <n v="0"/>
    <n v="0"/>
    <n v="0"/>
  </r>
  <r>
    <n v="1"/>
    <n v="0"/>
    <n v="0"/>
    <n v="1"/>
    <n v="0"/>
    <n v="0"/>
    <n v="1"/>
    <n v="0"/>
    <n v="0"/>
    <n v="0"/>
    <n v="0"/>
    <n v="0"/>
    <n v="0"/>
    <n v="0"/>
  </r>
  <r>
    <n v="0"/>
    <n v="0"/>
    <n v="0"/>
    <n v="1"/>
    <n v="0"/>
    <n v="0"/>
    <n v="1"/>
    <n v="0"/>
    <n v="0"/>
    <n v="0"/>
    <n v="0"/>
    <n v="0"/>
    <n v="0"/>
    <n v="0"/>
  </r>
  <r>
    <n v="1"/>
    <n v="1"/>
    <n v="0"/>
    <n v="1"/>
    <n v="1"/>
    <n v="0"/>
    <n v="1"/>
    <n v="1"/>
    <n v="0"/>
    <n v="0"/>
    <n v="0"/>
    <n v="0"/>
    <n v="0"/>
    <n v="0"/>
  </r>
  <r>
    <n v="1"/>
    <n v="1"/>
    <n v="0"/>
    <n v="0"/>
    <n v="0"/>
    <n v="0"/>
    <n v="0"/>
    <n v="1"/>
    <n v="0"/>
    <n v="1"/>
    <n v="1"/>
    <n v="0"/>
    <n v="0"/>
    <n v="0"/>
  </r>
  <r>
    <n v="0"/>
    <n v="0"/>
    <n v="0"/>
    <n v="0"/>
    <n v="1"/>
    <n v="0"/>
    <n v="1"/>
    <n v="1"/>
    <n v="0"/>
    <n v="0"/>
    <n v="0"/>
    <n v="0"/>
    <n v="0"/>
    <n v="0"/>
  </r>
  <r>
    <n v="0"/>
    <n v="0"/>
    <n v="0"/>
    <n v="1"/>
    <n v="1"/>
    <n v="0"/>
    <n v="1"/>
    <n v="0"/>
    <n v="0"/>
    <n v="0"/>
    <n v="0"/>
    <n v="0"/>
    <n v="0"/>
    <n v="0"/>
  </r>
  <r>
    <n v="1"/>
    <n v="1"/>
    <n v="0"/>
    <n v="0"/>
    <n v="1"/>
    <n v="0"/>
    <n v="1"/>
    <n v="1"/>
    <n v="0"/>
    <n v="0"/>
    <n v="0"/>
    <n v="0"/>
    <n v="0"/>
    <n v="0"/>
  </r>
  <r>
    <n v="1"/>
    <n v="0"/>
    <n v="0"/>
    <n v="1"/>
    <n v="1"/>
    <n v="0"/>
    <n v="1"/>
    <n v="1"/>
    <n v="0"/>
    <n v="1"/>
    <n v="1"/>
    <n v="0"/>
    <n v="0"/>
    <n v="0"/>
  </r>
  <r>
    <n v="0"/>
    <n v="0"/>
    <n v="1"/>
    <n v="0"/>
    <n v="1"/>
    <n v="0"/>
    <n v="0"/>
    <n v="1"/>
    <n v="0"/>
    <n v="0"/>
    <n v="1"/>
    <n v="0"/>
    <n v="0"/>
    <n v="0"/>
  </r>
  <r>
    <n v="0"/>
    <n v="0"/>
    <n v="1"/>
    <n v="1"/>
    <n v="0"/>
    <n v="1"/>
    <n v="1"/>
    <n v="0"/>
    <n v="0"/>
    <n v="0"/>
    <n v="0"/>
    <n v="0"/>
    <n v="0"/>
    <n v="0"/>
  </r>
  <r>
    <n v="1"/>
    <n v="0"/>
    <n v="0"/>
    <n v="1"/>
    <n v="0"/>
    <n v="0"/>
    <n v="1"/>
    <n v="0"/>
    <n v="0"/>
    <n v="1"/>
    <n v="1"/>
    <n v="0"/>
    <n v="0"/>
    <n v="0"/>
  </r>
  <r>
    <n v="0"/>
    <n v="0"/>
    <n v="1"/>
    <n v="1"/>
    <n v="1"/>
    <n v="0"/>
    <n v="0"/>
    <n v="1"/>
    <n v="1"/>
    <n v="0"/>
    <n v="1"/>
    <n v="0"/>
    <n v="0"/>
    <n v="0"/>
  </r>
  <r>
    <n v="1"/>
    <n v="0"/>
    <n v="0"/>
    <n v="0"/>
    <n v="0"/>
    <n v="0"/>
    <n v="1"/>
    <n v="1"/>
    <n v="0"/>
    <n v="0"/>
    <n v="0"/>
    <n v="0"/>
    <n v="0"/>
    <n v="0"/>
  </r>
  <r>
    <n v="1"/>
    <n v="1"/>
    <n v="1"/>
    <n v="0"/>
    <n v="0"/>
    <n v="1"/>
    <n v="1"/>
    <n v="1"/>
    <n v="0"/>
    <n v="0"/>
    <n v="0"/>
    <n v="0"/>
    <n v="0"/>
    <n v="0"/>
  </r>
  <r>
    <n v="1"/>
    <n v="0"/>
    <n v="0"/>
    <n v="1"/>
    <n v="0"/>
    <n v="0"/>
    <n v="1"/>
    <n v="1"/>
    <n v="0"/>
    <n v="0"/>
    <n v="0"/>
    <n v="0"/>
    <n v="0"/>
    <n v="0"/>
  </r>
  <r>
    <n v="1"/>
    <n v="0"/>
    <n v="0"/>
    <n v="0"/>
    <n v="1"/>
    <n v="0"/>
    <n v="1"/>
    <n v="0"/>
    <n v="0"/>
    <n v="1"/>
    <n v="1"/>
    <n v="0"/>
    <n v="0"/>
    <n v="0"/>
  </r>
  <r>
    <n v="1"/>
    <n v="1"/>
    <n v="0"/>
    <n v="1"/>
    <n v="0"/>
    <n v="0"/>
    <n v="1"/>
    <n v="0"/>
    <n v="0"/>
    <n v="1"/>
    <n v="1"/>
    <n v="0"/>
    <n v="0"/>
    <n v="0"/>
  </r>
  <r>
    <n v="0"/>
    <n v="1"/>
    <n v="0"/>
    <n v="1"/>
    <n v="0"/>
    <n v="0"/>
    <n v="1"/>
    <n v="1"/>
    <n v="1"/>
    <n v="0"/>
    <n v="0"/>
    <n v="0"/>
    <n v="0"/>
    <n v="0"/>
  </r>
  <r>
    <n v="0"/>
    <n v="0"/>
    <n v="0"/>
    <n v="1"/>
    <n v="0"/>
    <n v="0"/>
    <n v="1"/>
    <n v="1"/>
    <n v="0"/>
    <n v="0"/>
    <n v="0"/>
    <n v="0"/>
    <n v="0"/>
    <n v="0"/>
  </r>
  <r>
    <n v="0"/>
    <n v="0"/>
    <n v="0"/>
    <n v="1"/>
    <n v="1"/>
    <n v="0"/>
    <n v="0"/>
    <n v="0"/>
    <n v="0"/>
    <n v="1"/>
    <n v="0"/>
    <n v="0"/>
    <n v="0"/>
    <n v="0"/>
  </r>
  <r>
    <n v="0"/>
    <n v="1"/>
    <n v="0"/>
    <n v="0"/>
    <n v="1"/>
    <n v="1"/>
    <n v="0"/>
    <n v="1"/>
    <n v="0"/>
    <n v="0"/>
    <n v="1"/>
    <n v="0"/>
    <n v="0"/>
    <n v="0"/>
  </r>
  <r>
    <n v="1"/>
    <n v="1"/>
    <n v="1"/>
    <n v="0"/>
    <n v="1"/>
    <n v="0"/>
    <n v="1"/>
    <n v="1"/>
    <n v="0"/>
    <n v="0"/>
    <n v="0"/>
    <n v="0"/>
    <n v="0"/>
    <n v="0"/>
  </r>
  <r>
    <n v="0"/>
    <n v="0"/>
    <n v="1"/>
    <n v="0"/>
    <n v="0"/>
    <n v="0"/>
    <n v="1"/>
    <n v="0"/>
    <n v="0"/>
    <n v="0"/>
    <n v="0"/>
    <n v="0"/>
    <n v="0"/>
    <n v="0"/>
  </r>
  <r>
    <n v="1"/>
    <n v="1"/>
    <n v="0"/>
    <n v="0"/>
    <n v="1"/>
    <n v="0"/>
    <n v="0"/>
    <n v="0"/>
    <n v="0"/>
    <n v="0"/>
    <n v="0"/>
    <n v="0"/>
    <n v="0"/>
    <n v="0"/>
  </r>
  <r>
    <n v="0"/>
    <n v="1"/>
    <n v="0"/>
    <n v="0"/>
    <n v="1"/>
    <n v="0"/>
    <n v="1"/>
    <n v="0"/>
    <n v="0"/>
    <n v="0"/>
    <n v="0"/>
    <n v="0"/>
    <n v="0"/>
    <n v="0"/>
  </r>
  <r>
    <n v="0"/>
    <n v="1"/>
    <n v="1"/>
    <n v="0"/>
    <n v="0"/>
    <n v="0"/>
    <n v="1"/>
    <n v="1"/>
    <n v="0"/>
    <n v="1"/>
    <n v="1"/>
    <n v="0"/>
    <n v="0"/>
    <n v="0"/>
  </r>
  <r>
    <n v="0"/>
    <n v="0"/>
    <n v="0"/>
    <n v="0"/>
    <n v="1"/>
    <n v="0"/>
    <n v="0"/>
    <n v="1"/>
    <n v="0"/>
    <n v="0"/>
    <n v="1"/>
    <n v="0"/>
    <n v="0"/>
    <n v="0"/>
  </r>
  <r>
    <n v="1"/>
    <n v="0"/>
    <n v="1"/>
    <n v="0"/>
    <n v="0"/>
    <n v="0"/>
    <n v="1"/>
    <n v="1"/>
    <n v="0"/>
    <n v="0"/>
    <n v="0"/>
    <n v="0"/>
    <n v="0"/>
    <n v="0"/>
  </r>
  <r>
    <n v="1"/>
    <n v="1"/>
    <n v="1"/>
    <n v="0"/>
    <n v="0"/>
    <n v="1"/>
    <n v="0"/>
    <n v="0"/>
    <n v="0"/>
    <n v="0"/>
    <n v="0"/>
    <n v="0"/>
    <n v="0"/>
    <n v="0"/>
  </r>
  <r>
    <n v="1"/>
    <n v="1"/>
    <n v="0"/>
    <n v="0"/>
    <n v="0"/>
    <n v="0"/>
    <n v="1"/>
    <n v="1"/>
    <n v="1"/>
    <n v="0"/>
    <n v="0"/>
    <n v="0"/>
    <n v="0"/>
    <n v="0"/>
  </r>
  <r>
    <n v="1"/>
    <n v="1"/>
    <n v="1"/>
    <n v="1"/>
    <n v="1"/>
    <n v="0"/>
    <n v="1"/>
    <n v="1"/>
    <n v="1"/>
    <n v="1"/>
    <n v="1"/>
    <n v="0"/>
    <n v="1"/>
    <n v="0"/>
  </r>
  <r>
    <n v="0"/>
    <n v="0"/>
    <n v="0"/>
    <n v="1"/>
    <n v="1"/>
    <n v="0"/>
    <n v="1"/>
    <n v="0"/>
    <n v="0"/>
    <n v="0"/>
    <n v="1"/>
    <n v="0"/>
    <n v="0"/>
    <n v="0"/>
  </r>
  <r>
    <n v="0"/>
    <n v="0"/>
    <n v="1"/>
    <n v="0"/>
    <n v="1"/>
    <n v="0"/>
    <n v="1"/>
    <n v="1"/>
    <n v="0"/>
    <n v="1"/>
    <n v="0"/>
    <n v="0"/>
    <n v="0"/>
    <n v="0"/>
  </r>
  <r>
    <n v="1"/>
    <n v="1"/>
    <n v="1"/>
    <n v="1"/>
    <n v="1"/>
    <n v="0"/>
    <n v="1"/>
    <n v="0"/>
    <n v="0"/>
    <n v="1"/>
    <n v="0"/>
    <n v="0"/>
    <n v="0"/>
    <n v="0"/>
  </r>
  <r>
    <n v="0"/>
    <n v="0"/>
    <n v="0"/>
    <n v="0"/>
    <n v="0"/>
    <n v="0"/>
    <n v="1"/>
    <n v="1"/>
    <n v="0"/>
    <n v="0"/>
    <n v="0"/>
    <n v="0"/>
    <n v="0"/>
    <n v="0"/>
  </r>
  <r>
    <n v="0"/>
    <n v="0"/>
    <n v="1"/>
    <n v="0"/>
    <n v="0"/>
    <n v="0"/>
    <n v="1"/>
    <n v="0"/>
    <n v="0"/>
    <n v="0"/>
    <n v="0"/>
    <n v="0"/>
    <n v="0"/>
    <n v="0"/>
  </r>
  <r>
    <n v="1"/>
    <n v="1"/>
    <n v="0"/>
    <n v="0"/>
    <n v="0"/>
    <n v="0"/>
    <n v="1"/>
    <n v="0"/>
    <n v="0"/>
    <n v="1"/>
    <n v="0"/>
    <n v="0"/>
    <n v="0"/>
    <n v="0"/>
  </r>
  <r>
    <n v="0"/>
    <n v="0"/>
    <n v="1"/>
    <n v="0"/>
    <n v="1"/>
    <n v="0"/>
    <n v="1"/>
    <n v="0"/>
    <n v="1"/>
    <n v="1"/>
    <n v="1"/>
    <n v="0"/>
    <n v="0"/>
    <n v="0"/>
  </r>
  <r>
    <n v="0"/>
    <n v="0"/>
    <n v="0"/>
    <n v="1"/>
    <n v="0"/>
    <n v="0"/>
    <n v="1"/>
    <n v="0"/>
    <n v="0"/>
    <n v="0"/>
    <n v="0"/>
    <n v="0"/>
    <n v="0"/>
    <n v="0"/>
  </r>
  <r>
    <n v="0"/>
    <n v="0"/>
    <n v="0"/>
    <n v="1"/>
    <n v="1"/>
    <n v="0"/>
    <n v="1"/>
    <n v="0"/>
    <n v="0"/>
    <n v="1"/>
    <n v="0"/>
    <n v="0"/>
    <n v="0"/>
    <n v="0"/>
  </r>
  <r>
    <n v="1"/>
    <n v="0"/>
    <n v="0"/>
    <n v="1"/>
    <n v="1"/>
    <n v="0"/>
    <n v="1"/>
    <n v="1"/>
    <n v="0"/>
    <n v="1"/>
    <n v="1"/>
    <n v="0"/>
    <n v="0"/>
    <n v="0"/>
  </r>
  <r>
    <n v="0"/>
    <n v="0"/>
    <n v="1"/>
    <n v="1"/>
    <n v="1"/>
    <n v="0"/>
    <n v="1"/>
    <n v="1"/>
    <n v="0"/>
    <n v="1"/>
    <n v="0"/>
    <n v="0"/>
    <n v="0"/>
    <n v="0"/>
  </r>
  <r>
    <n v="0"/>
    <n v="1"/>
    <n v="0"/>
    <n v="0"/>
    <n v="0"/>
    <n v="0"/>
    <n v="0"/>
    <n v="1"/>
    <n v="0"/>
    <n v="0"/>
    <n v="1"/>
    <n v="0"/>
    <n v="0"/>
    <n v="0"/>
  </r>
  <r>
    <n v="1"/>
    <n v="1"/>
    <n v="1"/>
    <n v="0"/>
    <n v="0"/>
    <n v="0"/>
    <n v="1"/>
    <n v="1"/>
    <n v="0"/>
    <n v="0"/>
    <n v="0"/>
    <n v="0"/>
    <n v="0"/>
    <n v="0"/>
  </r>
  <r>
    <n v="1"/>
    <n v="0"/>
    <n v="0"/>
    <n v="1"/>
    <n v="1"/>
    <n v="0"/>
    <n v="0"/>
    <n v="1"/>
    <n v="0"/>
    <n v="1"/>
    <n v="0"/>
    <n v="0"/>
    <n v="0"/>
    <n v="0"/>
  </r>
  <r>
    <n v="1"/>
    <n v="0"/>
    <n v="1"/>
    <n v="0"/>
    <n v="0"/>
    <n v="0"/>
    <n v="0"/>
    <n v="0"/>
    <n v="0"/>
    <n v="1"/>
    <n v="0"/>
    <n v="0"/>
    <n v="0"/>
    <n v="0"/>
  </r>
  <r>
    <n v="0"/>
    <n v="1"/>
    <n v="0"/>
    <n v="1"/>
    <n v="1"/>
    <n v="0"/>
    <n v="1"/>
    <n v="0"/>
    <n v="0"/>
    <n v="0"/>
    <n v="0"/>
    <n v="0"/>
    <n v="0"/>
    <n v="0"/>
  </r>
  <r>
    <n v="0"/>
    <n v="0"/>
    <n v="1"/>
    <n v="1"/>
    <n v="1"/>
    <n v="1"/>
    <n v="1"/>
    <n v="1"/>
    <n v="1"/>
    <n v="1"/>
    <n v="1"/>
    <n v="0"/>
    <n v="0"/>
    <n v="0"/>
  </r>
  <r>
    <n v="1"/>
    <n v="0"/>
    <n v="0"/>
    <n v="0"/>
    <n v="0"/>
    <n v="0"/>
    <n v="1"/>
    <n v="0"/>
    <n v="0"/>
    <n v="0"/>
    <n v="0"/>
    <n v="0"/>
    <n v="0"/>
    <n v="0"/>
  </r>
  <r>
    <n v="1"/>
    <n v="1"/>
    <n v="1"/>
    <n v="1"/>
    <n v="1"/>
    <n v="0"/>
    <n v="1"/>
    <n v="1"/>
    <n v="1"/>
    <n v="1"/>
    <n v="1"/>
    <n v="0"/>
    <n v="0"/>
    <n v="0"/>
  </r>
  <r>
    <n v="0"/>
    <n v="1"/>
    <n v="0"/>
    <n v="1"/>
    <n v="0"/>
    <n v="0"/>
    <n v="1"/>
    <n v="1"/>
    <n v="0"/>
    <n v="0"/>
    <n v="0"/>
    <n v="0"/>
    <n v="0"/>
    <n v="0"/>
  </r>
  <r>
    <n v="1"/>
    <n v="0"/>
    <n v="1"/>
    <n v="1"/>
    <n v="0"/>
    <n v="0"/>
    <n v="1"/>
    <n v="1"/>
    <n v="0"/>
    <n v="1"/>
    <n v="1"/>
    <n v="0"/>
    <n v="0"/>
    <n v="0"/>
  </r>
  <r>
    <n v="0"/>
    <n v="0"/>
    <n v="0"/>
    <n v="0"/>
    <n v="0"/>
    <n v="0"/>
    <n v="0"/>
    <n v="0"/>
    <n v="0"/>
    <n v="1"/>
    <n v="0"/>
    <n v="0"/>
    <n v="0"/>
    <n v="0"/>
  </r>
  <r>
    <n v="0"/>
    <n v="0"/>
    <n v="0"/>
    <n v="0"/>
    <n v="0"/>
    <n v="0"/>
    <n v="1"/>
    <n v="0"/>
    <n v="0"/>
    <n v="1"/>
    <n v="1"/>
    <n v="0"/>
    <n v="0"/>
    <n v="0"/>
  </r>
  <r>
    <n v="0"/>
    <n v="0"/>
    <n v="0"/>
    <n v="1"/>
    <n v="1"/>
    <n v="0"/>
    <n v="0"/>
    <n v="0"/>
    <n v="0"/>
    <n v="0"/>
    <n v="0"/>
    <n v="0"/>
    <n v="0"/>
    <n v="0"/>
  </r>
  <r>
    <n v="1"/>
    <n v="0"/>
    <n v="0"/>
    <n v="1"/>
    <n v="1"/>
    <n v="0"/>
    <n v="0"/>
    <n v="0"/>
    <n v="1"/>
    <n v="1"/>
    <n v="0"/>
    <n v="0"/>
    <n v="0"/>
    <n v="0"/>
  </r>
  <r>
    <n v="0"/>
    <n v="1"/>
    <n v="0"/>
    <n v="0"/>
    <n v="0"/>
    <n v="0"/>
    <n v="1"/>
    <n v="1"/>
    <n v="1"/>
    <n v="0"/>
    <n v="0"/>
    <n v="0"/>
    <n v="0"/>
    <n v="0"/>
  </r>
  <r>
    <n v="1"/>
    <n v="1"/>
    <n v="1"/>
    <n v="1"/>
    <n v="1"/>
    <n v="1"/>
    <n v="1"/>
    <n v="1"/>
    <n v="1"/>
    <n v="1"/>
    <n v="1"/>
    <n v="0"/>
    <n v="0"/>
    <n v="0"/>
  </r>
  <r>
    <n v="1"/>
    <n v="1"/>
    <n v="0"/>
    <n v="0"/>
    <n v="1"/>
    <n v="0"/>
    <n v="0"/>
    <n v="0"/>
    <n v="0"/>
    <n v="0"/>
    <n v="0"/>
    <n v="0"/>
    <n v="0"/>
    <n v="0"/>
  </r>
  <r>
    <n v="1"/>
    <n v="1"/>
    <n v="0"/>
    <n v="1"/>
    <n v="0"/>
    <n v="0"/>
    <n v="1"/>
    <n v="0"/>
    <n v="1"/>
    <n v="0"/>
    <n v="0"/>
    <n v="0"/>
    <n v="0"/>
    <n v="0"/>
  </r>
  <r>
    <n v="1"/>
    <n v="1"/>
    <n v="0"/>
    <n v="1"/>
    <n v="1"/>
    <n v="1"/>
    <n v="1"/>
    <n v="1"/>
    <n v="1"/>
    <n v="0"/>
    <n v="1"/>
    <n v="0"/>
    <n v="0"/>
    <n v="0"/>
  </r>
  <r>
    <n v="1"/>
    <n v="1"/>
    <n v="0"/>
    <n v="1"/>
    <n v="1"/>
    <n v="0"/>
    <n v="1"/>
    <n v="0"/>
    <n v="1"/>
    <n v="0"/>
    <n v="0"/>
    <n v="0"/>
    <n v="0"/>
    <n v="0"/>
  </r>
  <r>
    <n v="1"/>
    <n v="1"/>
    <n v="1"/>
    <n v="1"/>
    <n v="1"/>
    <n v="1"/>
    <n v="1"/>
    <n v="1"/>
    <n v="1"/>
    <n v="1"/>
    <n v="1"/>
    <n v="0"/>
    <n v="1"/>
    <n v="0"/>
  </r>
  <r>
    <n v="0"/>
    <n v="1"/>
    <n v="0"/>
    <n v="0"/>
    <n v="1"/>
    <n v="0"/>
    <n v="0"/>
    <n v="0"/>
    <n v="0"/>
    <n v="0"/>
    <n v="0"/>
    <n v="0"/>
    <n v="0"/>
    <n v="0"/>
  </r>
  <r>
    <n v="0"/>
    <n v="0"/>
    <n v="1"/>
    <n v="0"/>
    <n v="0"/>
    <n v="0"/>
    <n v="0"/>
    <n v="0"/>
    <n v="1"/>
    <n v="0"/>
    <n v="1"/>
    <n v="0"/>
    <n v="1"/>
    <n v="0"/>
  </r>
  <r>
    <n v="1"/>
    <n v="1"/>
    <n v="0"/>
    <n v="0"/>
    <n v="0"/>
    <n v="0"/>
    <n v="0"/>
    <n v="0"/>
    <n v="0"/>
    <n v="0"/>
    <n v="0"/>
    <n v="0"/>
    <n v="0"/>
    <n v="0"/>
  </r>
  <r>
    <n v="1"/>
    <n v="0"/>
    <n v="0"/>
    <n v="1"/>
    <n v="1"/>
    <n v="0"/>
    <n v="1"/>
    <n v="0"/>
    <n v="0"/>
    <n v="0"/>
    <n v="0"/>
    <n v="0"/>
    <n v="0"/>
    <n v="0"/>
  </r>
  <r>
    <n v="0"/>
    <n v="0"/>
    <n v="0"/>
    <n v="1"/>
    <n v="0"/>
    <n v="0"/>
    <n v="1"/>
    <n v="0"/>
    <n v="0"/>
    <n v="0"/>
    <n v="0"/>
    <n v="0"/>
    <n v="0"/>
    <n v="0"/>
  </r>
  <r>
    <n v="0"/>
    <n v="1"/>
    <n v="0"/>
    <n v="1"/>
    <n v="1"/>
    <n v="0"/>
    <n v="0"/>
    <n v="1"/>
    <n v="0"/>
    <n v="1"/>
    <n v="1"/>
    <n v="0"/>
    <n v="0"/>
    <n v="0"/>
  </r>
  <r>
    <n v="0"/>
    <n v="1"/>
    <n v="1"/>
    <n v="1"/>
    <n v="1"/>
    <n v="0"/>
    <n v="1"/>
    <n v="0"/>
    <n v="0"/>
    <n v="0"/>
    <n v="0"/>
    <n v="0"/>
    <n v="0"/>
    <n v="0"/>
  </r>
  <r>
    <n v="1"/>
    <n v="0"/>
    <n v="0"/>
    <n v="0"/>
    <n v="1"/>
    <n v="0"/>
    <n v="1"/>
    <n v="1"/>
    <n v="0"/>
    <n v="1"/>
    <n v="1"/>
    <n v="0"/>
    <n v="0"/>
    <n v="0"/>
  </r>
  <r>
    <n v="0"/>
    <n v="0"/>
    <n v="1"/>
    <n v="0"/>
    <n v="0"/>
    <n v="0"/>
    <n v="1"/>
    <n v="0"/>
    <n v="0"/>
    <n v="1"/>
    <n v="0"/>
    <n v="0"/>
    <n v="0"/>
    <n v="0"/>
  </r>
  <r>
    <n v="0"/>
    <n v="0"/>
    <n v="1"/>
    <n v="0"/>
    <n v="0"/>
    <n v="0"/>
    <n v="1"/>
    <n v="0"/>
    <n v="0"/>
    <n v="1"/>
    <n v="0"/>
    <n v="0"/>
    <n v="0"/>
    <n v="0"/>
  </r>
  <r>
    <n v="1"/>
    <n v="1"/>
    <n v="0"/>
    <n v="1"/>
    <n v="1"/>
    <n v="0"/>
    <n v="1"/>
    <n v="1"/>
    <n v="0"/>
    <n v="0"/>
    <n v="0"/>
    <n v="0"/>
    <n v="0"/>
    <n v="0"/>
  </r>
  <r>
    <n v="1"/>
    <n v="1"/>
    <n v="0"/>
    <n v="0"/>
    <n v="1"/>
    <n v="0"/>
    <n v="1"/>
    <n v="1"/>
    <n v="0"/>
    <n v="1"/>
    <n v="1"/>
    <n v="0"/>
    <n v="0"/>
    <n v="0"/>
  </r>
  <r>
    <n v="1"/>
    <n v="0"/>
    <n v="1"/>
    <n v="1"/>
    <n v="1"/>
    <n v="0"/>
    <n v="1"/>
    <n v="0"/>
    <n v="0"/>
    <n v="0"/>
    <n v="0"/>
    <n v="0"/>
    <n v="0"/>
    <n v="0"/>
  </r>
  <r>
    <n v="1"/>
    <n v="0"/>
    <n v="0"/>
    <n v="1"/>
    <n v="1"/>
    <n v="0"/>
    <n v="1"/>
    <n v="1"/>
    <n v="0"/>
    <n v="1"/>
    <n v="1"/>
    <n v="0"/>
    <n v="0"/>
    <n v="0"/>
  </r>
  <r>
    <n v="0"/>
    <n v="0"/>
    <n v="0"/>
    <n v="0"/>
    <n v="0"/>
    <n v="0"/>
    <n v="1"/>
    <n v="0"/>
    <n v="0"/>
    <n v="1"/>
    <n v="1"/>
    <n v="0"/>
    <n v="0"/>
    <n v="0"/>
  </r>
  <r>
    <n v="0"/>
    <n v="1"/>
    <n v="0"/>
    <n v="0"/>
    <n v="0"/>
    <n v="0"/>
    <n v="0"/>
    <n v="0"/>
    <n v="0"/>
    <n v="0"/>
    <n v="0"/>
    <n v="0"/>
    <n v="0"/>
    <n v="0"/>
  </r>
  <r>
    <n v="0"/>
    <n v="0"/>
    <n v="1"/>
    <n v="0"/>
    <n v="0"/>
    <n v="0"/>
    <n v="1"/>
    <n v="0"/>
    <n v="0"/>
    <n v="0"/>
    <n v="0"/>
    <n v="0"/>
    <n v="0"/>
    <n v="0"/>
  </r>
  <r>
    <n v="0"/>
    <n v="0"/>
    <n v="0"/>
    <n v="1"/>
    <n v="1"/>
    <n v="0"/>
    <n v="1"/>
    <n v="1"/>
    <n v="0"/>
    <n v="0"/>
    <n v="0"/>
    <n v="0"/>
    <n v="0"/>
    <n v="0"/>
  </r>
  <r>
    <n v="1"/>
    <n v="1"/>
    <n v="1"/>
    <n v="1"/>
    <n v="1"/>
    <n v="1"/>
    <n v="1"/>
    <n v="1"/>
    <n v="1"/>
    <n v="1"/>
    <n v="1"/>
    <n v="0"/>
    <n v="0"/>
    <n v="0"/>
  </r>
  <r>
    <n v="0"/>
    <n v="0"/>
    <n v="0"/>
    <n v="0"/>
    <n v="0"/>
    <n v="0"/>
    <n v="0"/>
    <n v="0"/>
    <n v="0"/>
    <n v="0"/>
    <n v="0"/>
    <n v="1"/>
    <n v="0"/>
    <n v="0"/>
  </r>
  <r>
    <n v="0"/>
    <n v="0"/>
    <n v="1"/>
    <n v="0"/>
    <n v="0"/>
    <n v="0"/>
    <n v="1"/>
    <n v="0"/>
    <n v="0"/>
    <n v="1"/>
    <n v="0"/>
    <n v="0"/>
    <n v="1"/>
    <n v="0"/>
  </r>
  <r>
    <n v="0"/>
    <n v="0"/>
    <n v="0"/>
    <n v="1"/>
    <n v="1"/>
    <n v="0"/>
    <n v="1"/>
    <n v="1"/>
    <n v="0"/>
    <n v="1"/>
    <n v="1"/>
    <n v="0"/>
    <n v="0"/>
    <n v="0"/>
  </r>
  <r>
    <n v="0"/>
    <n v="0"/>
    <n v="0"/>
    <n v="1"/>
    <n v="1"/>
    <n v="0"/>
    <n v="1"/>
    <n v="0"/>
    <n v="0"/>
    <n v="0"/>
    <n v="0"/>
    <n v="0"/>
    <n v="0"/>
    <n v="0"/>
  </r>
  <r>
    <n v="1"/>
    <n v="0"/>
    <n v="0"/>
    <n v="1"/>
    <n v="1"/>
    <n v="0"/>
    <n v="0"/>
    <n v="1"/>
    <n v="1"/>
    <n v="1"/>
    <n v="0"/>
    <n v="0"/>
    <n v="0"/>
    <n v="0"/>
  </r>
  <r>
    <n v="1"/>
    <n v="1"/>
    <n v="0"/>
    <n v="1"/>
    <n v="1"/>
    <n v="0"/>
    <n v="1"/>
    <n v="1"/>
    <n v="0"/>
    <n v="1"/>
    <n v="1"/>
    <n v="0"/>
    <n v="0"/>
    <n v="0"/>
  </r>
  <r>
    <n v="1"/>
    <n v="0"/>
    <n v="0"/>
    <n v="0"/>
    <n v="1"/>
    <n v="0"/>
    <n v="1"/>
    <n v="0"/>
    <n v="1"/>
    <n v="0"/>
    <n v="1"/>
    <n v="0"/>
    <n v="0"/>
    <n v="0"/>
  </r>
  <r>
    <n v="0"/>
    <n v="0"/>
    <n v="0"/>
    <n v="0"/>
    <n v="0"/>
    <n v="0"/>
    <n v="1"/>
    <n v="1"/>
    <n v="0"/>
    <n v="1"/>
    <n v="0"/>
    <n v="0"/>
    <n v="0"/>
    <n v="0"/>
  </r>
  <r>
    <n v="0"/>
    <n v="0"/>
    <n v="0"/>
    <n v="0"/>
    <n v="0"/>
    <n v="0"/>
    <n v="1"/>
    <n v="0"/>
    <n v="0"/>
    <n v="1"/>
    <n v="1"/>
    <n v="0"/>
    <n v="0"/>
    <n v="0"/>
  </r>
  <r>
    <n v="0"/>
    <n v="1"/>
    <n v="0"/>
    <n v="0"/>
    <n v="1"/>
    <n v="0"/>
    <n v="1"/>
    <n v="1"/>
    <n v="0"/>
    <n v="0"/>
    <n v="0"/>
    <n v="0"/>
    <n v="0"/>
    <n v="0"/>
  </r>
  <r>
    <n v="0"/>
    <n v="1"/>
    <n v="1"/>
    <n v="1"/>
    <n v="0"/>
    <n v="0"/>
    <n v="1"/>
    <n v="0"/>
    <n v="1"/>
    <n v="0"/>
    <n v="0"/>
    <n v="0"/>
    <n v="0"/>
    <n v="0"/>
  </r>
  <r>
    <n v="0"/>
    <n v="0"/>
    <n v="0"/>
    <n v="1"/>
    <n v="1"/>
    <n v="0"/>
    <n v="1"/>
    <n v="1"/>
    <n v="0"/>
    <n v="0"/>
    <n v="0"/>
    <n v="0"/>
    <n v="0"/>
    <n v="0"/>
  </r>
  <r>
    <n v="1"/>
    <n v="1"/>
    <n v="1"/>
    <n v="1"/>
    <n v="1"/>
    <n v="1"/>
    <n v="1"/>
    <n v="0"/>
    <n v="0"/>
    <n v="0"/>
    <n v="1"/>
    <n v="0"/>
    <n v="0"/>
    <n v="0"/>
  </r>
  <r>
    <n v="0"/>
    <n v="0"/>
    <n v="0"/>
    <n v="0"/>
    <n v="0"/>
    <n v="0"/>
    <n v="0"/>
    <n v="0"/>
    <n v="0"/>
    <n v="0"/>
    <n v="0"/>
    <n v="0"/>
    <n v="0"/>
    <n v="1"/>
  </r>
  <r>
    <n v="1"/>
    <n v="0"/>
    <n v="0"/>
    <n v="1"/>
    <n v="1"/>
    <n v="0"/>
    <n v="1"/>
    <n v="1"/>
    <n v="0"/>
    <n v="0"/>
    <n v="0"/>
    <n v="0"/>
    <n v="0"/>
    <n v="0"/>
  </r>
  <r>
    <n v="0"/>
    <n v="1"/>
    <n v="1"/>
    <n v="0"/>
    <n v="0"/>
    <n v="1"/>
    <n v="1"/>
    <n v="0"/>
    <n v="0"/>
    <n v="1"/>
    <n v="1"/>
    <n v="0"/>
    <n v="0"/>
    <n v="0"/>
  </r>
  <r>
    <n v="1"/>
    <n v="1"/>
    <n v="0"/>
    <n v="1"/>
    <n v="1"/>
    <n v="0"/>
    <n v="1"/>
    <n v="1"/>
    <n v="0"/>
    <n v="0"/>
    <n v="0"/>
    <n v="0"/>
    <n v="0"/>
    <n v="0"/>
  </r>
  <r>
    <n v="1"/>
    <n v="0"/>
    <n v="0"/>
    <n v="1"/>
    <n v="1"/>
    <n v="0"/>
    <n v="1"/>
    <n v="1"/>
    <n v="0"/>
    <n v="0"/>
    <n v="0"/>
    <n v="0"/>
    <n v="0"/>
    <n v="0"/>
  </r>
  <r>
    <n v="0"/>
    <n v="0"/>
    <n v="0"/>
    <n v="0"/>
    <n v="0"/>
    <n v="0"/>
    <n v="1"/>
    <n v="0"/>
    <n v="0"/>
    <n v="0"/>
    <n v="0"/>
    <n v="0"/>
    <n v="0"/>
    <n v="0"/>
  </r>
  <r>
    <n v="1"/>
    <n v="1"/>
    <n v="0"/>
    <n v="0"/>
    <n v="0"/>
    <n v="0"/>
    <n v="0"/>
    <n v="0"/>
    <n v="0"/>
    <n v="0"/>
    <n v="0"/>
    <n v="0"/>
    <n v="0"/>
    <n v="0"/>
  </r>
  <r>
    <n v="0"/>
    <n v="0"/>
    <n v="1"/>
    <n v="0"/>
    <n v="1"/>
    <n v="0"/>
    <n v="1"/>
    <n v="0"/>
    <n v="1"/>
    <n v="1"/>
    <n v="0"/>
    <n v="0"/>
    <n v="0"/>
    <n v="0"/>
  </r>
  <r>
    <n v="0"/>
    <n v="0"/>
    <n v="0"/>
    <n v="0"/>
    <n v="0"/>
    <n v="0"/>
    <n v="1"/>
    <n v="0"/>
    <n v="0"/>
    <n v="0"/>
    <n v="1"/>
    <n v="0"/>
    <n v="0"/>
    <n v="0"/>
  </r>
  <r>
    <n v="0"/>
    <n v="1"/>
    <n v="0"/>
    <n v="0"/>
    <n v="0"/>
    <n v="0"/>
    <n v="0"/>
    <n v="0"/>
    <n v="0"/>
    <n v="0"/>
    <n v="0"/>
    <n v="0"/>
    <n v="0"/>
    <n v="0"/>
  </r>
  <r>
    <n v="1"/>
    <n v="0"/>
    <n v="0"/>
    <n v="0"/>
    <n v="0"/>
    <n v="0"/>
    <n v="1"/>
    <n v="0"/>
    <n v="1"/>
    <n v="0"/>
    <n v="0"/>
    <n v="0"/>
    <n v="0"/>
    <n v="0"/>
  </r>
  <r>
    <n v="1"/>
    <n v="1"/>
    <n v="0"/>
    <n v="1"/>
    <n v="1"/>
    <n v="1"/>
    <n v="1"/>
    <n v="0"/>
    <n v="0"/>
    <n v="0"/>
    <n v="0"/>
    <n v="0"/>
    <n v="0"/>
    <n v="0"/>
  </r>
  <r>
    <n v="1"/>
    <n v="1"/>
    <n v="1"/>
    <n v="1"/>
    <n v="1"/>
    <n v="1"/>
    <n v="1"/>
    <n v="0"/>
    <n v="0"/>
    <n v="1"/>
    <n v="1"/>
    <n v="0"/>
    <n v="0"/>
    <n v="0"/>
  </r>
  <r>
    <n v="1"/>
    <n v="1"/>
    <n v="0"/>
    <n v="0"/>
    <n v="1"/>
    <n v="0"/>
    <n v="0"/>
    <n v="1"/>
    <n v="0"/>
    <n v="1"/>
    <n v="0"/>
    <n v="0"/>
    <n v="0"/>
    <n v="0"/>
  </r>
  <r>
    <n v="0"/>
    <n v="0"/>
    <n v="1"/>
    <n v="1"/>
    <n v="0"/>
    <n v="0"/>
    <n v="0"/>
    <n v="0"/>
    <n v="0"/>
    <n v="0"/>
    <n v="1"/>
    <n v="0"/>
    <n v="0"/>
    <n v="0"/>
  </r>
  <r>
    <n v="0"/>
    <n v="0"/>
    <n v="1"/>
    <n v="0"/>
    <n v="1"/>
    <n v="0"/>
    <n v="1"/>
    <n v="1"/>
    <n v="0"/>
    <n v="1"/>
    <n v="1"/>
    <n v="0"/>
    <n v="0"/>
    <n v="0"/>
  </r>
  <r>
    <n v="0"/>
    <n v="0"/>
    <n v="0"/>
    <n v="0"/>
    <n v="0"/>
    <n v="0"/>
    <n v="0"/>
    <n v="0"/>
    <n v="0"/>
    <n v="0"/>
    <n v="0"/>
    <n v="0"/>
    <n v="0"/>
    <n v="1"/>
  </r>
  <r>
    <n v="1"/>
    <n v="0"/>
    <n v="0"/>
    <n v="0"/>
    <n v="1"/>
    <n v="0"/>
    <n v="0"/>
    <n v="0"/>
    <n v="0"/>
    <n v="0"/>
    <n v="0"/>
    <n v="0"/>
    <n v="0"/>
    <n v="0"/>
  </r>
  <r>
    <n v="1"/>
    <n v="1"/>
    <n v="0"/>
    <n v="0"/>
    <n v="1"/>
    <n v="0"/>
    <n v="0"/>
    <n v="1"/>
    <n v="1"/>
    <n v="0"/>
    <n v="0"/>
    <n v="0"/>
    <n v="0"/>
    <n v="0"/>
  </r>
  <r>
    <n v="1"/>
    <n v="1"/>
    <n v="1"/>
    <n v="1"/>
    <n v="1"/>
    <n v="1"/>
    <n v="1"/>
    <n v="1"/>
    <n v="1"/>
    <n v="1"/>
    <n v="1"/>
    <n v="0"/>
    <n v="0"/>
    <n v="0"/>
  </r>
  <r>
    <n v="0"/>
    <n v="1"/>
    <n v="1"/>
    <n v="1"/>
    <n v="1"/>
    <n v="0"/>
    <n v="0"/>
    <n v="0"/>
    <n v="0"/>
    <n v="0"/>
    <n v="0"/>
    <n v="0"/>
    <n v="0"/>
    <n v="0"/>
  </r>
  <r>
    <n v="1"/>
    <n v="1"/>
    <n v="0"/>
    <n v="1"/>
    <n v="1"/>
    <n v="0"/>
    <n v="0"/>
    <n v="0"/>
    <n v="0"/>
    <n v="1"/>
    <n v="0"/>
    <n v="0"/>
    <n v="0"/>
    <n v="0"/>
  </r>
  <r>
    <n v="0"/>
    <n v="1"/>
    <n v="0"/>
    <n v="0"/>
    <n v="1"/>
    <n v="0"/>
    <n v="1"/>
    <n v="1"/>
    <n v="0"/>
    <n v="0"/>
    <n v="0"/>
    <n v="0"/>
    <n v="0"/>
    <n v="0"/>
  </r>
  <r>
    <n v="1"/>
    <n v="0"/>
    <n v="1"/>
    <n v="0"/>
    <n v="1"/>
    <n v="0"/>
    <n v="1"/>
    <n v="1"/>
    <n v="1"/>
    <n v="0"/>
    <n v="1"/>
    <n v="0"/>
    <n v="0"/>
    <n v="0"/>
  </r>
  <r>
    <n v="1"/>
    <n v="1"/>
    <n v="1"/>
    <n v="0"/>
    <n v="1"/>
    <n v="0"/>
    <n v="1"/>
    <n v="0"/>
    <n v="0"/>
    <n v="1"/>
    <n v="0"/>
    <n v="0"/>
    <n v="1"/>
    <n v="0"/>
  </r>
  <r>
    <n v="1"/>
    <n v="1"/>
    <n v="1"/>
    <n v="1"/>
    <n v="1"/>
    <n v="0"/>
    <n v="0"/>
    <n v="1"/>
    <n v="1"/>
    <n v="1"/>
    <n v="1"/>
    <n v="0"/>
    <n v="0"/>
    <n v="0"/>
  </r>
  <r>
    <n v="1"/>
    <n v="0"/>
    <n v="0"/>
    <n v="1"/>
    <n v="0"/>
    <n v="0"/>
    <n v="1"/>
    <n v="1"/>
    <n v="0"/>
    <n v="0"/>
    <n v="0"/>
    <n v="0"/>
    <n v="0"/>
    <n v="0"/>
  </r>
  <r>
    <n v="1"/>
    <n v="1"/>
    <n v="0"/>
    <n v="0"/>
    <n v="1"/>
    <n v="0"/>
    <n v="0"/>
    <n v="0"/>
    <n v="0"/>
    <n v="0"/>
    <n v="0"/>
    <n v="0"/>
    <n v="0"/>
    <n v="0"/>
  </r>
  <r>
    <n v="0"/>
    <n v="0"/>
    <n v="0"/>
    <n v="0"/>
    <n v="1"/>
    <n v="0"/>
    <n v="0"/>
    <n v="1"/>
    <n v="0"/>
    <n v="0"/>
    <n v="0"/>
    <n v="0"/>
    <n v="0"/>
    <n v="0"/>
  </r>
  <r>
    <n v="0"/>
    <n v="1"/>
    <n v="0"/>
    <n v="1"/>
    <n v="1"/>
    <n v="0"/>
    <n v="1"/>
    <n v="0"/>
    <n v="1"/>
    <n v="0"/>
    <n v="0"/>
    <n v="0"/>
    <n v="0"/>
    <n v="0"/>
  </r>
  <r>
    <n v="1"/>
    <n v="0"/>
    <n v="0"/>
    <n v="1"/>
    <n v="1"/>
    <n v="0"/>
    <n v="1"/>
    <n v="0"/>
    <n v="1"/>
    <n v="1"/>
    <n v="1"/>
    <n v="0"/>
    <n v="0"/>
    <n v="0"/>
  </r>
  <r>
    <n v="1"/>
    <n v="1"/>
    <n v="0"/>
    <n v="0"/>
    <n v="0"/>
    <n v="0"/>
    <n v="0"/>
    <n v="0"/>
    <n v="0"/>
    <n v="0"/>
    <n v="0"/>
    <n v="0"/>
    <n v="0"/>
    <n v="0"/>
  </r>
  <r>
    <n v="0"/>
    <n v="0"/>
    <n v="1"/>
    <n v="1"/>
    <n v="0"/>
    <n v="0"/>
    <n v="1"/>
    <n v="0"/>
    <n v="0"/>
    <n v="1"/>
    <n v="0"/>
    <n v="0"/>
    <n v="0"/>
    <n v="0"/>
  </r>
  <r>
    <n v="1"/>
    <n v="1"/>
    <n v="1"/>
    <n v="1"/>
    <n v="1"/>
    <n v="0"/>
    <n v="1"/>
    <n v="1"/>
    <n v="1"/>
    <n v="1"/>
    <n v="1"/>
    <n v="0"/>
    <n v="0"/>
    <n v="0"/>
  </r>
  <r>
    <n v="0"/>
    <n v="1"/>
    <n v="1"/>
    <n v="0"/>
    <n v="1"/>
    <n v="1"/>
    <n v="0"/>
    <n v="1"/>
    <n v="0"/>
    <n v="0"/>
    <n v="0"/>
    <n v="0"/>
    <n v="0"/>
    <n v="0"/>
  </r>
  <r>
    <n v="0"/>
    <n v="1"/>
    <n v="0"/>
    <n v="0"/>
    <n v="0"/>
    <n v="1"/>
    <n v="1"/>
    <n v="1"/>
    <n v="0"/>
    <n v="1"/>
    <n v="1"/>
    <n v="0"/>
    <n v="0"/>
    <n v="0"/>
  </r>
  <r>
    <n v="1"/>
    <n v="1"/>
    <n v="0"/>
    <n v="1"/>
    <n v="1"/>
    <n v="1"/>
    <n v="1"/>
    <n v="1"/>
    <n v="1"/>
    <n v="1"/>
    <n v="1"/>
    <n v="0"/>
    <n v="0"/>
    <n v="0"/>
  </r>
  <r>
    <n v="1"/>
    <n v="0"/>
    <n v="1"/>
    <n v="0"/>
    <n v="1"/>
    <n v="0"/>
    <n v="1"/>
    <n v="1"/>
    <n v="0"/>
    <n v="1"/>
    <n v="1"/>
    <n v="0"/>
    <n v="0"/>
    <n v="0"/>
  </r>
  <r>
    <n v="1"/>
    <n v="0"/>
    <n v="0"/>
    <n v="1"/>
    <n v="0"/>
    <n v="0"/>
    <n v="0"/>
    <n v="0"/>
    <n v="0"/>
    <n v="0"/>
    <n v="0"/>
    <n v="0"/>
    <n v="0"/>
    <n v="0"/>
  </r>
  <r>
    <n v="1"/>
    <n v="1"/>
    <n v="0"/>
    <n v="0"/>
    <n v="0"/>
    <n v="0"/>
    <n v="1"/>
    <n v="0"/>
    <n v="0"/>
    <n v="0"/>
    <n v="1"/>
    <n v="0"/>
    <n v="0"/>
    <n v="0"/>
  </r>
  <r>
    <n v="1"/>
    <n v="0"/>
    <n v="0"/>
    <n v="1"/>
    <n v="1"/>
    <n v="0"/>
    <n v="0"/>
    <n v="0"/>
    <n v="0"/>
    <n v="0"/>
    <n v="0"/>
    <n v="0"/>
    <n v="0"/>
    <n v="0"/>
  </r>
  <r>
    <n v="1"/>
    <n v="1"/>
    <n v="1"/>
    <n v="0"/>
    <n v="1"/>
    <n v="0"/>
    <n v="1"/>
    <n v="1"/>
    <n v="0"/>
    <n v="1"/>
    <n v="0"/>
    <n v="0"/>
    <n v="0"/>
    <n v="0"/>
  </r>
  <r>
    <n v="1"/>
    <n v="1"/>
    <n v="0"/>
    <n v="0"/>
    <n v="1"/>
    <n v="0"/>
    <n v="1"/>
    <n v="0"/>
    <n v="1"/>
    <n v="1"/>
    <n v="1"/>
    <n v="0"/>
    <n v="0"/>
    <n v="0"/>
  </r>
  <r>
    <n v="1"/>
    <n v="1"/>
    <n v="0"/>
    <n v="1"/>
    <n v="1"/>
    <n v="0"/>
    <n v="1"/>
    <n v="0"/>
    <n v="0"/>
    <n v="1"/>
    <n v="0"/>
    <n v="0"/>
    <n v="0"/>
    <n v="0"/>
  </r>
  <r>
    <n v="1"/>
    <n v="1"/>
    <n v="0"/>
    <n v="0"/>
    <n v="1"/>
    <n v="0"/>
    <n v="0"/>
    <n v="0"/>
    <n v="0"/>
    <n v="0"/>
    <n v="1"/>
    <n v="0"/>
    <n v="0"/>
    <n v="0"/>
  </r>
  <r>
    <n v="1"/>
    <n v="1"/>
    <n v="1"/>
    <n v="1"/>
    <n v="1"/>
    <n v="0"/>
    <n v="1"/>
    <n v="1"/>
    <n v="1"/>
    <n v="1"/>
    <n v="1"/>
    <n v="0"/>
    <n v="0"/>
    <n v="0"/>
  </r>
  <r>
    <n v="1"/>
    <n v="1"/>
    <n v="1"/>
    <n v="0"/>
    <n v="1"/>
    <n v="0"/>
    <n v="0"/>
    <n v="1"/>
    <n v="0"/>
    <n v="1"/>
    <n v="1"/>
    <n v="0"/>
    <n v="0"/>
    <n v="0"/>
  </r>
  <r>
    <n v="1"/>
    <n v="1"/>
    <n v="1"/>
    <n v="1"/>
    <n v="1"/>
    <n v="0"/>
    <n v="1"/>
    <n v="1"/>
    <n v="0"/>
    <n v="1"/>
    <n v="0"/>
    <n v="0"/>
    <n v="0"/>
    <n v="0"/>
  </r>
  <r>
    <n v="1"/>
    <n v="0"/>
    <n v="0"/>
    <n v="1"/>
    <n v="1"/>
    <n v="0"/>
    <n v="1"/>
    <n v="0"/>
    <n v="0"/>
    <n v="1"/>
    <n v="0"/>
    <n v="0"/>
    <n v="0"/>
    <n v="0"/>
  </r>
  <r>
    <n v="1"/>
    <n v="0"/>
    <n v="0"/>
    <n v="1"/>
    <n v="1"/>
    <n v="0"/>
    <n v="1"/>
    <n v="0"/>
    <n v="1"/>
    <n v="0"/>
    <n v="0"/>
    <n v="0"/>
    <n v="0"/>
    <n v="0"/>
  </r>
  <r>
    <n v="1"/>
    <n v="1"/>
    <n v="0"/>
    <n v="1"/>
    <n v="1"/>
    <n v="0"/>
    <n v="0"/>
    <n v="1"/>
    <n v="0"/>
    <n v="0"/>
    <n v="0"/>
    <n v="0"/>
    <n v="0"/>
    <n v="0"/>
  </r>
  <r>
    <n v="0"/>
    <n v="0"/>
    <n v="0"/>
    <n v="1"/>
    <n v="0"/>
    <n v="1"/>
    <n v="1"/>
    <n v="0"/>
    <n v="0"/>
    <n v="1"/>
    <n v="1"/>
    <n v="0"/>
    <n v="0"/>
    <n v="0"/>
  </r>
  <r>
    <n v="1"/>
    <n v="1"/>
    <n v="0"/>
    <n v="0"/>
    <n v="1"/>
    <n v="0"/>
    <n v="1"/>
    <n v="1"/>
    <n v="0"/>
    <n v="1"/>
    <n v="1"/>
    <n v="0"/>
    <n v="0"/>
    <n v="0"/>
  </r>
  <r>
    <n v="1"/>
    <n v="0"/>
    <n v="0"/>
    <n v="0"/>
    <n v="0"/>
    <n v="0"/>
    <n v="0"/>
    <n v="0"/>
    <n v="0"/>
    <n v="0"/>
    <n v="0"/>
    <n v="0"/>
    <n v="0"/>
    <n v="0"/>
  </r>
  <r>
    <n v="1"/>
    <n v="1"/>
    <n v="0"/>
    <n v="1"/>
    <n v="1"/>
    <n v="1"/>
    <n v="1"/>
    <n v="1"/>
    <n v="1"/>
    <n v="1"/>
    <n v="1"/>
    <n v="0"/>
    <n v="0"/>
    <n v="0"/>
  </r>
  <r>
    <n v="0"/>
    <n v="0"/>
    <n v="1"/>
    <n v="0"/>
    <n v="1"/>
    <n v="0"/>
    <n v="1"/>
    <n v="0"/>
    <n v="0"/>
    <n v="0"/>
    <n v="0"/>
    <n v="0"/>
    <n v="0"/>
    <n v="0"/>
  </r>
  <r>
    <n v="1"/>
    <n v="0"/>
    <n v="0"/>
    <n v="1"/>
    <n v="0"/>
    <n v="0"/>
    <n v="1"/>
    <n v="1"/>
    <n v="0"/>
    <n v="0"/>
    <n v="0"/>
    <n v="0"/>
    <n v="0"/>
    <n v="0"/>
  </r>
  <r>
    <n v="1"/>
    <n v="0"/>
    <n v="0"/>
    <n v="1"/>
    <n v="1"/>
    <n v="0"/>
    <n v="0"/>
    <n v="1"/>
    <n v="0"/>
    <n v="1"/>
    <n v="1"/>
    <n v="0"/>
    <n v="0"/>
    <n v="0"/>
  </r>
  <r>
    <n v="1"/>
    <n v="0"/>
    <n v="1"/>
    <n v="1"/>
    <n v="0"/>
    <n v="0"/>
    <n v="0"/>
    <n v="1"/>
    <n v="0"/>
    <n v="1"/>
    <n v="1"/>
    <n v="0"/>
    <n v="0"/>
    <n v="0"/>
  </r>
  <r>
    <n v="1"/>
    <n v="1"/>
    <n v="0"/>
    <n v="0"/>
    <n v="1"/>
    <n v="0"/>
    <n v="1"/>
    <n v="1"/>
    <n v="1"/>
    <n v="1"/>
    <n v="1"/>
    <n v="0"/>
    <n v="0"/>
    <n v="0"/>
  </r>
  <r>
    <n v="1"/>
    <n v="1"/>
    <n v="0"/>
    <n v="0"/>
    <n v="1"/>
    <n v="0"/>
    <n v="0"/>
    <n v="1"/>
    <n v="0"/>
    <n v="0"/>
    <n v="0"/>
    <n v="0"/>
    <n v="0"/>
    <n v="0"/>
  </r>
  <r>
    <n v="1"/>
    <n v="1"/>
    <n v="0"/>
    <n v="1"/>
    <n v="1"/>
    <n v="1"/>
    <n v="1"/>
    <n v="1"/>
    <n v="0"/>
    <n v="1"/>
    <n v="0"/>
    <n v="0"/>
    <n v="0"/>
    <n v="0"/>
  </r>
  <r>
    <n v="1"/>
    <n v="1"/>
    <n v="1"/>
    <n v="0"/>
    <n v="1"/>
    <n v="0"/>
    <n v="1"/>
    <n v="0"/>
    <n v="0"/>
    <n v="1"/>
    <n v="1"/>
    <n v="0"/>
    <n v="0"/>
    <n v="0"/>
  </r>
  <r>
    <n v="1"/>
    <n v="0"/>
    <n v="0"/>
    <n v="1"/>
    <n v="1"/>
    <n v="0"/>
    <n v="1"/>
    <n v="0"/>
    <n v="0"/>
    <n v="0"/>
    <n v="0"/>
    <n v="0"/>
    <n v="0"/>
    <n v="0"/>
  </r>
  <r>
    <n v="1"/>
    <n v="0"/>
    <n v="0"/>
    <n v="0"/>
    <n v="1"/>
    <n v="0"/>
    <n v="0"/>
    <n v="0"/>
    <n v="0"/>
    <n v="1"/>
    <n v="0"/>
    <n v="0"/>
    <n v="0"/>
    <n v="0"/>
  </r>
  <r>
    <n v="1"/>
    <n v="1"/>
    <n v="0"/>
    <n v="1"/>
    <n v="1"/>
    <n v="0"/>
    <n v="0"/>
    <n v="0"/>
    <n v="0"/>
    <n v="0"/>
    <n v="1"/>
    <n v="0"/>
    <n v="0"/>
    <n v="0"/>
  </r>
  <r>
    <n v="1"/>
    <n v="0"/>
    <n v="0"/>
    <n v="0"/>
    <n v="0"/>
    <n v="1"/>
    <n v="1"/>
    <n v="0"/>
    <n v="0"/>
    <n v="0"/>
    <n v="0"/>
    <n v="0"/>
    <n v="0"/>
    <n v="0"/>
  </r>
  <r>
    <n v="0"/>
    <n v="0"/>
    <n v="0"/>
    <n v="0"/>
    <n v="0"/>
    <n v="0"/>
    <n v="0"/>
    <n v="1"/>
    <n v="0"/>
    <n v="0"/>
    <n v="0"/>
    <n v="0"/>
    <n v="0"/>
    <n v="0"/>
  </r>
  <r>
    <n v="1"/>
    <n v="0"/>
    <n v="0"/>
    <n v="1"/>
    <n v="0"/>
    <n v="0"/>
    <n v="1"/>
    <n v="0"/>
    <n v="0"/>
    <n v="1"/>
    <n v="0"/>
    <n v="0"/>
    <n v="0"/>
    <n v="0"/>
  </r>
  <r>
    <n v="1"/>
    <n v="1"/>
    <n v="0"/>
    <n v="1"/>
    <n v="1"/>
    <n v="0"/>
    <n v="0"/>
    <n v="1"/>
    <n v="0"/>
    <n v="0"/>
    <n v="1"/>
    <n v="0"/>
    <n v="0"/>
    <n v="0"/>
  </r>
  <r>
    <n v="1"/>
    <n v="1"/>
    <n v="1"/>
    <n v="1"/>
    <n v="1"/>
    <n v="1"/>
    <n v="1"/>
    <n v="1"/>
    <n v="0"/>
    <n v="1"/>
    <n v="1"/>
    <n v="0"/>
    <n v="0"/>
    <n v="0"/>
  </r>
  <r>
    <n v="0"/>
    <n v="0"/>
    <n v="0"/>
    <n v="0"/>
    <n v="1"/>
    <n v="0"/>
    <n v="1"/>
    <n v="0"/>
    <n v="0"/>
    <n v="0"/>
    <n v="0"/>
    <n v="0"/>
    <n v="0"/>
    <n v="0"/>
  </r>
  <r>
    <n v="1"/>
    <n v="1"/>
    <n v="1"/>
    <n v="1"/>
    <n v="1"/>
    <n v="0"/>
    <n v="1"/>
    <n v="1"/>
    <n v="1"/>
    <n v="1"/>
    <n v="1"/>
    <n v="0"/>
    <n v="0"/>
    <n v="0"/>
  </r>
  <r>
    <n v="1"/>
    <n v="1"/>
    <n v="1"/>
    <n v="1"/>
    <n v="1"/>
    <n v="1"/>
    <n v="1"/>
    <n v="1"/>
    <n v="1"/>
    <n v="1"/>
    <n v="1"/>
    <n v="0"/>
    <n v="0"/>
    <n v="0"/>
  </r>
  <r>
    <n v="1"/>
    <n v="1"/>
    <n v="0"/>
    <n v="0"/>
    <n v="1"/>
    <n v="0"/>
    <n v="0"/>
    <n v="0"/>
    <n v="0"/>
    <n v="0"/>
    <n v="0"/>
    <n v="0"/>
    <n v="0"/>
    <n v="0"/>
  </r>
  <r>
    <n v="1"/>
    <n v="0"/>
    <n v="0"/>
    <n v="0"/>
    <n v="0"/>
    <n v="0"/>
    <n v="0"/>
    <n v="0"/>
    <n v="0"/>
    <n v="0"/>
    <n v="0"/>
    <n v="0"/>
    <n v="0"/>
    <n v="0"/>
  </r>
  <r>
    <n v="1"/>
    <n v="1"/>
    <n v="0"/>
    <n v="1"/>
    <n v="1"/>
    <n v="0"/>
    <n v="1"/>
    <n v="1"/>
    <n v="0"/>
    <n v="1"/>
    <n v="0"/>
    <n v="0"/>
    <n v="0"/>
    <n v="0"/>
  </r>
  <r>
    <n v="1"/>
    <n v="0"/>
    <n v="0"/>
    <n v="1"/>
    <n v="1"/>
    <n v="0"/>
    <n v="1"/>
    <n v="1"/>
    <n v="0"/>
    <n v="0"/>
    <n v="0"/>
    <n v="0"/>
    <n v="0"/>
    <n v="0"/>
  </r>
  <r>
    <n v="1"/>
    <n v="0"/>
    <n v="0"/>
    <n v="0"/>
    <n v="0"/>
    <n v="0"/>
    <n v="1"/>
    <n v="0"/>
    <n v="0"/>
    <n v="0"/>
    <n v="0"/>
    <n v="0"/>
    <n v="0"/>
    <n v="0"/>
  </r>
  <r>
    <n v="0"/>
    <n v="0"/>
    <n v="0"/>
    <n v="0"/>
    <n v="1"/>
    <n v="0"/>
    <n v="1"/>
    <n v="0"/>
    <n v="0"/>
    <n v="0"/>
    <n v="1"/>
    <n v="0"/>
    <n v="0"/>
    <n v="0"/>
  </r>
  <r>
    <n v="1"/>
    <n v="1"/>
    <n v="0"/>
    <n v="0"/>
    <n v="0"/>
    <n v="0"/>
    <n v="0"/>
    <n v="1"/>
    <n v="1"/>
    <n v="0"/>
    <n v="0"/>
    <n v="0"/>
    <n v="0"/>
    <n v="0"/>
  </r>
  <r>
    <n v="0"/>
    <n v="0"/>
    <n v="0"/>
    <n v="1"/>
    <n v="0"/>
    <n v="0"/>
    <n v="1"/>
    <n v="0"/>
    <n v="0"/>
    <n v="1"/>
    <n v="0"/>
    <n v="0"/>
    <n v="0"/>
    <n v="0"/>
  </r>
  <r>
    <n v="1"/>
    <n v="0"/>
    <n v="0"/>
    <n v="1"/>
    <n v="0"/>
    <n v="0"/>
    <n v="0"/>
    <n v="0"/>
    <n v="0"/>
    <n v="0"/>
    <n v="0"/>
    <n v="0"/>
    <n v="0"/>
    <n v="0"/>
  </r>
  <r>
    <n v="0"/>
    <n v="1"/>
    <n v="0"/>
    <n v="0"/>
    <n v="1"/>
    <n v="0"/>
    <n v="0"/>
    <n v="0"/>
    <n v="0"/>
    <n v="1"/>
    <n v="0"/>
    <n v="0"/>
    <n v="0"/>
    <n v="0"/>
  </r>
  <r>
    <n v="1"/>
    <n v="1"/>
    <n v="1"/>
    <n v="1"/>
    <n v="1"/>
    <n v="1"/>
    <n v="1"/>
    <n v="1"/>
    <n v="1"/>
    <n v="1"/>
    <n v="0"/>
    <n v="0"/>
    <n v="0"/>
    <n v="0"/>
  </r>
  <r>
    <n v="0"/>
    <n v="0"/>
    <n v="0"/>
    <n v="0"/>
    <n v="0"/>
    <n v="0"/>
    <n v="0"/>
    <n v="0"/>
    <n v="1"/>
    <n v="0"/>
    <n v="0"/>
    <n v="0"/>
    <n v="0"/>
    <n v="0"/>
  </r>
  <r>
    <n v="1"/>
    <n v="1"/>
    <n v="0"/>
    <n v="1"/>
    <n v="1"/>
    <n v="0"/>
    <n v="1"/>
    <n v="1"/>
    <n v="1"/>
    <n v="1"/>
    <n v="0"/>
    <n v="0"/>
    <n v="0"/>
    <n v="0"/>
  </r>
  <r>
    <n v="1"/>
    <n v="0"/>
    <n v="0"/>
    <n v="1"/>
    <n v="1"/>
    <n v="0"/>
    <n v="0"/>
    <n v="1"/>
    <n v="1"/>
    <n v="0"/>
    <n v="1"/>
    <n v="0"/>
    <n v="0"/>
    <n v="0"/>
  </r>
  <r>
    <n v="1"/>
    <n v="1"/>
    <n v="0"/>
    <n v="1"/>
    <n v="0"/>
    <n v="0"/>
    <n v="0"/>
    <n v="1"/>
    <n v="0"/>
    <n v="0"/>
    <n v="0"/>
    <n v="0"/>
    <n v="0"/>
    <n v="0"/>
  </r>
  <r>
    <n v="0"/>
    <n v="0"/>
    <n v="0"/>
    <n v="1"/>
    <n v="1"/>
    <n v="0"/>
    <n v="0"/>
    <n v="0"/>
    <n v="0"/>
    <n v="1"/>
    <n v="0"/>
    <n v="0"/>
    <n v="0"/>
    <n v="0"/>
  </r>
  <r>
    <n v="0"/>
    <n v="0"/>
    <n v="0"/>
    <n v="0"/>
    <n v="0"/>
    <n v="1"/>
    <n v="0"/>
    <n v="1"/>
    <n v="0"/>
    <n v="1"/>
    <n v="0"/>
    <n v="0"/>
    <n v="0"/>
    <n v="0"/>
  </r>
  <r>
    <n v="1"/>
    <n v="0"/>
    <n v="0"/>
    <n v="0"/>
    <n v="1"/>
    <n v="0"/>
    <n v="0"/>
    <n v="0"/>
    <n v="0"/>
    <n v="0"/>
    <n v="0"/>
    <n v="0"/>
    <n v="0"/>
    <n v="0"/>
  </r>
  <r>
    <n v="0"/>
    <n v="1"/>
    <n v="1"/>
    <n v="0"/>
    <n v="1"/>
    <n v="0"/>
    <n v="1"/>
    <n v="0"/>
    <n v="0"/>
    <n v="1"/>
    <n v="1"/>
    <n v="0"/>
    <n v="0"/>
    <n v="0"/>
  </r>
  <r>
    <n v="1"/>
    <n v="1"/>
    <n v="1"/>
    <n v="1"/>
    <n v="1"/>
    <n v="0"/>
    <n v="0"/>
    <n v="1"/>
    <n v="0"/>
    <n v="0"/>
    <n v="0"/>
    <n v="0"/>
    <n v="0"/>
    <n v="0"/>
  </r>
  <r>
    <n v="1"/>
    <n v="0"/>
    <n v="0"/>
    <n v="0"/>
    <n v="1"/>
    <n v="0"/>
    <n v="1"/>
    <n v="0"/>
    <n v="0"/>
    <n v="0"/>
    <n v="0"/>
    <n v="0"/>
    <n v="0"/>
    <n v="0"/>
  </r>
  <r>
    <n v="0"/>
    <n v="0"/>
    <n v="0"/>
    <n v="0"/>
    <n v="0"/>
    <n v="0"/>
    <n v="1"/>
    <n v="1"/>
    <n v="0"/>
    <n v="1"/>
    <n v="1"/>
    <n v="0"/>
    <n v="0"/>
    <n v="0"/>
  </r>
  <r>
    <n v="1"/>
    <n v="1"/>
    <n v="1"/>
    <n v="1"/>
    <n v="1"/>
    <n v="1"/>
    <n v="1"/>
    <n v="1"/>
    <n v="1"/>
    <n v="1"/>
    <n v="1"/>
    <n v="0"/>
    <n v="0"/>
    <n v="0"/>
  </r>
  <r>
    <n v="1"/>
    <n v="0"/>
    <n v="0"/>
    <n v="0"/>
    <n v="1"/>
    <n v="0"/>
    <n v="1"/>
    <n v="0"/>
    <n v="0"/>
    <n v="0"/>
    <n v="1"/>
    <n v="0"/>
    <n v="0"/>
    <n v="0"/>
  </r>
</pivotCacheRecords>
</file>

<file path=xl/pivotCache/pivotCacheRecords1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1"/>
  </r>
  <r>
    <x v="2"/>
  </r>
  <r>
    <x v="0"/>
  </r>
  <r>
    <x v="0"/>
  </r>
  <r>
    <x v="2"/>
  </r>
  <r>
    <x v="2"/>
  </r>
  <r>
    <x v="2"/>
  </r>
  <r>
    <x v="0"/>
  </r>
  <r>
    <x v="0"/>
  </r>
  <r>
    <x v="2"/>
  </r>
  <r>
    <x v="0"/>
  </r>
  <r>
    <x v="0"/>
  </r>
  <r>
    <x v="0"/>
  </r>
  <r>
    <x v="0"/>
  </r>
  <r>
    <x v="0"/>
  </r>
  <r>
    <x v="3"/>
  </r>
  <r>
    <x v="0"/>
  </r>
  <r>
    <x v="1"/>
  </r>
  <r>
    <x v="3"/>
  </r>
  <r>
    <x v="0"/>
  </r>
  <r>
    <x v="1"/>
  </r>
  <r>
    <x v="0"/>
  </r>
  <r>
    <x v="2"/>
  </r>
  <r>
    <x v="1"/>
  </r>
  <r>
    <x v="0"/>
  </r>
  <r>
    <x v="0"/>
  </r>
  <r>
    <x v="1"/>
  </r>
  <r>
    <x v="0"/>
  </r>
  <r>
    <x v="0"/>
  </r>
  <r>
    <x v="3"/>
  </r>
  <r>
    <x v="0"/>
  </r>
  <r>
    <x v="0"/>
  </r>
  <r>
    <x v="2"/>
  </r>
  <r>
    <x v="0"/>
  </r>
  <r>
    <x v="0"/>
  </r>
  <r>
    <x v="0"/>
  </r>
  <r>
    <x v="1"/>
  </r>
  <r>
    <x v="0"/>
  </r>
  <r>
    <x v="0"/>
  </r>
  <r>
    <x v="0"/>
  </r>
  <r>
    <x v="2"/>
  </r>
  <r>
    <x v="0"/>
  </r>
  <r>
    <x v="0"/>
  </r>
  <r>
    <x v="0"/>
  </r>
  <r>
    <x v="0"/>
  </r>
  <r>
    <x v="2"/>
  </r>
  <r>
    <x v="2"/>
  </r>
  <r>
    <x v="0"/>
  </r>
  <r>
    <x v="2"/>
  </r>
  <r>
    <x v="0"/>
  </r>
  <r>
    <x v="0"/>
  </r>
  <r>
    <x v="0"/>
  </r>
  <r>
    <x v="0"/>
  </r>
  <r>
    <x v="0"/>
  </r>
  <r>
    <x v="2"/>
  </r>
  <r>
    <x v="2"/>
  </r>
  <r>
    <x v="0"/>
  </r>
  <r>
    <x v="0"/>
  </r>
  <r>
    <x v="0"/>
  </r>
  <r>
    <x v="0"/>
  </r>
  <r>
    <x v="0"/>
  </r>
  <r>
    <x v="2"/>
  </r>
  <r>
    <x v="2"/>
  </r>
  <r>
    <x v="2"/>
  </r>
  <r>
    <x v="0"/>
  </r>
  <r>
    <x v="2"/>
  </r>
  <r>
    <x v="2"/>
  </r>
  <r>
    <x v="2"/>
  </r>
  <r>
    <x v="0"/>
  </r>
  <r>
    <x v="0"/>
  </r>
  <r>
    <x v="0"/>
  </r>
  <r>
    <x v="0"/>
  </r>
  <r>
    <x v="2"/>
  </r>
  <r>
    <x v="2"/>
  </r>
  <r>
    <x v="0"/>
  </r>
  <r>
    <x v="0"/>
  </r>
  <r>
    <x v="0"/>
  </r>
  <r>
    <x v="2"/>
  </r>
  <r>
    <x v="0"/>
  </r>
  <r>
    <x v="0"/>
  </r>
  <r>
    <x v="1"/>
  </r>
  <r>
    <x v="1"/>
  </r>
  <r>
    <x v="2"/>
  </r>
  <r>
    <x v="2"/>
  </r>
  <r>
    <x v="0"/>
  </r>
  <r>
    <x v="2"/>
  </r>
  <r>
    <x v="0"/>
  </r>
  <r>
    <x v="0"/>
  </r>
  <r>
    <x v="1"/>
  </r>
  <r>
    <x v="1"/>
  </r>
  <r>
    <x v="0"/>
  </r>
  <r>
    <x v="0"/>
  </r>
  <r>
    <x v="1"/>
  </r>
  <r>
    <x v="0"/>
  </r>
  <r>
    <x v="0"/>
  </r>
  <r>
    <x v="0"/>
  </r>
  <r>
    <x v="0"/>
  </r>
  <r>
    <x v="1"/>
  </r>
  <r>
    <x v="2"/>
  </r>
  <r>
    <x v="1"/>
  </r>
  <r>
    <x v="2"/>
  </r>
  <r>
    <x v="1"/>
  </r>
  <r>
    <x v="2"/>
  </r>
  <r>
    <x v="0"/>
  </r>
  <r>
    <x v="0"/>
  </r>
  <r>
    <x v="0"/>
  </r>
  <r>
    <x v="2"/>
  </r>
  <r>
    <x v="1"/>
  </r>
  <r>
    <x v="2"/>
  </r>
  <r>
    <x v="2"/>
  </r>
  <r>
    <x v="2"/>
  </r>
  <r>
    <x v="0"/>
  </r>
  <r>
    <x v="2"/>
  </r>
  <r>
    <x v="3"/>
  </r>
  <r>
    <x v="0"/>
  </r>
  <r>
    <x v="0"/>
  </r>
  <r>
    <x v="0"/>
  </r>
  <r>
    <x v="1"/>
  </r>
  <r>
    <x v="2"/>
  </r>
  <r>
    <x v="0"/>
  </r>
  <r>
    <x v="0"/>
  </r>
  <r>
    <x v="1"/>
  </r>
  <r>
    <x v="0"/>
  </r>
  <r>
    <x v="0"/>
  </r>
  <r>
    <x v="2"/>
  </r>
  <r>
    <x v="2"/>
  </r>
  <r>
    <x v="2"/>
  </r>
  <r>
    <x v="2"/>
  </r>
  <r>
    <x v="2"/>
  </r>
  <r>
    <x v="0"/>
  </r>
  <r>
    <x v="2"/>
  </r>
  <r>
    <x v="1"/>
  </r>
  <r>
    <x v="0"/>
  </r>
  <r>
    <x v="0"/>
  </r>
  <r>
    <x v="2"/>
  </r>
  <r>
    <x v="2"/>
  </r>
  <r>
    <x v="1"/>
  </r>
  <r>
    <x v="0"/>
  </r>
  <r>
    <x v="0"/>
  </r>
  <r>
    <x v="0"/>
  </r>
  <r>
    <x v="0"/>
  </r>
  <r>
    <x v="4"/>
  </r>
  <r>
    <x v="2"/>
  </r>
  <r>
    <x v="0"/>
  </r>
  <r>
    <x v="0"/>
  </r>
  <r>
    <x v="2"/>
  </r>
  <r>
    <x v="0"/>
  </r>
  <r>
    <x v="2"/>
  </r>
  <r>
    <x v="0"/>
  </r>
  <r>
    <x v="0"/>
  </r>
  <r>
    <x v="2"/>
  </r>
  <r>
    <x v="0"/>
  </r>
  <r>
    <x v="2"/>
  </r>
  <r>
    <x v="0"/>
  </r>
  <r>
    <x v="1"/>
  </r>
  <r>
    <x v="2"/>
  </r>
  <r>
    <x v="0"/>
  </r>
  <r>
    <x v="0"/>
  </r>
  <r>
    <x v="1"/>
  </r>
  <r>
    <x v="0"/>
  </r>
  <r>
    <x v="2"/>
  </r>
  <r>
    <x v="2"/>
  </r>
  <r>
    <x v="3"/>
  </r>
  <r>
    <x v="0"/>
  </r>
  <r>
    <x v="3"/>
  </r>
  <r>
    <x v="3"/>
  </r>
  <r>
    <x v="2"/>
  </r>
  <r>
    <x v="0"/>
  </r>
  <r>
    <x v="2"/>
  </r>
  <r>
    <x v="3"/>
  </r>
  <r>
    <x v="3"/>
  </r>
  <r>
    <x v="0"/>
  </r>
  <r>
    <x v="0"/>
  </r>
  <r>
    <x v="2"/>
  </r>
  <r>
    <x v="2"/>
  </r>
  <r>
    <x v="2"/>
  </r>
  <r>
    <x v="2"/>
  </r>
  <r>
    <x v="0"/>
  </r>
  <r>
    <x v="0"/>
  </r>
  <r>
    <x v="0"/>
  </r>
  <r>
    <x v="0"/>
  </r>
  <r>
    <x v="0"/>
  </r>
  <r>
    <x v="0"/>
  </r>
  <r>
    <x v="1"/>
  </r>
  <r>
    <x v="0"/>
  </r>
  <r>
    <x v="0"/>
  </r>
  <r>
    <x v="0"/>
  </r>
  <r>
    <x v="4"/>
  </r>
  <r>
    <x v="0"/>
  </r>
  <r>
    <x v="0"/>
  </r>
  <r>
    <x v="0"/>
  </r>
  <r>
    <x v="0"/>
  </r>
  <r>
    <x v="0"/>
  </r>
  <r>
    <x v="0"/>
  </r>
  <r>
    <x v="2"/>
  </r>
  <r>
    <x v="2"/>
  </r>
  <r>
    <x v="0"/>
  </r>
  <r>
    <x v="0"/>
  </r>
  <r>
    <x v="2"/>
  </r>
  <r>
    <x v="2"/>
  </r>
  <r>
    <x v="2"/>
  </r>
  <r>
    <x v="0"/>
  </r>
  <r>
    <x v="0"/>
  </r>
  <r>
    <x v="0"/>
  </r>
  <r>
    <x v="0"/>
  </r>
  <r>
    <x v="0"/>
  </r>
  <r>
    <x v="0"/>
  </r>
  <r>
    <x v="0"/>
  </r>
  <r>
    <x v="4"/>
  </r>
  <r>
    <x v="0"/>
  </r>
  <r>
    <x v="0"/>
  </r>
  <r>
    <x v="2"/>
  </r>
  <r>
    <x v="1"/>
  </r>
  <r>
    <x v="0"/>
  </r>
  <r>
    <x v="2"/>
  </r>
  <r>
    <x v="2"/>
  </r>
  <r>
    <x v="0"/>
  </r>
  <r>
    <x v="4"/>
  </r>
  <r>
    <x v="2"/>
  </r>
  <r>
    <x v="0"/>
  </r>
  <r>
    <x v="1"/>
  </r>
  <r>
    <x v="1"/>
  </r>
  <r>
    <x v="1"/>
  </r>
  <r>
    <x v="0"/>
  </r>
  <r>
    <x v="0"/>
  </r>
  <r>
    <x v="0"/>
  </r>
  <r>
    <x v="1"/>
  </r>
  <r>
    <x v="0"/>
  </r>
  <r>
    <x v="0"/>
  </r>
  <r>
    <x v="2"/>
  </r>
  <r>
    <x v="0"/>
  </r>
  <r>
    <x v="0"/>
  </r>
  <r>
    <x v="2"/>
  </r>
  <r>
    <x v="0"/>
  </r>
  <r>
    <x v="0"/>
  </r>
  <r>
    <x v="1"/>
  </r>
  <r>
    <x v="0"/>
  </r>
  <r>
    <x v="0"/>
  </r>
  <r>
    <x v="1"/>
  </r>
</pivotCacheRecords>
</file>

<file path=xl/pivotCache/pivotCacheRecords1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1"/>
  </r>
  <r>
    <x v="0"/>
  </r>
  <r>
    <x v="2"/>
  </r>
  <r>
    <x v="2"/>
  </r>
  <r>
    <x v="0"/>
  </r>
  <r>
    <x v="1"/>
  </r>
  <r>
    <x v="1"/>
  </r>
  <r>
    <x v="0"/>
  </r>
  <r>
    <x v="1"/>
  </r>
  <r>
    <x v="0"/>
  </r>
  <r>
    <x v="0"/>
  </r>
  <r>
    <x v="2"/>
  </r>
  <r>
    <x v="2"/>
  </r>
  <r>
    <x v="1"/>
  </r>
  <r>
    <x v="1"/>
  </r>
  <r>
    <x v="3"/>
  </r>
  <r>
    <x v="2"/>
  </r>
  <r>
    <x v="1"/>
  </r>
  <r>
    <x v="1"/>
  </r>
  <r>
    <x v="1"/>
  </r>
  <r>
    <x v="1"/>
  </r>
  <r>
    <x v="1"/>
  </r>
  <r>
    <x v="2"/>
  </r>
  <r>
    <x v="1"/>
  </r>
  <r>
    <x v="1"/>
  </r>
  <r>
    <x v="1"/>
  </r>
  <r>
    <x v="1"/>
  </r>
  <r>
    <x v="1"/>
  </r>
  <r>
    <x v="0"/>
  </r>
  <r>
    <x v="1"/>
  </r>
  <r>
    <x v="0"/>
  </r>
  <r>
    <x v="0"/>
  </r>
  <r>
    <x v="1"/>
  </r>
  <r>
    <x v="2"/>
  </r>
  <r>
    <x v="0"/>
  </r>
  <r>
    <x v="2"/>
  </r>
  <r>
    <x v="0"/>
  </r>
  <r>
    <x v="2"/>
  </r>
  <r>
    <x v="1"/>
  </r>
  <r>
    <x v="2"/>
  </r>
  <r>
    <x v="1"/>
  </r>
  <r>
    <x v="1"/>
  </r>
  <r>
    <x v="2"/>
  </r>
  <r>
    <x v="0"/>
  </r>
  <r>
    <x v="0"/>
  </r>
  <r>
    <x v="1"/>
  </r>
  <r>
    <x v="1"/>
  </r>
  <r>
    <x v="0"/>
  </r>
  <r>
    <x v="0"/>
  </r>
  <r>
    <x v="1"/>
  </r>
  <r>
    <x v="2"/>
  </r>
  <r>
    <x v="0"/>
  </r>
  <r>
    <x v="2"/>
  </r>
  <r>
    <x v="0"/>
  </r>
  <r>
    <x v="1"/>
  </r>
  <r>
    <x v="1"/>
  </r>
  <r>
    <x v="1"/>
  </r>
  <r>
    <x v="2"/>
  </r>
  <r>
    <x v="1"/>
  </r>
  <r>
    <x v="2"/>
  </r>
  <r>
    <x v="0"/>
  </r>
  <r>
    <x v="2"/>
  </r>
  <r>
    <x v="0"/>
  </r>
  <r>
    <x v="1"/>
  </r>
  <r>
    <x v="2"/>
  </r>
  <r>
    <x v="2"/>
  </r>
  <r>
    <x v="1"/>
  </r>
  <r>
    <x v="1"/>
  </r>
  <r>
    <x v="2"/>
  </r>
  <r>
    <x v="1"/>
  </r>
  <r>
    <x v="2"/>
  </r>
  <r>
    <x v="1"/>
  </r>
  <r>
    <x v="1"/>
  </r>
  <r>
    <x v="1"/>
  </r>
  <r>
    <x v="1"/>
  </r>
  <r>
    <x v="1"/>
  </r>
  <r>
    <x v="2"/>
  </r>
  <r>
    <x v="1"/>
  </r>
  <r>
    <x v="2"/>
  </r>
  <r>
    <x v="0"/>
  </r>
  <r>
    <x v="1"/>
  </r>
  <r>
    <x v="1"/>
  </r>
  <r>
    <x v="1"/>
  </r>
  <r>
    <x v="1"/>
  </r>
  <r>
    <x v="1"/>
  </r>
  <r>
    <x v="1"/>
  </r>
  <r>
    <x v="1"/>
  </r>
  <r>
    <x v="0"/>
  </r>
  <r>
    <x v="1"/>
  </r>
  <r>
    <x v="1"/>
  </r>
  <r>
    <x v="2"/>
  </r>
  <r>
    <x v="1"/>
  </r>
  <r>
    <x v="2"/>
  </r>
  <r>
    <x v="2"/>
  </r>
  <r>
    <x v="0"/>
  </r>
  <r>
    <x v="2"/>
  </r>
  <r>
    <x v="0"/>
  </r>
  <r>
    <x v="1"/>
  </r>
  <r>
    <x v="1"/>
  </r>
  <r>
    <x v="1"/>
  </r>
  <r>
    <x v="1"/>
  </r>
  <r>
    <x v="1"/>
  </r>
  <r>
    <x v="1"/>
  </r>
  <r>
    <x v="1"/>
  </r>
  <r>
    <x v="1"/>
  </r>
  <r>
    <x v="1"/>
  </r>
  <r>
    <x v="1"/>
  </r>
  <r>
    <x v="1"/>
  </r>
  <r>
    <x v="3"/>
  </r>
  <r>
    <x v="1"/>
  </r>
  <r>
    <x v="1"/>
  </r>
  <r>
    <x v="1"/>
  </r>
  <r>
    <x v="1"/>
  </r>
  <r>
    <x v="1"/>
  </r>
  <r>
    <x v="1"/>
  </r>
  <r>
    <x v="1"/>
  </r>
  <r>
    <x v="1"/>
  </r>
  <r>
    <x v="1"/>
  </r>
  <r>
    <x v="1"/>
  </r>
  <r>
    <x v="1"/>
  </r>
  <r>
    <x v="2"/>
  </r>
  <r>
    <x v="1"/>
  </r>
  <r>
    <x v="2"/>
  </r>
  <r>
    <x v="2"/>
  </r>
  <r>
    <x v="1"/>
  </r>
  <r>
    <x v="1"/>
  </r>
  <r>
    <x v="1"/>
  </r>
  <r>
    <x v="3"/>
  </r>
  <r>
    <x v="1"/>
  </r>
  <r>
    <x v="1"/>
  </r>
  <r>
    <x v="1"/>
  </r>
  <r>
    <x v="1"/>
  </r>
  <r>
    <x v="1"/>
  </r>
  <r>
    <x v="1"/>
  </r>
  <r>
    <x v="0"/>
  </r>
  <r>
    <x v="1"/>
  </r>
  <r>
    <x v="1"/>
  </r>
  <r>
    <x v="2"/>
  </r>
  <r>
    <x v="2"/>
  </r>
  <r>
    <x v="0"/>
  </r>
  <r>
    <x v="2"/>
  </r>
  <r>
    <x v="3"/>
  </r>
  <r>
    <x v="1"/>
  </r>
  <r>
    <x v="1"/>
  </r>
  <r>
    <x v="2"/>
  </r>
  <r>
    <x v="1"/>
  </r>
  <r>
    <x v="2"/>
  </r>
  <r>
    <x v="1"/>
  </r>
  <r>
    <x v="0"/>
  </r>
  <r>
    <x v="1"/>
  </r>
  <r>
    <x v="1"/>
  </r>
  <r>
    <x v="1"/>
  </r>
  <r>
    <x v="1"/>
  </r>
  <r>
    <x v="0"/>
  </r>
  <r>
    <x v="1"/>
  </r>
  <r>
    <x v="3"/>
  </r>
  <r>
    <x v="1"/>
  </r>
  <r>
    <x v="1"/>
  </r>
  <r>
    <x v="1"/>
  </r>
  <r>
    <x v="1"/>
  </r>
  <r>
    <x v="2"/>
  </r>
  <r>
    <x v="3"/>
  </r>
  <r>
    <x v="3"/>
  </r>
  <r>
    <x v="1"/>
  </r>
  <r>
    <x v="1"/>
  </r>
  <r>
    <x v="1"/>
  </r>
  <r>
    <x v="2"/>
  </r>
  <r>
    <x v="2"/>
  </r>
  <r>
    <x v="0"/>
  </r>
  <r>
    <x v="1"/>
  </r>
  <r>
    <x v="1"/>
  </r>
  <r>
    <x v="1"/>
  </r>
  <r>
    <x v="0"/>
  </r>
  <r>
    <x v="1"/>
  </r>
  <r>
    <x v="1"/>
  </r>
  <r>
    <x v="1"/>
  </r>
  <r>
    <x v="1"/>
  </r>
  <r>
    <x v="1"/>
  </r>
  <r>
    <x v="1"/>
  </r>
  <r>
    <x v="1"/>
  </r>
  <r>
    <x v="2"/>
  </r>
  <r>
    <x v="1"/>
  </r>
  <r>
    <x v="1"/>
  </r>
  <r>
    <x v="2"/>
  </r>
  <r>
    <x v="2"/>
  </r>
  <r>
    <x v="0"/>
  </r>
  <r>
    <x v="1"/>
  </r>
  <r>
    <x v="3"/>
  </r>
  <r>
    <x v="0"/>
  </r>
  <r>
    <x v="0"/>
  </r>
  <r>
    <x v="0"/>
  </r>
  <r>
    <x v="1"/>
  </r>
  <r>
    <x v="2"/>
  </r>
  <r>
    <x v="0"/>
  </r>
  <r>
    <x v="1"/>
  </r>
  <r>
    <x v="0"/>
  </r>
  <r>
    <x v="0"/>
  </r>
  <r>
    <x v="1"/>
  </r>
  <r>
    <x v="1"/>
  </r>
  <r>
    <x v="1"/>
  </r>
  <r>
    <x v="1"/>
  </r>
  <r>
    <x v="1"/>
  </r>
  <r>
    <x v="1"/>
  </r>
  <r>
    <x v="2"/>
  </r>
  <r>
    <x v="1"/>
  </r>
  <r>
    <x v="0"/>
  </r>
  <r>
    <x v="2"/>
  </r>
  <r>
    <x v="0"/>
  </r>
  <r>
    <x v="3"/>
  </r>
  <r>
    <x v="0"/>
  </r>
  <r>
    <x v="0"/>
  </r>
  <r>
    <x v="0"/>
  </r>
  <r>
    <x v="1"/>
  </r>
  <r>
    <x v="1"/>
  </r>
  <r>
    <x v="1"/>
  </r>
  <r>
    <x v="1"/>
  </r>
  <r>
    <x v="0"/>
  </r>
  <r>
    <x v="3"/>
  </r>
  <r>
    <x v="0"/>
  </r>
  <r>
    <x v="2"/>
  </r>
  <r>
    <x v="1"/>
  </r>
  <r>
    <x v="1"/>
  </r>
  <r>
    <x v="1"/>
  </r>
  <r>
    <x v="1"/>
  </r>
  <r>
    <x v="2"/>
  </r>
  <r>
    <x v="2"/>
  </r>
  <r>
    <x v="3"/>
  </r>
  <r>
    <x v="1"/>
  </r>
  <r>
    <x v="2"/>
  </r>
  <r>
    <x v="2"/>
  </r>
  <r>
    <x v="0"/>
  </r>
  <r>
    <x v="1"/>
  </r>
  <r>
    <x v="1"/>
  </r>
  <r>
    <x v="1"/>
  </r>
  <r>
    <x v="1"/>
  </r>
  <r>
    <x v="1"/>
  </r>
  <r>
    <x v="0"/>
  </r>
  <r>
    <x v="0"/>
  </r>
  <r>
    <x v="1"/>
  </r>
</pivotCacheRecords>
</file>

<file path=xl/pivotCache/pivotCacheRecords1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0"/>
  </r>
  <r>
    <x v="1"/>
  </r>
  <r>
    <x v="1"/>
  </r>
  <r>
    <x v="1"/>
  </r>
  <r>
    <x v="1"/>
  </r>
  <r>
    <x v="1"/>
  </r>
  <r>
    <x v="1"/>
  </r>
  <r>
    <x v="1"/>
  </r>
  <r>
    <x v="1"/>
  </r>
  <r>
    <x v="1"/>
  </r>
  <r>
    <x v="1"/>
  </r>
  <r>
    <x v="1"/>
  </r>
  <r>
    <x v="1"/>
  </r>
  <r>
    <x v="1"/>
  </r>
  <r>
    <x v="1"/>
  </r>
  <r>
    <x v="1"/>
  </r>
  <r>
    <x v="1"/>
  </r>
  <r>
    <x v="1"/>
  </r>
  <r>
    <x v="1"/>
  </r>
  <r>
    <x v="1"/>
  </r>
  <r>
    <x v="1"/>
  </r>
  <r>
    <x v="1"/>
  </r>
  <r>
    <x v="1"/>
  </r>
  <r>
    <x v="1"/>
  </r>
  <r>
    <x v="1"/>
  </r>
  <r>
    <x v="2"/>
  </r>
  <r>
    <x v="2"/>
  </r>
  <r>
    <x v="2"/>
  </r>
  <r>
    <x v="1"/>
  </r>
  <r>
    <x v="2"/>
  </r>
  <r>
    <x v="2"/>
  </r>
  <r>
    <x v="2"/>
  </r>
  <r>
    <x v="2"/>
  </r>
  <r>
    <x v="2"/>
  </r>
  <r>
    <x v="2"/>
  </r>
  <r>
    <x v="2"/>
  </r>
  <r>
    <x v="2"/>
  </r>
  <r>
    <x v="2"/>
  </r>
  <r>
    <x v="2"/>
  </r>
  <r>
    <x v="2"/>
  </r>
  <r>
    <x v="3"/>
  </r>
  <r>
    <x v="2"/>
  </r>
  <r>
    <x v="2"/>
  </r>
  <r>
    <x v="2"/>
  </r>
  <r>
    <x v="2"/>
  </r>
  <r>
    <x v="2"/>
  </r>
  <r>
    <x v="3"/>
  </r>
  <r>
    <x v="1"/>
  </r>
  <r>
    <x v="2"/>
  </r>
  <r>
    <x v="3"/>
  </r>
  <r>
    <x v="2"/>
  </r>
  <r>
    <x v="2"/>
  </r>
  <r>
    <x v="1"/>
  </r>
  <r>
    <x v="1"/>
  </r>
  <r>
    <x v="1"/>
  </r>
  <r>
    <x v="1"/>
  </r>
  <r>
    <x v="2"/>
  </r>
  <r>
    <x v="1"/>
  </r>
  <r>
    <x v="3"/>
  </r>
  <r>
    <x v="2"/>
  </r>
  <r>
    <x v="2"/>
  </r>
  <r>
    <x v="2"/>
  </r>
</pivotCacheRecords>
</file>

<file path=xl/pivotCache/pivotCacheRecords1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1"/>
  </r>
  <r>
    <x v="2"/>
  </r>
  <r>
    <x v="2"/>
  </r>
  <r>
    <x v="3"/>
  </r>
  <r>
    <x v="3"/>
  </r>
  <r>
    <x v="3"/>
  </r>
  <r>
    <x v="0"/>
  </r>
  <r>
    <x v="2"/>
  </r>
  <r>
    <x v="0"/>
  </r>
  <r>
    <x v="0"/>
  </r>
  <r>
    <x v="3"/>
  </r>
  <r>
    <x v="1"/>
  </r>
  <r>
    <x v="0"/>
  </r>
  <r>
    <x v="2"/>
  </r>
  <r>
    <x v="2"/>
  </r>
  <r>
    <x v="4"/>
  </r>
  <r>
    <x v="3"/>
  </r>
  <r>
    <x v="3"/>
  </r>
  <r>
    <x v="5"/>
  </r>
  <r>
    <x v="3"/>
  </r>
  <r>
    <x v="0"/>
  </r>
  <r>
    <x v="0"/>
  </r>
  <r>
    <x v="3"/>
  </r>
  <r>
    <x v="2"/>
  </r>
  <r>
    <x v="3"/>
  </r>
  <r>
    <x v="0"/>
  </r>
  <r>
    <x v="2"/>
  </r>
  <r>
    <x v="5"/>
  </r>
  <r>
    <x v="3"/>
  </r>
  <r>
    <x v="4"/>
  </r>
  <r>
    <x v="3"/>
  </r>
  <r>
    <x v="4"/>
  </r>
  <r>
    <x v="2"/>
  </r>
  <r>
    <x v="2"/>
  </r>
  <r>
    <x v="3"/>
  </r>
  <r>
    <x v="3"/>
  </r>
  <r>
    <x v="0"/>
  </r>
  <r>
    <x v="2"/>
  </r>
  <r>
    <x v="2"/>
  </r>
  <r>
    <x v="1"/>
  </r>
  <r>
    <x v="0"/>
  </r>
  <r>
    <x v="3"/>
  </r>
  <r>
    <x v="1"/>
  </r>
  <r>
    <x v="3"/>
  </r>
  <r>
    <x v="2"/>
  </r>
  <r>
    <x v="2"/>
  </r>
  <r>
    <x v="2"/>
  </r>
  <r>
    <x v="1"/>
  </r>
  <r>
    <x v="0"/>
  </r>
  <r>
    <x v="3"/>
  </r>
  <r>
    <x v="3"/>
  </r>
  <r>
    <x v="0"/>
  </r>
  <r>
    <x v="2"/>
  </r>
  <r>
    <x v="2"/>
  </r>
  <r>
    <x v="3"/>
  </r>
  <r>
    <x v="6"/>
  </r>
  <r>
    <x v="2"/>
  </r>
  <r>
    <x v="1"/>
  </r>
  <r>
    <x v="3"/>
  </r>
  <r>
    <x v="0"/>
  </r>
  <r>
    <x v="3"/>
  </r>
  <r>
    <x v="5"/>
  </r>
  <r>
    <x v="0"/>
  </r>
  <r>
    <x v="2"/>
  </r>
  <r>
    <x v="2"/>
  </r>
  <r>
    <x v="0"/>
  </r>
  <r>
    <x v="2"/>
  </r>
  <r>
    <x v="0"/>
  </r>
  <r>
    <x v="5"/>
  </r>
  <r>
    <x v="3"/>
  </r>
  <r>
    <x v="3"/>
  </r>
  <r>
    <x v="5"/>
  </r>
  <r>
    <x v="0"/>
  </r>
  <r>
    <x v="0"/>
  </r>
  <r>
    <x v="0"/>
  </r>
  <r>
    <x v="2"/>
  </r>
  <r>
    <x v="7"/>
  </r>
  <r>
    <x v="2"/>
  </r>
  <r>
    <x v="0"/>
  </r>
  <r>
    <x v="2"/>
  </r>
  <r>
    <x v="0"/>
  </r>
  <r>
    <x v="0"/>
  </r>
  <r>
    <x v="8"/>
  </r>
  <r>
    <x v="0"/>
  </r>
  <r>
    <x v="3"/>
  </r>
  <r>
    <x v="0"/>
  </r>
  <r>
    <x v="0"/>
  </r>
  <r>
    <x v="0"/>
  </r>
  <r>
    <x v="2"/>
  </r>
  <r>
    <x v="0"/>
  </r>
  <r>
    <x v="3"/>
  </r>
  <r>
    <x v="5"/>
  </r>
  <r>
    <x v="2"/>
  </r>
  <r>
    <x v="5"/>
  </r>
  <r>
    <x v="2"/>
  </r>
  <r>
    <x v="5"/>
  </r>
  <r>
    <x v="2"/>
  </r>
  <r>
    <x v="2"/>
  </r>
  <r>
    <x v="0"/>
  </r>
  <r>
    <x v="4"/>
  </r>
  <r>
    <x v="2"/>
  </r>
  <r>
    <x v="2"/>
  </r>
  <r>
    <x v="2"/>
  </r>
  <r>
    <x v="3"/>
  </r>
  <r>
    <x v="3"/>
  </r>
  <r>
    <x v="2"/>
  </r>
  <r>
    <x v="2"/>
  </r>
  <r>
    <x v="0"/>
  </r>
  <r>
    <x v="2"/>
  </r>
  <r>
    <x v="0"/>
  </r>
  <r>
    <x v="5"/>
  </r>
  <r>
    <x v="0"/>
  </r>
  <r>
    <x v="2"/>
  </r>
  <r>
    <x v="2"/>
  </r>
  <r>
    <x v="0"/>
  </r>
  <r>
    <x v="0"/>
  </r>
  <r>
    <x v="3"/>
  </r>
  <r>
    <x v="5"/>
  </r>
  <r>
    <x v="4"/>
  </r>
  <r>
    <x v="5"/>
  </r>
  <r>
    <x v="2"/>
  </r>
  <r>
    <x v="4"/>
  </r>
  <r>
    <x v="2"/>
  </r>
  <r>
    <x v="3"/>
  </r>
  <r>
    <x v="2"/>
  </r>
  <r>
    <x v="5"/>
  </r>
  <r>
    <x v="0"/>
  </r>
  <r>
    <x v="7"/>
  </r>
  <r>
    <x v="4"/>
  </r>
  <r>
    <x v="5"/>
  </r>
  <r>
    <x v="2"/>
  </r>
  <r>
    <x v="3"/>
  </r>
  <r>
    <x v="0"/>
  </r>
  <r>
    <x v="2"/>
  </r>
  <r>
    <x v="1"/>
  </r>
  <r>
    <x v="0"/>
  </r>
  <r>
    <x v="5"/>
  </r>
  <r>
    <x v="0"/>
  </r>
  <r>
    <x v="0"/>
  </r>
  <r>
    <x v="0"/>
  </r>
  <r>
    <x v="2"/>
  </r>
  <r>
    <x v="3"/>
  </r>
  <r>
    <x v="5"/>
  </r>
  <r>
    <x v="4"/>
  </r>
  <r>
    <x v="2"/>
  </r>
  <r>
    <x v="3"/>
  </r>
  <r>
    <x v="0"/>
  </r>
  <r>
    <x v="2"/>
  </r>
  <r>
    <x v="5"/>
  </r>
  <r>
    <x v="5"/>
  </r>
  <r>
    <x v="3"/>
  </r>
  <r>
    <x v="3"/>
  </r>
  <r>
    <x v="3"/>
  </r>
  <r>
    <x v="2"/>
  </r>
  <r>
    <x v="3"/>
  </r>
  <r>
    <x v="5"/>
  </r>
  <r>
    <x v="0"/>
  </r>
  <r>
    <x v="3"/>
  </r>
  <r>
    <x v="0"/>
  </r>
  <r>
    <x v="2"/>
  </r>
  <r>
    <x v="1"/>
  </r>
  <r>
    <x v="5"/>
  </r>
  <r>
    <x v="2"/>
  </r>
  <r>
    <x v="2"/>
  </r>
  <r>
    <x v="4"/>
  </r>
  <r>
    <x v="5"/>
  </r>
  <r>
    <x v="2"/>
  </r>
  <r>
    <x v="2"/>
  </r>
  <r>
    <x v="0"/>
  </r>
  <r>
    <x v="2"/>
  </r>
  <r>
    <x v="2"/>
  </r>
  <r>
    <x v="3"/>
  </r>
  <r>
    <x v="3"/>
  </r>
  <r>
    <x v="0"/>
  </r>
  <r>
    <x v="4"/>
  </r>
  <r>
    <x v="5"/>
  </r>
  <r>
    <x v="2"/>
  </r>
  <r>
    <x v="3"/>
  </r>
  <r>
    <x v="3"/>
  </r>
  <r>
    <x v="1"/>
  </r>
  <r>
    <x v="3"/>
  </r>
  <r>
    <x v="3"/>
  </r>
  <r>
    <x v="3"/>
  </r>
  <r>
    <x v="5"/>
  </r>
  <r>
    <x v="3"/>
  </r>
  <r>
    <x v="1"/>
  </r>
  <r>
    <x v="3"/>
  </r>
  <r>
    <x v="1"/>
  </r>
  <r>
    <x v="3"/>
  </r>
  <r>
    <x v="1"/>
  </r>
  <r>
    <x v="3"/>
  </r>
  <r>
    <x v="1"/>
  </r>
  <r>
    <x v="2"/>
  </r>
  <r>
    <x v="2"/>
  </r>
  <r>
    <x v="1"/>
  </r>
  <r>
    <x v="1"/>
  </r>
  <r>
    <x v="3"/>
  </r>
  <r>
    <x v="1"/>
  </r>
  <r>
    <x v="1"/>
  </r>
  <r>
    <x v="3"/>
  </r>
  <r>
    <x v="0"/>
  </r>
  <r>
    <x v="3"/>
  </r>
  <r>
    <x v="1"/>
  </r>
  <r>
    <x v="1"/>
  </r>
  <r>
    <x v="1"/>
  </r>
  <r>
    <x v="1"/>
  </r>
  <r>
    <x v="1"/>
  </r>
  <r>
    <x v="1"/>
  </r>
  <r>
    <x v="1"/>
  </r>
  <r>
    <x v="3"/>
  </r>
  <r>
    <x v="1"/>
  </r>
  <r>
    <x v="2"/>
  </r>
  <r>
    <x v="2"/>
  </r>
  <r>
    <x v="3"/>
  </r>
  <r>
    <x v="1"/>
  </r>
  <r>
    <x v="3"/>
  </r>
  <r>
    <x v="5"/>
  </r>
  <r>
    <x v="1"/>
  </r>
  <r>
    <x v="2"/>
  </r>
  <r>
    <x v="1"/>
  </r>
  <r>
    <x v="0"/>
  </r>
  <r>
    <x v="2"/>
  </r>
  <r>
    <x v="0"/>
  </r>
  <r>
    <x v="3"/>
  </r>
  <r>
    <x v="1"/>
  </r>
  <r>
    <x v="3"/>
  </r>
  <r>
    <x v="1"/>
  </r>
  <r>
    <x v="3"/>
  </r>
  <r>
    <x v="1"/>
  </r>
  <r>
    <x v="1"/>
  </r>
  <r>
    <x v="1"/>
  </r>
  <r>
    <x v="3"/>
  </r>
  <r>
    <x v="1"/>
  </r>
  <r>
    <x v="2"/>
  </r>
  <r>
    <x v="0"/>
  </r>
  <r>
    <x v="3"/>
  </r>
  <r>
    <x v="5"/>
  </r>
  <r>
    <x v="3"/>
  </r>
  <r>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1"/>
  </r>
  <r>
    <x v="0"/>
  </r>
  <r>
    <x v="1"/>
  </r>
  <r>
    <x v="0"/>
  </r>
  <r>
    <x v="0"/>
  </r>
  <r>
    <x v="0"/>
  </r>
  <r>
    <x v="1"/>
  </r>
  <r>
    <x v="1"/>
  </r>
  <r>
    <x v="1"/>
  </r>
  <r>
    <x v="1"/>
  </r>
  <r>
    <x v="1"/>
  </r>
  <r>
    <x v="0"/>
  </r>
  <r>
    <x v="1"/>
  </r>
  <r>
    <x v="1"/>
  </r>
  <r>
    <x v="1"/>
  </r>
  <r>
    <x v="0"/>
  </r>
  <r>
    <x v="0"/>
  </r>
  <r>
    <x v="0"/>
  </r>
  <r>
    <x v="0"/>
  </r>
  <r>
    <x v="0"/>
  </r>
  <r>
    <x v="1"/>
  </r>
  <r>
    <x v="1"/>
  </r>
  <r>
    <x v="1"/>
  </r>
  <r>
    <x v="0"/>
  </r>
  <r>
    <x v="0"/>
  </r>
  <r>
    <x v="1"/>
  </r>
  <r>
    <x v="0"/>
  </r>
  <r>
    <x v="1"/>
  </r>
  <r>
    <x v="1"/>
  </r>
  <r>
    <x v="1"/>
  </r>
  <r>
    <x v="0"/>
  </r>
  <r>
    <x v="1"/>
  </r>
  <r>
    <x v="0"/>
  </r>
  <r>
    <x v="1"/>
  </r>
  <r>
    <x v="1"/>
  </r>
  <r>
    <x v="0"/>
  </r>
  <r>
    <x v="1"/>
  </r>
  <r>
    <x v="1"/>
  </r>
  <r>
    <x v="1"/>
  </r>
  <r>
    <x v="1"/>
  </r>
  <r>
    <x v="0"/>
  </r>
  <r>
    <x v="0"/>
  </r>
  <r>
    <x v="1"/>
  </r>
  <r>
    <x v="1"/>
  </r>
  <r>
    <x v="1"/>
  </r>
  <r>
    <x v="0"/>
  </r>
  <r>
    <x v="1"/>
  </r>
  <r>
    <x v="0"/>
  </r>
  <r>
    <x v="1"/>
  </r>
  <r>
    <x v="0"/>
  </r>
  <r>
    <x v="0"/>
  </r>
  <r>
    <x v="1"/>
  </r>
  <r>
    <x v="1"/>
  </r>
  <r>
    <x v="1"/>
  </r>
  <r>
    <x v="1"/>
  </r>
  <r>
    <x v="0"/>
  </r>
  <r>
    <x v="1"/>
  </r>
  <r>
    <x v="0"/>
  </r>
  <r>
    <x v="1"/>
  </r>
  <r>
    <x v="1"/>
  </r>
  <r>
    <x v="0"/>
  </r>
  <r>
    <x v="0"/>
  </r>
  <r>
    <x v="1"/>
  </r>
  <r>
    <x v="1"/>
  </r>
  <r>
    <x v="1"/>
  </r>
  <r>
    <x v="0"/>
  </r>
  <r>
    <x v="1"/>
  </r>
  <r>
    <x v="1"/>
  </r>
  <r>
    <x v="0"/>
  </r>
  <r>
    <x v="1"/>
  </r>
  <r>
    <x v="1"/>
  </r>
  <r>
    <x v="1"/>
  </r>
  <r>
    <x v="0"/>
  </r>
  <r>
    <x v="1"/>
  </r>
  <r>
    <x v="1"/>
  </r>
  <r>
    <x v="1"/>
  </r>
  <r>
    <x v="0"/>
  </r>
  <r>
    <x v="1"/>
  </r>
  <r>
    <x v="1"/>
  </r>
  <r>
    <x v="1"/>
  </r>
  <r>
    <x v="1"/>
  </r>
  <r>
    <x v="0"/>
  </r>
  <r>
    <x v="1"/>
  </r>
  <r>
    <x v="1"/>
  </r>
  <r>
    <x v="1"/>
  </r>
  <r>
    <x v="1"/>
  </r>
  <r>
    <x v="1"/>
  </r>
  <r>
    <x v="1"/>
  </r>
  <r>
    <x v="0"/>
  </r>
  <r>
    <x v="0"/>
  </r>
  <r>
    <x v="1"/>
  </r>
  <r>
    <x v="1"/>
  </r>
  <r>
    <x v="1"/>
  </r>
  <r>
    <x v="1"/>
  </r>
  <r>
    <x v="1"/>
  </r>
  <r>
    <x v="1"/>
  </r>
  <r>
    <x v="0"/>
  </r>
  <r>
    <x v="1"/>
  </r>
  <r>
    <x v="1"/>
  </r>
  <r>
    <x v="0"/>
  </r>
  <r>
    <x v="1"/>
  </r>
  <r>
    <x v="1"/>
  </r>
  <r>
    <x v="1"/>
  </r>
  <r>
    <x v="0"/>
  </r>
  <r>
    <x v="1"/>
  </r>
  <r>
    <x v="0"/>
  </r>
  <r>
    <x v="1"/>
  </r>
  <r>
    <x v="0"/>
  </r>
  <r>
    <x v="1"/>
  </r>
  <r>
    <x v="2"/>
  </r>
  <r>
    <x v="0"/>
  </r>
  <r>
    <x v="0"/>
  </r>
  <r>
    <x v="1"/>
  </r>
  <r>
    <x v="0"/>
  </r>
  <r>
    <x v="1"/>
  </r>
  <r>
    <x v="1"/>
  </r>
  <r>
    <x v="0"/>
  </r>
  <r>
    <x v="0"/>
  </r>
  <r>
    <x v="1"/>
  </r>
  <r>
    <x v="1"/>
  </r>
  <r>
    <x v="1"/>
  </r>
  <r>
    <x v="1"/>
  </r>
  <r>
    <x v="0"/>
  </r>
  <r>
    <x v="0"/>
  </r>
  <r>
    <x v="0"/>
  </r>
  <r>
    <x v="1"/>
  </r>
  <r>
    <x v="1"/>
  </r>
  <r>
    <x v="0"/>
  </r>
  <r>
    <x v="0"/>
  </r>
  <r>
    <x v="1"/>
  </r>
  <r>
    <x v="0"/>
  </r>
  <r>
    <x v="1"/>
  </r>
  <r>
    <x v="1"/>
  </r>
  <r>
    <x v="1"/>
  </r>
  <r>
    <x v="0"/>
  </r>
  <r>
    <x v="1"/>
  </r>
  <r>
    <x v="0"/>
  </r>
  <r>
    <x v="1"/>
  </r>
  <r>
    <x v="1"/>
  </r>
  <r>
    <x v="1"/>
  </r>
  <r>
    <x v="0"/>
  </r>
  <r>
    <x v="0"/>
  </r>
  <r>
    <x v="1"/>
  </r>
  <r>
    <x v="1"/>
  </r>
  <r>
    <x v="1"/>
  </r>
  <r>
    <x v="1"/>
  </r>
  <r>
    <x v="1"/>
  </r>
  <r>
    <x v="1"/>
  </r>
  <r>
    <x v="1"/>
  </r>
  <r>
    <x v="0"/>
  </r>
  <r>
    <x v="1"/>
  </r>
  <r>
    <x v="0"/>
  </r>
  <r>
    <x v="0"/>
  </r>
  <r>
    <x v="1"/>
  </r>
  <r>
    <x v="0"/>
  </r>
  <r>
    <x v="0"/>
  </r>
  <r>
    <x v="0"/>
  </r>
  <r>
    <x v="2"/>
  </r>
  <r>
    <x v="1"/>
  </r>
  <r>
    <x v="1"/>
  </r>
  <r>
    <x v="1"/>
  </r>
  <r>
    <x v="1"/>
  </r>
  <r>
    <x v="1"/>
  </r>
  <r>
    <x v="1"/>
  </r>
  <r>
    <x v="1"/>
  </r>
  <r>
    <x v="0"/>
  </r>
  <r>
    <x v="0"/>
  </r>
  <r>
    <x v="1"/>
  </r>
  <r>
    <x v="0"/>
  </r>
  <r>
    <x v="1"/>
  </r>
  <r>
    <x v="1"/>
  </r>
  <r>
    <x v="1"/>
  </r>
  <r>
    <x v="0"/>
  </r>
  <r>
    <x v="1"/>
  </r>
  <r>
    <x v="1"/>
  </r>
  <r>
    <x v="1"/>
  </r>
  <r>
    <x v="1"/>
  </r>
  <r>
    <x v="1"/>
  </r>
  <r>
    <x v="0"/>
  </r>
  <r>
    <x v="0"/>
  </r>
  <r>
    <x v="0"/>
  </r>
  <r>
    <x v="1"/>
  </r>
  <r>
    <x v="1"/>
  </r>
  <r>
    <x v="0"/>
  </r>
  <r>
    <x v="0"/>
  </r>
  <r>
    <x v="1"/>
  </r>
  <r>
    <x v="1"/>
  </r>
  <r>
    <x v="1"/>
  </r>
  <r>
    <x v="1"/>
  </r>
  <r>
    <x v="1"/>
  </r>
  <r>
    <x v="1"/>
  </r>
  <r>
    <x v="0"/>
  </r>
  <r>
    <x v="0"/>
  </r>
  <r>
    <x v="1"/>
  </r>
  <r>
    <x v="0"/>
  </r>
  <r>
    <x v="0"/>
  </r>
  <r>
    <x v="1"/>
  </r>
  <r>
    <x v="1"/>
  </r>
  <r>
    <x v="1"/>
  </r>
  <r>
    <x v="1"/>
  </r>
  <r>
    <x v="0"/>
  </r>
  <r>
    <x v="0"/>
  </r>
  <r>
    <x v="0"/>
  </r>
  <r>
    <x v="1"/>
  </r>
  <r>
    <x v="1"/>
  </r>
  <r>
    <x v="1"/>
  </r>
  <r>
    <x v="1"/>
  </r>
  <r>
    <x v="1"/>
  </r>
  <r>
    <x v="1"/>
  </r>
  <r>
    <x v="1"/>
  </r>
  <r>
    <x v="1"/>
  </r>
  <r>
    <x v="1"/>
  </r>
  <r>
    <x v="1"/>
  </r>
  <r>
    <x v="1"/>
  </r>
  <r>
    <x v="0"/>
  </r>
  <r>
    <x v="1"/>
  </r>
  <r>
    <x v="1"/>
  </r>
  <r>
    <x v="0"/>
  </r>
  <r>
    <x v="1"/>
  </r>
  <r>
    <x v="1"/>
  </r>
  <r>
    <x v="1"/>
  </r>
  <r>
    <x v="1"/>
  </r>
  <r>
    <x v="1"/>
  </r>
  <r>
    <x v="1"/>
  </r>
  <r>
    <x v="1"/>
  </r>
  <r>
    <x v="1"/>
  </r>
  <r>
    <x v="1"/>
  </r>
  <r>
    <x v="1"/>
  </r>
  <r>
    <x v="1"/>
  </r>
  <r>
    <x v="0"/>
  </r>
  <r>
    <x v="1"/>
  </r>
  <r>
    <x v="1"/>
  </r>
  <r>
    <x v="0"/>
  </r>
  <r>
    <x v="1"/>
  </r>
  <r>
    <x v="1"/>
  </r>
  <r>
    <x v="0"/>
  </r>
  <r>
    <x v="0"/>
  </r>
  <r>
    <x v="0"/>
  </r>
  <r>
    <x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0"/>
  </r>
  <r>
    <x v="0"/>
  </r>
  <r>
    <x v="0"/>
  </r>
  <r>
    <x v="0"/>
  </r>
  <r>
    <x v="1"/>
  </r>
  <r>
    <x v="0"/>
  </r>
  <r>
    <x v="0"/>
  </r>
  <r>
    <x v="0"/>
  </r>
  <r>
    <x v="0"/>
  </r>
  <r>
    <x v="0"/>
  </r>
  <r>
    <x v="0"/>
  </r>
  <r>
    <x v="0"/>
  </r>
  <r>
    <x v="0"/>
  </r>
  <r>
    <x v="0"/>
  </r>
  <r>
    <x v="0"/>
  </r>
  <r>
    <x v="0"/>
  </r>
  <r>
    <x v="0"/>
  </r>
  <r>
    <x v="0"/>
  </r>
  <r>
    <x v="2"/>
  </r>
  <r>
    <x v="0"/>
  </r>
  <r>
    <x v="0"/>
  </r>
  <r>
    <x v="0"/>
  </r>
  <r>
    <x v="0"/>
  </r>
  <r>
    <x v="0"/>
  </r>
  <r>
    <x v="0"/>
  </r>
  <r>
    <x v="0"/>
  </r>
  <r>
    <x v="1"/>
  </r>
  <r>
    <x v="0"/>
  </r>
  <r>
    <x v="0"/>
  </r>
  <r>
    <x v="2"/>
  </r>
  <r>
    <x v="0"/>
  </r>
  <r>
    <x v="0"/>
  </r>
  <r>
    <x v="0"/>
  </r>
  <r>
    <x v="0"/>
  </r>
  <r>
    <x v="0"/>
  </r>
  <r>
    <x v="0"/>
  </r>
  <r>
    <x v="3"/>
  </r>
  <r>
    <x v="0"/>
  </r>
  <r>
    <x v="0"/>
  </r>
  <r>
    <x v="0"/>
  </r>
  <r>
    <x v="1"/>
  </r>
  <r>
    <x v="0"/>
  </r>
  <r>
    <x v="0"/>
  </r>
  <r>
    <x v="0"/>
  </r>
  <r>
    <x v="0"/>
  </r>
  <r>
    <x v="0"/>
  </r>
  <r>
    <x v="0"/>
  </r>
  <r>
    <x v="0"/>
  </r>
  <r>
    <x v="0"/>
  </r>
  <r>
    <x v="0"/>
  </r>
  <r>
    <x v="0"/>
  </r>
  <r>
    <x v="0"/>
  </r>
  <r>
    <x v="0"/>
  </r>
  <r>
    <x v="0"/>
  </r>
  <r>
    <x v="0"/>
  </r>
  <r>
    <x v="1"/>
  </r>
  <r>
    <x v="0"/>
  </r>
  <r>
    <x v="0"/>
  </r>
  <r>
    <x v="0"/>
  </r>
  <r>
    <x v="0"/>
  </r>
  <r>
    <x v="1"/>
  </r>
  <r>
    <x v="1"/>
  </r>
  <r>
    <x v="0"/>
  </r>
  <r>
    <x v="0"/>
  </r>
  <r>
    <x v="0"/>
  </r>
  <r>
    <x v="0"/>
  </r>
  <r>
    <x v="0"/>
  </r>
  <r>
    <x v="0"/>
  </r>
  <r>
    <x v="0"/>
  </r>
  <r>
    <x v="1"/>
  </r>
  <r>
    <x v="0"/>
  </r>
  <r>
    <x v="0"/>
  </r>
  <r>
    <x v="1"/>
  </r>
  <r>
    <x v="0"/>
  </r>
  <r>
    <x v="0"/>
  </r>
  <r>
    <x v="0"/>
  </r>
  <r>
    <x v="0"/>
  </r>
  <r>
    <x v="1"/>
  </r>
  <r>
    <x v="0"/>
  </r>
  <r>
    <x v="0"/>
  </r>
  <r>
    <x v="0"/>
  </r>
  <r>
    <x v="1"/>
  </r>
  <r>
    <x v="1"/>
  </r>
  <r>
    <x v="0"/>
  </r>
  <r>
    <x v="0"/>
  </r>
  <r>
    <x v="0"/>
  </r>
  <r>
    <x v="0"/>
  </r>
  <r>
    <x v="0"/>
  </r>
  <r>
    <x v="3"/>
  </r>
  <r>
    <x v="0"/>
  </r>
  <r>
    <x v="0"/>
  </r>
  <r>
    <x v="0"/>
  </r>
  <r>
    <x v="1"/>
  </r>
  <r>
    <x v="0"/>
  </r>
  <r>
    <x v="0"/>
  </r>
  <r>
    <x v="0"/>
  </r>
  <r>
    <x v="0"/>
  </r>
  <r>
    <x v="0"/>
  </r>
  <r>
    <x v="0"/>
  </r>
  <r>
    <x v="0"/>
  </r>
  <r>
    <x v="0"/>
  </r>
  <r>
    <x v="0"/>
  </r>
  <r>
    <x v="0"/>
  </r>
  <r>
    <x v="0"/>
  </r>
  <r>
    <x v="0"/>
  </r>
  <r>
    <x v="0"/>
  </r>
  <r>
    <x v="1"/>
  </r>
  <r>
    <x v="0"/>
  </r>
  <r>
    <x v="0"/>
  </r>
  <r>
    <x v="0"/>
  </r>
  <r>
    <x v="0"/>
  </r>
  <r>
    <x v="0"/>
  </r>
  <r>
    <x v="1"/>
  </r>
  <r>
    <x v="0"/>
  </r>
  <r>
    <x v="0"/>
  </r>
  <r>
    <x v="0"/>
  </r>
  <r>
    <x v="0"/>
  </r>
  <r>
    <x v="3"/>
  </r>
  <r>
    <x v="0"/>
  </r>
  <r>
    <x v="0"/>
  </r>
  <r>
    <x v="0"/>
  </r>
  <r>
    <x v="0"/>
  </r>
  <r>
    <x v="0"/>
  </r>
  <r>
    <x v="0"/>
  </r>
  <r>
    <x v="0"/>
  </r>
  <r>
    <x v="1"/>
  </r>
  <r>
    <x v="0"/>
  </r>
  <r>
    <x v="1"/>
  </r>
  <r>
    <x v="1"/>
  </r>
  <r>
    <x v="0"/>
  </r>
  <r>
    <x v="0"/>
  </r>
  <r>
    <x v="0"/>
  </r>
  <r>
    <x v="0"/>
  </r>
  <r>
    <x v="0"/>
  </r>
  <r>
    <x v="1"/>
  </r>
  <r>
    <x v="0"/>
  </r>
  <r>
    <x v="0"/>
  </r>
  <r>
    <x v="0"/>
  </r>
  <r>
    <x v="0"/>
  </r>
  <r>
    <x v="0"/>
  </r>
  <r>
    <x v="0"/>
  </r>
  <r>
    <x v="0"/>
  </r>
  <r>
    <x v="0"/>
  </r>
  <r>
    <x v="0"/>
  </r>
  <r>
    <x v="1"/>
  </r>
  <r>
    <x v="0"/>
  </r>
  <r>
    <x v="1"/>
  </r>
  <r>
    <x v="0"/>
  </r>
  <r>
    <x v="0"/>
  </r>
  <r>
    <x v="0"/>
  </r>
  <r>
    <x v="0"/>
  </r>
  <r>
    <x v="0"/>
  </r>
  <r>
    <x v="0"/>
  </r>
  <r>
    <x v="0"/>
  </r>
  <r>
    <x v="0"/>
  </r>
  <r>
    <x v="1"/>
  </r>
  <r>
    <x v="0"/>
  </r>
  <r>
    <x v="4"/>
  </r>
  <r>
    <x v="1"/>
  </r>
  <r>
    <x v="0"/>
  </r>
  <r>
    <x v="0"/>
  </r>
  <r>
    <x v="1"/>
  </r>
  <r>
    <x v="2"/>
  </r>
  <r>
    <x v="0"/>
  </r>
  <r>
    <x v="3"/>
  </r>
  <r>
    <x v="2"/>
  </r>
  <r>
    <x v="0"/>
  </r>
  <r>
    <x v="0"/>
  </r>
  <r>
    <x v="0"/>
  </r>
  <r>
    <x v="1"/>
  </r>
  <r>
    <x v="3"/>
  </r>
  <r>
    <x v="0"/>
  </r>
  <r>
    <x v="0"/>
  </r>
  <r>
    <x v="1"/>
  </r>
  <r>
    <x v="1"/>
  </r>
  <r>
    <x v="0"/>
  </r>
  <r>
    <x v="1"/>
  </r>
  <r>
    <x v="0"/>
  </r>
  <r>
    <x v="0"/>
  </r>
  <r>
    <x v="0"/>
  </r>
  <r>
    <x v="0"/>
  </r>
  <r>
    <x v="0"/>
  </r>
  <r>
    <x v="0"/>
  </r>
  <r>
    <x v="0"/>
  </r>
  <r>
    <x v="0"/>
  </r>
  <r>
    <x v="0"/>
  </r>
  <r>
    <x v="0"/>
  </r>
  <r>
    <x v="0"/>
  </r>
  <r>
    <x v="0"/>
  </r>
  <r>
    <x v="0"/>
  </r>
  <r>
    <x v="0"/>
  </r>
  <r>
    <x v="0"/>
  </r>
  <r>
    <x v="0"/>
  </r>
  <r>
    <x v="0"/>
  </r>
  <r>
    <x v="0"/>
  </r>
  <r>
    <x v="0"/>
  </r>
  <r>
    <x v="0"/>
  </r>
  <r>
    <x v="0"/>
  </r>
  <r>
    <x v="0"/>
  </r>
  <r>
    <x v="0"/>
  </r>
  <r>
    <x v="1"/>
  </r>
  <r>
    <x v="0"/>
  </r>
  <r>
    <x v="0"/>
  </r>
  <r>
    <x v="0"/>
  </r>
  <r>
    <x v="0"/>
  </r>
  <r>
    <x v="0"/>
  </r>
  <r>
    <x v="0"/>
  </r>
  <r>
    <x v="0"/>
  </r>
  <r>
    <x v="0"/>
  </r>
  <r>
    <x v="0"/>
  </r>
  <r>
    <x v="0"/>
  </r>
  <r>
    <x v="0"/>
  </r>
  <r>
    <x v="0"/>
  </r>
  <r>
    <x v="1"/>
  </r>
  <r>
    <x v="1"/>
  </r>
  <r>
    <x v="0"/>
  </r>
  <r>
    <x v="0"/>
  </r>
  <r>
    <x v="0"/>
  </r>
  <r>
    <x v="0"/>
  </r>
  <r>
    <x v="4"/>
  </r>
  <r>
    <x v="0"/>
  </r>
  <r>
    <x v="1"/>
  </r>
  <r>
    <x v="0"/>
  </r>
  <r>
    <x v="0"/>
  </r>
  <r>
    <x v="0"/>
  </r>
  <r>
    <x v="0"/>
  </r>
  <r>
    <x v="0"/>
  </r>
  <r>
    <x v="0"/>
  </r>
  <r>
    <x v="4"/>
  </r>
  <r>
    <x v="0"/>
  </r>
  <r>
    <x v="0"/>
  </r>
  <r>
    <x v="0"/>
  </r>
  <r>
    <x v="0"/>
  </r>
  <r>
    <x v="0"/>
  </r>
  <r>
    <x v="0"/>
  </r>
  <r>
    <x v="0"/>
  </r>
  <r>
    <x v="0"/>
  </r>
  <r>
    <x v="0"/>
  </r>
  <r>
    <x v="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1"/>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0"/>
    <n v="0"/>
    <n v="0"/>
    <n v="0"/>
    <n v="0"/>
    <n v="0"/>
    <n v="0"/>
    <n v="0"/>
    <n v="1"/>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1"/>
    <n v="0"/>
    <n v="0"/>
    <n v="0"/>
    <n v="1"/>
    <n v="0"/>
  </r>
  <r>
    <n v="1"/>
    <n v="0"/>
    <n v="0"/>
    <n v="0"/>
    <n v="0"/>
    <n v="0"/>
    <n v="0"/>
    <n v="0"/>
    <n v="0"/>
  </r>
  <r>
    <n v="1"/>
    <n v="0"/>
    <n v="0"/>
    <n v="0"/>
    <n v="0"/>
    <n v="0"/>
    <n v="0"/>
    <n v="0"/>
    <n v="0"/>
  </r>
  <r>
    <n v="1"/>
    <n v="0"/>
    <n v="0"/>
    <n v="0"/>
    <n v="0"/>
    <n v="0"/>
    <n v="0"/>
    <n v="0"/>
    <n v="0"/>
  </r>
  <r>
    <n v="0"/>
    <n v="0"/>
    <n v="0"/>
    <n v="0"/>
    <n v="0"/>
    <n v="0"/>
    <n v="0"/>
    <n v="0"/>
    <n v="1"/>
  </r>
  <r>
    <n v="1"/>
    <n v="0"/>
    <n v="0"/>
    <n v="0"/>
    <n v="0"/>
    <n v="0"/>
    <n v="0"/>
    <n v="0"/>
    <n v="0"/>
  </r>
  <r>
    <n v="1"/>
    <n v="0"/>
    <n v="0"/>
    <n v="0"/>
    <n v="0"/>
    <n v="0"/>
    <n v="0"/>
    <n v="0"/>
    <n v="0"/>
  </r>
  <r>
    <n v="1"/>
    <n v="0"/>
    <n v="0"/>
    <n v="0"/>
    <n v="0"/>
    <n v="0"/>
    <n v="0"/>
    <n v="0"/>
    <n v="0"/>
  </r>
  <r>
    <n v="1"/>
    <n v="0"/>
    <n v="0"/>
    <n v="0"/>
    <n v="0"/>
    <n v="0"/>
    <n v="0"/>
    <n v="0"/>
    <n v="0"/>
  </r>
  <r>
    <n v="1"/>
    <n v="0"/>
    <n v="0"/>
    <n v="0"/>
    <n v="0"/>
    <n v="0"/>
    <n v="0"/>
    <n v="0"/>
    <n v="0"/>
  </r>
  <r>
    <n v="1"/>
    <n v="1"/>
    <n v="0"/>
    <n v="0"/>
    <n v="0"/>
    <n v="0"/>
    <n v="0"/>
    <n v="0"/>
    <n v="0"/>
  </r>
  <r>
    <n v="0"/>
    <n v="0"/>
    <n v="0"/>
    <n v="0"/>
    <n v="0"/>
    <n v="0"/>
    <n v="1"/>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0"/>
    <n v="0"/>
    <n v="0"/>
    <n v="0"/>
    <n v="0"/>
    <n v="0"/>
    <n v="0"/>
    <n v="0"/>
    <n v="1"/>
  </r>
  <r>
    <n v="1"/>
    <n v="0"/>
    <n v="0"/>
    <n v="0"/>
    <n v="0"/>
    <n v="0"/>
    <n v="0"/>
    <n v="0"/>
    <n v="0"/>
  </r>
  <r>
    <n v="1"/>
    <n v="0"/>
    <n v="0"/>
    <n v="0"/>
    <n v="0"/>
    <n v="0"/>
    <n v="0"/>
    <n v="0"/>
    <n v="0"/>
  </r>
  <r>
    <n v="0"/>
    <n v="0"/>
    <n v="0"/>
    <n v="0"/>
    <n v="0"/>
    <n v="1"/>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1"/>
    <n v="0"/>
    <n v="0"/>
    <n v="0"/>
    <n v="0"/>
    <n v="0"/>
    <n v="0"/>
    <n v="0"/>
  </r>
  <r>
    <n v="1"/>
    <n v="0"/>
    <n v="0"/>
    <n v="0"/>
    <n v="1"/>
    <n v="0"/>
    <n v="0"/>
    <n v="0"/>
    <n v="0"/>
  </r>
  <r>
    <n v="0"/>
    <n v="1"/>
    <n v="0"/>
    <n v="0"/>
    <n v="0"/>
    <n v="0"/>
    <n v="0"/>
    <n v="0"/>
    <n v="0"/>
  </r>
  <r>
    <n v="1"/>
    <n v="0"/>
    <n v="0"/>
    <n v="1"/>
    <n v="0"/>
    <n v="0"/>
    <n v="0"/>
    <n v="0"/>
    <n v="0"/>
  </r>
  <r>
    <n v="1"/>
    <n v="0"/>
    <n v="0"/>
    <n v="0"/>
    <n v="0"/>
    <n v="0"/>
    <n v="0"/>
    <n v="0"/>
    <n v="0"/>
  </r>
  <r>
    <n v="0"/>
    <n v="0"/>
    <n v="1"/>
    <n v="1"/>
    <n v="0"/>
    <n v="0"/>
    <n v="0"/>
    <n v="0"/>
    <n v="0"/>
  </r>
  <r>
    <n v="1"/>
    <n v="0"/>
    <n v="0"/>
    <n v="0"/>
    <n v="0"/>
    <n v="0"/>
    <n v="0"/>
    <n v="0"/>
    <n v="0"/>
  </r>
  <r>
    <n v="1"/>
    <n v="0"/>
    <n v="0"/>
    <n v="0"/>
    <n v="0"/>
    <n v="0"/>
    <n v="0"/>
    <n v="0"/>
    <n v="0"/>
  </r>
  <r>
    <n v="1"/>
    <n v="1"/>
    <n v="0"/>
    <n v="1"/>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1"/>
    <n v="0"/>
    <n v="0"/>
    <n v="0"/>
    <n v="0"/>
    <n v="0"/>
  </r>
  <r>
    <n v="1"/>
    <n v="0"/>
    <n v="0"/>
    <n v="0"/>
    <n v="0"/>
    <n v="0"/>
    <n v="0"/>
    <n v="0"/>
    <n v="0"/>
  </r>
  <r>
    <n v="1"/>
    <n v="0"/>
    <n v="0"/>
    <n v="0"/>
    <n v="0"/>
    <n v="0"/>
    <n v="0"/>
    <n v="0"/>
    <n v="0"/>
  </r>
  <r>
    <n v="0"/>
    <n v="0"/>
    <n v="0"/>
    <n v="0"/>
    <n v="0"/>
    <n v="1"/>
    <n v="0"/>
    <n v="0"/>
    <n v="0"/>
  </r>
  <r>
    <n v="1"/>
    <n v="0"/>
    <n v="0"/>
    <n v="0"/>
    <n v="0"/>
    <n v="0"/>
    <n v="0"/>
    <n v="0"/>
    <n v="0"/>
  </r>
  <r>
    <n v="0"/>
    <n v="0"/>
    <n v="0"/>
    <n v="0"/>
    <n v="1"/>
    <n v="0"/>
    <n v="0"/>
    <n v="0"/>
    <n v="0"/>
  </r>
  <r>
    <n v="1"/>
    <n v="0"/>
    <n v="0"/>
    <n v="0"/>
    <n v="0"/>
    <n v="0"/>
    <n v="0"/>
    <n v="0"/>
    <n v="0"/>
  </r>
  <r>
    <n v="1"/>
    <n v="0"/>
    <n v="0"/>
    <n v="0"/>
    <n v="0"/>
    <n v="0"/>
    <n v="0"/>
    <n v="0"/>
    <n v="0"/>
  </r>
  <r>
    <n v="1"/>
    <n v="0"/>
    <n v="0"/>
    <n v="0"/>
    <n v="0"/>
    <n v="0"/>
    <n v="0"/>
    <n v="0"/>
    <n v="0"/>
  </r>
  <r>
    <n v="0"/>
    <n v="0"/>
    <n v="0"/>
    <n v="0"/>
    <n v="1"/>
    <n v="1"/>
    <n v="0"/>
    <n v="0"/>
    <n v="0"/>
  </r>
  <r>
    <n v="1"/>
    <n v="0"/>
    <n v="0"/>
    <n v="0"/>
    <n v="0"/>
    <n v="0"/>
    <n v="0"/>
    <n v="0"/>
    <n v="0"/>
  </r>
  <r>
    <n v="0"/>
    <n v="1"/>
    <n v="0"/>
    <n v="1"/>
    <n v="0"/>
    <n v="0"/>
    <n v="0"/>
    <n v="0"/>
    <n v="0"/>
  </r>
  <r>
    <n v="1"/>
    <n v="0"/>
    <n v="0"/>
    <n v="0"/>
    <n v="0"/>
    <n v="0"/>
    <n v="0"/>
    <n v="0"/>
    <n v="0"/>
  </r>
  <r>
    <n v="1"/>
    <n v="0"/>
    <n v="0"/>
    <n v="1"/>
    <n v="0"/>
    <n v="0"/>
    <n v="0"/>
    <n v="0"/>
    <n v="0"/>
  </r>
  <r>
    <n v="1"/>
    <n v="0"/>
    <n v="0"/>
    <n v="0"/>
    <n v="0"/>
    <n v="0"/>
    <n v="0"/>
    <n v="0"/>
    <n v="0"/>
  </r>
  <r>
    <n v="1"/>
    <n v="0"/>
    <n v="0"/>
    <n v="0"/>
    <n v="0"/>
    <n v="0"/>
    <n v="0"/>
    <n v="0"/>
    <n v="0"/>
  </r>
  <r>
    <n v="1"/>
    <n v="0"/>
    <n v="0"/>
    <n v="0"/>
    <n v="0"/>
    <n v="0"/>
    <n v="0"/>
    <n v="0"/>
    <n v="0"/>
  </r>
  <r>
    <n v="0"/>
    <n v="1"/>
    <n v="0"/>
    <n v="0"/>
    <n v="0"/>
    <n v="0"/>
    <n v="0"/>
    <n v="0"/>
    <n v="0"/>
  </r>
  <r>
    <n v="1"/>
    <n v="0"/>
    <n v="0"/>
    <n v="0"/>
    <n v="0"/>
    <n v="0"/>
    <n v="0"/>
    <n v="0"/>
    <n v="0"/>
  </r>
  <r>
    <n v="1"/>
    <n v="0"/>
    <n v="0"/>
    <n v="0"/>
    <n v="0"/>
    <n v="0"/>
    <n v="0"/>
    <n v="0"/>
    <n v="0"/>
  </r>
  <r>
    <n v="0"/>
    <n v="1"/>
    <n v="0"/>
    <n v="0"/>
    <n v="0"/>
    <n v="1"/>
    <n v="0"/>
    <n v="0"/>
    <n v="0"/>
  </r>
  <r>
    <n v="1"/>
    <n v="0"/>
    <n v="0"/>
    <n v="0"/>
    <n v="0"/>
    <n v="0"/>
    <n v="0"/>
    <n v="0"/>
    <n v="0"/>
  </r>
  <r>
    <n v="1"/>
    <n v="0"/>
    <n v="0"/>
    <n v="0"/>
    <n v="0"/>
    <n v="0"/>
    <n v="0"/>
    <n v="0"/>
    <n v="0"/>
  </r>
  <r>
    <n v="1"/>
    <n v="0"/>
    <n v="0"/>
    <n v="0"/>
    <n v="0"/>
    <n v="0"/>
    <n v="0"/>
    <n v="0"/>
    <n v="0"/>
  </r>
  <r>
    <n v="0"/>
    <n v="0"/>
    <n v="1"/>
    <n v="1"/>
    <n v="0"/>
    <n v="0"/>
    <n v="0"/>
    <n v="0"/>
    <n v="0"/>
  </r>
  <r>
    <n v="1"/>
    <n v="0"/>
    <n v="0"/>
    <n v="0"/>
    <n v="0"/>
    <n v="0"/>
    <n v="0"/>
    <n v="0"/>
    <n v="0"/>
  </r>
  <r>
    <n v="1"/>
    <n v="0"/>
    <n v="0"/>
    <n v="0"/>
    <n v="0"/>
    <n v="0"/>
    <n v="0"/>
    <n v="0"/>
    <n v="0"/>
  </r>
  <r>
    <n v="0"/>
    <n v="0"/>
    <n v="0"/>
    <n v="0"/>
    <n v="1"/>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0"/>
    <n v="0"/>
    <n v="0"/>
    <n v="0"/>
    <n v="1"/>
    <n v="0"/>
    <n v="0"/>
    <n v="0"/>
    <n v="0"/>
  </r>
  <r>
    <n v="0"/>
    <n v="0"/>
    <n v="0"/>
    <n v="1"/>
    <n v="0"/>
    <n v="0"/>
    <n v="0"/>
    <n v="0"/>
    <n v="0"/>
  </r>
  <r>
    <n v="1"/>
    <n v="0"/>
    <n v="0"/>
    <n v="0"/>
    <n v="0"/>
    <n v="0"/>
    <n v="0"/>
    <n v="0"/>
    <n v="0"/>
  </r>
  <r>
    <n v="1"/>
    <n v="0"/>
    <n v="0"/>
    <n v="0"/>
    <n v="0"/>
    <n v="0"/>
    <n v="0"/>
    <n v="0"/>
    <n v="0"/>
  </r>
  <r>
    <n v="1"/>
    <n v="0"/>
    <n v="0"/>
    <n v="0"/>
    <n v="0"/>
    <n v="0"/>
    <n v="0"/>
    <n v="0"/>
    <n v="0"/>
  </r>
  <r>
    <n v="1"/>
    <n v="1"/>
    <n v="0"/>
    <n v="0"/>
    <n v="0"/>
    <n v="0"/>
    <n v="0"/>
    <n v="0"/>
    <n v="0"/>
  </r>
  <r>
    <n v="1"/>
    <n v="0"/>
    <n v="0"/>
    <n v="0"/>
    <n v="0"/>
    <n v="0"/>
    <n v="0"/>
    <n v="0"/>
    <n v="0"/>
  </r>
  <r>
    <n v="0"/>
    <n v="1"/>
    <n v="0"/>
    <n v="0"/>
    <n v="0"/>
    <n v="0"/>
    <n v="0"/>
    <n v="0"/>
    <n v="0"/>
  </r>
  <r>
    <n v="1"/>
    <n v="0"/>
    <n v="0"/>
    <n v="0"/>
    <n v="0"/>
    <n v="0"/>
    <n v="0"/>
    <n v="0"/>
    <n v="0"/>
  </r>
  <r>
    <n v="0"/>
    <n v="1"/>
    <n v="0"/>
    <n v="0"/>
    <n v="0"/>
    <n v="0"/>
    <n v="0"/>
    <n v="0"/>
    <n v="0"/>
  </r>
  <r>
    <n v="1"/>
    <n v="0"/>
    <n v="0"/>
    <n v="0"/>
    <n v="0"/>
    <n v="0"/>
    <n v="0"/>
    <n v="0"/>
    <n v="0"/>
  </r>
  <r>
    <n v="1"/>
    <n v="0"/>
    <n v="0"/>
    <n v="0"/>
    <n v="0"/>
    <n v="0"/>
    <n v="0"/>
    <n v="0"/>
    <n v="0"/>
  </r>
  <r>
    <n v="0"/>
    <n v="0"/>
    <n v="0"/>
    <n v="1"/>
    <n v="0"/>
    <n v="0"/>
    <n v="0"/>
    <n v="0"/>
    <n v="0"/>
  </r>
  <r>
    <n v="0"/>
    <n v="1"/>
    <n v="0"/>
    <n v="0"/>
    <n v="0"/>
    <n v="0"/>
    <n v="0"/>
    <n v="0"/>
    <n v="0"/>
  </r>
  <r>
    <n v="0"/>
    <n v="1"/>
    <n v="0"/>
    <n v="0"/>
    <n v="0"/>
    <n v="0"/>
    <n v="0"/>
    <n v="0"/>
    <n v="0"/>
  </r>
  <r>
    <n v="1"/>
    <n v="0"/>
    <n v="0"/>
    <n v="0"/>
    <n v="0"/>
    <n v="0"/>
    <n v="0"/>
    <n v="0"/>
    <n v="0"/>
  </r>
  <r>
    <n v="1"/>
    <n v="0"/>
    <n v="0"/>
    <n v="0"/>
    <n v="0"/>
    <n v="0"/>
    <n v="0"/>
    <n v="0"/>
    <n v="0"/>
  </r>
  <r>
    <n v="0"/>
    <n v="0"/>
    <n v="1"/>
    <n v="0"/>
    <n v="0"/>
    <n v="0"/>
    <n v="0"/>
    <n v="0"/>
    <n v="0"/>
  </r>
  <r>
    <n v="1"/>
    <n v="0"/>
    <n v="0"/>
    <n v="0"/>
    <n v="0"/>
    <n v="0"/>
    <n v="0"/>
    <n v="0"/>
    <n v="0"/>
  </r>
  <r>
    <n v="0"/>
    <n v="0"/>
    <n v="0"/>
    <n v="1"/>
    <n v="0"/>
    <n v="0"/>
    <n v="0"/>
    <n v="0"/>
    <n v="0"/>
  </r>
  <r>
    <n v="1"/>
    <n v="0"/>
    <n v="0"/>
    <n v="0"/>
    <n v="0"/>
    <n v="0"/>
    <n v="0"/>
    <n v="0"/>
    <n v="0"/>
  </r>
  <r>
    <n v="0"/>
    <n v="0"/>
    <n v="0"/>
    <n v="0"/>
    <n v="1"/>
    <n v="1"/>
    <n v="0"/>
    <n v="0"/>
    <n v="0"/>
  </r>
  <r>
    <n v="1"/>
    <n v="0"/>
    <n v="0"/>
    <n v="0"/>
    <n v="0"/>
    <n v="0"/>
    <n v="0"/>
    <n v="0"/>
    <n v="0"/>
  </r>
  <r>
    <n v="1"/>
    <n v="0"/>
    <n v="0"/>
    <n v="0"/>
    <n v="0"/>
    <n v="0"/>
    <n v="0"/>
    <n v="0"/>
    <n v="0"/>
  </r>
  <r>
    <n v="1"/>
    <n v="0"/>
    <n v="0"/>
    <n v="0"/>
    <n v="0"/>
    <n v="0"/>
    <n v="0"/>
    <n v="0"/>
    <n v="0"/>
  </r>
  <r>
    <n v="0"/>
    <n v="0"/>
    <n v="0"/>
    <n v="1"/>
    <n v="1"/>
    <n v="0"/>
    <n v="0"/>
    <n v="0"/>
    <n v="0"/>
  </r>
  <r>
    <n v="1"/>
    <n v="0"/>
    <n v="0"/>
    <n v="0"/>
    <n v="0"/>
    <n v="0"/>
    <n v="0"/>
    <n v="0"/>
    <n v="0"/>
  </r>
  <r>
    <n v="1"/>
    <n v="0"/>
    <n v="0"/>
    <n v="0"/>
    <n v="0"/>
    <n v="0"/>
    <n v="0"/>
    <n v="0"/>
    <n v="0"/>
  </r>
  <r>
    <n v="1"/>
    <n v="0"/>
    <n v="0"/>
    <n v="1"/>
    <n v="0"/>
    <n v="0"/>
    <n v="0"/>
    <n v="0"/>
    <n v="0"/>
  </r>
  <r>
    <n v="1"/>
    <n v="0"/>
    <n v="0"/>
    <n v="0"/>
    <n v="0"/>
    <n v="0"/>
    <n v="0"/>
    <n v="0"/>
    <n v="0"/>
  </r>
  <r>
    <n v="0"/>
    <n v="0"/>
    <n v="0"/>
    <n v="0"/>
    <n v="0"/>
    <n v="0"/>
    <n v="0"/>
    <n v="0"/>
    <n v="1"/>
  </r>
  <r>
    <n v="1"/>
    <n v="0"/>
    <n v="0"/>
    <n v="0"/>
    <n v="0"/>
    <n v="0"/>
    <n v="0"/>
    <n v="0"/>
    <n v="0"/>
  </r>
  <r>
    <n v="1"/>
    <n v="0"/>
    <n v="0"/>
    <n v="0"/>
    <n v="0"/>
    <n v="0"/>
    <n v="0"/>
    <n v="0"/>
    <n v="0"/>
  </r>
  <r>
    <n v="1"/>
    <n v="0"/>
    <n v="0"/>
    <n v="0"/>
    <n v="0"/>
    <n v="0"/>
    <n v="0"/>
    <n v="0"/>
    <n v="0"/>
  </r>
  <r>
    <n v="0"/>
    <n v="0"/>
    <n v="0"/>
    <n v="1"/>
    <n v="1"/>
    <n v="0"/>
    <n v="0"/>
    <n v="0"/>
    <n v="0"/>
  </r>
  <r>
    <n v="0"/>
    <n v="0"/>
    <n v="0"/>
    <n v="0"/>
    <n v="0"/>
    <n v="0"/>
    <n v="0"/>
    <n v="0"/>
    <n v="1"/>
  </r>
  <r>
    <n v="1"/>
    <n v="0"/>
    <n v="0"/>
    <n v="0"/>
    <n v="0"/>
    <n v="0"/>
    <n v="0"/>
    <n v="0"/>
    <n v="0"/>
  </r>
  <r>
    <n v="0"/>
    <n v="0"/>
    <n v="0"/>
    <n v="0"/>
    <n v="0"/>
    <n v="0"/>
    <n v="1"/>
    <n v="0"/>
    <n v="0"/>
  </r>
  <r>
    <n v="0"/>
    <n v="0"/>
    <n v="0"/>
    <n v="0"/>
    <n v="0"/>
    <n v="0"/>
    <n v="0"/>
    <n v="0"/>
    <n v="1"/>
  </r>
  <r>
    <n v="0"/>
    <n v="0"/>
    <n v="0"/>
    <n v="1"/>
    <n v="0"/>
    <n v="1"/>
    <n v="0"/>
    <n v="0"/>
    <n v="0"/>
  </r>
  <r>
    <n v="1"/>
    <n v="0"/>
    <n v="0"/>
    <n v="0"/>
    <n v="0"/>
    <n v="0"/>
    <n v="0"/>
    <n v="0"/>
    <n v="0"/>
  </r>
  <r>
    <n v="1"/>
    <n v="0"/>
    <n v="0"/>
    <n v="0"/>
    <n v="0"/>
    <n v="0"/>
    <n v="0"/>
    <n v="0"/>
    <n v="0"/>
  </r>
  <r>
    <n v="0"/>
    <n v="1"/>
    <n v="0"/>
    <n v="0"/>
    <n v="0"/>
    <n v="0"/>
    <n v="0"/>
    <n v="0"/>
    <n v="0"/>
  </r>
  <r>
    <n v="0"/>
    <n v="0"/>
    <n v="0"/>
    <n v="0"/>
    <n v="0"/>
    <n v="0"/>
    <n v="1"/>
    <n v="0"/>
    <n v="0"/>
  </r>
  <r>
    <n v="0"/>
    <n v="0"/>
    <n v="0"/>
    <n v="1"/>
    <n v="0"/>
    <n v="0"/>
    <n v="0"/>
    <n v="0"/>
    <n v="0"/>
  </r>
  <r>
    <n v="1"/>
    <n v="0"/>
    <n v="0"/>
    <n v="0"/>
    <n v="0"/>
    <n v="0"/>
    <n v="0"/>
    <n v="0"/>
    <n v="0"/>
  </r>
  <r>
    <n v="0"/>
    <n v="0"/>
    <n v="0"/>
    <n v="0"/>
    <n v="0"/>
    <n v="0"/>
    <n v="0"/>
    <n v="1"/>
    <n v="0"/>
  </r>
  <r>
    <n v="0"/>
    <n v="0"/>
    <n v="0"/>
    <n v="1"/>
    <n v="1"/>
    <n v="0"/>
    <n v="0"/>
    <n v="0"/>
    <n v="0"/>
  </r>
  <r>
    <n v="1"/>
    <n v="0"/>
    <n v="0"/>
    <n v="1"/>
    <n v="0"/>
    <n v="0"/>
    <n v="0"/>
    <n v="0"/>
    <n v="0"/>
  </r>
  <r>
    <n v="0"/>
    <n v="0"/>
    <n v="0"/>
    <n v="1"/>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1"/>
    <n v="0"/>
    <n v="1"/>
    <n v="0"/>
    <n v="0"/>
    <n v="0"/>
    <n v="0"/>
    <n v="0"/>
  </r>
  <r>
    <n v="1"/>
    <n v="0"/>
    <n v="0"/>
    <n v="0"/>
    <n v="0"/>
    <n v="0"/>
    <n v="0"/>
    <n v="0"/>
    <n v="0"/>
  </r>
  <r>
    <n v="1"/>
    <n v="0"/>
    <n v="0"/>
    <n v="0"/>
    <n v="0"/>
    <n v="0"/>
    <n v="0"/>
    <n v="0"/>
    <n v="0"/>
  </r>
  <r>
    <n v="1"/>
    <n v="0"/>
    <n v="0"/>
    <n v="0"/>
    <n v="0"/>
    <n v="0"/>
    <n v="0"/>
    <n v="0"/>
    <n v="0"/>
  </r>
  <r>
    <n v="0"/>
    <n v="0"/>
    <n v="1"/>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1"/>
    <n v="0"/>
  </r>
  <r>
    <n v="1"/>
    <n v="0"/>
    <n v="0"/>
    <n v="0"/>
    <n v="0"/>
    <n v="0"/>
    <n v="0"/>
    <n v="0"/>
    <n v="0"/>
  </r>
  <r>
    <n v="0"/>
    <n v="0"/>
    <n v="1"/>
    <n v="1"/>
    <n v="0"/>
    <n v="0"/>
    <n v="0"/>
    <n v="0"/>
    <n v="0"/>
  </r>
  <r>
    <n v="0"/>
    <n v="0"/>
    <n v="1"/>
    <n v="0"/>
    <n v="0"/>
    <n v="0"/>
    <n v="0"/>
    <n v="1"/>
    <n v="0"/>
  </r>
  <r>
    <n v="1"/>
    <n v="0"/>
    <n v="0"/>
    <n v="0"/>
    <n v="0"/>
    <n v="0"/>
    <n v="0"/>
    <n v="0"/>
    <n v="0"/>
  </r>
  <r>
    <n v="0"/>
    <n v="0"/>
    <n v="1"/>
    <n v="1"/>
    <n v="0"/>
    <n v="0"/>
    <n v="0"/>
    <n v="0"/>
    <n v="0"/>
  </r>
  <r>
    <n v="1"/>
    <n v="0"/>
    <n v="0"/>
    <n v="0"/>
    <n v="0"/>
    <n v="0"/>
    <n v="0"/>
    <n v="0"/>
    <n v="0"/>
  </r>
  <r>
    <n v="1"/>
    <n v="0"/>
    <n v="0"/>
    <n v="1"/>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0"/>
    <n v="0"/>
    <n v="0"/>
    <n v="0"/>
    <n v="0"/>
    <n v="0"/>
    <n v="0"/>
    <n v="0"/>
  </r>
  <r>
    <n v="1"/>
    <n v="1"/>
    <n v="1"/>
    <n v="1"/>
    <n v="0"/>
    <n v="0"/>
    <n v="0"/>
    <n v="0"/>
    <n v="0"/>
  </r>
  <r>
    <n v="1"/>
    <n v="0"/>
    <n v="0"/>
    <n v="0"/>
    <n v="0"/>
    <n v="0"/>
    <n v="0"/>
    <n v="0"/>
    <n v="0"/>
  </r>
  <r>
    <n v="1"/>
    <n v="0"/>
    <n v="0"/>
    <n v="0"/>
    <n v="0"/>
    <n v="0"/>
    <n v="0"/>
    <n v="0"/>
    <n v="0"/>
  </r>
  <r>
    <n v="1"/>
    <n v="1"/>
    <n v="1"/>
    <n v="1"/>
    <n v="0"/>
    <n v="0"/>
    <n v="0"/>
    <n v="0"/>
    <n v="0"/>
  </r>
  <r>
    <n v="1"/>
    <n v="1"/>
    <n v="0"/>
    <n v="1"/>
    <n v="0"/>
    <n v="0"/>
    <n v="0"/>
    <n v="0"/>
    <n v="0"/>
  </r>
  <r>
    <n v="1"/>
    <n v="0"/>
    <n v="0"/>
    <n v="0"/>
    <n v="0"/>
    <n v="0"/>
    <n v="0"/>
    <n v="0"/>
    <n v="0"/>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1"/>
  </r>
  <r>
    <x v="0"/>
  </r>
  <r>
    <x v="1"/>
  </r>
  <r>
    <x v="0"/>
  </r>
  <r>
    <x v="2"/>
  </r>
  <r>
    <x v="1"/>
  </r>
  <r>
    <x v="0"/>
  </r>
  <r>
    <x v="1"/>
  </r>
  <r>
    <x v="0"/>
  </r>
  <r>
    <x v="1"/>
  </r>
  <r>
    <x v="1"/>
  </r>
  <r>
    <x v="0"/>
  </r>
  <r>
    <x v="1"/>
  </r>
  <r>
    <x v="1"/>
  </r>
  <r>
    <x v="0"/>
  </r>
  <r>
    <x v="0"/>
  </r>
  <r>
    <x v="1"/>
  </r>
  <r>
    <x v="3"/>
  </r>
  <r>
    <x v="1"/>
  </r>
  <r>
    <x v="0"/>
  </r>
  <r>
    <x v="0"/>
  </r>
  <r>
    <x v="0"/>
  </r>
  <r>
    <x v="0"/>
  </r>
  <r>
    <x v="0"/>
  </r>
  <r>
    <x v="1"/>
  </r>
  <r>
    <x v="0"/>
  </r>
  <r>
    <x v="0"/>
  </r>
  <r>
    <x v="0"/>
  </r>
  <r>
    <x v="1"/>
  </r>
  <r>
    <x v="4"/>
  </r>
  <r>
    <x v="0"/>
  </r>
  <r>
    <x v="1"/>
  </r>
  <r>
    <x v="0"/>
  </r>
  <r>
    <x v="0"/>
  </r>
  <r>
    <x v="0"/>
  </r>
  <r>
    <x v="0"/>
  </r>
  <r>
    <x v="2"/>
  </r>
  <r>
    <x v="1"/>
  </r>
  <r>
    <x v="0"/>
  </r>
  <r>
    <x v="1"/>
  </r>
  <r>
    <x v="0"/>
  </r>
  <r>
    <x v="0"/>
  </r>
  <r>
    <x v="0"/>
  </r>
  <r>
    <x v="0"/>
  </r>
  <r>
    <x v="3"/>
  </r>
  <r>
    <x v="0"/>
  </r>
  <r>
    <x v="0"/>
  </r>
  <r>
    <x v="0"/>
  </r>
  <r>
    <x v="0"/>
  </r>
  <r>
    <x v="3"/>
  </r>
  <r>
    <x v="0"/>
  </r>
  <r>
    <x v="1"/>
  </r>
  <r>
    <x v="0"/>
  </r>
  <r>
    <x v="0"/>
  </r>
  <r>
    <x v="0"/>
  </r>
  <r>
    <x v="1"/>
  </r>
  <r>
    <x v="3"/>
  </r>
  <r>
    <x v="0"/>
  </r>
  <r>
    <x v="0"/>
  </r>
  <r>
    <x v="0"/>
  </r>
  <r>
    <x v="0"/>
  </r>
  <r>
    <x v="1"/>
  </r>
  <r>
    <x v="1"/>
  </r>
  <r>
    <x v="1"/>
  </r>
  <r>
    <x v="1"/>
  </r>
  <r>
    <x v="3"/>
  </r>
  <r>
    <x v="0"/>
  </r>
  <r>
    <x v="1"/>
  </r>
  <r>
    <x v="0"/>
  </r>
  <r>
    <x v="0"/>
  </r>
  <r>
    <x v="1"/>
  </r>
  <r>
    <x v="1"/>
  </r>
  <r>
    <x v="1"/>
  </r>
  <r>
    <x v="0"/>
  </r>
  <r>
    <x v="1"/>
  </r>
  <r>
    <x v="0"/>
  </r>
  <r>
    <x v="0"/>
  </r>
  <r>
    <x v="3"/>
  </r>
  <r>
    <x v="1"/>
  </r>
  <r>
    <x v="0"/>
  </r>
  <r>
    <x v="0"/>
  </r>
  <r>
    <x v="3"/>
  </r>
  <r>
    <x v="1"/>
  </r>
  <r>
    <x v="1"/>
  </r>
  <r>
    <x v="1"/>
  </r>
  <r>
    <x v="1"/>
  </r>
  <r>
    <x v="1"/>
  </r>
  <r>
    <x v="0"/>
  </r>
  <r>
    <x v="2"/>
  </r>
  <r>
    <x v="3"/>
  </r>
  <r>
    <x v="0"/>
  </r>
  <r>
    <x v="1"/>
  </r>
  <r>
    <x v="1"/>
  </r>
  <r>
    <x v="1"/>
  </r>
  <r>
    <x v="1"/>
  </r>
  <r>
    <x v="0"/>
  </r>
  <r>
    <x v="0"/>
  </r>
  <r>
    <x v="0"/>
  </r>
  <r>
    <x v="1"/>
  </r>
  <r>
    <x v="0"/>
  </r>
  <r>
    <x v="0"/>
  </r>
  <r>
    <x v="0"/>
  </r>
  <r>
    <x v="2"/>
  </r>
  <r>
    <x v="0"/>
  </r>
  <r>
    <x v="1"/>
  </r>
  <r>
    <x v="1"/>
  </r>
  <r>
    <x v="0"/>
  </r>
  <r>
    <x v="3"/>
  </r>
  <r>
    <x v="3"/>
  </r>
  <r>
    <x v="3"/>
  </r>
  <r>
    <x v="3"/>
  </r>
  <r>
    <x v="1"/>
  </r>
  <r>
    <x v="1"/>
  </r>
  <r>
    <x v="3"/>
  </r>
  <r>
    <x v="0"/>
  </r>
  <r>
    <x v="0"/>
  </r>
  <r>
    <x v="1"/>
  </r>
  <r>
    <x v="2"/>
  </r>
  <r>
    <x v="3"/>
  </r>
  <r>
    <x v="1"/>
  </r>
  <r>
    <x v="0"/>
  </r>
  <r>
    <x v="0"/>
  </r>
  <r>
    <x v="0"/>
  </r>
  <r>
    <x v="1"/>
  </r>
  <r>
    <x v="1"/>
  </r>
  <r>
    <x v="3"/>
  </r>
  <r>
    <x v="0"/>
  </r>
  <r>
    <x v="1"/>
  </r>
  <r>
    <x v="1"/>
  </r>
  <r>
    <x v="0"/>
  </r>
  <r>
    <x v="1"/>
  </r>
  <r>
    <x v="0"/>
  </r>
  <r>
    <x v="0"/>
  </r>
  <r>
    <x v="3"/>
  </r>
  <r>
    <x v="0"/>
  </r>
  <r>
    <x v="0"/>
  </r>
  <r>
    <x v="3"/>
  </r>
  <r>
    <x v="2"/>
  </r>
  <r>
    <x v="0"/>
  </r>
  <r>
    <x v="3"/>
  </r>
  <r>
    <x v="0"/>
  </r>
  <r>
    <x v="2"/>
  </r>
  <r>
    <x v="1"/>
  </r>
  <r>
    <x v="0"/>
  </r>
  <r>
    <x v="0"/>
  </r>
  <r>
    <x v="1"/>
  </r>
  <r>
    <x v="1"/>
  </r>
  <r>
    <x v="0"/>
  </r>
  <r>
    <x v="0"/>
  </r>
  <r>
    <x v="2"/>
  </r>
  <r>
    <x v="3"/>
  </r>
  <r>
    <x v="0"/>
  </r>
  <r>
    <x v="0"/>
  </r>
  <r>
    <x v="0"/>
  </r>
  <r>
    <x v="0"/>
  </r>
  <r>
    <x v="0"/>
  </r>
  <r>
    <x v="0"/>
  </r>
  <r>
    <x v="4"/>
  </r>
  <r>
    <x v="0"/>
  </r>
  <r>
    <x v="0"/>
  </r>
  <r>
    <x v="1"/>
  </r>
  <r>
    <x v="3"/>
  </r>
  <r>
    <x v="4"/>
  </r>
  <r>
    <x v="0"/>
  </r>
  <r>
    <x v="4"/>
  </r>
  <r>
    <x v="4"/>
  </r>
  <r>
    <x v="0"/>
  </r>
  <r>
    <x v="0"/>
  </r>
  <r>
    <x v="3"/>
  </r>
  <r>
    <x v="3"/>
  </r>
  <r>
    <x v="3"/>
  </r>
  <r>
    <x v="0"/>
  </r>
  <r>
    <x v="1"/>
  </r>
  <r>
    <x v="0"/>
  </r>
  <r>
    <x v="1"/>
  </r>
  <r>
    <x v="1"/>
  </r>
  <r>
    <x v="0"/>
  </r>
  <r>
    <x v="1"/>
  </r>
  <r>
    <x v="0"/>
  </r>
  <r>
    <x v="3"/>
  </r>
  <r>
    <x v="0"/>
  </r>
  <r>
    <x v="0"/>
  </r>
  <r>
    <x v="1"/>
  </r>
  <r>
    <x v="0"/>
  </r>
  <r>
    <x v="0"/>
  </r>
  <r>
    <x v="1"/>
  </r>
  <r>
    <x v="0"/>
  </r>
  <r>
    <x v="1"/>
  </r>
  <r>
    <x v="0"/>
  </r>
  <r>
    <x v="1"/>
  </r>
  <r>
    <x v="0"/>
  </r>
  <r>
    <x v="1"/>
  </r>
  <r>
    <x v="1"/>
  </r>
  <r>
    <x v="1"/>
  </r>
  <r>
    <x v="1"/>
  </r>
  <r>
    <x v="0"/>
  </r>
  <r>
    <x v="1"/>
  </r>
  <r>
    <x v="1"/>
  </r>
  <r>
    <x v="0"/>
  </r>
  <r>
    <x v="0"/>
  </r>
  <r>
    <x v="0"/>
  </r>
  <r>
    <x v="0"/>
  </r>
  <r>
    <x v="0"/>
  </r>
  <r>
    <x v="0"/>
  </r>
  <r>
    <x v="0"/>
  </r>
  <r>
    <x v="0"/>
  </r>
  <r>
    <x v="0"/>
  </r>
  <r>
    <x v="1"/>
  </r>
  <r>
    <x v="3"/>
  </r>
  <r>
    <x v="1"/>
  </r>
  <r>
    <x v="1"/>
  </r>
  <r>
    <x v="0"/>
  </r>
  <r>
    <x v="3"/>
  </r>
  <r>
    <x v="0"/>
  </r>
  <r>
    <x v="0"/>
  </r>
  <r>
    <x v="1"/>
  </r>
  <r>
    <x v="0"/>
  </r>
  <r>
    <x v="1"/>
  </r>
  <r>
    <x v="0"/>
  </r>
  <r>
    <x v="1"/>
  </r>
  <r>
    <x v="3"/>
  </r>
  <r>
    <x v="0"/>
  </r>
  <r>
    <x v="3"/>
  </r>
  <r>
    <x v="0"/>
  </r>
  <r>
    <x v="0"/>
  </r>
  <r>
    <x v="1"/>
  </r>
  <r>
    <x v="1"/>
  </r>
  <r>
    <x v="0"/>
  </r>
  <r>
    <x v="0"/>
  </r>
  <r>
    <x v="0"/>
  </r>
  <r>
    <x v="1"/>
  </r>
  <r>
    <x v="3"/>
  </r>
  <r>
    <x v="1"/>
  </r>
  <r>
    <x v="0"/>
  </r>
  <r>
    <x v="1"/>
  </r>
  <r>
    <x v="1"/>
  </r>
  <r>
    <x v="1"/>
  </r>
  <r>
    <x v="3"/>
  </r>
  <r>
    <x v="0"/>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0"/>
  </r>
  <r>
    <x v="1"/>
  </r>
  <r>
    <x v="0"/>
  </r>
  <r>
    <x v="1"/>
  </r>
  <r>
    <x v="0"/>
  </r>
  <r>
    <x v="0"/>
  </r>
  <r>
    <x v="1"/>
  </r>
  <r>
    <x v="1"/>
  </r>
  <r>
    <x v="0"/>
  </r>
  <r>
    <x v="1"/>
  </r>
  <r>
    <x v="1"/>
  </r>
  <r>
    <x v="1"/>
  </r>
  <r>
    <x v="0"/>
  </r>
  <r>
    <x v="1"/>
  </r>
  <r>
    <x v="1"/>
  </r>
  <r>
    <x v="0"/>
  </r>
  <r>
    <x v="1"/>
  </r>
  <r>
    <x v="0"/>
  </r>
  <r>
    <x v="1"/>
  </r>
  <r>
    <x v="0"/>
  </r>
  <r>
    <x v="0"/>
  </r>
  <r>
    <x v="1"/>
  </r>
  <r>
    <x v="1"/>
  </r>
  <r>
    <x v="0"/>
  </r>
  <r>
    <x v="0"/>
  </r>
  <r>
    <x v="1"/>
  </r>
  <r>
    <x v="1"/>
  </r>
  <r>
    <x v="1"/>
  </r>
  <r>
    <x v="1"/>
  </r>
  <r>
    <x v="0"/>
  </r>
  <r>
    <x v="0"/>
  </r>
  <r>
    <x v="0"/>
  </r>
  <r>
    <x v="1"/>
  </r>
  <r>
    <x v="1"/>
  </r>
  <r>
    <x v="1"/>
  </r>
  <r>
    <x v="1"/>
  </r>
  <r>
    <x v="0"/>
  </r>
  <r>
    <x v="1"/>
  </r>
  <r>
    <x v="1"/>
  </r>
  <r>
    <x v="0"/>
  </r>
  <r>
    <x v="1"/>
  </r>
  <r>
    <x v="1"/>
  </r>
  <r>
    <x v="0"/>
  </r>
  <r>
    <x v="1"/>
  </r>
  <r>
    <x v="1"/>
  </r>
  <r>
    <x v="1"/>
  </r>
  <r>
    <x v="0"/>
  </r>
  <r>
    <x v="0"/>
  </r>
  <r>
    <x v="1"/>
  </r>
  <r>
    <x v="0"/>
  </r>
  <r>
    <x v="0"/>
  </r>
  <r>
    <x v="1"/>
  </r>
  <r>
    <x v="0"/>
  </r>
  <r>
    <x v="1"/>
  </r>
  <r>
    <x v="1"/>
  </r>
  <r>
    <x v="2"/>
  </r>
  <r>
    <x v="0"/>
  </r>
  <r>
    <x v="0"/>
  </r>
  <r>
    <x v="0"/>
  </r>
  <r>
    <x v="0"/>
  </r>
  <r>
    <x v="1"/>
  </r>
  <r>
    <x v="0"/>
  </r>
  <r>
    <x v="1"/>
  </r>
  <r>
    <x v="1"/>
  </r>
  <r>
    <x v="1"/>
  </r>
  <r>
    <x v="0"/>
  </r>
  <r>
    <x v="1"/>
  </r>
  <r>
    <x v="1"/>
  </r>
  <r>
    <x v="1"/>
  </r>
  <r>
    <x v="0"/>
  </r>
  <r>
    <x v="0"/>
  </r>
  <r>
    <x v="0"/>
  </r>
  <r>
    <x v="1"/>
  </r>
  <r>
    <x v="1"/>
  </r>
  <r>
    <x v="1"/>
  </r>
  <r>
    <x v="0"/>
  </r>
  <r>
    <x v="0"/>
  </r>
  <r>
    <x v="0"/>
  </r>
  <r>
    <x v="1"/>
  </r>
  <r>
    <x v="1"/>
  </r>
  <r>
    <x v="1"/>
  </r>
  <r>
    <x v="1"/>
  </r>
  <r>
    <x v="1"/>
  </r>
  <r>
    <x v="1"/>
  </r>
  <r>
    <x v="1"/>
  </r>
  <r>
    <x v="1"/>
  </r>
  <r>
    <x v="1"/>
  </r>
  <r>
    <x v="1"/>
  </r>
  <r>
    <x v="0"/>
  </r>
  <r>
    <x v="1"/>
  </r>
  <r>
    <x v="0"/>
  </r>
  <r>
    <x v="1"/>
  </r>
  <r>
    <x v="0"/>
  </r>
  <r>
    <x v="0"/>
  </r>
  <r>
    <x v="1"/>
  </r>
  <r>
    <x v="0"/>
  </r>
  <r>
    <x v="0"/>
  </r>
  <r>
    <x v="0"/>
  </r>
  <r>
    <x v="1"/>
  </r>
  <r>
    <x v="0"/>
  </r>
  <r>
    <x v="1"/>
  </r>
  <r>
    <x v="0"/>
  </r>
  <r>
    <x v="0"/>
  </r>
  <r>
    <x v="1"/>
  </r>
  <r>
    <x v="1"/>
  </r>
  <r>
    <x v="1"/>
  </r>
  <r>
    <x v="1"/>
  </r>
  <r>
    <x v="0"/>
  </r>
  <r>
    <x v="1"/>
  </r>
  <r>
    <x v="1"/>
  </r>
  <r>
    <x v="0"/>
  </r>
  <r>
    <x v="1"/>
  </r>
  <r>
    <x v="1"/>
  </r>
  <r>
    <x v="0"/>
  </r>
  <r>
    <x v="1"/>
  </r>
  <r>
    <x v="1"/>
  </r>
  <r>
    <x v="0"/>
  </r>
  <r>
    <x v="0"/>
  </r>
  <r>
    <x v="0"/>
  </r>
  <r>
    <x v="1"/>
  </r>
  <r>
    <x v="1"/>
  </r>
  <r>
    <x v="1"/>
  </r>
  <r>
    <x v="1"/>
  </r>
  <r>
    <x v="1"/>
  </r>
  <r>
    <x v="1"/>
  </r>
  <r>
    <x v="1"/>
  </r>
  <r>
    <x v="1"/>
  </r>
  <r>
    <x v="1"/>
  </r>
  <r>
    <x v="0"/>
  </r>
  <r>
    <x v="0"/>
  </r>
  <r>
    <x v="1"/>
  </r>
  <r>
    <x v="1"/>
  </r>
  <r>
    <x v="1"/>
  </r>
  <r>
    <x v="1"/>
  </r>
  <r>
    <x v="1"/>
  </r>
  <r>
    <x v="0"/>
  </r>
  <r>
    <x v="1"/>
  </r>
  <r>
    <x v="0"/>
  </r>
  <r>
    <x v="1"/>
  </r>
  <r>
    <x v="1"/>
  </r>
  <r>
    <x v="1"/>
  </r>
  <r>
    <x v="1"/>
  </r>
  <r>
    <x v="1"/>
  </r>
  <r>
    <x v="2"/>
  </r>
  <r>
    <x v="0"/>
  </r>
  <r>
    <x v="1"/>
  </r>
  <r>
    <x v="0"/>
  </r>
  <r>
    <x v="0"/>
  </r>
  <r>
    <x v="0"/>
  </r>
  <r>
    <x v="1"/>
  </r>
  <r>
    <x v="0"/>
  </r>
  <r>
    <x v="1"/>
  </r>
  <r>
    <x v="0"/>
  </r>
  <r>
    <x v="1"/>
  </r>
  <r>
    <x v="1"/>
  </r>
  <r>
    <x v="1"/>
  </r>
  <r>
    <x v="1"/>
  </r>
  <r>
    <x v="2"/>
  </r>
  <r>
    <x v="1"/>
  </r>
  <r>
    <x v="0"/>
  </r>
  <r>
    <x v="1"/>
  </r>
  <r>
    <x v="0"/>
  </r>
  <r>
    <x v="2"/>
  </r>
  <r>
    <x v="1"/>
  </r>
  <r>
    <x v="2"/>
  </r>
  <r>
    <x v="0"/>
  </r>
  <r>
    <x v="0"/>
  </r>
  <r>
    <x v="1"/>
  </r>
  <r>
    <x v="0"/>
  </r>
  <r>
    <x v="1"/>
  </r>
  <r>
    <x v="0"/>
  </r>
  <r>
    <x v="1"/>
  </r>
  <r>
    <x v="1"/>
  </r>
  <r>
    <x v="1"/>
  </r>
  <r>
    <x v="1"/>
  </r>
  <r>
    <x v="1"/>
  </r>
  <r>
    <x v="1"/>
  </r>
  <r>
    <x v="1"/>
  </r>
  <r>
    <x v="0"/>
  </r>
  <r>
    <x v="0"/>
  </r>
  <r>
    <x v="1"/>
  </r>
  <r>
    <x v="1"/>
  </r>
  <r>
    <x v="1"/>
  </r>
  <r>
    <x v="0"/>
  </r>
  <r>
    <x v="0"/>
  </r>
  <r>
    <x v="1"/>
  </r>
  <r>
    <x v="1"/>
  </r>
  <r>
    <x v="1"/>
  </r>
  <r>
    <x v="1"/>
  </r>
  <r>
    <x v="1"/>
  </r>
  <r>
    <x v="1"/>
  </r>
  <r>
    <x v="1"/>
  </r>
  <r>
    <x v="1"/>
  </r>
  <r>
    <x v="2"/>
  </r>
  <r>
    <x v="1"/>
  </r>
  <r>
    <x v="0"/>
  </r>
  <r>
    <x v="1"/>
  </r>
  <r>
    <x v="1"/>
  </r>
  <r>
    <x v="1"/>
  </r>
  <r>
    <x v="1"/>
  </r>
  <r>
    <x v="1"/>
  </r>
  <r>
    <x v="1"/>
  </r>
  <r>
    <x v="1"/>
  </r>
  <r>
    <x v="1"/>
  </r>
  <r>
    <x v="0"/>
  </r>
  <r>
    <x v="1"/>
  </r>
  <r>
    <x v="1"/>
  </r>
  <r>
    <x v="1"/>
  </r>
  <r>
    <x v="0"/>
  </r>
  <r>
    <x v="0"/>
  </r>
  <r>
    <x v="1"/>
  </r>
  <r>
    <x v="0"/>
  </r>
  <r>
    <x v="0"/>
  </r>
  <r>
    <x v="0"/>
  </r>
  <r>
    <x v="0"/>
  </r>
  <r>
    <x v="1"/>
  </r>
  <r>
    <x v="0"/>
  </r>
  <r>
    <x v="1"/>
  </r>
  <r>
    <x v="1"/>
  </r>
  <r>
    <x v="0"/>
  </r>
  <r>
    <x v="0"/>
  </r>
  <r>
    <x v="1"/>
  </r>
  <r>
    <x v="1"/>
  </r>
  <r>
    <x v="1"/>
  </r>
  <r>
    <x v="1"/>
  </r>
  <r>
    <x v="1"/>
  </r>
  <r>
    <x v="1"/>
  </r>
  <r>
    <x v="1"/>
  </r>
  <r>
    <x v="1"/>
  </r>
  <r>
    <x v="0"/>
  </r>
  <r>
    <x v="0"/>
  </r>
  <r>
    <x v="1"/>
  </r>
  <r>
    <x v="1"/>
  </r>
  <r>
    <x v="0"/>
  </r>
  <r>
    <x v="1"/>
  </r>
  <r>
    <x v="1"/>
  </r>
  <r>
    <x v="1"/>
  </r>
  <r>
    <x v="1"/>
  </r>
  <r>
    <x v="1"/>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1"/>
  </r>
  <r>
    <x v="1"/>
  </r>
  <r>
    <x v="1"/>
  </r>
  <r>
    <x v="0"/>
  </r>
  <r>
    <x v="0"/>
  </r>
  <r>
    <x v="1"/>
  </r>
  <r>
    <x v="1"/>
  </r>
  <r>
    <x v="1"/>
  </r>
  <r>
    <x v="1"/>
  </r>
  <r>
    <x v="1"/>
  </r>
  <r>
    <x v="1"/>
  </r>
  <r>
    <x v="1"/>
  </r>
  <r>
    <x v="1"/>
  </r>
  <r>
    <x v="1"/>
  </r>
  <r>
    <x v="0"/>
  </r>
  <r>
    <x v="0"/>
  </r>
  <r>
    <x v="1"/>
  </r>
  <r>
    <x v="0"/>
  </r>
  <r>
    <x v="1"/>
  </r>
  <r>
    <x v="1"/>
  </r>
  <r>
    <x v="1"/>
  </r>
  <r>
    <x v="1"/>
  </r>
  <r>
    <x v="0"/>
  </r>
  <r>
    <x v="1"/>
  </r>
  <r>
    <x v="1"/>
  </r>
  <r>
    <x v="1"/>
  </r>
  <r>
    <x v="1"/>
  </r>
  <r>
    <x v="0"/>
  </r>
  <r>
    <x v="1"/>
  </r>
  <r>
    <x v="2"/>
  </r>
  <r>
    <x v="1"/>
  </r>
  <r>
    <x v="1"/>
  </r>
  <r>
    <x v="1"/>
  </r>
  <r>
    <x v="1"/>
  </r>
  <r>
    <x v="2"/>
  </r>
  <r>
    <x v="1"/>
  </r>
  <r>
    <x v="0"/>
  </r>
  <r>
    <x v="1"/>
  </r>
  <r>
    <x v="1"/>
  </r>
  <r>
    <x v="1"/>
  </r>
  <r>
    <x v="1"/>
  </r>
  <r>
    <x v="1"/>
  </r>
  <r>
    <x v="1"/>
  </r>
  <r>
    <x v="1"/>
  </r>
  <r>
    <x v="1"/>
  </r>
  <r>
    <x v="0"/>
  </r>
  <r>
    <x v="0"/>
  </r>
  <r>
    <x v="1"/>
  </r>
  <r>
    <x v="0"/>
  </r>
  <r>
    <x v="0"/>
  </r>
  <r>
    <x v="1"/>
  </r>
  <r>
    <x v="1"/>
  </r>
  <r>
    <x v="1"/>
  </r>
  <r>
    <x v="1"/>
  </r>
  <r>
    <x v="0"/>
  </r>
  <r>
    <x v="1"/>
  </r>
  <r>
    <x v="0"/>
  </r>
  <r>
    <x v="0"/>
  </r>
  <r>
    <x v="1"/>
  </r>
  <r>
    <x v="1"/>
  </r>
  <r>
    <x v="1"/>
  </r>
  <r>
    <x v="1"/>
  </r>
  <r>
    <x v="1"/>
  </r>
  <r>
    <x v="1"/>
  </r>
  <r>
    <x v="1"/>
  </r>
  <r>
    <x v="0"/>
  </r>
  <r>
    <x v="0"/>
  </r>
  <r>
    <x v="1"/>
  </r>
  <r>
    <x v="1"/>
  </r>
  <r>
    <x v="1"/>
  </r>
  <r>
    <x v="1"/>
  </r>
  <r>
    <x v="1"/>
  </r>
  <r>
    <x v="1"/>
  </r>
  <r>
    <x v="1"/>
  </r>
  <r>
    <x v="1"/>
  </r>
  <r>
    <x v="1"/>
  </r>
  <r>
    <x v="1"/>
  </r>
  <r>
    <x v="0"/>
  </r>
  <r>
    <x v="1"/>
  </r>
  <r>
    <x v="2"/>
  </r>
  <r>
    <x v="0"/>
  </r>
  <r>
    <x v="0"/>
  </r>
  <r>
    <x v="1"/>
  </r>
  <r>
    <x v="1"/>
  </r>
  <r>
    <x v="1"/>
  </r>
  <r>
    <x v="1"/>
  </r>
  <r>
    <x v="1"/>
  </r>
  <r>
    <x v="1"/>
  </r>
  <r>
    <x v="0"/>
  </r>
  <r>
    <x v="0"/>
  </r>
  <r>
    <x v="1"/>
  </r>
  <r>
    <x v="1"/>
  </r>
  <r>
    <x v="0"/>
  </r>
  <r>
    <x v="0"/>
  </r>
  <r>
    <x v="1"/>
  </r>
  <r>
    <x v="0"/>
  </r>
  <r>
    <x v="0"/>
  </r>
  <r>
    <x v="0"/>
  </r>
  <r>
    <x v="1"/>
  </r>
  <r>
    <x v="1"/>
  </r>
  <r>
    <x v="1"/>
  </r>
  <r>
    <x v="1"/>
  </r>
  <r>
    <x v="0"/>
  </r>
  <r>
    <x v="1"/>
  </r>
  <r>
    <x v="1"/>
  </r>
  <r>
    <x v="1"/>
  </r>
  <r>
    <x v="1"/>
  </r>
  <r>
    <x v="0"/>
  </r>
  <r>
    <x v="0"/>
  </r>
  <r>
    <x v="0"/>
  </r>
  <r>
    <x v="0"/>
  </r>
  <r>
    <x v="1"/>
  </r>
  <r>
    <x v="1"/>
  </r>
  <r>
    <x v="0"/>
  </r>
  <r>
    <x v="1"/>
  </r>
  <r>
    <x v="1"/>
  </r>
  <r>
    <x v="1"/>
  </r>
  <r>
    <x v="0"/>
  </r>
  <r>
    <x v="0"/>
  </r>
  <r>
    <x v="1"/>
  </r>
  <r>
    <x v="1"/>
  </r>
  <r>
    <x v="0"/>
  </r>
  <r>
    <x v="1"/>
  </r>
  <r>
    <x v="1"/>
  </r>
  <r>
    <x v="1"/>
  </r>
  <r>
    <x v="0"/>
  </r>
  <r>
    <x v="0"/>
  </r>
  <r>
    <x v="1"/>
  </r>
  <r>
    <x v="1"/>
  </r>
  <r>
    <x v="0"/>
  </r>
  <r>
    <x v="1"/>
  </r>
  <r>
    <x v="1"/>
  </r>
  <r>
    <x v="1"/>
  </r>
  <r>
    <x v="0"/>
  </r>
  <r>
    <x v="1"/>
  </r>
  <r>
    <x v="1"/>
  </r>
  <r>
    <x v="1"/>
  </r>
  <r>
    <x v="0"/>
  </r>
  <r>
    <x v="1"/>
  </r>
  <r>
    <x v="1"/>
  </r>
  <r>
    <x v="1"/>
  </r>
  <r>
    <x v="1"/>
  </r>
  <r>
    <x v="1"/>
  </r>
  <r>
    <x v="2"/>
  </r>
  <r>
    <x v="1"/>
  </r>
  <r>
    <x v="1"/>
  </r>
  <r>
    <x v="1"/>
  </r>
  <r>
    <x v="1"/>
  </r>
  <r>
    <x v="1"/>
  </r>
  <r>
    <x v="1"/>
  </r>
  <r>
    <x v="0"/>
  </r>
  <r>
    <x v="1"/>
  </r>
  <r>
    <x v="1"/>
  </r>
  <r>
    <x v="1"/>
  </r>
  <r>
    <x v="0"/>
  </r>
  <r>
    <x v="0"/>
  </r>
  <r>
    <x v="1"/>
  </r>
  <r>
    <x v="2"/>
  </r>
  <r>
    <x v="1"/>
  </r>
  <r>
    <x v="0"/>
  </r>
  <r>
    <x v="1"/>
  </r>
  <r>
    <x v="0"/>
  </r>
  <r>
    <x v="2"/>
  </r>
  <r>
    <x v="1"/>
  </r>
  <r>
    <x v="1"/>
  </r>
  <r>
    <x v="0"/>
  </r>
  <r>
    <x v="0"/>
  </r>
  <r>
    <x v="1"/>
  </r>
  <r>
    <x v="0"/>
  </r>
  <r>
    <x v="0"/>
  </r>
  <r>
    <x v="0"/>
  </r>
  <r>
    <x v="0"/>
  </r>
  <r>
    <x v="1"/>
  </r>
  <r>
    <x v="0"/>
  </r>
  <r>
    <x v="1"/>
  </r>
  <r>
    <x v="1"/>
  </r>
  <r>
    <x v="1"/>
  </r>
  <r>
    <x v="1"/>
  </r>
  <r>
    <x v="0"/>
  </r>
  <r>
    <x v="1"/>
  </r>
  <r>
    <x v="1"/>
  </r>
  <r>
    <x v="2"/>
  </r>
  <r>
    <x v="1"/>
  </r>
  <r>
    <x v="0"/>
  </r>
  <r>
    <x v="0"/>
  </r>
  <r>
    <x v="1"/>
  </r>
  <r>
    <x v="0"/>
  </r>
  <r>
    <x v="1"/>
  </r>
  <r>
    <x v="1"/>
  </r>
  <r>
    <x v="1"/>
  </r>
  <r>
    <x v="1"/>
  </r>
  <r>
    <x v="1"/>
  </r>
  <r>
    <x v="1"/>
  </r>
  <r>
    <x v="0"/>
  </r>
  <r>
    <x v="1"/>
  </r>
  <r>
    <x v="1"/>
  </r>
  <r>
    <x v="1"/>
  </r>
  <r>
    <x v="1"/>
  </r>
  <r>
    <x v="0"/>
  </r>
  <r>
    <x v="1"/>
  </r>
  <r>
    <x v="1"/>
  </r>
  <r>
    <x v="1"/>
  </r>
  <r>
    <x v="1"/>
  </r>
  <r>
    <x v="1"/>
  </r>
  <r>
    <x v="1"/>
  </r>
  <r>
    <x v="1"/>
  </r>
  <r>
    <x v="1"/>
  </r>
  <r>
    <x v="1"/>
  </r>
  <r>
    <x v="0"/>
  </r>
  <r>
    <x v="1"/>
  </r>
  <r>
    <x v="1"/>
  </r>
  <r>
    <x v="1"/>
  </r>
  <r>
    <x v="1"/>
  </r>
  <r>
    <x v="0"/>
  </r>
  <r>
    <x v="1"/>
  </r>
  <r>
    <x v="1"/>
  </r>
  <r>
    <x v="1"/>
  </r>
  <r>
    <x v="1"/>
  </r>
  <r>
    <x v="1"/>
  </r>
  <r>
    <x v="1"/>
  </r>
  <r>
    <x v="0"/>
  </r>
  <r>
    <x v="1"/>
  </r>
  <r>
    <x v="0"/>
  </r>
  <r>
    <x v="1"/>
  </r>
  <r>
    <x v="1"/>
  </r>
  <r>
    <x v="1"/>
  </r>
  <r>
    <x v="1"/>
  </r>
  <r>
    <x v="1"/>
  </r>
  <r>
    <x v="1"/>
  </r>
  <r>
    <x v="0"/>
  </r>
  <r>
    <x v="1"/>
  </r>
  <r>
    <x v="0"/>
  </r>
  <r>
    <x v="1"/>
  </r>
  <r>
    <x v="1"/>
  </r>
  <r>
    <x v="1"/>
  </r>
  <r>
    <x v="1"/>
  </r>
  <r>
    <x v="1"/>
  </r>
  <r>
    <x v="1"/>
  </r>
  <r>
    <x v="1"/>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0"/>
  </r>
  <r>
    <x v="1"/>
  </r>
  <r>
    <x v="1"/>
  </r>
  <r>
    <x v="0"/>
  </r>
  <r>
    <x v="1"/>
  </r>
  <r>
    <x v="1"/>
  </r>
  <r>
    <x v="1"/>
  </r>
  <r>
    <x v="1"/>
  </r>
  <r>
    <x v="1"/>
  </r>
  <r>
    <x v="1"/>
  </r>
  <r>
    <x v="1"/>
  </r>
  <r>
    <x v="0"/>
  </r>
  <r>
    <x v="1"/>
  </r>
  <r>
    <x v="1"/>
  </r>
  <r>
    <x v="1"/>
  </r>
  <r>
    <x v="0"/>
  </r>
  <r>
    <x v="1"/>
  </r>
  <r>
    <x v="1"/>
  </r>
  <r>
    <x v="1"/>
  </r>
  <r>
    <x v="0"/>
  </r>
  <r>
    <x v="1"/>
  </r>
  <r>
    <x v="1"/>
  </r>
  <r>
    <x v="1"/>
  </r>
  <r>
    <x v="0"/>
  </r>
  <r>
    <x v="0"/>
  </r>
  <r>
    <x v="1"/>
  </r>
  <r>
    <x v="1"/>
  </r>
  <r>
    <x v="0"/>
  </r>
  <r>
    <x v="1"/>
  </r>
  <r>
    <x v="2"/>
  </r>
  <r>
    <x v="1"/>
  </r>
  <r>
    <x v="1"/>
  </r>
  <r>
    <x v="0"/>
  </r>
  <r>
    <x v="1"/>
  </r>
  <r>
    <x v="0"/>
  </r>
  <r>
    <x v="1"/>
  </r>
  <r>
    <x v="0"/>
  </r>
  <r>
    <x v="1"/>
  </r>
  <r>
    <x v="1"/>
  </r>
  <r>
    <x v="1"/>
  </r>
  <r>
    <x v="1"/>
  </r>
  <r>
    <x v="1"/>
  </r>
  <r>
    <x v="1"/>
  </r>
  <r>
    <x v="1"/>
  </r>
  <r>
    <x v="0"/>
  </r>
  <r>
    <x v="1"/>
  </r>
  <r>
    <x v="1"/>
  </r>
  <r>
    <x v="1"/>
  </r>
  <r>
    <x v="1"/>
  </r>
  <r>
    <x v="0"/>
  </r>
  <r>
    <x v="1"/>
  </r>
  <r>
    <x v="1"/>
  </r>
  <r>
    <x v="1"/>
  </r>
  <r>
    <x v="1"/>
  </r>
  <r>
    <x v="0"/>
  </r>
  <r>
    <x v="2"/>
  </r>
  <r>
    <x v="0"/>
  </r>
  <r>
    <x v="1"/>
  </r>
  <r>
    <x v="1"/>
  </r>
  <r>
    <x v="1"/>
  </r>
  <r>
    <x v="1"/>
  </r>
  <r>
    <x v="0"/>
  </r>
  <r>
    <x v="1"/>
  </r>
  <r>
    <x v="1"/>
  </r>
  <r>
    <x v="1"/>
  </r>
  <r>
    <x v="0"/>
  </r>
  <r>
    <x v="0"/>
  </r>
  <r>
    <x v="1"/>
  </r>
  <r>
    <x v="0"/>
  </r>
  <r>
    <x v="1"/>
  </r>
  <r>
    <x v="1"/>
  </r>
  <r>
    <x v="1"/>
  </r>
  <r>
    <x v="1"/>
  </r>
  <r>
    <x v="1"/>
  </r>
  <r>
    <x v="1"/>
  </r>
  <r>
    <x v="1"/>
  </r>
  <r>
    <x v="1"/>
  </r>
  <r>
    <x v="0"/>
  </r>
  <r>
    <x v="0"/>
  </r>
  <r>
    <x v="1"/>
  </r>
  <r>
    <x v="0"/>
  </r>
  <r>
    <x v="0"/>
  </r>
  <r>
    <x v="1"/>
  </r>
  <r>
    <x v="1"/>
  </r>
  <r>
    <x v="1"/>
  </r>
  <r>
    <x v="1"/>
  </r>
  <r>
    <x v="1"/>
  </r>
  <r>
    <x v="1"/>
  </r>
  <r>
    <x v="0"/>
  </r>
  <r>
    <x v="0"/>
  </r>
  <r>
    <x v="0"/>
  </r>
  <r>
    <x v="1"/>
  </r>
  <r>
    <x v="0"/>
  </r>
  <r>
    <x v="0"/>
  </r>
  <r>
    <x v="1"/>
  </r>
  <r>
    <x v="1"/>
  </r>
  <r>
    <x v="1"/>
  </r>
  <r>
    <x v="1"/>
  </r>
  <r>
    <x v="0"/>
  </r>
  <r>
    <x v="0"/>
  </r>
  <r>
    <x v="1"/>
  </r>
  <r>
    <x v="1"/>
  </r>
  <r>
    <x v="0"/>
  </r>
  <r>
    <x v="1"/>
  </r>
  <r>
    <x v="1"/>
  </r>
  <r>
    <x v="1"/>
  </r>
  <r>
    <x v="1"/>
  </r>
  <r>
    <x v="0"/>
  </r>
  <r>
    <x v="1"/>
  </r>
  <r>
    <x v="0"/>
  </r>
  <r>
    <x v="0"/>
  </r>
  <r>
    <x v="1"/>
  </r>
  <r>
    <x v="1"/>
  </r>
  <r>
    <x v="0"/>
  </r>
  <r>
    <x v="1"/>
  </r>
  <r>
    <x v="1"/>
  </r>
  <r>
    <x v="1"/>
  </r>
  <r>
    <x v="0"/>
  </r>
  <r>
    <x v="0"/>
  </r>
  <r>
    <x v="1"/>
  </r>
  <r>
    <x v="1"/>
  </r>
  <r>
    <x v="0"/>
  </r>
  <r>
    <x v="1"/>
  </r>
  <r>
    <x v="1"/>
  </r>
  <r>
    <x v="1"/>
  </r>
  <r>
    <x v="0"/>
  </r>
  <r>
    <x v="1"/>
  </r>
  <r>
    <x v="1"/>
  </r>
  <r>
    <x v="1"/>
  </r>
  <r>
    <x v="0"/>
  </r>
  <r>
    <x v="1"/>
  </r>
  <r>
    <x v="1"/>
  </r>
  <r>
    <x v="1"/>
  </r>
  <r>
    <x v="0"/>
  </r>
  <r>
    <x v="0"/>
  </r>
  <r>
    <x v="0"/>
  </r>
  <r>
    <x v="0"/>
  </r>
  <r>
    <x v="1"/>
  </r>
  <r>
    <x v="1"/>
  </r>
  <r>
    <x v="1"/>
  </r>
  <r>
    <x v="1"/>
  </r>
  <r>
    <x v="1"/>
  </r>
  <r>
    <x v="1"/>
  </r>
  <r>
    <x v="2"/>
  </r>
  <r>
    <x v="1"/>
  </r>
  <r>
    <x v="1"/>
  </r>
  <r>
    <x v="1"/>
  </r>
  <r>
    <x v="1"/>
  </r>
  <r>
    <x v="0"/>
  </r>
  <r>
    <x v="0"/>
  </r>
  <r>
    <x v="0"/>
  </r>
  <r>
    <x v="1"/>
  </r>
  <r>
    <x v="0"/>
  </r>
  <r>
    <x v="1"/>
  </r>
  <r>
    <x v="1"/>
  </r>
  <r>
    <x v="0"/>
  </r>
  <r>
    <x v="1"/>
  </r>
  <r>
    <x v="2"/>
  </r>
  <r>
    <x v="1"/>
  </r>
  <r>
    <x v="1"/>
  </r>
  <r>
    <x v="1"/>
  </r>
  <r>
    <x v="0"/>
  </r>
  <r>
    <x v="2"/>
  </r>
  <r>
    <x v="1"/>
  </r>
  <r>
    <x v="0"/>
  </r>
  <r>
    <x v="0"/>
  </r>
  <r>
    <x v="0"/>
  </r>
  <r>
    <x v="1"/>
  </r>
  <r>
    <x v="0"/>
  </r>
  <r>
    <x v="0"/>
  </r>
  <r>
    <x v="0"/>
  </r>
  <r>
    <x v="1"/>
  </r>
  <r>
    <x v="1"/>
  </r>
  <r>
    <x v="0"/>
  </r>
  <r>
    <x v="1"/>
  </r>
  <r>
    <x v="1"/>
  </r>
  <r>
    <x v="1"/>
  </r>
  <r>
    <x v="1"/>
  </r>
  <r>
    <x v="0"/>
  </r>
  <r>
    <x v="1"/>
  </r>
  <r>
    <x v="1"/>
  </r>
  <r>
    <x v="2"/>
  </r>
  <r>
    <x v="1"/>
  </r>
  <r>
    <x v="1"/>
  </r>
  <r>
    <x v="0"/>
  </r>
  <r>
    <x v="1"/>
  </r>
  <r>
    <x v="1"/>
  </r>
  <r>
    <x v="1"/>
  </r>
  <r>
    <x v="1"/>
  </r>
  <r>
    <x v="1"/>
  </r>
  <r>
    <x v="1"/>
  </r>
  <r>
    <x v="2"/>
  </r>
  <r>
    <x v="0"/>
  </r>
  <r>
    <x v="1"/>
  </r>
  <r>
    <x v="1"/>
  </r>
  <r>
    <x v="1"/>
  </r>
  <r>
    <x v="1"/>
  </r>
  <r>
    <x v="1"/>
  </r>
  <r>
    <x v="0"/>
  </r>
  <r>
    <x v="1"/>
  </r>
  <r>
    <x v="0"/>
  </r>
  <r>
    <x v="1"/>
  </r>
  <r>
    <x v="1"/>
  </r>
  <r>
    <x v="0"/>
  </r>
  <r>
    <x v="0"/>
  </r>
  <r>
    <x v="1"/>
  </r>
  <r>
    <x v="0"/>
  </r>
  <r>
    <x v="1"/>
  </r>
  <r>
    <x v="0"/>
  </r>
  <r>
    <x v="1"/>
  </r>
  <r>
    <x v="1"/>
  </r>
  <r>
    <x v="1"/>
  </r>
  <r>
    <x v="0"/>
  </r>
  <r>
    <x v="0"/>
  </r>
  <r>
    <x v="0"/>
  </r>
  <r>
    <x v="1"/>
  </r>
  <r>
    <x v="1"/>
  </r>
  <r>
    <x v="0"/>
  </r>
  <r>
    <x v="1"/>
  </r>
  <r>
    <x v="0"/>
  </r>
  <r>
    <x v="1"/>
  </r>
  <r>
    <x v="1"/>
  </r>
  <r>
    <x v="0"/>
  </r>
  <r>
    <x v="1"/>
  </r>
  <r>
    <x v="1"/>
  </r>
  <r>
    <x v="1"/>
  </r>
  <r>
    <x v="1"/>
  </r>
  <r>
    <x v="1"/>
  </r>
  <r>
    <x v="1"/>
  </r>
  <r>
    <x v="0"/>
  </r>
  <r>
    <x v="1"/>
  </r>
  <r>
    <x v="1"/>
  </r>
  <r>
    <x v="1"/>
  </r>
  <r>
    <x v="1"/>
  </r>
  <r>
    <x v="1"/>
  </r>
  <r>
    <x v="1"/>
  </r>
  <r>
    <x v="1"/>
  </r>
  <r>
    <x v="1"/>
  </r>
  <r>
    <x v="1"/>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0">
  <r>
    <x v="0"/>
  </r>
  <r>
    <x v="1"/>
  </r>
  <r>
    <x v="1"/>
  </r>
  <r>
    <x v="1"/>
  </r>
  <r>
    <x v="1"/>
  </r>
  <r>
    <x v="0"/>
  </r>
  <r>
    <x v="1"/>
  </r>
  <r>
    <x v="1"/>
  </r>
  <r>
    <x v="1"/>
  </r>
  <r>
    <x v="1"/>
  </r>
  <r>
    <x v="1"/>
  </r>
  <r>
    <x v="1"/>
  </r>
  <r>
    <x v="1"/>
  </r>
  <r>
    <x v="1"/>
  </r>
  <r>
    <x v="1"/>
  </r>
  <r>
    <x v="0"/>
  </r>
  <r>
    <x v="1"/>
  </r>
  <r>
    <x v="1"/>
  </r>
  <r>
    <x v="0"/>
  </r>
  <r>
    <x v="1"/>
  </r>
  <r>
    <x v="1"/>
  </r>
  <r>
    <x v="1"/>
  </r>
  <r>
    <x v="1"/>
  </r>
  <r>
    <x v="1"/>
  </r>
  <r>
    <x v="1"/>
  </r>
  <r>
    <x v="1"/>
  </r>
  <r>
    <x v="1"/>
  </r>
  <r>
    <x v="1"/>
  </r>
  <r>
    <x v="0"/>
  </r>
  <r>
    <x v="1"/>
  </r>
  <r>
    <x v="2"/>
  </r>
  <r>
    <x v="1"/>
  </r>
  <r>
    <x v="1"/>
  </r>
  <r>
    <x v="1"/>
  </r>
  <r>
    <x v="0"/>
  </r>
  <r>
    <x v="1"/>
  </r>
  <r>
    <x v="1"/>
  </r>
  <r>
    <x v="1"/>
  </r>
  <r>
    <x v="1"/>
  </r>
  <r>
    <x v="1"/>
  </r>
  <r>
    <x v="1"/>
  </r>
  <r>
    <x v="0"/>
  </r>
  <r>
    <x v="0"/>
  </r>
  <r>
    <x v="1"/>
  </r>
  <r>
    <x v="1"/>
  </r>
  <r>
    <x v="1"/>
  </r>
  <r>
    <x v="1"/>
  </r>
  <r>
    <x v="0"/>
  </r>
  <r>
    <x v="1"/>
  </r>
  <r>
    <x v="1"/>
  </r>
  <r>
    <x v="0"/>
  </r>
  <r>
    <x v="0"/>
  </r>
  <r>
    <x v="1"/>
  </r>
  <r>
    <x v="1"/>
  </r>
  <r>
    <x v="1"/>
  </r>
  <r>
    <x v="0"/>
  </r>
  <r>
    <x v="1"/>
  </r>
  <r>
    <x v="0"/>
  </r>
  <r>
    <x v="1"/>
  </r>
  <r>
    <x v="1"/>
  </r>
  <r>
    <x v="1"/>
  </r>
  <r>
    <x v="1"/>
  </r>
  <r>
    <x v="1"/>
  </r>
  <r>
    <x v="1"/>
  </r>
  <r>
    <x v="1"/>
  </r>
  <r>
    <x v="1"/>
  </r>
  <r>
    <x v="0"/>
  </r>
  <r>
    <x v="1"/>
  </r>
  <r>
    <x v="1"/>
  </r>
  <r>
    <x v="1"/>
  </r>
  <r>
    <x v="1"/>
  </r>
  <r>
    <x v="1"/>
  </r>
  <r>
    <x v="1"/>
  </r>
  <r>
    <x v="1"/>
  </r>
  <r>
    <x v="1"/>
  </r>
  <r>
    <x v="1"/>
  </r>
  <r>
    <x v="1"/>
  </r>
  <r>
    <x v="0"/>
  </r>
  <r>
    <x v="0"/>
  </r>
  <r>
    <x v="1"/>
  </r>
  <r>
    <x v="1"/>
  </r>
  <r>
    <x v="1"/>
  </r>
  <r>
    <x v="0"/>
  </r>
  <r>
    <x v="1"/>
  </r>
  <r>
    <x v="1"/>
  </r>
  <r>
    <x v="1"/>
  </r>
  <r>
    <x v="1"/>
  </r>
  <r>
    <x v="1"/>
  </r>
  <r>
    <x v="1"/>
  </r>
  <r>
    <x v="0"/>
  </r>
  <r>
    <x v="1"/>
  </r>
  <r>
    <x v="1"/>
  </r>
  <r>
    <x v="0"/>
  </r>
  <r>
    <x v="0"/>
  </r>
  <r>
    <x v="1"/>
  </r>
  <r>
    <x v="1"/>
  </r>
  <r>
    <x v="1"/>
  </r>
  <r>
    <x v="1"/>
  </r>
  <r>
    <x v="1"/>
  </r>
  <r>
    <x v="1"/>
  </r>
  <r>
    <x v="0"/>
  </r>
  <r>
    <x v="1"/>
  </r>
  <r>
    <x v="1"/>
  </r>
  <r>
    <x v="0"/>
  </r>
  <r>
    <x v="0"/>
  </r>
  <r>
    <x v="1"/>
  </r>
  <r>
    <x v="1"/>
  </r>
  <r>
    <x v="1"/>
  </r>
  <r>
    <x v="1"/>
  </r>
  <r>
    <x v="0"/>
  </r>
  <r>
    <x v="0"/>
  </r>
  <r>
    <x v="1"/>
  </r>
  <r>
    <x v="1"/>
  </r>
  <r>
    <x v="1"/>
  </r>
  <r>
    <x v="0"/>
  </r>
  <r>
    <x v="1"/>
  </r>
  <r>
    <x v="1"/>
  </r>
  <r>
    <x v="1"/>
  </r>
  <r>
    <x v="0"/>
  </r>
  <r>
    <x v="1"/>
  </r>
  <r>
    <x v="1"/>
  </r>
  <r>
    <x v="1"/>
  </r>
  <r>
    <x v="1"/>
  </r>
  <r>
    <x v="1"/>
  </r>
  <r>
    <x v="1"/>
  </r>
  <r>
    <x v="1"/>
  </r>
  <r>
    <x v="0"/>
  </r>
  <r>
    <x v="0"/>
  </r>
  <r>
    <x v="1"/>
  </r>
  <r>
    <x v="1"/>
  </r>
  <r>
    <x v="0"/>
  </r>
  <r>
    <x v="1"/>
  </r>
  <r>
    <x v="1"/>
  </r>
  <r>
    <x v="1"/>
  </r>
  <r>
    <x v="0"/>
  </r>
  <r>
    <x v="1"/>
  </r>
  <r>
    <x v="1"/>
  </r>
  <r>
    <x v="1"/>
  </r>
  <r>
    <x v="1"/>
  </r>
  <r>
    <x v="1"/>
  </r>
  <r>
    <x v="1"/>
  </r>
  <r>
    <x v="1"/>
  </r>
  <r>
    <x v="0"/>
  </r>
  <r>
    <x v="1"/>
  </r>
  <r>
    <x v="2"/>
  </r>
  <r>
    <x v="1"/>
  </r>
  <r>
    <x v="1"/>
  </r>
  <r>
    <x v="0"/>
  </r>
  <r>
    <x v="1"/>
  </r>
  <r>
    <x v="1"/>
  </r>
  <r>
    <x v="1"/>
  </r>
  <r>
    <x v="0"/>
  </r>
  <r>
    <x v="1"/>
  </r>
  <r>
    <x v="1"/>
  </r>
  <r>
    <x v="1"/>
  </r>
  <r>
    <x v="1"/>
  </r>
  <r>
    <x v="0"/>
  </r>
  <r>
    <x v="1"/>
  </r>
  <r>
    <x v="2"/>
  </r>
  <r>
    <x v="1"/>
  </r>
  <r>
    <x v="0"/>
  </r>
  <r>
    <x v="1"/>
  </r>
  <r>
    <x v="1"/>
  </r>
  <r>
    <x v="2"/>
  </r>
  <r>
    <x v="1"/>
  </r>
  <r>
    <x v="1"/>
  </r>
  <r>
    <x v="0"/>
  </r>
  <r>
    <x v="1"/>
  </r>
  <r>
    <x v="1"/>
  </r>
  <r>
    <x v="1"/>
  </r>
  <r>
    <x v="1"/>
  </r>
  <r>
    <x v="0"/>
  </r>
  <r>
    <x v="1"/>
  </r>
  <r>
    <x v="1"/>
  </r>
  <r>
    <x v="1"/>
  </r>
  <r>
    <x v="1"/>
  </r>
  <r>
    <x v="1"/>
  </r>
  <r>
    <x v="1"/>
  </r>
  <r>
    <x v="1"/>
  </r>
  <r>
    <x v="0"/>
  </r>
  <r>
    <x v="1"/>
  </r>
  <r>
    <x v="1"/>
  </r>
  <r>
    <x v="2"/>
  </r>
  <r>
    <x v="1"/>
  </r>
  <r>
    <x v="1"/>
  </r>
  <r>
    <x v="2"/>
  </r>
  <r>
    <x v="1"/>
  </r>
  <r>
    <x v="1"/>
  </r>
  <r>
    <x v="1"/>
  </r>
  <r>
    <x v="1"/>
  </r>
  <r>
    <x v="1"/>
  </r>
  <r>
    <x v="1"/>
  </r>
  <r>
    <x v="0"/>
  </r>
  <r>
    <x v="1"/>
  </r>
  <r>
    <x v="1"/>
  </r>
  <r>
    <x v="1"/>
  </r>
  <r>
    <x v="1"/>
  </r>
  <r>
    <x v="1"/>
  </r>
  <r>
    <x v="1"/>
  </r>
  <r>
    <x v="1"/>
  </r>
  <r>
    <x v="0"/>
  </r>
  <r>
    <x v="1"/>
  </r>
  <r>
    <x v="1"/>
  </r>
  <r>
    <x v="1"/>
  </r>
  <r>
    <x v="1"/>
  </r>
  <r>
    <x v="0"/>
  </r>
  <r>
    <x v="1"/>
  </r>
  <r>
    <x v="0"/>
  </r>
  <r>
    <x v="1"/>
  </r>
  <r>
    <x v="0"/>
  </r>
  <r>
    <x v="1"/>
  </r>
  <r>
    <x v="1"/>
  </r>
  <r>
    <x v="1"/>
  </r>
  <r>
    <x v="1"/>
  </r>
  <r>
    <x v="0"/>
  </r>
  <r>
    <x v="0"/>
  </r>
  <r>
    <x v="1"/>
  </r>
  <r>
    <x v="0"/>
  </r>
  <r>
    <x v="1"/>
  </r>
  <r>
    <x v="1"/>
  </r>
  <r>
    <x v="1"/>
  </r>
  <r>
    <x v="1"/>
  </r>
  <r>
    <x v="1"/>
  </r>
  <r>
    <x v="0"/>
  </r>
  <r>
    <x v="0"/>
  </r>
  <r>
    <x v="1"/>
  </r>
  <r>
    <x v="1"/>
  </r>
  <r>
    <x v="1"/>
  </r>
  <r>
    <x v="1"/>
  </r>
  <r>
    <x v="1"/>
  </r>
  <r>
    <x v="0"/>
  </r>
  <r>
    <x v="1"/>
  </r>
  <r>
    <x v="0"/>
  </r>
  <r>
    <x v="1"/>
  </r>
  <r>
    <x v="1"/>
  </r>
  <r>
    <x v="1"/>
  </r>
  <r>
    <x v="2"/>
  </r>
  <r>
    <x v="1"/>
  </r>
  <r>
    <x v="0"/>
  </r>
  <r>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7.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6.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520D686-96C6-4F98-9A48-C12A7C75F815}" name="区のおしらせ「せたがや」をどのように入手しているか" cacheId="3" dataOnRows="1"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0">
  <location ref="Q1:R10" firstHeaderRow="1" firstDataRow="1" firstDataCol="1"/>
  <pivotFields count="9">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9">
    <i>
      <x/>
    </i>
    <i i="1">
      <x v="1"/>
    </i>
    <i i="2">
      <x v="2"/>
    </i>
    <i i="3">
      <x v="3"/>
    </i>
    <i i="4">
      <x v="4"/>
    </i>
    <i i="5">
      <x v="5"/>
    </i>
    <i i="6">
      <x v="6"/>
    </i>
    <i i="7">
      <x v="7"/>
    </i>
    <i i="8">
      <x v="8"/>
    </i>
  </rowItems>
  <colItems count="1">
    <i/>
  </colItems>
  <dataFields count="9">
    <dataField name="新聞折込・戸別配付" fld="0" baseField="0" baseItem="19" numFmtId="177"/>
    <dataField name="駅" fld="1" baseField="0" baseItem="0" numFmtId="177"/>
    <dataField name="郵便局・コンビニエンスストア・その他商業施設" fld="2" baseField="0" baseItem="0" numFmtId="177"/>
    <dataField name="区施設" fld="3" baseField="0" baseItem="0" numFmtId="177"/>
    <dataField name="区のホームページ" fld="4" baseField="0" baseItem="0" numFmtId="177"/>
    <dataField name="カタログポケット・マチイロ" fld="5" baseField="0" baseItem="0" numFmtId="177"/>
    <dataField name="入手していない" fld="6" baseField="0" baseItem="0" numFmtId="177"/>
    <dataField name="その他" fld="7" baseField="0" baseItem="0" numFmtId="177"/>
    <dataField name="無回答" fld="8" baseField="0" baseItem="0" numFmtId="177"/>
  </dataFields>
  <chartFormats count="8">
    <chartFormat chart="0" format="1"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1"/>
          </reference>
        </references>
      </pivotArea>
    </chartFormat>
    <chartFormat chart="0" format="3" series="1">
      <pivotArea type="data" outline="0" fieldPosition="0">
        <references count="1">
          <reference field="4294967294" count="1" selected="0">
            <x v="2"/>
          </reference>
        </references>
      </pivotArea>
    </chartFormat>
    <chartFormat chart="0" format="4" series="1">
      <pivotArea type="data" outline="0" fieldPosition="0">
        <references count="1">
          <reference field="4294967294" count="1" selected="0">
            <x v="3"/>
          </reference>
        </references>
      </pivotArea>
    </chartFormat>
    <chartFormat chart="0" format="5" series="1">
      <pivotArea type="data" outline="0" fieldPosition="0">
        <references count="1">
          <reference field="4294967294" count="1" selected="0">
            <x v="4"/>
          </reference>
        </references>
      </pivotArea>
    </chartFormat>
    <chartFormat chart="1" format="10" series="1">
      <pivotArea type="data" outline="0" fieldPosition="0">
        <references count="1">
          <reference field="4294967294" count="1" selected="0">
            <x v="0"/>
          </reference>
        </references>
      </pivotArea>
    </chartFormat>
    <chartFormat chart="2" format="11" series="1">
      <pivotArea type="data" outline="0" fieldPosition="0">
        <references count="1">
          <reference field="4294967294" count="1" selected="0">
            <x v="0"/>
          </reference>
        </references>
      </pivotArea>
    </chartFormat>
    <chartFormat chart="3" format="1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68B0FB1D-CD01-4299-AD25-8BE839550DC1}" name="紙面の大きさについて" cacheId="1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1">
  <location ref="AM1:AN5" firstHeaderRow="1" firstDataRow="1" firstDataCol="1"/>
  <pivotFields count="1">
    <pivotField axis="axisRow" dataField="1" showAll="0">
      <items count="4">
        <item x="0"/>
        <item x="1"/>
        <item x="2"/>
        <item t="default"/>
      </items>
    </pivotField>
  </pivotFields>
  <rowFields count="1">
    <field x="0"/>
  </rowFields>
  <rowItems count="4">
    <i>
      <x/>
    </i>
    <i>
      <x v="1"/>
    </i>
    <i>
      <x v="2"/>
    </i>
    <i t="grand">
      <x/>
    </i>
  </rowItems>
  <colItems count="1">
    <i/>
  </colItems>
  <dataFields count="1">
    <dataField name="個数 / 5⃣-2(6)紙面の大きさについて" fld="0" subtotal="count" baseField="0" baseItem="0" numFmtId="177"/>
  </dataFields>
  <chartFormats count="5">
    <chartFormat chart="0" format="0" series="1">
      <pivotArea type="data" outline="0" fieldPosition="0">
        <references count="1">
          <reference field="4294967294" count="1" selected="0">
            <x v="0"/>
          </reference>
        </references>
      </pivotArea>
    </chartFormat>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0" count="1" selected="0">
            <x v="0"/>
          </reference>
        </references>
      </pivotArea>
    </chartFormat>
    <chartFormat chart="5" format="7">
      <pivotArea type="data" outline="0" fieldPosition="0">
        <references count="2">
          <reference field="4294967294" count="1" selected="0">
            <x v="0"/>
          </reference>
          <reference field="0" count="1" selected="0">
            <x v="1"/>
          </reference>
        </references>
      </pivotArea>
    </chartFormat>
    <chartFormat chart="5" format="8">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FBE6FF26-2AE9-4514-8853-038CA1F92BE8}" name="文章の表現や表記がわかりづらい" cacheId="8"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1">
  <location ref="AG1:AH5" firstHeaderRow="1" firstDataRow="1" firstDataCol="1"/>
  <pivotFields count="1">
    <pivotField axis="axisRow" dataField="1" showAll="0">
      <items count="5">
        <item x="0"/>
        <item x="1"/>
        <item x="2"/>
        <item m="1" x="3"/>
        <item t="default"/>
      </items>
    </pivotField>
  </pivotFields>
  <rowFields count="1">
    <field x="0"/>
  </rowFields>
  <rowItems count="4">
    <i>
      <x/>
    </i>
    <i>
      <x v="1"/>
    </i>
    <i>
      <x v="2"/>
    </i>
    <i t="grand">
      <x/>
    </i>
  </rowItems>
  <colItems count="1">
    <i/>
  </colItems>
  <dataFields count="1">
    <dataField name="個数 / 5⃣-2(4)文章の表現や表記がわかりづらい" fld="0" subtotal="count" baseField="0" baseItem="0" numFmtId="177"/>
  </dataFields>
  <chartFormats count="5">
    <chartFormat chart="8" format="6" series="1">
      <pivotArea type="data" outline="0" fieldPosition="0">
        <references count="1">
          <reference field="4294967294" count="1" selected="0">
            <x v="0"/>
          </reference>
        </references>
      </pivotArea>
    </chartFormat>
    <chartFormat chart="8" format="7">
      <pivotArea type="data" outline="0" fieldPosition="0">
        <references count="2">
          <reference field="4294967294" count="1" selected="0">
            <x v="0"/>
          </reference>
          <reference field="0" count="1" selected="0">
            <x v="0"/>
          </reference>
        </references>
      </pivotArea>
    </chartFormat>
    <chartFormat chart="8" format="8">
      <pivotArea type="data" outline="0" fieldPosition="0">
        <references count="2">
          <reference field="4294967294" count="1" selected="0">
            <x v="0"/>
          </reference>
          <reference field="0" count="1" selected="0">
            <x v="1"/>
          </reference>
        </references>
      </pivotArea>
    </chartFormat>
    <chartFormat chart="8" format="9">
      <pivotArea type="data" outline="0" fieldPosition="0">
        <references count="2">
          <reference field="4294967294" count="1" selected="0">
            <x v="0"/>
          </reference>
          <reference field="0" count="1" selected="0">
            <x v="2"/>
          </reference>
        </references>
      </pivotArea>
    </chartFormat>
    <chartFormat chart="8" format="10">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EE9B1794-0287-491E-BB07-0D4ED7FA8A4F}" name="記事の見出しが興味をひきつけるものでない" cacheId="7"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0">
  <location ref="AD1:AE5" firstHeaderRow="1" firstDataRow="1" firstDataCol="1"/>
  <pivotFields count="1">
    <pivotField axis="axisRow" dataField="1" showAll="0">
      <items count="4">
        <item x="0"/>
        <item x="1"/>
        <item x="2"/>
        <item t="default"/>
      </items>
    </pivotField>
  </pivotFields>
  <rowFields count="1">
    <field x="0"/>
  </rowFields>
  <rowItems count="4">
    <i>
      <x/>
    </i>
    <i>
      <x v="1"/>
    </i>
    <i>
      <x v="2"/>
    </i>
    <i t="grand">
      <x/>
    </i>
  </rowItems>
  <colItems count="1">
    <i/>
  </colItems>
  <dataFields count="1">
    <dataField name="個数 / 5⃣-2(3)記事の見出しが興味をひきつけるものでない" fld="0" subtotal="count" baseField="0" baseItem="0" numFmtId="177"/>
  </dataFields>
  <chartFormats count="4">
    <chartFormat chart="6" format="5" series="1">
      <pivotArea type="data" outline="0" fieldPosition="0">
        <references count="1">
          <reference field="4294967294" count="1" selected="0">
            <x v="0"/>
          </reference>
        </references>
      </pivotArea>
    </chartFormat>
    <chartFormat chart="6" format="6">
      <pivotArea type="data" outline="0" fieldPosition="0">
        <references count="2">
          <reference field="4294967294" count="1" selected="0">
            <x v="0"/>
          </reference>
          <reference field="0" count="1" selected="0">
            <x v="0"/>
          </reference>
        </references>
      </pivotArea>
    </chartFormat>
    <chartFormat chart="6" format="7">
      <pivotArea type="data" outline="0" fieldPosition="0">
        <references count="2">
          <reference field="4294967294" count="1" selected="0">
            <x v="0"/>
          </reference>
          <reference field="0" count="1" selected="0">
            <x v="1"/>
          </reference>
        </references>
      </pivotArea>
    </chartFormat>
    <chartFormat chart="6" format="8">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7ADFABDB-1FDB-43AE-B7B6-22C2A6B8C46D}" name="年代" cacheId="19"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24">
  <location ref="A1:B11" firstHeaderRow="1" firstDataRow="1" firstDataCol="1"/>
  <pivotFields count="1">
    <pivotField axis="axisRow" dataField="1" showAll="0" sortType="ascending">
      <items count="11">
        <item n=" " m="1" x="9"/>
        <item x="6"/>
        <item x="7"/>
        <item x="4"/>
        <item x="5"/>
        <item x="0"/>
        <item x="2"/>
        <item x="3"/>
        <item x="1"/>
        <item x="8"/>
        <item t="default"/>
      </items>
    </pivotField>
  </pivotFields>
  <rowFields count="1">
    <field x="0"/>
  </rowFields>
  <rowItems count="10">
    <i>
      <x v="1"/>
    </i>
    <i>
      <x v="2"/>
    </i>
    <i>
      <x v="3"/>
    </i>
    <i>
      <x v="4"/>
    </i>
    <i>
      <x v="5"/>
    </i>
    <i>
      <x v="6"/>
    </i>
    <i>
      <x v="7"/>
    </i>
    <i>
      <x v="8"/>
    </i>
    <i>
      <x v="9"/>
    </i>
    <i t="grand">
      <x/>
    </i>
  </rowItems>
  <colItems count="1">
    <i/>
  </colItems>
  <dataFields count="1">
    <dataField name="個数 / 1⃣年代" fld="0" subtotal="count" baseField="0" baseItem="0" numFmtId="177"/>
  </dataFields>
  <chartFormats count="31">
    <chartFormat chart="7" format="31" series="1">
      <pivotArea type="data" outline="0" fieldPosition="0">
        <references count="1">
          <reference field="4294967294" count="1" selected="0">
            <x v="0"/>
          </reference>
        </references>
      </pivotArea>
    </chartFormat>
    <chartFormat chart="7" format="32">
      <pivotArea type="data" outline="0" fieldPosition="0">
        <references count="2">
          <reference field="4294967294" count="1" selected="0">
            <x v="0"/>
          </reference>
          <reference field="0" count="1" selected="0">
            <x v="1"/>
          </reference>
        </references>
      </pivotArea>
    </chartFormat>
    <chartFormat chart="7" format="33">
      <pivotArea type="data" outline="0" fieldPosition="0">
        <references count="2">
          <reference field="4294967294" count="1" selected="0">
            <x v="0"/>
          </reference>
          <reference field="0" count="1" selected="0">
            <x v="2"/>
          </reference>
        </references>
      </pivotArea>
    </chartFormat>
    <chartFormat chart="7" format="34">
      <pivotArea type="data" outline="0" fieldPosition="0">
        <references count="2">
          <reference field="4294967294" count="1" selected="0">
            <x v="0"/>
          </reference>
          <reference field="0" count="1" selected="0">
            <x v="3"/>
          </reference>
        </references>
      </pivotArea>
    </chartFormat>
    <chartFormat chart="7" format="35">
      <pivotArea type="data" outline="0" fieldPosition="0">
        <references count="2">
          <reference field="4294967294" count="1" selected="0">
            <x v="0"/>
          </reference>
          <reference field="0" count="1" selected="0">
            <x v="4"/>
          </reference>
        </references>
      </pivotArea>
    </chartFormat>
    <chartFormat chart="7" format="36">
      <pivotArea type="data" outline="0" fieldPosition="0">
        <references count="2">
          <reference field="4294967294" count="1" selected="0">
            <x v="0"/>
          </reference>
          <reference field="0" count="1" selected="0">
            <x v="5"/>
          </reference>
        </references>
      </pivotArea>
    </chartFormat>
    <chartFormat chart="7" format="37">
      <pivotArea type="data" outline="0" fieldPosition="0">
        <references count="2">
          <reference field="4294967294" count="1" selected="0">
            <x v="0"/>
          </reference>
          <reference field="0" count="1" selected="0">
            <x v="6"/>
          </reference>
        </references>
      </pivotArea>
    </chartFormat>
    <chartFormat chart="7" format="38">
      <pivotArea type="data" outline="0" fieldPosition="0">
        <references count="2">
          <reference field="4294967294" count="1" selected="0">
            <x v="0"/>
          </reference>
          <reference field="0" count="1" selected="0">
            <x v="7"/>
          </reference>
        </references>
      </pivotArea>
    </chartFormat>
    <chartFormat chart="7" format="39">
      <pivotArea type="data" outline="0" fieldPosition="0">
        <references count="2">
          <reference field="4294967294" count="1" selected="0">
            <x v="0"/>
          </reference>
          <reference field="0" count="1" selected="0">
            <x v="8"/>
          </reference>
        </references>
      </pivotArea>
    </chartFormat>
    <chartFormat chart="7" format="40">
      <pivotArea type="data" outline="0" fieldPosition="0">
        <references count="2">
          <reference field="4294967294" count="1" selected="0">
            <x v="0"/>
          </reference>
          <reference field="0" count="1" selected="0">
            <x v="0"/>
          </reference>
        </references>
      </pivotArea>
    </chartFormat>
    <chartFormat chart="8" format="41" series="1">
      <pivotArea type="data" outline="0" fieldPosition="0">
        <references count="1">
          <reference field="4294967294" count="1" selected="0">
            <x v="0"/>
          </reference>
        </references>
      </pivotArea>
    </chartFormat>
    <chartFormat chart="8" format="42">
      <pivotArea type="data" outline="0" fieldPosition="0">
        <references count="2">
          <reference field="4294967294" count="1" selected="0">
            <x v="0"/>
          </reference>
          <reference field="0" count="1" selected="0">
            <x v="1"/>
          </reference>
        </references>
      </pivotArea>
    </chartFormat>
    <chartFormat chart="8" format="43">
      <pivotArea type="data" outline="0" fieldPosition="0">
        <references count="2">
          <reference field="4294967294" count="1" selected="0">
            <x v="0"/>
          </reference>
          <reference field="0" count="1" selected="0">
            <x v="2"/>
          </reference>
        </references>
      </pivotArea>
    </chartFormat>
    <chartFormat chart="8" format="44">
      <pivotArea type="data" outline="0" fieldPosition="0">
        <references count="2">
          <reference field="4294967294" count="1" selected="0">
            <x v="0"/>
          </reference>
          <reference field="0" count="1" selected="0">
            <x v="3"/>
          </reference>
        </references>
      </pivotArea>
    </chartFormat>
    <chartFormat chart="8" format="45">
      <pivotArea type="data" outline="0" fieldPosition="0">
        <references count="2">
          <reference field="4294967294" count="1" selected="0">
            <x v="0"/>
          </reference>
          <reference field="0" count="1" selected="0">
            <x v="4"/>
          </reference>
        </references>
      </pivotArea>
    </chartFormat>
    <chartFormat chart="8" format="46">
      <pivotArea type="data" outline="0" fieldPosition="0">
        <references count="2">
          <reference field="4294967294" count="1" selected="0">
            <x v="0"/>
          </reference>
          <reference field="0" count="1" selected="0">
            <x v="5"/>
          </reference>
        </references>
      </pivotArea>
    </chartFormat>
    <chartFormat chart="8" format="47">
      <pivotArea type="data" outline="0" fieldPosition="0">
        <references count="2">
          <reference field="4294967294" count="1" selected="0">
            <x v="0"/>
          </reference>
          <reference field="0" count="1" selected="0">
            <x v="6"/>
          </reference>
        </references>
      </pivotArea>
    </chartFormat>
    <chartFormat chart="8" format="48">
      <pivotArea type="data" outline="0" fieldPosition="0">
        <references count="2">
          <reference field="4294967294" count="1" selected="0">
            <x v="0"/>
          </reference>
          <reference field="0" count="1" selected="0">
            <x v="7"/>
          </reference>
        </references>
      </pivotArea>
    </chartFormat>
    <chartFormat chart="8" format="49">
      <pivotArea type="data" outline="0" fieldPosition="0">
        <references count="2">
          <reference field="4294967294" count="1" selected="0">
            <x v="0"/>
          </reference>
          <reference field="0" count="1" selected="0">
            <x v="8"/>
          </reference>
        </references>
      </pivotArea>
    </chartFormat>
    <chartFormat chart="8" format="50">
      <pivotArea type="data" outline="0" fieldPosition="0">
        <references count="2">
          <reference field="4294967294" count="1" selected="0">
            <x v="0"/>
          </reference>
          <reference field="0" count="1" selected="0">
            <x v="0"/>
          </reference>
        </references>
      </pivotArea>
    </chartFormat>
    <chartFormat chart="9" format="41" series="1">
      <pivotArea type="data" outline="0" fieldPosition="0">
        <references count="1">
          <reference field="4294967294" count="1" selected="0">
            <x v="0"/>
          </reference>
        </references>
      </pivotArea>
    </chartFormat>
    <chartFormat chart="9" format="42">
      <pivotArea type="data" outline="0" fieldPosition="0">
        <references count="2">
          <reference field="4294967294" count="1" selected="0">
            <x v="0"/>
          </reference>
          <reference field="0" count="1" selected="0">
            <x v="1"/>
          </reference>
        </references>
      </pivotArea>
    </chartFormat>
    <chartFormat chart="9" format="43">
      <pivotArea type="data" outline="0" fieldPosition="0">
        <references count="2">
          <reference field="4294967294" count="1" selected="0">
            <x v="0"/>
          </reference>
          <reference field="0" count="1" selected="0">
            <x v="2"/>
          </reference>
        </references>
      </pivotArea>
    </chartFormat>
    <chartFormat chart="9" format="44">
      <pivotArea type="data" outline="0" fieldPosition="0">
        <references count="2">
          <reference field="4294967294" count="1" selected="0">
            <x v="0"/>
          </reference>
          <reference field="0" count="1" selected="0">
            <x v="3"/>
          </reference>
        </references>
      </pivotArea>
    </chartFormat>
    <chartFormat chart="9" format="45">
      <pivotArea type="data" outline="0" fieldPosition="0">
        <references count="2">
          <reference field="4294967294" count="1" selected="0">
            <x v="0"/>
          </reference>
          <reference field="0" count="1" selected="0">
            <x v="4"/>
          </reference>
        </references>
      </pivotArea>
    </chartFormat>
    <chartFormat chart="9" format="46">
      <pivotArea type="data" outline="0" fieldPosition="0">
        <references count="2">
          <reference field="4294967294" count="1" selected="0">
            <x v="0"/>
          </reference>
          <reference field="0" count="1" selected="0">
            <x v="5"/>
          </reference>
        </references>
      </pivotArea>
    </chartFormat>
    <chartFormat chart="9" format="47">
      <pivotArea type="data" outline="0" fieldPosition="0">
        <references count="2">
          <reference field="4294967294" count="1" selected="0">
            <x v="0"/>
          </reference>
          <reference field="0" count="1" selected="0">
            <x v="6"/>
          </reference>
        </references>
      </pivotArea>
    </chartFormat>
    <chartFormat chart="9" format="48">
      <pivotArea type="data" outline="0" fieldPosition="0">
        <references count="2">
          <reference field="4294967294" count="1" selected="0">
            <x v="0"/>
          </reference>
          <reference field="0" count="1" selected="0">
            <x v="7"/>
          </reference>
        </references>
      </pivotArea>
    </chartFormat>
    <chartFormat chart="9" format="49">
      <pivotArea type="data" outline="0" fieldPosition="0">
        <references count="2">
          <reference field="4294967294" count="1" selected="0">
            <x v="0"/>
          </reference>
          <reference field="0" count="1" selected="0">
            <x v="8"/>
          </reference>
        </references>
      </pivotArea>
    </chartFormat>
    <chartFormat chart="9" format="50">
      <pivotArea type="data" outline="0" fieldPosition="0">
        <references count="2">
          <reference field="4294967294" count="1" selected="0">
            <x v="0"/>
          </reference>
          <reference field="0" count="1" selected="0">
            <x v="0"/>
          </reference>
        </references>
      </pivotArea>
    </chartFormat>
    <chartFormat chart="9" format="53">
      <pivotArea type="data" outline="0" fieldPosition="0">
        <references count="2">
          <reference field="4294967294" count="1" selected="0">
            <x v="0"/>
          </reference>
          <reference field="0"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9D2B1748-43B6-4F15-ABD6-99B36D890C42}" name="区のおしらせ「せたがや」でどのようなテーマを特集してほしいか" cacheId="12" dataOnRows="1"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4">
  <location ref="AS1:AT15" firstHeaderRow="1" firstDataRow="1" firstDataCol="1"/>
  <pivotFields count="14">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14">
    <i>
      <x/>
    </i>
    <i i="1">
      <x v="1"/>
    </i>
    <i i="2">
      <x v="2"/>
    </i>
    <i i="3">
      <x v="3"/>
    </i>
    <i i="4">
      <x v="4"/>
    </i>
    <i i="5">
      <x v="5"/>
    </i>
    <i i="6">
      <x v="6"/>
    </i>
    <i i="7">
      <x v="7"/>
    </i>
    <i i="8">
      <x v="8"/>
    </i>
    <i i="9">
      <x v="9"/>
    </i>
    <i i="10">
      <x v="10"/>
    </i>
    <i i="11">
      <x v="11"/>
    </i>
    <i i="12">
      <x v="12"/>
    </i>
    <i i="13">
      <x v="13"/>
    </i>
  </rowItems>
  <colItems count="1">
    <i/>
  </colItems>
  <dataFields count="14">
    <dataField name="健康づくりや高齢者・障害者の福祉に関すること" fld="0" baseField="0" baseItem="19" numFmtId="177"/>
    <dataField name="生活の困りごとに対する支援に関すること" fld="1" baseField="0" baseItem="19" numFmtId="177"/>
    <dataField name="子ども・若者や教育に関すること" fld="2" baseField="0" baseItem="19" numFmtId="177"/>
    <dataField name="地域コミュニティに関すること" fld="3" baseField="0" baseItem="19" numFmtId="177"/>
    <dataField name="防災や防犯に関すること" fld="4" baseField="0" baseItem="19" numFmtId="177"/>
    <dataField name="多様性の尊重（人権尊重・男女共同参画）に関すること" fld="5" baseField="0" baseItem="19" numFmtId="177"/>
    <dataField name="文化・芸術やスポーツ、生涯学習に関すること" fld="6" baseField="0" baseItem="19" numFmtId="177"/>
    <dataField name="清掃・資源リサイクルに関すること" fld="7" baseField="0" baseItem="19" numFmtId="177"/>
    <dataField name="消費者支援や産業振興・雇用促進に関すること" fld="8" baseField="0" baseItem="19" numFmtId="177"/>
    <dataField name="公園・緑地や自然環境の保護に関すること" fld="9" baseField="0" baseItem="19" numFmtId="177"/>
    <dataField name="都市景観や交通に関すること" fld="10" baseField="0" baseItem="19" numFmtId="177"/>
    <dataField name="特にない" fld="11" baseField="0" baseItem="19" numFmtId="177"/>
    <dataField name="その他" fld="12" baseField="0" baseItem="19" numFmtId="177"/>
    <dataField name="無回答" fld="13" baseField="0" baseItem="19" numFmtId="177"/>
  </dataFields>
  <chartFormats count="2">
    <chartFormat chart="3" format="15" series="1">
      <pivotArea type="data" outline="0" fieldPosition="0">
        <references count="1">
          <reference field="4294967294" count="1" selected="0">
            <x v="0"/>
          </reference>
        </references>
      </pivotArea>
    </chartFormat>
    <chartFormat chart="11" format="1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5E120436-C08F-4999-A85D-B6801F571371}" name="ページの構成や記事の配置がわかりづらい" cacheId="6"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4">
  <location ref="AA1:AB5" firstHeaderRow="1" firstDataRow="1" firstDataCol="1"/>
  <pivotFields count="1">
    <pivotField axis="axisRow" dataField="1" showAll="0">
      <items count="4">
        <item x="0"/>
        <item x="1"/>
        <item x="2"/>
        <item t="default"/>
      </items>
    </pivotField>
  </pivotFields>
  <rowFields count="1">
    <field x="0"/>
  </rowFields>
  <rowItems count="4">
    <i>
      <x/>
    </i>
    <i>
      <x v="1"/>
    </i>
    <i>
      <x v="2"/>
    </i>
    <i t="grand">
      <x/>
    </i>
  </rowItems>
  <colItems count="1">
    <i/>
  </colItems>
  <dataFields count="1">
    <dataField name="個数 / 5⃣-2(2)ページの構成や記事の配置がわかりづらい" fld="0" subtotal="count" baseField="0" baseItem="0" numFmtId="177"/>
  </dataFields>
  <chartFormats count="4">
    <chartFormat chart="4" format="5" series="1">
      <pivotArea type="data" outline="0" fieldPosition="0">
        <references count="1">
          <reference field="4294967294" count="1" selected="0">
            <x v="0"/>
          </reference>
        </references>
      </pivotArea>
    </chartFormat>
    <chartFormat chart="4" format="6">
      <pivotArea type="data" outline="0" fieldPosition="0">
        <references count="2">
          <reference field="4294967294" count="1" selected="0">
            <x v="0"/>
          </reference>
          <reference field="0" count="1" selected="0">
            <x v="0"/>
          </reference>
        </references>
      </pivotArea>
    </chartFormat>
    <chartFormat chart="4" format="7">
      <pivotArea type="data" outline="0" fieldPosition="0">
        <references count="2">
          <reference field="4294967294" count="1" selected="0">
            <x v="0"/>
          </reference>
          <reference field="0" count="1" selected="0">
            <x v="1"/>
          </reference>
        </references>
      </pivotArea>
    </chartFormat>
    <chartFormat chart="4" format="8">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CD441374-8B34-4A61-9FA5-3012782F4EF7}" name="性別" cacheId="1"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9">
  <location ref="F1:G5" firstHeaderRow="1" firstDataRow="1" firstDataCol="1"/>
  <pivotFields count="1">
    <pivotField axis="axisRow" dataField="1" showAll="0">
      <items count="4">
        <item x="0"/>
        <item x="1"/>
        <item x="2"/>
        <item t="default"/>
      </items>
    </pivotField>
  </pivotFields>
  <rowFields count="1">
    <field x="0"/>
  </rowFields>
  <rowItems count="4">
    <i>
      <x/>
    </i>
    <i>
      <x v="1"/>
    </i>
    <i>
      <x v="2"/>
    </i>
    <i t="grand">
      <x/>
    </i>
  </rowItems>
  <colItems count="1">
    <i/>
  </colItems>
  <dataFields count="1">
    <dataField name="個数 / 2⃣性別" fld="0" subtotal="count" baseField="0" baseItem="0" numFmtId="177"/>
  </dataFields>
  <chartFormats count="9">
    <chartFormat chart="0" format="0" series="1">
      <pivotArea type="data" outline="0" fieldPosition="0">
        <references count="1">
          <reference field="4294967294" count="1" selected="0">
            <x v="0"/>
          </reference>
        </references>
      </pivotArea>
    </chartFormat>
    <chartFormat chart="7" format="5" series="1">
      <pivotArea type="data" outline="0" fieldPosition="0">
        <references count="1">
          <reference field="4294967294" count="1" selected="0">
            <x v="0"/>
          </reference>
        </references>
      </pivotArea>
    </chartFormat>
    <chartFormat chart="7" format="6">
      <pivotArea type="data" outline="0" fieldPosition="0">
        <references count="2">
          <reference field="4294967294" count="1" selected="0">
            <x v="0"/>
          </reference>
          <reference field="0" count="1" selected="0">
            <x v="1"/>
          </reference>
        </references>
      </pivotArea>
    </chartFormat>
    <chartFormat chart="7" format="7">
      <pivotArea type="data" outline="0" fieldPosition="0">
        <references count="2">
          <reference field="4294967294" count="1" selected="0">
            <x v="0"/>
          </reference>
          <reference field="0" count="1" selected="0">
            <x v="0"/>
          </reference>
        </references>
      </pivotArea>
    </chartFormat>
    <chartFormat chart="7" format="8">
      <pivotArea type="data" outline="0" fieldPosition="0">
        <references count="2">
          <reference field="4294967294" count="1" selected="0">
            <x v="0"/>
          </reference>
          <reference field="0" count="1" selected="0">
            <x v="2"/>
          </reference>
        </references>
      </pivotArea>
    </chartFormat>
    <chartFormat chart="10" format="13" series="1">
      <pivotArea type="data" outline="0" fieldPosition="0">
        <references count="1">
          <reference field="4294967294" count="1" selected="0">
            <x v="0"/>
          </reference>
        </references>
      </pivotArea>
    </chartFormat>
    <chartFormat chart="10" format="14">
      <pivotArea type="data" outline="0" fieldPosition="0">
        <references count="2">
          <reference field="4294967294" count="1" selected="0">
            <x v="0"/>
          </reference>
          <reference field="0" count="1" selected="0">
            <x v="1"/>
          </reference>
        </references>
      </pivotArea>
    </chartFormat>
    <chartFormat chart="10" format="15">
      <pivotArea type="data" outline="0" fieldPosition="0">
        <references count="2">
          <reference field="4294967294" count="1" selected="0">
            <x v="0"/>
          </reference>
          <reference field="0" count="1" selected="0">
            <x v="0"/>
          </reference>
        </references>
      </pivotArea>
    </chartFormat>
    <chartFormat chart="10" format="16">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A824E746-0D24-40A7-AE32-16DB027EA989}" name="区のおしらせ「せたがや」は読みやすいか" cacheId="4"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7">
  <location ref="U1:V7" firstHeaderRow="1" firstDataRow="1" firstDataCol="1"/>
  <pivotFields count="1">
    <pivotField axis="axisRow" dataField="1" showAll="0">
      <items count="6">
        <item x="1"/>
        <item x="0"/>
        <item x="3"/>
        <item x="2"/>
        <item x="4"/>
        <item t="default"/>
      </items>
    </pivotField>
  </pivotFields>
  <rowFields count="1">
    <field x="0"/>
  </rowFields>
  <rowItems count="6">
    <i>
      <x/>
    </i>
    <i>
      <x v="1"/>
    </i>
    <i>
      <x v="2"/>
    </i>
    <i>
      <x v="3"/>
    </i>
    <i>
      <x v="4"/>
    </i>
    <i t="grand">
      <x/>
    </i>
  </rowItems>
  <colItems count="1">
    <i/>
  </colItems>
  <dataFields count="1">
    <dataField name="個数 / 5⃣-1区のおしらせ「せたがや」は読みやすいか" fld="0" subtotal="count" baseField="0" baseItem="0" numFmtId="177"/>
  </dataFields>
  <chartFormats count="6">
    <chartFormat chart="7" format="7" series="1">
      <pivotArea type="data" outline="0" fieldPosition="0">
        <references count="1">
          <reference field="4294967294" count="1" selected="0">
            <x v="0"/>
          </reference>
        </references>
      </pivotArea>
    </chartFormat>
    <chartFormat chart="7" format="8">
      <pivotArea type="data" outline="0" fieldPosition="0">
        <references count="2">
          <reference field="4294967294" count="1" selected="0">
            <x v="0"/>
          </reference>
          <reference field="0" count="1" selected="0">
            <x v="2"/>
          </reference>
        </references>
      </pivotArea>
    </chartFormat>
    <chartFormat chart="7" format="9">
      <pivotArea type="data" outline="0" fieldPosition="0">
        <references count="2">
          <reference field="4294967294" count="1" selected="0">
            <x v="0"/>
          </reference>
          <reference field="0" count="1" selected="0">
            <x v="1"/>
          </reference>
        </references>
      </pivotArea>
    </chartFormat>
    <chartFormat chart="7" format="10">
      <pivotArea type="data" outline="0" fieldPosition="0">
        <references count="2">
          <reference field="4294967294" count="1" selected="0">
            <x v="0"/>
          </reference>
          <reference field="0" count="1" selected="0">
            <x v="3"/>
          </reference>
        </references>
      </pivotArea>
    </chartFormat>
    <chartFormat chart="7" format="11">
      <pivotArea type="data" outline="0" fieldPosition="0">
        <references count="2">
          <reference field="4294967294" count="1" selected="0">
            <x v="0"/>
          </reference>
          <reference field="0" count="1" selected="0">
            <x v="0"/>
          </reference>
        </references>
      </pivotArea>
    </chartFormat>
    <chartFormat chart="7" format="12">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2EEE2FB-21B8-4C8D-93B9-4B9D29C74887}" name="区のおしらせ「せたがや」をどのくらい読むか" cacheId="2"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3">
  <location ref="N1:O7" firstHeaderRow="1" firstDataRow="1" firstDataCol="1"/>
  <pivotFields count="1">
    <pivotField axis="axisRow" dataField="1" showAll="0">
      <items count="9">
        <item m="1" x="5"/>
        <item x="0"/>
        <item x="1"/>
        <item x="3"/>
        <item x="2"/>
        <item m="1" x="7"/>
        <item m="1" x="6"/>
        <item x="4"/>
        <item t="default"/>
      </items>
    </pivotField>
  </pivotFields>
  <rowFields count="1">
    <field x="0"/>
  </rowFields>
  <rowItems count="6">
    <i>
      <x v="1"/>
    </i>
    <i>
      <x v="2"/>
    </i>
    <i>
      <x v="3"/>
    </i>
    <i>
      <x v="4"/>
    </i>
    <i>
      <x v="7"/>
    </i>
    <i t="grand">
      <x/>
    </i>
  </rowItems>
  <colItems count="1">
    <i/>
  </colItems>
  <dataFields count="1">
    <dataField name="個数 / 3⃣区のおしらせ「せたがや」をどのくらい読むか" fld="0" subtotal="count" baseField="0" baseItem="0" numFmtId="177"/>
  </dataFields>
  <chartFormats count="6">
    <chartFormat chart="3" format="2" series="1">
      <pivotArea type="data" outline="0" fieldPosition="0">
        <references count="1">
          <reference field="4294967294" count="1" selected="0">
            <x v="0"/>
          </reference>
        </references>
      </pivotArea>
    </chartFormat>
    <chartFormat chart="3" format="3">
      <pivotArea type="data" outline="0" fieldPosition="0">
        <references count="2">
          <reference field="4294967294" count="1" selected="0">
            <x v="0"/>
          </reference>
          <reference field="0" count="1" selected="0">
            <x v="1"/>
          </reference>
        </references>
      </pivotArea>
    </chartFormat>
    <chartFormat chart="3" format="4">
      <pivotArea type="data" outline="0" fieldPosition="0">
        <references count="2">
          <reference field="4294967294" count="1" selected="0">
            <x v="0"/>
          </reference>
          <reference field="0" count="1" selected="0">
            <x v="2"/>
          </reference>
        </references>
      </pivotArea>
    </chartFormat>
    <chartFormat chart="3" format="5">
      <pivotArea type="data" outline="0" fieldPosition="0">
        <references count="2">
          <reference field="4294967294" count="1" selected="0">
            <x v="0"/>
          </reference>
          <reference field="0" count="1" selected="0">
            <x v="3"/>
          </reference>
        </references>
      </pivotArea>
    </chartFormat>
    <chartFormat chart="3" format="6">
      <pivotArea type="data" outline="0" fieldPosition="0">
        <references count="2">
          <reference field="4294967294" count="1" selected="0">
            <x v="0"/>
          </reference>
          <reference field="0" count="1" selected="0">
            <x v="4"/>
          </reference>
        </references>
      </pivotArea>
    </chartFormat>
    <chartFormat chart="3" format="7">
      <pivotArea type="data" outline="0" fieldPosition="0">
        <references count="2">
          <reference field="4294967294" count="1" selected="0">
            <x v="0"/>
          </reference>
          <reference field="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475570D-8115-4E04-84B7-DB0D9AA65C1E}" name="写真やイラストの数が少ない" cacheId="9"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8">
  <location ref="AJ1:AK5" firstHeaderRow="1" firstDataRow="1" firstDataCol="1"/>
  <pivotFields count="1">
    <pivotField axis="axisRow" dataField="1" showAll="0">
      <items count="4">
        <item x="1"/>
        <item x="0"/>
        <item x="2"/>
        <item t="default"/>
      </items>
    </pivotField>
  </pivotFields>
  <rowFields count="1">
    <field x="0"/>
  </rowFields>
  <rowItems count="4">
    <i>
      <x/>
    </i>
    <i>
      <x v="1"/>
    </i>
    <i>
      <x v="2"/>
    </i>
    <i t="grand">
      <x/>
    </i>
  </rowItems>
  <colItems count="1">
    <i/>
  </colItems>
  <dataFields count="1">
    <dataField name="個数 / 5⃣-2(5)写真やイラストの数が少ない" fld="0" subtotal="count" baseField="0" baseItem="0" numFmtId="177"/>
  </dataFields>
  <chartFormats count="4">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0" count="1" selected="0">
            <x v="0"/>
          </reference>
        </references>
      </pivotArea>
    </chartFormat>
    <chartFormat chart="5" format="7">
      <pivotArea type="data" outline="0" fieldPosition="0">
        <references count="2">
          <reference field="4294967294" count="1" selected="0">
            <x v="0"/>
          </reference>
          <reference field="0" count="1" selected="0">
            <x v="1"/>
          </reference>
        </references>
      </pivotArea>
    </chartFormat>
    <chartFormat chart="5" format="8">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1099A01-4794-4919-86F4-30EDCA585D57}" name="「区民のひろば」欄の記事をどのくらい読むか" cacheId="13"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9">
  <location ref="AV1:AW7" firstHeaderRow="1" firstDataRow="1" firstDataCol="1"/>
  <pivotFields count="1">
    <pivotField axis="axisRow" dataField="1" showAll="0">
      <items count="6">
        <item x="0"/>
        <item x="2"/>
        <item x="1"/>
        <item x="3"/>
        <item x="4"/>
        <item t="default"/>
      </items>
    </pivotField>
  </pivotFields>
  <rowFields count="1">
    <field x="0"/>
  </rowFields>
  <rowItems count="6">
    <i>
      <x/>
    </i>
    <i>
      <x v="1"/>
    </i>
    <i>
      <x v="2"/>
    </i>
    <i>
      <x v="3"/>
    </i>
    <i>
      <x v="4"/>
    </i>
    <i t="grand">
      <x/>
    </i>
  </rowItems>
  <colItems count="1">
    <i/>
  </colItems>
  <dataFields count="1">
    <dataField name="個数 / 8⃣-1「区民のひろば」欄の記事をどのくらい読むか" fld="0" subtotal="count" baseField="0" baseItem="0" numFmtId="177"/>
  </dataFields>
  <chartFormats count="6">
    <chartFormat chart="4" format="7" series="1">
      <pivotArea type="data" outline="0" fieldPosition="0">
        <references count="1">
          <reference field="4294967294" count="1" selected="0">
            <x v="0"/>
          </reference>
        </references>
      </pivotArea>
    </chartFormat>
    <chartFormat chart="4" format="8">
      <pivotArea type="data" outline="0" fieldPosition="0">
        <references count="2">
          <reference field="4294967294" count="1" selected="0">
            <x v="0"/>
          </reference>
          <reference field="0" count="1" selected="0">
            <x v="1"/>
          </reference>
        </references>
      </pivotArea>
    </chartFormat>
    <chartFormat chart="4" format="9">
      <pivotArea type="data" outline="0" fieldPosition="0">
        <references count="2">
          <reference field="4294967294" count="1" selected="0">
            <x v="0"/>
          </reference>
          <reference field="0" count="1" selected="0">
            <x v="2"/>
          </reference>
        </references>
      </pivotArea>
    </chartFormat>
    <chartFormat chart="4" format="10">
      <pivotArea type="data" outline="0" fieldPosition="0">
        <references count="2">
          <reference field="4294967294" count="1" selected="0">
            <x v="0"/>
          </reference>
          <reference field="0" count="1" selected="0">
            <x v="0"/>
          </reference>
        </references>
      </pivotArea>
    </chartFormat>
    <chartFormat chart="4" format="11">
      <pivotArea type="data" outline="0" fieldPosition="0">
        <references count="2">
          <reference field="4294967294" count="1" selected="0">
            <x v="0"/>
          </reference>
          <reference field="0" count="1" selected="0">
            <x v="3"/>
          </reference>
        </references>
      </pivotArea>
    </chartFormat>
    <chartFormat chart="4" format="12">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A4FF59F-2BBC-44AA-9EDD-4384EF256F3E}" name="「区民のひろば」欄に掲載されている会員募集や催し物などに参加したことはあるか" cacheId="14"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0">
  <location ref="AY1:AZ6" firstHeaderRow="1" firstDataRow="1" firstDataCol="1"/>
  <pivotFields count="1">
    <pivotField axis="axisRow" dataField="1" showAll="0">
      <items count="7">
        <item x="2"/>
        <item x="0"/>
        <item m="1" x="5"/>
        <item m="1" x="4"/>
        <item x="1"/>
        <item x="3"/>
        <item t="default"/>
      </items>
    </pivotField>
  </pivotFields>
  <rowFields count="1">
    <field x="0"/>
  </rowFields>
  <rowItems count="5">
    <i>
      <x/>
    </i>
    <i>
      <x v="1"/>
    </i>
    <i>
      <x v="4"/>
    </i>
    <i>
      <x v="5"/>
    </i>
    <i t="grand">
      <x/>
    </i>
  </rowItems>
  <colItems count="1">
    <i/>
  </colItems>
  <dataFields count="1">
    <dataField name="個数 / 8⃣-2「区民のひろば」欄に掲載されている会員募集や催し物などに参加したことはあるか" fld="0" subtotal="count" baseField="0" baseItem="0" numFmtId="177"/>
  </dataFields>
  <chartFormats count="5">
    <chartFormat chart="3" format="2" series="1">
      <pivotArea type="data" outline="0" fieldPosition="0">
        <references count="1">
          <reference field="4294967294" count="1" selected="0">
            <x v="0"/>
          </reference>
        </references>
      </pivotArea>
    </chartFormat>
    <chartFormat chart="3" format="3">
      <pivotArea type="data" outline="0" fieldPosition="0">
        <references count="2">
          <reference field="4294967294" count="1" selected="0">
            <x v="0"/>
          </reference>
          <reference field="0" count="1" selected="0">
            <x v="0"/>
          </reference>
        </references>
      </pivotArea>
    </chartFormat>
    <chartFormat chart="3" format="4">
      <pivotArea type="data" outline="0" fieldPosition="0">
        <references count="2">
          <reference field="4294967294" count="1" selected="0">
            <x v="0"/>
          </reference>
          <reference field="0" count="1" selected="0">
            <x v="1"/>
          </reference>
        </references>
      </pivotArea>
    </chartFormat>
    <chartFormat chart="3" format="5">
      <pivotArea type="data" outline="0" fieldPosition="0">
        <references count="2">
          <reference field="4294967294" count="1" selected="0">
            <x v="0"/>
          </reference>
          <reference field="0" count="1" selected="0">
            <x v="4"/>
          </reference>
        </references>
      </pivotArea>
    </chartFormat>
    <chartFormat chart="3" format="6">
      <pivotArea type="data" outline="0" fieldPosition="0">
        <references count="2">
          <reference field="4294967294" count="1" selected="0">
            <x v="0"/>
          </reference>
          <reference field="0"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B8C0B65-6F38-4D82-9AB9-6871911F36E2}" name="区のおしらせ「せたがや」のことを知っているか"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3">
  <location ref="K1:L5" firstHeaderRow="1" firstDataRow="1" firstDataCol="1"/>
  <pivotFields count="1">
    <pivotField axis="axisRow" dataField="1" showAll="0" sortType="ascending">
      <items count="5">
        <item n=" " h="1" x="3"/>
        <item x="0"/>
        <item x="1"/>
        <item x="2"/>
        <item t="default"/>
      </items>
    </pivotField>
  </pivotFields>
  <rowFields count="1">
    <field x="0"/>
  </rowFields>
  <rowItems count="4">
    <i>
      <x v="1"/>
    </i>
    <i>
      <x v="2"/>
    </i>
    <i>
      <x v="3"/>
    </i>
    <i t="grand">
      <x/>
    </i>
  </rowItems>
  <colItems count="1">
    <i/>
  </colItems>
  <dataFields count="1">
    <dataField name="個数 / 3⃣区のおしらせ「せたがや」のことを知っているか（オンラインによる回答のみ）" fld="0" subtotal="count" baseField="0" baseItem="0" numFmtId="177"/>
  </dataFields>
  <chartFormats count="7">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3" format="3">
      <pivotArea type="data" outline="0" fieldPosition="0">
        <references count="2">
          <reference field="4294967294" count="1" selected="0">
            <x v="0"/>
          </reference>
          <reference field="0" count="1" selected="0">
            <x v="1"/>
          </reference>
        </references>
      </pivotArea>
    </chartFormat>
    <chartFormat chart="3" format="4">
      <pivotArea type="data" outline="0" fieldPosition="0">
        <references count="2">
          <reference field="4294967294" count="1" selected="0">
            <x v="0"/>
          </reference>
          <reference field="0" count="1" selected="0">
            <x v="2"/>
          </reference>
        </references>
      </pivotArea>
    </chartFormat>
    <chartFormat chart="3" format="5">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6BD8C8F4-E6A4-4527-B0E7-2A6E558A7E96}" name="区のおしらせ「せたがや」にどんなことを期待するか" cacheId="11" dataOnRows="1"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8">
  <location ref="AP1:AQ10" firstHeaderRow="1" firstDataRow="1" firstDataCol="1"/>
  <pivotFields count="9">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9">
    <i>
      <x/>
    </i>
    <i i="1">
      <x v="1"/>
    </i>
    <i i="2">
      <x v="2"/>
    </i>
    <i i="3">
      <x v="3"/>
    </i>
    <i i="4">
      <x v="4"/>
    </i>
    <i i="5">
      <x v="5"/>
    </i>
    <i i="6">
      <x v="6"/>
    </i>
    <i i="7">
      <x v="7"/>
    </i>
    <i i="8">
      <x v="8"/>
    </i>
  </rowItems>
  <colItems count="1">
    <i/>
  </colItems>
  <dataFields count="9">
    <dataField name="利用できる行政サービスや、暮らしに関わる情報・知識を入手したい" fld="0" baseField="0" baseItem="19" numFmtId="177"/>
    <dataField name="イベントの情報を入手したい" fld="1" baseField="0" baseItem="19" numFmtId="177"/>
    <dataField name="区の新しい取組みについて知りたい" fld="2" baseField="0" baseItem="19" numFmtId="177"/>
    <dataField name="予算など区政の基本的な情報を入手したい" fld="3" baseField="0" baseItem="19" numFmtId="177"/>
    <dataField name="区が直面する課題や、それに対する区の考え・取組みについて知りたい" fld="4" baseField="0" baseItem="19" numFmtId="177"/>
    <dataField name="区の取組みへの意見募集企画に意見や提案を寄せたい" fld="5" baseField="0" baseItem="19" numFmtId="177"/>
    <dataField name="区民等と区が協働して取り組んでいる事柄について知りたい" fld="6" baseField="0" baseItem="19" numFmtId="177"/>
    <dataField name="特にない" fld="7" baseField="0" baseItem="19" numFmtId="177"/>
    <dataField name="無回答" fld="8" baseField="0" baseItem="19" numFmtId="177"/>
  </dataFields>
  <chartFormats count="1">
    <chartFormat chart="3" format="1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A920E949-8804-40EF-86B1-5C144768F526}" name="表紙が目をひくものでない" cacheId="5"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11">
  <location ref="X1:Y5" firstHeaderRow="1" firstDataRow="1" firstDataCol="1"/>
  <pivotFields count="1">
    <pivotField axis="axisRow" dataField="1" showAll="0">
      <items count="5">
        <item x="0"/>
        <item x="1"/>
        <item x="2"/>
        <item m="1" x="3"/>
        <item t="default"/>
      </items>
    </pivotField>
  </pivotFields>
  <rowFields count="1">
    <field x="0"/>
  </rowFields>
  <rowItems count="4">
    <i>
      <x/>
    </i>
    <i>
      <x v="1"/>
    </i>
    <i>
      <x v="2"/>
    </i>
    <i t="grand">
      <x/>
    </i>
  </rowItems>
  <colItems count="1">
    <i/>
  </colItems>
  <dataFields count="1">
    <dataField name="個数 / 5⃣-2(1)表紙が目をひくものでない" fld="0" subtotal="count" baseField="0" baseItem="0" numFmtId="177"/>
  </dataFields>
  <chartFormats count="4">
    <chartFormat chart="5" format="5" series="1">
      <pivotArea type="data" outline="0" fieldPosition="0">
        <references count="1">
          <reference field="4294967294" count="1" selected="0">
            <x v="0"/>
          </reference>
        </references>
      </pivotArea>
    </chartFormat>
    <chartFormat chart="5" format="6">
      <pivotArea type="data" outline="0" fieldPosition="0">
        <references count="2">
          <reference field="4294967294" count="1" selected="0">
            <x v="0"/>
          </reference>
          <reference field="0" count="1" selected="0">
            <x v="0"/>
          </reference>
        </references>
      </pivotArea>
    </chartFormat>
    <chartFormat chart="5" format="7">
      <pivotArea type="data" outline="0" fieldPosition="0">
        <references count="2">
          <reference field="4294967294" count="1" selected="0">
            <x v="0"/>
          </reference>
          <reference field="0" count="1" selected="0">
            <x v="1"/>
          </reference>
        </references>
      </pivotArea>
    </chartFormat>
    <chartFormat chart="5" format="8">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53C72D0C-7E0A-4650-8695-8C21C5288803}" name="回答方法" cacheId="15"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chartFormat="9">
  <location ref="BB1:BC6" firstHeaderRow="1" firstDataRow="1" firstDataCol="1"/>
  <pivotFields count="1">
    <pivotField axis="axisRow" dataField="1" showAll="0">
      <items count="5">
        <item x="0"/>
        <item x="1"/>
        <item x="2"/>
        <item x="3"/>
        <item t="default"/>
      </items>
    </pivotField>
  </pivotFields>
  <rowFields count="1">
    <field x="0"/>
  </rowFields>
  <rowItems count="5">
    <i>
      <x/>
    </i>
    <i>
      <x v="1"/>
    </i>
    <i>
      <x v="2"/>
    </i>
    <i>
      <x v="3"/>
    </i>
    <i t="grand">
      <x/>
    </i>
  </rowItems>
  <colItems count="1">
    <i/>
  </colItems>
  <dataFields count="1">
    <dataField name="個数 / 回答方法" fld="0" subtotal="count" baseField="0" baseItem="0" numFmtId="177"/>
  </dataFields>
  <chartFormats count="5">
    <chartFormat chart="4" format="10" series="1">
      <pivotArea type="data" outline="0" fieldPosition="0">
        <references count="1">
          <reference field="4294967294" count="1" selected="0">
            <x v="0"/>
          </reference>
        </references>
      </pivotArea>
    </chartFormat>
    <chartFormat chart="4" format="11">
      <pivotArea type="data" outline="0" fieldPosition="0">
        <references count="2">
          <reference field="4294967294" count="1" selected="0">
            <x v="0"/>
          </reference>
          <reference field="0" count="1" selected="0">
            <x v="0"/>
          </reference>
        </references>
      </pivotArea>
    </chartFormat>
    <chartFormat chart="4" format="12">
      <pivotArea type="data" outline="0" fieldPosition="0">
        <references count="2">
          <reference field="4294967294" count="1" selected="0">
            <x v="0"/>
          </reference>
          <reference field="0" count="1" selected="0">
            <x v="1"/>
          </reference>
        </references>
      </pivotArea>
    </chartFormat>
    <chartFormat chart="4" format="13">
      <pivotArea type="data" outline="0" fieldPosition="0">
        <references count="2">
          <reference field="4294967294" count="1" selected="0">
            <x v="0"/>
          </reference>
          <reference field="0" count="1" selected="0">
            <x v="3"/>
          </reference>
        </references>
      </pivotArea>
    </chartFormat>
    <chartFormat chart="4" format="14">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C28180-1D06-4058-8688-911BE372BD85}" name="回答一覧" displayName="回答一覧" ref="A1:AY241" totalsRowShown="0" headerRowDxfId="84" dataDxfId="83" tableBorderDxfId="82">
  <autoFilter ref="A1:AY241" xr:uid="{B04B7671-2FC7-4BA6-B6B7-A487AB3FD103}"/>
  <tableColumns count="51">
    <tableColumn id="1" xr3:uid="{F4D0F39C-C903-4A73-BF5B-7D8AD56613DA}" name="受付番号" dataDxfId="81"/>
    <tableColumn id="2" xr3:uid="{4DA54ECE-F472-4942-BB08-5A8E6E28D324}" name="1⃣年代" dataDxfId="80"/>
    <tableColumn id="3" xr3:uid="{F6559BB6-A301-49EC-A96C-45C53CC54862}" name="2⃣性別" dataDxfId="79"/>
    <tableColumn id="4" xr3:uid="{826D7F1C-5CDA-49F0-A0DD-9617072AEBB2}" name="3⃣区のおしらせ「せたがや」のことを知っているか（オンラインによる回答のみ）" dataDxfId="78"/>
    <tableColumn id="5" xr3:uid="{24929AB0-D8E8-4783-BAF5-8A477F3B4E6E}" name="3⃣区のおしらせ「せたがや」をどのくらい読むか" dataDxfId="77"/>
    <tableColumn id="6" xr3:uid="{DB39EDD2-31F4-4DEF-90FA-F0B40658B835}" name="4⃣区のおしらせ「せたがや」をどのように入手しているか（複数選択可）" dataDxfId="76"/>
    <tableColumn id="25" xr3:uid="{E2BD46C3-F580-465C-8C99-A474DF9E497C}" name="4⃣区のおしらせ「せたがや」をどのように入手しているか（複数選択可）_新聞折込・戸別配付" dataDxfId="75">
      <calculatedColumnFormula>IF(ISNA(_xlfn.XMATCH("新聞折込・戸別配付",_xlfn.TEXTSPLIT(回答一覧[[#This Row],[4⃣区のおしらせ「せたがや」をどのように入手しているか（複数選択可）]],";",,FALSE,0))),0,1)</calculatedColumnFormula>
    </tableColumn>
    <tableColumn id="26" xr3:uid="{0BE795EF-2968-429F-AC0F-F8ABC6775C6B}" name="4⃣区のおしらせ「せたがや」をどのように入手しているか（複数選択可）_駅" dataDxfId="74">
      <calculatedColumnFormula>IF(ISNA(_xlfn.XMATCH("駅",_xlfn.TEXTSPLIT(回答一覧[[#This Row],[4⃣区のおしらせ「せたがや」をどのように入手しているか（複数選択可）]],";",,FALSE,0))),0,1)</calculatedColumnFormula>
    </tableColumn>
    <tableColumn id="27" xr3:uid="{A45DE623-9BFE-4E3A-AF1C-CFCC303FEA38}" name="4⃣区のおしらせ「せたがや」をどのように入手しているか（複数選択可）_郵便局・コンビニエンスストア・その他商業施設" dataDxfId="73">
      <calculatedColumnFormula>IF(ISNA(_xlfn.XMATCH("郵便局・コンビニエンスストア・その他商業施設",_xlfn.TEXTSPLIT(回答一覧[[#This Row],[4⃣区のおしらせ「せたがや」をどのように入手しているか（複数選択可）]],";",,FALSE,0))),0,1)</calculatedColumnFormula>
    </tableColumn>
    <tableColumn id="28" xr3:uid="{7A1B221F-9DEB-4690-987D-EFE7605A0794}" name="4⃣区のおしらせ「せたがや」をどのように入手しているか（複数選択可）_区施設" dataDxfId="72">
      <calculatedColumnFormula>IF(ISNA(_xlfn.XMATCH("区施設",_xlfn.TEXTSPLIT(回答一覧[[#This Row],[4⃣区のおしらせ「せたがや」をどのように入手しているか（複数選択可）]],";",,FALSE,0))),0,1)</calculatedColumnFormula>
    </tableColumn>
    <tableColumn id="29" xr3:uid="{94F318C0-D60D-48FA-ACC2-A52E45C05B9E}" name="4⃣区のおしらせ「せたがや」をどのように入手しているか（複数選択可）_区のホームページ" dataDxfId="71">
      <calculatedColumnFormula>IF(ISNA(_xlfn.XMATCH("区のホームページ",_xlfn.TEXTSPLIT(回答一覧[[#This Row],[4⃣区のおしらせ「せたがや」をどのように入手しているか（複数選択可）]],";",,FALSE,0))),0,1)</calculatedColumnFormula>
    </tableColumn>
    <tableColumn id="30" xr3:uid="{6BEF158D-2921-470F-AC3B-334689BAFC98}" name="4⃣⃣区のおしらせ「せたがや」をどのように入手しているか（複数選択可）_カタログポケット・マチイロ" dataDxfId="70">
      <calculatedColumnFormula>IF(ISNA(_xlfn.XMATCH("カタログポケット・マチイロ",_xlfn.TEXTSPLIT(回答一覧[[#This Row],[4⃣区のおしらせ「せたがや」をどのように入手しているか（複数選択可）]],";",,FALSE,0))),0,1)</calculatedColumnFormula>
    </tableColumn>
    <tableColumn id="31" xr3:uid="{48E90D62-5181-497D-AE9A-6AD668D3CD68}" name="4⃣⃣区のおしらせ「せたがや」をどのように入手しているか（複数選択可）_入手していない" dataDxfId="69">
      <calculatedColumnFormula>IF(ISNA(_xlfn.XMATCH("入手していない",_xlfn.TEXTSPLIT(回答一覧[[#This Row],[4⃣区のおしらせ「せたがや」をどのように入手しているか（複数選択可）]],";",,FALSE,0))),0,1)</calculatedColumnFormula>
    </tableColumn>
    <tableColumn id="32" xr3:uid="{AC42FCA0-6427-42B6-9434-1E385CB9F694}" name="4⃣⃣区のおしらせ「せたがや」をどのように入手しているか（複数選択可）_その他" dataDxfId="68">
      <calculatedColumnFormula>IF(ISNA(_xlfn.XMATCH("その他",_xlfn.TEXTSPLIT(回答一覧[[#This Row],[4⃣区のおしらせ「せたがや」をどのように入手しているか（複数選択可）]],";",,FALSE,0))),0,1)</calculatedColumnFormula>
    </tableColumn>
    <tableColumn id="33" xr3:uid="{FC71F9BE-F9B5-4B39-A3EB-79FC2314E95B}" name="4⃣⃣区のおしらせ「せたがや」をどのように入手しているか（複数選択可）_無回答" dataDxfId="67">
      <calculatedColumnFormula>IF(ISNA(_xlfn.XMATCH("無回答",_xlfn.TEXTSPLIT(回答一覧[[#This Row],[4⃣区のおしらせ「せたがや」をどのように入手しているか（複数選択可）]],";",,FALSE,0))),0,1)</calculatedColumnFormula>
    </tableColumn>
    <tableColumn id="8" xr3:uid="{84591203-3AEC-4DEB-B649-2DCD55B2C2A1}" name="5⃣-1区のおしらせ「せたがや」は読みやすいか" dataDxfId="66"/>
    <tableColumn id="9" xr3:uid="{25FC50A8-A5FB-4ECA-9E09-A7599F1AE532}" name="5⃣-2(1)表紙が目をひくものでない" dataDxfId="65"/>
    <tableColumn id="10" xr3:uid="{D055AE40-756B-48AC-8FD5-D7932CD122BC}" name="5⃣-2(2)ページの構成や記事の配置がわかりづらい" dataDxfId="64"/>
    <tableColumn id="11" xr3:uid="{84C0CB22-F3B6-41F8-B220-A6DD1899B18B}" name="5⃣-2(3)記事の見出しが興味をひきつけるものでない" dataDxfId="63"/>
    <tableColumn id="12" xr3:uid="{D165E8C4-5911-4AB6-848C-D050B6E00918}" name="5⃣-2(4)文章の表現や表記がわかりづらい" dataDxfId="62"/>
    <tableColumn id="13" xr3:uid="{9098E05E-EF15-4DF8-A305-883BB505EE80}" name="5⃣-2(5)写真やイラストの数が少ない" dataDxfId="61"/>
    <tableColumn id="14" xr3:uid="{BBA722F9-EA80-4A49-82EE-3FCDAED17F42}" name="5⃣-2(6)紙面の大きさについて" dataDxfId="60"/>
    <tableColumn id="15" xr3:uid="{B9098C99-6EF4-43C9-AD87-5CC9633EA263}" name="6⃣区のおしらせ「せたがや」にどんなことを期待するか（複数選択可）" dataDxfId="59"/>
    <tableColumn id="34" xr3:uid="{977E0EA1-37D2-44C6-B0C5-D5551DBFF0B3}" name="6⃣区のおしらせ「せたがや」にどんなことを期待するか（複数選択可）_利用できる行政サービスや、暮らしに関わる情報・知識を入手したい" dataDxfId="58">
      <calculatedColumnFormula>IF(ISNA(_xlfn.XMATCH("利用できる行政サービスや、暮らしに関わる情報・知識を入手したい",_xlfn.TEXTSPLIT(回答一覧[[#This Row],[6⃣区のおしらせ「せたがや」にどんなことを期待するか（複数選択可）]],";",,FALSE,0))),0,1)</calculatedColumnFormula>
    </tableColumn>
    <tableColumn id="37" xr3:uid="{41AC5812-8052-4C3B-90CD-2D242AEB664F}" name="6⃣区のおしらせ「せたがや」にどんなことを期待するか（複数選択可）_イベントの情報を入手したい" dataDxfId="57">
      <calculatedColumnFormula>IF(ISNA(_xlfn.XMATCH("イベントの情報を入手したい",_xlfn.TEXTSPLIT(回答一覧[[#This Row],[6⃣区のおしらせ「せたがや」にどんなことを期待するか（複数選択可）]],";",,FALSE,0))),0,1)</calculatedColumnFormula>
    </tableColumn>
    <tableColumn id="38" xr3:uid="{3BE63969-2F1E-4A39-8C82-20D1758168EF}" name="6⃣区のおしらせ「せたがや」にどんなことを期待するか（複数選択可）_区の新しい取組みについて知りたい" dataDxfId="56">
      <calculatedColumnFormula>IF(ISNA(_xlfn.XMATCH("区の新しい取組みについて知りたい",_xlfn.TEXTSPLIT(回答一覧[[#This Row],[6⃣区のおしらせ「せたがや」にどんなことを期待するか（複数選択可）]],";",,FALSE,0))),0,1)</calculatedColumnFormula>
    </tableColumn>
    <tableColumn id="36" xr3:uid="{FEEBEB8D-B0D6-4684-A03A-FF0989A25289}" name="6⃣区のおしらせ「せたがや」にどんなことを期待するか（複数選択可）_予算など区政の基本的な情報を入手したい" dataDxfId="55">
      <calculatedColumnFormula>IF(ISNA(_xlfn.XMATCH("予算など区政の基本的な情報を入手したい",_xlfn.TEXTSPLIT(回答一覧[[#This Row],[6⃣区のおしらせ「せたがや」にどんなことを期待するか（複数選択可）]],";",,FALSE,0))),0,1)</calculatedColumnFormula>
    </tableColumn>
    <tableColumn id="35" xr3:uid="{39E8EBF7-59B1-44B0-A087-F50F27107F0C}" name="6⃣⃣区のおしらせ「せたがや」にどんなことを期待するか（複数選択可）_区が直面する課題や、それに対する区の考え・取組みについて知りたい" dataDxfId="54">
      <calculatedColumnFormula>IF(ISNA(_xlfn.XMATCH("区が直面する課題や、それに対する区の考え・取組みについて知りたい",_xlfn.TEXTSPLIT(回答一覧[[#This Row],[6⃣区のおしらせ「せたがや」にどんなことを期待するか（複数選択可）]],";",,FALSE,0))),0,1)</calculatedColumnFormula>
    </tableColumn>
    <tableColumn id="39" xr3:uid="{08132A6E-121B-4D74-9210-F57D374BFD97}" name="6⃣⃣区のおしらせ「せたがや」にどんなことを期待するか（複数選択可）_区の取組みへの意見募集企画に意見や提案を寄せたい" dataDxfId="53">
      <calculatedColumnFormula>IF(ISNA(_xlfn.XMATCH("区の取組みへの意見募集企画に意見や提案を寄せたい",_xlfn.TEXTSPLIT(回答一覧[[#This Row],[6⃣区のおしらせ「せたがや」にどんなことを期待するか（複数選択可）]],";",,FALSE,0))),0,1)</calculatedColumnFormula>
    </tableColumn>
    <tableColumn id="40" xr3:uid="{27A581FA-2ACA-4278-8681-0388D53EDAD3}" name="6⃣⃣区のおしらせ「せたがや」にどんなことを期待するか（複数選択可）_区民等と区が協働して取り組んでいる事柄について知りたい" dataDxfId="52">
      <calculatedColumnFormula>IF(ISNA(_xlfn.XMATCH("区民等と区が協働して取り組んでいる事柄について知りたい",_xlfn.TEXTSPLIT(回答一覧[[#This Row],[6⃣区のおしらせ「せたがや」にどんなことを期待するか（複数選択可）]],";",,FALSE,0))),0,1)</calculatedColumnFormula>
    </tableColumn>
    <tableColumn id="41" xr3:uid="{4C742A81-6723-4D69-99E8-7B002A4251BE}" name="6⃣⃣⃣⃣区のおしらせ「せたがや」にどんなことを期待するか（複数選択可）_特にない" dataDxfId="51">
      <calculatedColumnFormula>IF(ISNA(_xlfn.XMATCH("特にない",_xlfn.TEXTSPLIT(回答一覧[[#This Row],[6⃣区のおしらせ「せたがや」にどんなことを期待するか（複数選択可）]],";",,FALSE,0))),0,1)</calculatedColumnFormula>
    </tableColumn>
    <tableColumn id="42" xr3:uid="{F19BC5FF-5FD4-4672-B361-7DB75F5341A5}" name="6⃣⃣⃣⃣⃣⃣区のおしらせ「せたがや」にどんなことを期待するか（複数選択可）_無回答" dataDxfId="50">
      <calculatedColumnFormula>IF(ISNA(_xlfn.XMATCH("無回答",_xlfn.TEXTSPLIT(回答一覧[[#This Row],[6⃣区のおしらせ「せたがや」にどんなことを期待するか（複数選択可）]],";",,FALSE,0))),0,1)</calculatedColumnFormula>
    </tableColumn>
    <tableColumn id="17" xr3:uid="{E457D867-0FB2-4305-B81C-5B3A907F1BE6}" name="7⃣区のおしらせ「せたがや」でどのようなテーマを特集してほしいか（複数選択可）" dataDxfId="49"/>
    <tableColumn id="43" xr3:uid="{E758B170-C966-4941-A930-FCB1FA286AB1}" name="7⃣⃣区のおしらせ「せたがや」でどのようなテーマを特集してほしいか（複数選択可）_健康づくりや高齢者・障害者の福祉に関すること" dataDxfId="48">
      <calculatedColumnFormula>IF(ISNA(_xlfn.XMATCH("健康づくりや高齢者・障害者の福祉に関すること",_xlfn.TEXTSPLIT(回答一覧[[#This Row],[7⃣区のおしらせ「せたがや」でどのようなテーマを特集してほしいか（複数選択可）]],";",,FALSE,0))),0,1)</calculatedColumnFormula>
    </tableColumn>
    <tableColumn id="46" xr3:uid="{B16A03EA-F7F0-4E61-8761-F71147BF8D7F}" name="7⃣⃣区のおしらせ「せたがや」でどのようなテーマを特集してほしいか（複数選択可）_生活の困りごとに対する支援に関すること" dataDxfId="47">
      <calculatedColumnFormula>IF(ISNA(_xlfn.XMATCH("生活の困りごとに対する支援に関すること",_xlfn.TEXTSPLIT(回答一覧[[#This Row],[7⃣区のおしらせ「せたがや」でどのようなテーマを特集してほしいか（複数選択可）]],";",,FALSE,0))),0,1)</calculatedColumnFormula>
    </tableColumn>
    <tableColumn id="55" xr3:uid="{B5DBB37B-95CA-4B03-ABA6-DA6DA6E4C1B8}" name="7⃣⃣区のおしらせ「せたがや」でどのようなテーマを特集してほしいか（複数選択可）_子ども・若者や教育に関すること" dataDxfId="46">
      <calculatedColumnFormula>IF(ISNA(_xlfn.XMATCH("子ども・若者や教育に関すること",_xlfn.TEXTSPLIT(回答一覧[[#This Row],[7⃣区のおしらせ「せたがや」でどのようなテーマを特集してほしいか（複数選択可）]],";",,FALSE,0))),0,1)</calculatedColumnFormula>
    </tableColumn>
    <tableColumn id="56" xr3:uid="{F4916338-327C-4942-A32B-704CBEE2D193}" name="7⃣⃣区のおしらせ「せたがや」でどのようなテーマを特集してほしいか（複数選択可）_地域コミュニティに関すること" dataDxfId="45">
      <calculatedColumnFormula>IF(ISNA(_xlfn.XMATCH("地域コミュニティに関すること",_xlfn.TEXTSPLIT(回答一覧[[#This Row],[7⃣区のおしらせ「せたがや」でどのようなテーマを特集してほしいか（複数選択可）]],";",,FALSE,0))),0,1)</calculatedColumnFormula>
    </tableColumn>
    <tableColumn id="57" xr3:uid="{5BED0543-9CC1-471C-BD23-D421D6635F25}" name="7⃣⃣区のおしらせ「せたがや」でどのようなテーマを特集してほしいか（複数選択可）_防災や防犯に関すること" dataDxfId="44">
      <calculatedColumnFormula>IF(ISNA(_xlfn.XMATCH("防災や防犯に関すること",_xlfn.TEXTSPLIT(回答一覧[[#This Row],[7⃣区のおしらせ「せたがや」でどのようなテーマを特集してほしいか（複数選択可）]],";",,FALSE,0))),0,1)</calculatedColumnFormula>
    </tableColumn>
    <tableColumn id="50" xr3:uid="{94C84820-5742-4452-ABA5-10BF04336777}" name="7⃣⃣区のおしらせ「せたがや」でどのようなテーマを特集してほしいか（複数選択可）_多様性の尊重（人権尊重・男女共同参画）に関すること" dataDxfId="43">
      <calculatedColumnFormula>IF(ISNA(_xlfn.XMATCH("多様性の尊重（人権尊重・男女共同参画）に関すること",_xlfn.TEXTSPLIT(回答一覧[[#This Row],[7⃣区のおしらせ「せたがや」でどのようなテーマを特集してほしいか（複数選択可）]],";",,FALSE,0))),0,1)</calculatedColumnFormula>
    </tableColumn>
    <tableColumn id="51" xr3:uid="{FD5467CF-77EB-4C94-98D6-C201544A90E0}" name="7⃣⃣区のおしらせ「せたがや」でどのようなテーマを特集してほしいか（複数選択可）_文化・芸術やスポーツ、生涯学習に関すること" dataDxfId="42">
      <calculatedColumnFormula>IF(ISNA(_xlfn.XMATCH("文化・芸術やスポーツ、生涯学習に関すること",_xlfn.TEXTSPLIT(回答一覧[[#This Row],[7⃣区のおしらせ「せたがや」でどのようなテーマを特集してほしいか（複数選択可）]],";",,FALSE,0))),0,1)</calculatedColumnFormula>
    </tableColumn>
    <tableColumn id="52" xr3:uid="{C1B329B3-8A78-44B3-AB98-42FF9432416E}" name="7⃣⃣区のおしらせ「せたがや」でどのようなテーマを特集してほしいか（複数選択可）_清掃・資源リサイクルに関すること" dataDxfId="41">
      <calculatedColumnFormula>IF(ISNA(_xlfn.XMATCH("清掃・資源リサイクルに関すること",_xlfn.TEXTSPLIT(回答一覧[[#This Row],[7⃣区のおしらせ「せたがや」でどのようなテーマを特集してほしいか（複数選択可）]],";",,FALSE,0))),0,1)</calculatedColumnFormula>
    </tableColumn>
    <tableColumn id="53" xr3:uid="{3D4B39BF-C9DC-4468-B44C-0978EF39FA42}" name="7⃣⃣区のおしらせ「せたがや」でどのようなテーマを特集してほしいか（複数選択可）_消費者支援や産業振興・雇用促進に関すること" dataDxfId="40">
      <calculatedColumnFormula>IF(ISNA(_xlfn.XMATCH("消費者支援や産業振興・雇用促進に関すること",_xlfn.TEXTSPLIT(回答一覧[[#This Row],[7⃣区のおしらせ「せたがや」でどのようなテーマを特集してほしいか（複数選択可）]],";",,FALSE,0))),0,1)</calculatedColumnFormula>
    </tableColumn>
    <tableColumn id="47" xr3:uid="{EA6A3729-72EC-4823-9063-CD96749BB9E2}" name="7⃣⃣区のおしらせ「せたがや」でどのようなテーマを特集してほしいか（複数選択可）_公園・緑地や自然環境の保護に関すること" dataDxfId="39">
      <calculatedColumnFormula>IF(ISNA(_xlfn.XMATCH("公園・緑地や自然環境の保護に関すること",_xlfn.TEXTSPLIT(回答一覧[[#This Row],[7⃣区のおしらせ「せたがや」でどのようなテーマを特集してほしいか（複数選択可）]],";",,FALSE,0))),0,1)</calculatedColumnFormula>
    </tableColumn>
    <tableColumn id="48" xr3:uid="{816802D3-1481-4EDF-BE77-6A18DDEBD8E0}" name="7⃣⃣区のおしらせ「せたがや」でどのようなテーマを特集してほしいか（複数選択可）_都市景観や交通に関すること" dataDxfId="38">
      <calculatedColumnFormula>IF(ISNA(_xlfn.XMATCH("都市景観や交通に関すること",_xlfn.TEXTSPLIT(回答一覧[[#This Row],[7⃣区のおしらせ「せたがや」でどのようなテーマを特集してほしいか（複数選択可）]],";",,FALSE,0))),0,1)</calculatedColumnFormula>
    </tableColumn>
    <tableColumn id="49" xr3:uid="{AD84B69B-6464-42FF-A9A4-C90568AF3B27}" name="7⃣⃣区のおしらせ「せたがや」でどのようなテーマを特集してほしいか（複数選択可）_特にない" dataDxfId="37">
      <calculatedColumnFormula>IF(ISNA(_xlfn.XMATCH("特にない",_xlfn.TEXTSPLIT(回答一覧[[#This Row],[7⃣区のおしらせ「せたがや」でどのようなテーマを特集してほしいか（複数選択可）]],";",,FALSE,0))),0,1)</calculatedColumnFormula>
    </tableColumn>
    <tableColumn id="44" xr3:uid="{EB4DBADE-67F2-4F26-A882-D43FB3BFED22}" name="7⃣⃣⃣⃣区のおしらせ「せたがや」でどのようなテーマを特集してほしいか（複数選択可）_その他" dataDxfId="36">
      <calculatedColumnFormula>IF(ISNA(_xlfn.XMATCH("その他",_xlfn.TEXTSPLIT(回答一覧[[#This Row],[7⃣区のおしらせ「せたがや」でどのようなテーマを特集してほしいか（複数選択可）]],";",,FALSE,0))),0,1)</calculatedColumnFormula>
    </tableColumn>
    <tableColumn id="45" xr3:uid="{554C094E-07D9-40DE-88EB-D45C86CB3F5B}" name="7⃣⃣⃣⃣区のおしらせ「せたがや」でどのようなテーマを特集してほしいか（複数選択可）_無回答" dataDxfId="35">
      <calculatedColumnFormula>IF(ISNA(_xlfn.XMATCH("無回答",_xlfn.TEXTSPLIT(回答一覧[[#This Row],[7⃣区のおしらせ「せたがや」でどのようなテーマを特集してほしいか（複数選択可）]],";",,FALSE,0))),0,1)</calculatedColumnFormula>
    </tableColumn>
    <tableColumn id="19" xr3:uid="{8D4363CC-1323-47AC-933B-72B3DF5BB004}" name="8⃣-1「区民のひろば」欄の記事をどのくらい読むか" dataDxfId="34"/>
    <tableColumn id="20" xr3:uid="{FED9C39C-414B-4504-B9B8-64A1849F5315}" name="8⃣-2「区民のひろば」欄に掲載されている会員募集や催し物などに参加したことはあるか" dataDxfId="33"/>
    <tableColumn id="23" xr3:uid="{113C5EC4-07D3-457C-A90F-E8D443423DD1}" name="回答方法" dataDxfId="32"/>
    <tableColumn id="24" xr3:uid="{A0EBD9F7-52D2-460C-8F7F-4C63602232BF}" name="備考" dataDxfId="31"/>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210D651-38C1-4059-B3C4-9C1806243B00}" name="_区のおしらせの入手方法その他" displayName="_区のおしらせの入手方法その他" ref="A1:B4" totalsRowShown="0" headerRowDxfId="30" dataDxfId="28" headerRowBorderDxfId="29" tableBorderDxfId="27" totalsRowBorderDxfId="26">
  <autoFilter ref="A1:B4" xr:uid="{4D7A83D1-9DC1-4469-AFA3-084CDB43B656}"/>
  <tableColumns count="2">
    <tableColumn id="1" xr3:uid="{73E51815-857E-4570-BA81-B5AA19A37D89}" name="受付番号" dataDxfId="25"/>
    <tableColumn id="2" xr3:uid="{C80691A2-6E08-41C4-9FE4-ADD009F67597}" name="4⃣区のおしらせ「せたがや」をどのように入手しているか…その他の具体的な内容" dataDxfId="24"/>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5779E87-5B0F-4E8A-8451-1DDC848F5BEA}" name="記述式回答_区のおしらせに期待することその他" displayName="記述式回答_区のおしらせに期待することその他" ref="A1:B11" totalsRowShown="0" headerRowDxfId="23" dataDxfId="21" headerRowBorderDxfId="22" tableBorderDxfId="20" totalsRowBorderDxfId="19">
  <autoFilter ref="A1:B11" xr:uid="{4D7A83D1-9DC1-4469-AFA3-084CDB43B656}"/>
  <tableColumns count="2">
    <tableColumn id="1" xr3:uid="{FF11A9FB-FDF5-4A0B-BA1D-D696EDB5F2FD}" name="受付番号" dataDxfId="18"/>
    <tableColumn id="2" xr3:uid="{4F6FB9F2-64EB-4C86-A81F-F9285142122A}" name="6⃣区のおしらせ「せたがや」にどんなことを期待するか…その他の具体的な内容" dataDxfId="17"/>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1C9F65C-0FEC-4913-86E2-03851E733215}" name="記述式回答_区のおしらせで特集してほしいテーマその他" displayName="記述式回答_区のおしらせで特集してほしいテーマその他" ref="A1:B76" totalsRowShown="0" headerRowDxfId="16" dataDxfId="14" headerRowBorderDxfId="15" tableBorderDxfId="13" totalsRowBorderDxfId="12">
  <autoFilter ref="A1:B76" xr:uid="{4D7A83D1-9DC1-4469-AFA3-084CDB43B656}"/>
  <tableColumns count="2">
    <tableColumn id="1" xr3:uid="{EA5B4ACA-3FBC-4899-9FB3-770CA95342CE}" name="受付番号" dataDxfId="11"/>
    <tableColumn id="2" xr3:uid="{29981E81-7E20-40D3-8817-628D85AA2074}" name="7⃣-1区のおしらせ「せたがや」でどのようなテーマを特集してほしいか…その他の具体的な内容" dataDxfId="10"/>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7A83D1-9DC1-4469-AFA3-084CDB43B656}" name="記述式回答_ご意見等" displayName="記述式回答_ご意見等" ref="A1:E176" totalsRowShown="0" headerRowDxfId="9" dataDxfId="7" headerRowBorderDxfId="8" tableBorderDxfId="6" totalsRowBorderDxfId="5">
  <autoFilter ref="A1:E176" xr:uid="{4D7A83D1-9DC1-4469-AFA3-084CDB43B656}"/>
  <tableColumns count="5">
    <tableColumn id="9" xr3:uid="{DAFDFB7E-2FAB-4242-9D37-51ED4A3B0676}" name="番号" dataDxfId="4">
      <calculatedColumnFormula>ROW()-1</calculatedColumnFormula>
    </tableColumn>
    <tableColumn id="1" xr3:uid="{55010FFA-C15A-4E2D-9563-3FC33F94051D}" name="受付番号" dataDxfId="3"/>
    <tableColumn id="2" xr3:uid="{9DC9B9E1-A9F1-4B06-B37F-4C402919A694}" name="区のおしらせ「せたがや」について、これからの紙面にどのようなことを望みますか_x000a_その他、区のおしらせ「せたがや」に関するご意見・ご提案をご入力ください" dataDxfId="2"/>
    <tableColumn id="4" xr3:uid="{221684DE-6FCC-4E4B-AA21-D48602D9D90F}" name="分類1" dataDxfId="1"/>
    <tableColumn id="5" xr3:uid="{78026EBE-E6D8-45EC-B322-223645ECCA4B}" name="分類2" dataDxfId="0"/>
  </tableColumns>
  <tableStyleInfo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rinterSettings" Target="../printerSettings/printerSettings2.bin"/><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 Type="http://schemas.openxmlformats.org/officeDocument/2006/relationships/pivotTable" Target="../pivotTables/pivotTable2.xml"/><Relationship Id="rId16" Type="http://schemas.openxmlformats.org/officeDocument/2006/relationships/pivotTable" Target="../pivotTables/pivotTable16.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5" Type="http://schemas.openxmlformats.org/officeDocument/2006/relationships/pivotTable" Target="../pivotTables/pivotTable15.xml"/><Relationship Id="rId10" Type="http://schemas.openxmlformats.org/officeDocument/2006/relationships/pivotTable" Target="../pivotTables/pivotTable10.xml"/><Relationship Id="rId19" Type="http://schemas.openxmlformats.org/officeDocument/2006/relationships/drawing" Target="../drawings/drawing1.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7671-2FC7-4BA6-B6B7-A487AB3FD103}">
  <dimension ref="A1:AY241"/>
  <sheetViews>
    <sheetView tabSelected="1" zoomScaleNormal="100" workbookViewId="0">
      <selection activeCell="A2" sqref="A2"/>
    </sheetView>
  </sheetViews>
  <sheetFormatPr defaultColWidth="8.7265625" defaultRowHeight="13.5"/>
  <cols>
    <col min="1" max="1" width="10.6328125" style="2" bestFit="1" customWidth="1"/>
    <col min="2" max="3" width="8.7265625" style="2"/>
    <col min="4" max="4" width="46.7265625" style="3" customWidth="1"/>
    <col min="5" max="5" width="30.1796875" style="3" customWidth="1"/>
    <col min="6" max="6" width="43.7265625" style="4" customWidth="1"/>
    <col min="7" max="7" width="21.7265625" style="38" bestFit="1" customWidth="1"/>
    <col min="8" max="15" width="21.7265625" style="38" customWidth="1"/>
    <col min="16" max="16" width="29.6328125" style="3" bestFit="1" customWidth="1"/>
    <col min="17" max="17" width="23.1796875" style="3" customWidth="1"/>
    <col min="18" max="18" width="32.08984375" style="3" customWidth="1"/>
    <col min="19" max="19" width="33.54296875" style="3" customWidth="1"/>
    <col min="20" max="20" width="26.90625" style="3" customWidth="1"/>
    <col min="21" max="21" width="23.6328125" style="3" customWidth="1"/>
    <col min="22" max="22" width="33.36328125" style="3" bestFit="1" customWidth="1"/>
    <col min="23" max="23" width="42.26953125" style="4" customWidth="1"/>
    <col min="24" max="32" width="21.7265625" style="38" customWidth="1"/>
    <col min="33" max="33" width="46.7265625" style="4" customWidth="1"/>
    <col min="34" max="47" width="21.7265625" style="38" customWidth="1"/>
    <col min="48" max="48" width="32.453125" style="3" bestFit="1" customWidth="1"/>
    <col min="49" max="49" width="56.81640625" style="3" bestFit="1" customWidth="1"/>
    <col min="50" max="50" width="8.7265625" style="3"/>
    <col min="51" max="51" width="16.81640625" style="4" customWidth="1"/>
    <col min="52" max="16384" width="8.7265625" style="5"/>
  </cols>
  <sheetData>
    <row r="1" spans="1:51" s="28" customFormat="1" ht="67.5">
      <c r="A1" s="27" t="s">
        <v>0</v>
      </c>
      <c r="B1" s="25" t="s">
        <v>824</v>
      </c>
      <c r="C1" s="25" t="s">
        <v>825</v>
      </c>
      <c r="D1" s="25" t="s">
        <v>826</v>
      </c>
      <c r="E1" s="25" t="s">
        <v>827</v>
      </c>
      <c r="F1" s="25" t="s">
        <v>828</v>
      </c>
      <c r="G1" s="33" t="s">
        <v>851</v>
      </c>
      <c r="H1" s="33" t="s">
        <v>852</v>
      </c>
      <c r="I1" s="33" t="s">
        <v>853</v>
      </c>
      <c r="J1" s="33" t="s">
        <v>854</v>
      </c>
      <c r="K1" s="33" t="s">
        <v>855</v>
      </c>
      <c r="L1" s="33" t="s">
        <v>856</v>
      </c>
      <c r="M1" s="33" t="s">
        <v>857</v>
      </c>
      <c r="N1" s="33" t="s">
        <v>858</v>
      </c>
      <c r="O1" s="33" t="s">
        <v>859</v>
      </c>
      <c r="P1" s="25" t="s">
        <v>829</v>
      </c>
      <c r="Q1" s="25" t="s">
        <v>830</v>
      </c>
      <c r="R1" s="25" t="s">
        <v>831</v>
      </c>
      <c r="S1" s="25" t="s">
        <v>832</v>
      </c>
      <c r="T1" s="25" t="s">
        <v>833</v>
      </c>
      <c r="U1" s="25" t="s">
        <v>834</v>
      </c>
      <c r="V1" s="25" t="s">
        <v>835</v>
      </c>
      <c r="W1" s="25" t="s">
        <v>836</v>
      </c>
      <c r="X1" s="34" t="s">
        <v>869</v>
      </c>
      <c r="Y1" s="34" t="s">
        <v>870</v>
      </c>
      <c r="Z1" s="34" t="s">
        <v>871</v>
      </c>
      <c r="AA1" s="34" t="s">
        <v>872</v>
      </c>
      <c r="AB1" s="34" t="s">
        <v>873</v>
      </c>
      <c r="AC1" s="34" t="s">
        <v>874</v>
      </c>
      <c r="AD1" s="34" t="s">
        <v>875</v>
      </c>
      <c r="AE1" s="34" t="s">
        <v>876</v>
      </c>
      <c r="AF1" s="34" t="s">
        <v>877</v>
      </c>
      <c r="AG1" s="25" t="s">
        <v>837</v>
      </c>
      <c r="AH1" s="35" t="s">
        <v>880</v>
      </c>
      <c r="AI1" s="35" t="s">
        <v>881</v>
      </c>
      <c r="AJ1" s="35" t="s">
        <v>882</v>
      </c>
      <c r="AK1" s="35" t="s">
        <v>883</v>
      </c>
      <c r="AL1" s="35" t="s">
        <v>884</v>
      </c>
      <c r="AM1" s="35" t="s">
        <v>885</v>
      </c>
      <c r="AN1" s="35" t="s">
        <v>886</v>
      </c>
      <c r="AO1" s="35" t="s">
        <v>887</v>
      </c>
      <c r="AP1" s="35" t="s">
        <v>888</v>
      </c>
      <c r="AQ1" s="35" t="s">
        <v>889</v>
      </c>
      <c r="AR1" s="35" t="s">
        <v>890</v>
      </c>
      <c r="AS1" s="35" t="s">
        <v>891</v>
      </c>
      <c r="AT1" s="35" t="s">
        <v>892</v>
      </c>
      <c r="AU1" s="35" t="s">
        <v>893</v>
      </c>
      <c r="AV1" s="25" t="s">
        <v>838</v>
      </c>
      <c r="AW1" s="25" t="s">
        <v>839</v>
      </c>
      <c r="AX1" s="25" t="s">
        <v>346</v>
      </c>
      <c r="AY1" s="25" t="s">
        <v>345</v>
      </c>
    </row>
    <row r="2" spans="1:51" ht="81">
      <c r="A2" s="6" t="s">
        <v>266</v>
      </c>
      <c r="B2" s="12" t="s">
        <v>374</v>
      </c>
      <c r="C2" s="12" t="s">
        <v>380</v>
      </c>
      <c r="D2" s="8" t="s">
        <v>728</v>
      </c>
      <c r="E2" s="8" t="s">
        <v>850</v>
      </c>
      <c r="F2" s="7" t="s">
        <v>350</v>
      </c>
      <c r="G2" s="36">
        <f>IF(ISNA(_xlfn.XMATCH("新聞折込・戸別配付",_xlfn.TEXTSPLIT(回答一覧[[#This Row],[4⃣区のおしらせ「せたがや」をどのように入手しているか（複数選択可）]],";",,FALSE,0))),0,1)</f>
        <v>1</v>
      </c>
      <c r="H2" s="36">
        <f>IF(ISNA(_xlfn.XMATCH("駅",_xlfn.TEXTSPLIT(回答一覧[[#This Row],[4⃣区のおしらせ「せたがや」をどのように入手しているか（複数選択可）]],";",,FALSE,0))),0,1)</f>
        <v>0</v>
      </c>
      <c r="I2" s="36">
        <f>IF(ISNA(_xlfn.XMATCH("郵便局・コンビニエンスストア・その他商業施設",_xlfn.TEXTSPLIT(回答一覧[[#This Row],[4⃣区のおしらせ「せたがや」をどのように入手しているか（複数選択可）]],";",,FALSE,0))),0,1)</f>
        <v>0</v>
      </c>
      <c r="J2" s="36">
        <f>IF(ISNA(_xlfn.XMATCH("区施設",_xlfn.TEXTSPLIT(回答一覧[[#This Row],[4⃣区のおしらせ「せたがや」をどのように入手しているか（複数選択可）]],";",,FALSE,0))),0,1)</f>
        <v>0</v>
      </c>
      <c r="K2" s="36">
        <f>IF(ISNA(_xlfn.XMATCH("区のホームページ",_xlfn.TEXTSPLIT(回答一覧[[#This Row],[4⃣区のおしらせ「せたがや」をどのように入手しているか（複数選択可）]],";",,FALSE,0))),0,1)</f>
        <v>0</v>
      </c>
      <c r="L2" s="36">
        <f>IF(ISNA(_xlfn.XMATCH("カタログポケット・マチイロ",_xlfn.TEXTSPLIT(回答一覧[[#This Row],[4⃣区のおしらせ「せたがや」をどのように入手しているか（複数選択可）]],";",,FALSE,0))),0,1)</f>
        <v>0</v>
      </c>
      <c r="M2" s="36">
        <f>IF(ISNA(_xlfn.XMATCH("入手していない",_xlfn.TEXTSPLIT(回答一覧[[#This Row],[4⃣区のおしらせ「せたがや」をどのように入手しているか（複数選択可）]],";",,FALSE,0))),0,1)</f>
        <v>0</v>
      </c>
      <c r="N2" s="36">
        <f>IF(ISNA(_xlfn.XMATCH("その他",_xlfn.TEXTSPLIT(回答一覧[[#This Row],[4⃣区のおしらせ「せたがや」をどのように入手しているか（複数選択可）]],";",,FALSE,0))),0,1)</f>
        <v>0</v>
      </c>
      <c r="O2" s="36">
        <f>IF(ISNA(_xlfn.XMATCH("無回答",_xlfn.TEXTSPLIT(回答一覧[[#This Row],[4⃣区のおしらせ「せたがや」をどのように入手しているか（複数選択可）]],";",,FALSE,0))),0,1)</f>
        <v>0</v>
      </c>
      <c r="P2" s="8" t="s">
        <v>360</v>
      </c>
      <c r="Q2" s="8" t="s">
        <v>377</v>
      </c>
      <c r="R2" s="8" t="s">
        <v>377</v>
      </c>
      <c r="S2" s="8" t="s">
        <v>377</v>
      </c>
      <c r="T2" s="8" t="s">
        <v>377</v>
      </c>
      <c r="U2" s="8" t="s">
        <v>352</v>
      </c>
      <c r="V2" s="8" t="s">
        <v>353</v>
      </c>
      <c r="W2" s="7" t="s">
        <v>414</v>
      </c>
      <c r="X2" s="36">
        <f>IF(ISNA(_xlfn.XMATCH("利用できる行政サービスや、暮らしに関わる情報・知識を入手したい",_xlfn.TEXTSPLIT(回答一覧[[#This Row],[6⃣区のおしらせ「せたがや」にどんなことを期待するか（複数選択可）]],";",,FALSE,0))),0,1)</f>
        <v>1</v>
      </c>
      <c r="Y2" s="36">
        <f>IF(ISNA(_xlfn.XMATCH("イベントの情報を入手したい",_xlfn.TEXTSPLIT(回答一覧[[#This Row],[6⃣区のおしらせ「せたがや」にどんなことを期待するか（複数選択可）]],";",,FALSE,0))),0,1)</f>
        <v>1</v>
      </c>
      <c r="Z2" s="36">
        <f>IF(ISNA(_xlfn.XMATCH("区の新しい取組みについて知りたい",_xlfn.TEXTSPLIT(回答一覧[[#This Row],[6⃣区のおしらせ「せたがや」にどんなことを期待するか（複数選択可）]],";",,FALSE,0))),0,1)</f>
        <v>1</v>
      </c>
      <c r="AA2" s="36">
        <f>IF(ISNA(_xlfn.XMATCH("予算など区政の基本的な情報を入手したい",_xlfn.TEXTSPLIT(回答一覧[[#This Row],[6⃣区のおしらせ「せたがや」にどんなことを期待するか（複数選択可）]],";",,FALSE,0))),0,1)</f>
        <v>1</v>
      </c>
      <c r="AB2" s="36">
        <f>IF(ISNA(_xlfn.XMATCH("区が直面する課題や、それに対する区の考え・取組みについて知りたい",_xlfn.TEXTSPLIT(回答一覧[[#This Row],[6⃣区のおしらせ「せたがや」にどんなことを期待するか（複数選択可）]],";",,FALSE,0))),0,1)</f>
        <v>1</v>
      </c>
      <c r="AC2" s="36">
        <f>IF(ISNA(_xlfn.XMATCH("区の取組みへの意見募集企画に意見や提案を寄せたい",_xlfn.TEXTSPLIT(回答一覧[[#This Row],[6⃣区のおしらせ「せたがや」にどんなことを期待するか（複数選択可）]],";",,FALSE,0))),0,1)</f>
        <v>1</v>
      </c>
      <c r="AD2" s="36">
        <f>IF(ISNA(_xlfn.XMATCH("区民等と区が協働して取り組んでいる事柄について知りたい",_xlfn.TEXTSPLIT(回答一覧[[#This Row],[6⃣区のおしらせ「せたがや」にどんなことを期待するか（複数選択可）]],";",,FALSE,0))),0,1)</f>
        <v>1</v>
      </c>
      <c r="AE2" s="36">
        <f>IF(ISNA(_xlfn.XMATCH("特にない",_xlfn.TEXTSPLIT(回答一覧[[#This Row],[6⃣区のおしらせ「せたがや」にどんなことを期待するか（複数選択可）]],";",,FALSE,0))),0,1)</f>
        <v>0</v>
      </c>
      <c r="AF2" s="36">
        <f>IF(ISNA(_xlfn.XMATCH("無回答",_xlfn.TEXTSPLIT(回答一覧[[#This Row],[6⃣区のおしらせ「せたがや」にどんなことを期待するか（複数選択可）]],";",,FALSE,0))),0,1)</f>
        <v>0</v>
      </c>
      <c r="AG2" s="7" t="s">
        <v>696</v>
      </c>
      <c r="AH2" s="36">
        <f>IF(ISNA(_xlfn.XMATCH("健康づくりや高齢者・障害者の福祉に関すること",_xlfn.TEXTSPLIT(回答一覧[[#This Row],[7⃣区のおしらせ「せたがや」でどのようなテーマを特集してほしいか（複数選択可）]],";",,FALSE,0))),0,1)</f>
        <v>1</v>
      </c>
      <c r="AI2" s="36">
        <f>IF(ISNA(_xlfn.XMATCH("生活の困りごとに対する支援に関すること",_xlfn.TEXTSPLIT(回答一覧[[#This Row],[7⃣区のおしらせ「せたがや」でどのようなテーマを特集してほしいか（複数選択可）]],";",,FALSE,0))),0,1)</f>
        <v>1</v>
      </c>
      <c r="AJ2" s="36">
        <f>IF(ISNA(_xlfn.XMATCH("子ども・若者や教育に関すること",_xlfn.TEXTSPLIT(回答一覧[[#This Row],[7⃣区のおしらせ「せたがや」でどのようなテーマを特集してほしいか（複数選択可）]],";",,FALSE,0))),0,1)</f>
        <v>1</v>
      </c>
      <c r="AK2" s="36">
        <f>IF(ISNA(_xlfn.XMATCH("地域コミュニティに関すること",_xlfn.TEXTSPLIT(回答一覧[[#This Row],[7⃣区のおしらせ「せたがや」でどのようなテーマを特集してほしいか（複数選択可）]],";",,FALSE,0))),0,1)</f>
        <v>1</v>
      </c>
      <c r="AL2" s="36">
        <f>IF(ISNA(_xlfn.XMATCH("防災や防犯に関すること",_xlfn.TEXTSPLIT(回答一覧[[#This Row],[7⃣区のおしらせ「せたがや」でどのようなテーマを特集してほしいか（複数選択可）]],";",,FALSE,0))),0,1)</f>
        <v>1</v>
      </c>
      <c r="AM2" s="36">
        <f>IF(ISNA(_xlfn.XMATCH("多様性の尊重（人権尊重・男女共同参画）に関すること",_xlfn.TEXTSPLIT(回答一覧[[#This Row],[7⃣区のおしらせ「せたがや」でどのようなテーマを特集してほしいか（複数選択可）]],";",,FALSE,0))),0,1)</f>
        <v>1</v>
      </c>
      <c r="AN2" s="36">
        <f>IF(ISNA(_xlfn.XMATCH("文化・芸術やスポーツ、生涯学習に関すること",_xlfn.TEXTSPLIT(回答一覧[[#This Row],[7⃣区のおしらせ「せたがや」でどのようなテーマを特集してほしいか（複数選択可）]],";",,FALSE,0))),0,1)</f>
        <v>1</v>
      </c>
      <c r="AO2" s="36">
        <f>IF(ISNA(_xlfn.XMATCH("清掃・資源リサイクルに関すること",_xlfn.TEXTSPLIT(回答一覧[[#This Row],[7⃣区のおしらせ「せたがや」でどのようなテーマを特集してほしいか（複数選択可）]],";",,FALSE,0))),0,1)</f>
        <v>1</v>
      </c>
      <c r="AP2" s="36">
        <f>IF(ISNA(_xlfn.XMATCH("消費者支援や産業振興・雇用促進に関すること",_xlfn.TEXTSPLIT(回答一覧[[#This Row],[7⃣区のおしらせ「せたがや」でどのようなテーマを特集してほしいか（複数選択可）]],";",,FALSE,0))),0,1)</f>
        <v>0</v>
      </c>
      <c r="AQ2" s="36">
        <f>IF(ISNA(_xlfn.XMATCH("公園・緑地や自然環境の保護に関すること",_xlfn.TEXTSPLIT(回答一覧[[#This Row],[7⃣区のおしらせ「せたがや」でどのようなテーマを特集してほしいか（複数選択可）]],";",,FALSE,0))),0,1)</f>
        <v>1</v>
      </c>
      <c r="AR2" s="36">
        <f>IF(ISNA(_xlfn.XMATCH("都市景観や交通に関すること",_xlfn.TEXTSPLIT(回答一覧[[#This Row],[7⃣区のおしらせ「せたがや」でどのようなテーマを特集してほしいか（複数選択可）]],";",,FALSE,0))),0,1)</f>
        <v>1</v>
      </c>
      <c r="AS2" s="36">
        <f>IF(ISNA(_xlfn.XMATCH("特にない",_xlfn.TEXTSPLIT(回答一覧[[#This Row],[7⃣区のおしらせ「せたがや」でどのようなテーマを特集してほしいか（複数選択可）]],";",,FALSE,0))),0,1)</f>
        <v>0</v>
      </c>
      <c r="AT2" s="36">
        <f>IF(ISNA(_xlfn.XMATCH("その他",_xlfn.TEXTSPLIT(回答一覧[[#This Row],[7⃣区のおしらせ「せたがや」でどのようなテーマを特集してほしいか（複数選択可）]],";",,FALSE,0))),0,1)</f>
        <v>0</v>
      </c>
      <c r="AU2" s="36">
        <f>IF(ISNA(_xlfn.XMATCH("無回答",_xlfn.TEXTSPLIT(回答一覧[[#This Row],[7⃣区のおしらせ「せたがや」でどのようなテーマを特集してほしいか（複数選択可）]],";",,FALSE,0))),0,1)</f>
        <v>0</v>
      </c>
      <c r="AV2" s="8" t="s">
        <v>356</v>
      </c>
      <c r="AW2" s="8" t="s">
        <v>383</v>
      </c>
      <c r="AX2" s="8" t="s">
        <v>697</v>
      </c>
      <c r="AY2" s="7"/>
    </row>
    <row r="3" spans="1:51" ht="40.5">
      <c r="A3" s="6" t="s">
        <v>265</v>
      </c>
      <c r="B3" s="12" t="s">
        <v>413</v>
      </c>
      <c r="C3" s="12" t="s">
        <v>349</v>
      </c>
      <c r="D3" s="8" t="s">
        <v>728</v>
      </c>
      <c r="E3" s="8" t="s">
        <v>730</v>
      </c>
      <c r="F3" s="7" t="s">
        <v>350</v>
      </c>
      <c r="G3" s="36">
        <f>IF(ISNA(_xlfn.XMATCH("新聞折込・戸別配付",_xlfn.TEXTSPLIT(回答一覧[[#This Row],[4⃣区のおしらせ「せたがや」をどのように入手しているか（複数選択可）]],";",,FALSE,0))),0,1)</f>
        <v>1</v>
      </c>
      <c r="H3" s="36">
        <f>IF(ISNA(_xlfn.XMATCH("駅",_xlfn.TEXTSPLIT(回答一覧[[#This Row],[4⃣区のおしらせ「せたがや」をどのように入手しているか（複数選択可）]],";",,FALSE,0))),0,1)</f>
        <v>0</v>
      </c>
      <c r="I3" s="36">
        <f>IF(ISNA(_xlfn.XMATCH("郵便局・コンビニエンスストア・その他商業施設",_xlfn.TEXTSPLIT(回答一覧[[#This Row],[4⃣区のおしらせ「せたがや」をどのように入手しているか（複数選択可）]],";",,FALSE,0))),0,1)</f>
        <v>0</v>
      </c>
      <c r="J3" s="36">
        <f>IF(ISNA(_xlfn.XMATCH("区施設",_xlfn.TEXTSPLIT(回答一覧[[#This Row],[4⃣区のおしらせ「せたがや」をどのように入手しているか（複数選択可）]],";",,FALSE,0))),0,1)</f>
        <v>0</v>
      </c>
      <c r="K3" s="36">
        <f>IF(ISNA(_xlfn.XMATCH("区のホームページ",_xlfn.TEXTSPLIT(回答一覧[[#This Row],[4⃣区のおしらせ「せたがや」をどのように入手しているか（複数選択可）]],";",,FALSE,0))),0,1)</f>
        <v>0</v>
      </c>
      <c r="L3" s="36">
        <f>IF(ISNA(_xlfn.XMATCH("カタログポケット・マチイロ",_xlfn.TEXTSPLIT(回答一覧[[#This Row],[4⃣区のおしらせ「せたがや」をどのように入手しているか（複数選択可）]],";",,FALSE,0))),0,1)</f>
        <v>0</v>
      </c>
      <c r="M3" s="36">
        <f>IF(ISNA(_xlfn.XMATCH("入手していない",_xlfn.TEXTSPLIT(回答一覧[[#This Row],[4⃣区のおしらせ「せたがや」をどのように入手しているか（複数選択可）]],";",,FALSE,0))),0,1)</f>
        <v>0</v>
      </c>
      <c r="N3" s="36">
        <f>IF(ISNA(_xlfn.XMATCH("その他",_xlfn.TEXTSPLIT(回答一覧[[#This Row],[4⃣区のおしらせ「せたがや」をどのように入手しているか（複数選択可）]],";",,FALSE,0))),0,1)</f>
        <v>0</v>
      </c>
      <c r="O3" s="36">
        <f>IF(ISNA(_xlfn.XMATCH("無回答",_xlfn.TEXTSPLIT(回答一覧[[#This Row],[4⃣区のおしらせ「せたがや」をどのように入手しているか（複数選択可）]],";",,FALSE,0))),0,1)</f>
        <v>0</v>
      </c>
      <c r="P3" s="8" t="s">
        <v>351</v>
      </c>
      <c r="Q3" s="8" t="s">
        <v>377</v>
      </c>
      <c r="R3" s="8" t="s">
        <v>352</v>
      </c>
      <c r="S3" s="8" t="s">
        <v>377</v>
      </c>
      <c r="T3" s="8" t="s">
        <v>352</v>
      </c>
      <c r="U3" s="8" t="s">
        <v>377</v>
      </c>
      <c r="V3" s="8" t="s">
        <v>353</v>
      </c>
      <c r="W3" s="7" t="s">
        <v>694</v>
      </c>
      <c r="X3" s="36">
        <f>IF(ISNA(_xlfn.XMATCH("利用できる行政サービスや、暮らしに関わる情報・知識を入手したい",_xlfn.TEXTSPLIT(回答一覧[[#This Row],[6⃣区のおしらせ「せたがや」にどんなことを期待するか（複数選択可）]],";",,FALSE,0))),0,1)</f>
        <v>1</v>
      </c>
      <c r="Y3" s="36">
        <f>IF(ISNA(_xlfn.XMATCH("イベントの情報を入手したい",_xlfn.TEXTSPLIT(回答一覧[[#This Row],[6⃣区のおしらせ「せたがや」にどんなことを期待するか（複数選択可）]],";",,FALSE,0))),0,1)</f>
        <v>0</v>
      </c>
      <c r="Z3" s="36">
        <f>IF(ISNA(_xlfn.XMATCH("区の新しい取組みについて知りたい",_xlfn.TEXTSPLIT(回答一覧[[#This Row],[6⃣区のおしらせ「せたがや」にどんなことを期待するか（複数選択可）]],";",,FALSE,0))),0,1)</f>
        <v>0</v>
      </c>
      <c r="AA3" s="36">
        <f>IF(ISNA(_xlfn.XMATCH("予算など区政の基本的な情報を入手したい",_xlfn.TEXTSPLIT(回答一覧[[#This Row],[6⃣区のおしらせ「せたがや」にどんなことを期待するか（複数選択可）]],";",,FALSE,0))),0,1)</f>
        <v>0</v>
      </c>
      <c r="AB3" s="36">
        <f>IF(ISNA(_xlfn.XMATCH("区が直面する課題や、それに対する区の考え・取組みについて知りたい",_xlfn.TEXTSPLIT(回答一覧[[#This Row],[6⃣区のおしらせ「せたがや」にどんなことを期待するか（複数選択可）]],";",,FALSE,0))),0,1)</f>
        <v>0</v>
      </c>
      <c r="AC3" s="36">
        <f>IF(ISNA(_xlfn.XMATCH("区の取組みへの意見募集企画に意見や提案を寄せたい",_xlfn.TEXTSPLIT(回答一覧[[#This Row],[6⃣区のおしらせ「せたがや」にどんなことを期待するか（複数選択可）]],";",,FALSE,0))),0,1)</f>
        <v>0</v>
      </c>
      <c r="AD3" s="36">
        <f>IF(ISNA(_xlfn.XMATCH("区民等と区が協働して取り組んでいる事柄について知りたい",_xlfn.TEXTSPLIT(回答一覧[[#This Row],[6⃣区のおしらせ「せたがや」にどんなことを期待するか（複数選択可）]],";",,FALSE,0))),0,1)</f>
        <v>1</v>
      </c>
      <c r="AE3" s="36">
        <f>IF(ISNA(_xlfn.XMATCH("特にない",_xlfn.TEXTSPLIT(回答一覧[[#This Row],[6⃣区のおしらせ「せたがや」にどんなことを期待するか（複数選択可）]],";",,FALSE,0))),0,1)</f>
        <v>0</v>
      </c>
      <c r="AF3" s="36">
        <f>IF(ISNA(_xlfn.XMATCH("無回答",_xlfn.TEXTSPLIT(回答一覧[[#This Row],[6⃣区のおしらせ「せたがや」にどんなことを期待するか（複数選択可）]],";",,FALSE,0))),0,1)</f>
        <v>0</v>
      </c>
      <c r="AG3" s="7" t="s">
        <v>695</v>
      </c>
      <c r="AH3" s="36">
        <f>IF(ISNA(_xlfn.XMATCH("健康づくりや高齢者・障害者の福祉に関すること",_xlfn.TEXTSPLIT(回答一覧[[#This Row],[7⃣区のおしらせ「せたがや」でどのようなテーマを特集してほしいか（複数選択可）]],";",,FALSE,0))),0,1)</f>
        <v>1</v>
      </c>
      <c r="AI3" s="36">
        <f>IF(ISNA(_xlfn.XMATCH("生活の困りごとに対する支援に関すること",_xlfn.TEXTSPLIT(回答一覧[[#This Row],[7⃣区のおしらせ「せたがや」でどのようなテーマを特集してほしいか（複数選択可）]],";",,FALSE,0))),0,1)</f>
        <v>1</v>
      </c>
      <c r="AJ3" s="36">
        <f>IF(ISNA(_xlfn.XMATCH("子ども・若者や教育に関すること",_xlfn.TEXTSPLIT(回答一覧[[#This Row],[7⃣区のおしらせ「せたがや」でどのようなテーマを特集してほしいか（複数選択可）]],";",,FALSE,0))),0,1)</f>
        <v>1</v>
      </c>
      <c r="AK3" s="36">
        <f>IF(ISNA(_xlfn.XMATCH("地域コミュニティに関すること",_xlfn.TEXTSPLIT(回答一覧[[#This Row],[7⃣区のおしらせ「せたがや」でどのようなテーマを特集してほしいか（複数選択可）]],";",,FALSE,0))),0,1)</f>
        <v>0</v>
      </c>
      <c r="AL3" s="36">
        <f>IF(ISNA(_xlfn.XMATCH("防災や防犯に関すること",_xlfn.TEXTSPLIT(回答一覧[[#This Row],[7⃣区のおしらせ「せたがや」でどのようなテーマを特集してほしいか（複数選択可）]],";",,FALSE,0))),0,1)</f>
        <v>1</v>
      </c>
      <c r="AM3" s="36">
        <f>IF(ISNA(_xlfn.XMATCH("多様性の尊重（人権尊重・男女共同参画）に関すること",_xlfn.TEXTSPLIT(回答一覧[[#This Row],[7⃣区のおしらせ「せたがや」でどのようなテーマを特集してほしいか（複数選択可）]],";",,FALSE,0))),0,1)</f>
        <v>0</v>
      </c>
      <c r="AN3" s="36">
        <f>IF(ISNA(_xlfn.XMATCH("文化・芸術やスポーツ、生涯学習に関すること",_xlfn.TEXTSPLIT(回答一覧[[#This Row],[7⃣区のおしらせ「せたがや」でどのようなテーマを特集してほしいか（複数選択可）]],";",,FALSE,0))),0,1)</f>
        <v>0</v>
      </c>
      <c r="AO3" s="36">
        <f>IF(ISNA(_xlfn.XMATCH("清掃・資源リサイクルに関すること",_xlfn.TEXTSPLIT(回答一覧[[#This Row],[7⃣区のおしらせ「せたがや」でどのようなテーマを特集してほしいか（複数選択可）]],";",,FALSE,0))),0,1)</f>
        <v>0</v>
      </c>
      <c r="AP3" s="36">
        <f>IF(ISNA(_xlfn.XMATCH("消費者支援や産業振興・雇用促進に関すること",_xlfn.TEXTSPLIT(回答一覧[[#This Row],[7⃣区のおしらせ「せたがや」でどのようなテーマを特集してほしいか（複数選択可）]],";",,FALSE,0))),0,1)</f>
        <v>0</v>
      </c>
      <c r="AQ3" s="36">
        <f>IF(ISNA(_xlfn.XMATCH("公園・緑地や自然環境の保護に関すること",_xlfn.TEXTSPLIT(回答一覧[[#This Row],[7⃣区のおしらせ「せたがや」でどのようなテーマを特集してほしいか（複数選択可）]],";",,FALSE,0))),0,1)</f>
        <v>0</v>
      </c>
      <c r="AR3" s="36">
        <f>IF(ISNA(_xlfn.XMATCH("都市景観や交通に関すること",_xlfn.TEXTSPLIT(回答一覧[[#This Row],[7⃣区のおしらせ「せたがや」でどのようなテーマを特集してほしいか（複数選択可）]],";",,FALSE,0))),0,1)</f>
        <v>1</v>
      </c>
      <c r="AS3" s="36">
        <f>IF(ISNA(_xlfn.XMATCH("特にない",_xlfn.TEXTSPLIT(回答一覧[[#This Row],[7⃣区のおしらせ「せたがや」でどのようなテーマを特集してほしいか（複数選択可）]],";",,FALSE,0))),0,1)</f>
        <v>0</v>
      </c>
      <c r="AT3" s="36">
        <f>IF(ISNA(_xlfn.XMATCH("その他",_xlfn.TEXTSPLIT(回答一覧[[#This Row],[7⃣区のおしらせ「せたがや」でどのようなテーマを特集してほしいか（複数選択可）]],";",,FALSE,0))),0,1)</f>
        <v>0</v>
      </c>
      <c r="AU3" s="36">
        <f>IF(ISNA(_xlfn.XMATCH("無回答",_xlfn.TEXTSPLIT(回答一覧[[#This Row],[7⃣区のおしらせ「せたがや」でどのようなテーマを特集してほしいか（複数選択可）]],";",,FALSE,0))),0,1)</f>
        <v>0</v>
      </c>
      <c r="AV3" s="8" t="s">
        <v>419</v>
      </c>
      <c r="AW3" s="8" t="s">
        <v>357</v>
      </c>
      <c r="AX3" s="8" t="s">
        <v>347</v>
      </c>
      <c r="AY3" s="7"/>
    </row>
    <row r="4" spans="1:51" ht="81">
      <c r="A4" s="6" t="s">
        <v>264</v>
      </c>
      <c r="B4" s="12" t="s">
        <v>358</v>
      </c>
      <c r="C4" s="12" t="s">
        <v>380</v>
      </c>
      <c r="D4" s="8" t="s">
        <v>728</v>
      </c>
      <c r="E4" s="8" t="s">
        <v>730</v>
      </c>
      <c r="F4" s="7" t="s">
        <v>350</v>
      </c>
      <c r="G4" s="36">
        <f>IF(ISNA(_xlfn.XMATCH("新聞折込・戸別配付",_xlfn.TEXTSPLIT(回答一覧[[#This Row],[4⃣区のおしらせ「せたがや」をどのように入手しているか（複数選択可）]],";",,FALSE,0))),0,1)</f>
        <v>1</v>
      </c>
      <c r="H4" s="36">
        <f>IF(ISNA(_xlfn.XMATCH("駅",_xlfn.TEXTSPLIT(回答一覧[[#This Row],[4⃣区のおしらせ「せたがや」をどのように入手しているか（複数選択可）]],";",,FALSE,0))),0,1)</f>
        <v>0</v>
      </c>
      <c r="I4" s="36">
        <f>IF(ISNA(_xlfn.XMATCH("郵便局・コンビニエンスストア・その他商業施設",_xlfn.TEXTSPLIT(回答一覧[[#This Row],[4⃣区のおしらせ「せたがや」をどのように入手しているか（複数選択可）]],";",,FALSE,0))),0,1)</f>
        <v>0</v>
      </c>
      <c r="J4" s="36">
        <f>IF(ISNA(_xlfn.XMATCH("区施設",_xlfn.TEXTSPLIT(回答一覧[[#This Row],[4⃣区のおしらせ「せたがや」をどのように入手しているか（複数選択可）]],";",,FALSE,0))),0,1)</f>
        <v>0</v>
      </c>
      <c r="K4" s="36">
        <f>IF(ISNA(_xlfn.XMATCH("区のホームページ",_xlfn.TEXTSPLIT(回答一覧[[#This Row],[4⃣区のおしらせ「せたがや」をどのように入手しているか（複数選択可）]],";",,FALSE,0))),0,1)</f>
        <v>0</v>
      </c>
      <c r="L4" s="36">
        <f>IF(ISNA(_xlfn.XMATCH("カタログポケット・マチイロ",_xlfn.TEXTSPLIT(回答一覧[[#This Row],[4⃣区のおしらせ「せたがや」をどのように入手しているか（複数選択可）]],";",,FALSE,0))),0,1)</f>
        <v>0</v>
      </c>
      <c r="M4" s="36">
        <f>IF(ISNA(_xlfn.XMATCH("入手していない",_xlfn.TEXTSPLIT(回答一覧[[#This Row],[4⃣区のおしらせ「せたがや」をどのように入手しているか（複数選択可）]],";",,FALSE,0))),0,1)</f>
        <v>0</v>
      </c>
      <c r="N4" s="36">
        <f>IF(ISNA(_xlfn.XMATCH("その他",_xlfn.TEXTSPLIT(回答一覧[[#This Row],[4⃣区のおしらせ「せたがや」をどのように入手しているか（複数選択可）]],";",,FALSE,0))),0,1)</f>
        <v>0</v>
      </c>
      <c r="O4" s="36">
        <f>IF(ISNA(_xlfn.XMATCH("無回答",_xlfn.TEXTSPLIT(回答一覧[[#This Row],[4⃣区のおしらせ「せたがや」をどのように入手しているか（複数選択可）]],";",,FALSE,0))),0,1)</f>
        <v>0</v>
      </c>
      <c r="P4" s="8" t="s">
        <v>360</v>
      </c>
      <c r="Q4" s="8" t="s">
        <v>352</v>
      </c>
      <c r="R4" s="8" t="s">
        <v>352</v>
      </c>
      <c r="S4" s="8" t="s">
        <v>352</v>
      </c>
      <c r="T4" s="8" t="s">
        <v>352</v>
      </c>
      <c r="U4" s="8" t="s">
        <v>352</v>
      </c>
      <c r="V4" s="8" t="s">
        <v>353</v>
      </c>
      <c r="W4" s="7" t="s">
        <v>414</v>
      </c>
      <c r="X4" s="36">
        <f>IF(ISNA(_xlfn.XMATCH("利用できる行政サービスや、暮らしに関わる情報・知識を入手したい",_xlfn.TEXTSPLIT(回答一覧[[#This Row],[6⃣区のおしらせ「せたがや」にどんなことを期待するか（複数選択可）]],";",,FALSE,0))),0,1)</f>
        <v>1</v>
      </c>
      <c r="Y4" s="36">
        <f>IF(ISNA(_xlfn.XMATCH("イベントの情報を入手したい",_xlfn.TEXTSPLIT(回答一覧[[#This Row],[6⃣区のおしらせ「せたがや」にどんなことを期待するか（複数選択可）]],";",,FALSE,0))),0,1)</f>
        <v>1</v>
      </c>
      <c r="Z4" s="36">
        <f>IF(ISNA(_xlfn.XMATCH("区の新しい取組みについて知りたい",_xlfn.TEXTSPLIT(回答一覧[[#This Row],[6⃣区のおしらせ「せたがや」にどんなことを期待するか（複数選択可）]],";",,FALSE,0))),0,1)</f>
        <v>1</v>
      </c>
      <c r="AA4" s="36">
        <f>IF(ISNA(_xlfn.XMATCH("予算など区政の基本的な情報を入手したい",_xlfn.TEXTSPLIT(回答一覧[[#This Row],[6⃣区のおしらせ「せたがや」にどんなことを期待するか（複数選択可）]],";",,FALSE,0))),0,1)</f>
        <v>1</v>
      </c>
      <c r="AB4" s="36">
        <f>IF(ISNA(_xlfn.XMATCH("区が直面する課題や、それに対する区の考え・取組みについて知りたい",_xlfn.TEXTSPLIT(回答一覧[[#This Row],[6⃣区のおしらせ「せたがや」にどんなことを期待するか（複数選択可）]],";",,FALSE,0))),0,1)</f>
        <v>1</v>
      </c>
      <c r="AC4" s="36">
        <f>IF(ISNA(_xlfn.XMATCH("区の取組みへの意見募集企画に意見や提案を寄せたい",_xlfn.TEXTSPLIT(回答一覧[[#This Row],[6⃣区のおしらせ「せたがや」にどんなことを期待するか（複数選択可）]],";",,FALSE,0))),0,1)</f>
        <v>1</v>
      </c>
      <c r="AD4" s="36">
        <f>IF(ISNA(_xlfn.XMATCH("区民等と区が協働して取り組んでいる事柄について知りたい",_xlfn.TEXTSPLIT(回答一覧[[#This Row],[6⃣区のおしらせ「せたがや」にどんなことを期待するか（複数選択可）]],";",,FALSE,0))),0,1)</f>
        <v>1</v>
      </c>
      <c r="AE4" s="36">
        <f>IF(ISNA(_xlfn.XMATCH("特にない",_xlfn.TEXTSPLIT(回答一覧[[#This Row],[6⃣区のおしらせ「せたがや」にどんなことを期待するか（複数選択可）]],";",,FALSE,0))),0,1)</f>
        <v>0</v>
      </c>
      <c r="AF4" s="36">
        <f>IF(ISNA(_xlfn.XMATCH("無回答",_xlfn.TEXTSPLIT(回答一覧[[#This Row],[6⃣区のおしらせ「せたがや」にどんなことを期待するか（複数選択可）]],";",,FALSE,0))),0,1)</f>
        <v>0</v>
      </c>
      <c r="AG4" s="7" t="s">
        <v>693</v>
      </c>
      <c r="AH4" s="36">
        <f>IF(ISNA(_xlfn.XMATCH("健康づくりや高齢者・障害者の福祉に関すること",_xlfn.TEXTSPLIT(回答一覧[[#This Row],[7⃣区のおしらせ「せたがや」でどのようなテーマを特集してほしいか（複数選択可）]],";",,FALSE,0))),0,1)</f>
        <v>0</v>
      </c>
      <c r="AI4" s="36">
        <f>IF(ISNA(_xlfn.XMATCH("生活の困りごとに対する支援に関すること",_xlfn.TEXTSPLIT(回答一覧[[#This Row],[7⃣区のおしらせ「せたがや」でどのようなテーマを特集してほしいか（複数選択可）]],";",,FALSE,0))),0,1)</f>
        <v>0</v>
      </c>
      <c r="AJ4" s="36">
        <f>IF(ISNA(_xlfn.XMATCH("子ども・若者や教育に関すること",_xlfn.TEXTSPLIT(回答一覧[[#This Row],[7⃣区のおしらせ「せたがや」でどのようなテーマを特集してほしいか（複数選択可）]],";",,FALSE,0))),0,1)</f>
        <v>0</v>
      </c>
      <c r="AK4" s="36">
        <f>IF(ISNA(_xlfn.XMATCH("地域コミュニティに関すること",_xlfn.TEXTSPLIT(回答一覧[[#This Row],[7⃣区のおしらせ「せたがや」でどのようなテーマを特集してほしいか（複数選択可）]],";",,FALSE,0))),0,1)</f>
        <v>1</v>
      </c>
      <c r="AL4" s="36">
        <f>IF(ISNA(_xlfn.XMATCH("防災や防犯に関すること",_xlfn.TEXTSPLIT(回答一覧[[#This Row],[7⃣区のおしらせ「せたがや」でどのようなテーマを特集してほしいか（複数選択可）]],";",,FALSE,0))),0,1)</f>
        <v>1</v>
      </c>
      <c r="AM4" s="36">
        <f>IF(ISNA(_xlfn.XMATCH("多様性の尊重（人権尊重・男女共同参画）に関すること",_xlfn.TEXTSPLIT(回答一覧[[#This Row],[7⃣区のおしらせ「せたがや」でどのようなテーマを特集してほしいか（複数選択可）]],";",,FALSE,0))),0,1)</f>
        <v>0</v>
      </c>
      <c r="AN4" s="36">
        <f>IF(ISNA(_xlfn.XMATCH("文化・芸術やスポーツ、生涯学習に関すること",_xlfn.TEXTSPLIT(回答一覧[[#This Row],[7⃣区のおしらせ「せたがや」でどのようなテーマを特集してほしいか（複数選択可）]],";",,FALSE,0))),0,1)</f>
        <v>1</v>
      </c>
      <c r="AO4" s="36">
        <f>IF(ISNA(_xlfn.XMATCH("清掃・資源リサイクルに関すること",_xlfn.TEXTSPLIT(回答一覧[[#This Row],[7⃣区のおしらせ「せたがや」でどのようなテーマを特集してほしいか（複数選択可）]],";",,FALSE,0))),0,1)</f>
        <v>0</v>
      </c>
      <c r="AP4" s="36">
        <f>IF(ISNA(_xlfn.XMATCH("消費者支援や産業振興・雇用促進に関すること",_xlfn.TEXTSPLIT(回答一覧[[#This Row],[7⃣区のおしらせ「せたがや」でどのようなテーマを特集してほしいか（複数選択可）]],";",,FALSE,0))),0,1)</f>
        <v>0</v>
      </c>
      <c r="AQ4" s="36">
        <f>IF(ISNA(_xlfn.XMATCH("公園・緑地や自然環境の保護に関すること",_xlfn.TEXTSPLIT(回答一覧[[#This Row],[7⃣区のおしらせ「せたがや」でどのようなテーマを特集してほしいか（複数選択可）]],";",,FALSE,0))),0,1)</f>
        <v>0</v>
      </c>
      <c r="AR4" s="36">
        <f>IF(ISNA(_xlfn.XMATCH("都市景観や交通に関すること",_xlfn.TEXTSPLIT(回答一覧[[#This Row],[7⃣区のおしらせ「せたがや」でどのようなテーマを特集してほしいか（複数選択可）]],";",,FALSE,0))),0,1)</f>
        <v>1</v>
      </c>
      <c r="AS4" s="36">
        <f>IF(ISNA(_xlfn.XMATCH("特にない",_xlfn.TEXTSPLIT(回答一覧[[#This Row],[7⃣区のおしらせ「せたがや」でどのようなテーマを特集してほしいか（複数選択可）]],";",,FALSE,0))),0,1)</f>
        <v>0</v>
      </c>
      <c r="AT4" s="36">
        <f>IF(ISNA(_xlfn.XMATCH("その他",_xlfn.TEXTSPLIT(回答一覧[[#This Row],[7⃣区のおしらせ「せたがや」でどのようなテーマを特集してほしいか（複数選択可）]],";",,FALSE,0))),0,1)</f>
        <v>0</v>
      </c>
      <c r="AU4" s="36">
        <f>IF(ISNA(_xlfn.XMATCH("無回答",_xlfn.TEXTSPLIT(回答一覧[[#This Row],[7⃣区のおしらせ「せたがや」でどのようなテーマを特集してほしいか（複数選択可）]],";",,FALSE,0))),0,1)</f>
        <v>0</v>
      </c>
      <c r="AV4" s="8" t="s">
        <v>363</v>
      </c>
      <c r="AW4" s="8" t="s">
        <v>383</v>
      </c>
      <c r="AX4" s="8" t="s">
        <v>347</v>
      </c>
      <c r="AY4" s="7"/>
    </row>
    <row r="5" spans="1:51" ht="27">
      <c r="A5" s="6" t="s">
        <v>263</v>
      </c>
      <c r="B5" s="12" t="s">
        <v>358</v>
      </c>
      <c r="C5" s="12" t="s">
        <v>349</v>
      </c>
      <c r="D5" s="8" t="s">
        <v>728</v>
      </c>
      <c r="E5" s="8" t="s">
        <v>730</v>
      </c>
      <c r="F5" s="7" t="s">
        <v>350</v>
      </c>
      <c r="G5" s="36">
        <f>IF(ISNA(_xlfn.XMATCH("新聞折込・戸別配付",_xlfn.TEXTSPLIT(回答一覧[[#This Row],[4⃣区のおしらせ「せたがや」をどのように入手しているか（複数選択可）]],";",,FALSE,0))),0,1)</f>
        <v>1</v>
      </c>
      <c r="H5" s="36">
        <f>IF(ISNA(_xlfn.XMATCH("駅",_xlfn.TEXTSPLIT(回答一覧[[#This Row],[4⃣区のおしらせ「せたがや」をどのように入手しているか（複数選択可）]],";",,FALSE,0))),0,1)</f>
        <v>0</v>
      </c>
      <c r="I5" s="36">
        <f>IF(ISNA(_xlfn.XMATCH("郵便局・コンビニエンスストア・その他商業施設",_xlfn.TEXTSPLIT(回答一覧[[#This Row],[4⃣区のおしらせ「せたがや」をどのように入手しているか（複数選択可）]],";",,FALSE,0))),0,1)</f>
        <v>0</v>
      </c>
      <c r="J5" s="36">
        <f>IF(ISNA(_xlfn.XMATCH("区施設",_xlfn.TEXTSPLIT(回答一覧[[#This Row],[4⃣区のおしらせ「せたがや」をどのように入手しているか（複数選択可）]],";",,FALSE,0))),0,1)</f>
        <v>0</v>
      </c>
      <c r="K5" s="36">
        <f>IF(ISNA(_xlfn.XMATCH("区のホームページ",_xlfn.TEXTSPLIT(回答一覧[[#This Row],[4⃣区のおしらせ「せたがや」をどのように入手しているか（複数選択可）]],";",,FALSE,0))),0,1)</f>
        <v>0</v>
      </c>
      <c r="L5" s="36">
        <f>IF(ISNA(_xlfn.XMATCH("カタログポケット・マチイロ",_xlfn.TEXTSPLIT(回答一覧[[#This Row],[4⃣区のおしらせ「せたがや」をどのように入手しているか（複数選択可）]],";",,FALSE,0))),0,1)</f>
        <v>0</v>
      </c>
      <c r="M5" s="36">
        <f>IF(ISNA(_xlfn.XMATCH("入手していない",_xlfn.TEXTSPLIT(回答一覧[[#This Row],[4⃣区のおしらせ「せたがや」をどのように入手しているか（複数選択可）]],";",,FALSE,0))),0,1)</f>
        <v>0</v>
      </c>
      <c r="N5" s="36">
        <f>IF(ISNA(_xlfn.XMATCH("その他",_xlfn.TEXTSPLIT(回答一覧[[#This Row],[4⃣区のおしらせ「せたがや」をどのように入手しているか（複数選択可）]],";",,FALSE,0))),0,1)</f>
        <v>0</v>
      </c>
      <c r="O5" s="36">
        <f>IF(ISNA(_xlfn.XMATCH("無回答",_xlfn.TEXTSPLIT(回答一覧[[#This Row],[4⃣区のおしらせ「せたがや」をどのように入手しているか（複数選択可）]],";",,FALSE,0))),0,1)</f>
        <v>0</v>
      </c>
      <c r="P5" s="8" t="s">
        <v>351</v>
      </c>
      <c r="Q5" s="8" t="s">
        <v>377</v>
      </c>
      <c r="R5" s="8" t="s">
        <v>352</v>
      </c>
      <c r="S5" s="8" t="s">
        <v>352</v>
      </c>
      <c r="T5" s="8" t="s">
        <v>352</v>
      </c>
      <c r="U5" s="8" t="s">
        <v>352</v>
      </c>
      <c r="V5" s="8" t="s">
        <v>353</v>
      </c>
      <c r="W5" s="7" t="s">
        <v>444</v>
      </c>
      <c r="X5" s="36">
        <f>IF(ISNA(_xlfn.XMATCH("利用できる行政サービスや、暮らしに関わる情報・知識を入手したい",_xlfn.TEXTSPLIT(回答一覧[[#This Row],[6⃣区のおしらせ「せたがや」にどんなことを期待するか（複数選択可）]],";",,FALSE,0))),0,1)</f>
        <v>1</v>
      </c>
      <c r="Y5" s="36">
        <f>IF(ISNA(_xlfn.XMATCH("イベントの情報を入手したい",_xlfn.TEXTSPLIT(回答一覧[[#This Row],[6⃣区のおしらせ「せたがや」にどんなことを期待するか（複数選択可）]],";",,FALSE,0))),0,1)</f>
        <v>0</v>
      </c>
      <c r="Z5" s="36">
        <f>IF(ISNA(_xlfn.XMATCH("区の新しい取組みについて知りたい",_xlfn.TEXTSPLIT(回答一覧[[#This Row],[6⃣区のおしらせ「せたがや」にどんなことを期待するか（複数選択可）]],";",,FALSE,0))),0,1)</f>
        <v>0</v>
      </c>
      <c r="AA5" s="36">
        <f>IF(ISNA(_xlfn.XMATCH("予算など区政の基本的な情報を入手したい",_xlfn.TEXTSPLIT(回答一覧[[#This Row],[6⃣区のおしらせ「せたがや」にどんなことを期待するか（複数選択可）]],";",,FALSE,0))),0,1)</f>
        <v>0</v>
      </c>
      <c r="AB5" s="36">
        <f>IF(ISNA(_xlfn.XMATCH("区が直面する課題や、それに対する区の考え・取組みについて知りたい",_xlfn.TEXTSPLIT(回答一覧[[#This Row],[6⃣区のおしらせ「せたがや」にどんなことを期待するか（複数選択可）]],";",,FALSE,0))),0,1)</f>
        <v>0</v>
      </c>
      <c r="AC5" s="36">
        <f>IF(ISNA(_xlfn.XMATCH("区の取組みへの意見募集企画に意見や提案を寄せたい",_xlfn.TEXTSPLIT(回答一覧[[#This Row],[6⃣区のおしらせ「せたがや」にどんなことを期待するか（複数選択可）]],";",,FALSE,0))),0,1)</f>
        <v>0</v>
      </c>
      <c r="AD5" s="36">
        <f>IF(ISNA(_xlfn.XMATCH("区民等と区が協働して取り組んでいる事柄について知りたい",_xlfn.TEXTSPLIT(回答一覧[[#This Row],[6⃣区のおしらせ「せたがや」にどんなことを期待するか（複数選択可）]],";",,FALSE,0))),0,1)</f>
        <v>0</v>
      </c>
      <c r="AE5" s="36">
        <f>IF(ISNA(_xlfn.XMATCH("特にない",_xlfn.TEXTSPLIT(回答一覧[[#This Row],[6⃣区のおしらせ「せたがや」にどんなことを期待するか（複数選択可）]],";",,FALSE,0))),0,1)</f>
        <v>0</v>
      </c>
      <c r="AF5" s="36">
        <f>IF(ISNA(_xlfn.XMATCH("無回答",_xlfn.TEXTSPLIT(回答一覧[[#This Row],[6⃣区のおしらせ「せたがや」にどんなことを期待するか（複数選択可）]],";",,FALSE,0))),0,1)</f>
        <v>0</v>
      </c>
      <c r="AG5" s="7" t="s">
        <v>692</v>
      </c>
      <c r="AH5" s="36">
        <f>IF(ISNA(_xlfn.XMATCH("健康づくりや高齢者・障害者の福祉に関すること",_xlfn.TEXTSPLIT(回答一覧[[#This Row],[7⃣区のおしらせ「せたがや」でどのようなテーマを特集してほしいか（複数選択可）]],";",,FALSE,0))),0,1)</f>
        <v>1</v>
      </c>
      <c r="AI5" s="36">
        <f>IF(ISNA(_xlfn.XMATCH("生活の困りごとに対する支援に関すること",_xlfn.TEXTSPLIT(回答一覧[[#This Row],[7⃣区のおしらせ「せたがや」でどのようなテーマを特集してほしいか（複数選択可）]],";",,FALSE,0))),0,1)</f>
        <v>1</v>
      </c>
      <c r="AJ5" s="36">
        <f>IF(ISNA(_xlfn.XMATCH("子ども・若者や教育に関すること",_xlfn.TEXTSPLIT(回答一覧[[#This Row],[7⃣区のおしらせ「せたがや」でどのようなテーマを特集してほしいか（複数選択可）]],";",,FALSE,0))),0,1)</f>
        <v>0</v>
      </c>
      <c r="AK5" s="36">
        <f>IF(ISNA(_xlfn.XMATCH("地域コミュニティに関すること",_xlfn.TEXTSPLIT(回答一覧[[#This Row],[7⃣区のおしらせ「せたがや」でどのようなテーマを特集してほしいか（複数選択可）]],";",,FALSE,0))),0,1)</f>
        <v>0</v>
      </c>
      <c r="AL5" s="36">
        <f>IF(ISNA(_xlfn.XMATCH("防災や防犯に関すること",_xlfn.TEXTSPLIT(回答一覧[[#This Row],[7⃣区のおしらせ「せたがや」でどのようなテーマを特集してほしいか（複数選択可）]],";",,FALSE,0))),0,1)</f>
        <v>0</v>
      </c>
      <c r="AM5" s="36">
        <f>IF(ISNA(_xlfn.XMATCH("多様性の尊重（人権尊重・男女共同参画）に関すること",_xlfn.TEXTSPLIT(回答一覧[[#This Row],[7⃣区のおしらせ「せたがや」でどのようなテーマを特集してほしいか（複数選択可）]],";",,FALSE,0))),0,1)</f>
        <v>0</v>
      </c>
      <c r="AN5" s="36">
        <f>IF(ISNA(_xlfn.XMATCH("文化・芸術やスポーツ、生涯学習に関すること",_xlfn.TEXTSPLIT(回答一覧[[#This Row],[7⃣区のおしらせ「せたがや」でどのようなテーマを特集してほしいか（複数選択可）]],";",,FALSE,0))),0,1)</f>
        <v>1</v>
      </c>
      <c r="AO5" s="36">
        <f>IF(ISNA(_xlfn.XMATCH("清掃・資源リサイクルに関すること",_xlfn.TEXTSPLIT(回答一覧[[#This Row],[7⃣区のおしらせ「せたがや」でどのようなテーマを特集してほしいか（複数選択可）]],";",,FALSE,0))),0,1)</f>
        <v>0</v>
      </c>
      <c r="AP5" s="36">
        <f>IF(ISNA(_xlfn.XMATCH("消費者支援や産業振興・雇用促進に関すること",_xlfn.TEXTSPLIT(回答一覧[[#This Row],[7⃣区のおしらせ「せたがや」でどのようなテーマを特集してほしいか（複数選択可）]],";",,FALSE,0))),0,1)</f>
        <v>0</v>
      </c>
      <c r="AQ5" s="36">
        <f>IF(ISNA(_xlfn.XMATCH("公園・緑地や自然環境の保護に関すること",_xlfn.TEXTSPLIT(回答一覧[[#This Row],[7⃣区のおしらせ「せたがや」でどのようなテーマを特集してほしいか（複数選択可）]],";",,FALSE,0))),0,1)</f>
        <v>0</v>
      </c>
      <c r="AR5" s="36">
        <f>IF(ISNA(_xlfn.XMATCH("都市景観や交通に関すること",_xlfn.TEXTSPLIT(回答一覧[[#This Row],[7⃣区のおしらせ「せたがや」でどのようなテーマを特集してほしいか（複数選択可）]],";",,FALSE,0))),0,1)</f>
        <v>0</v>
      </c>
      <c r="AS5" s="36">
        <f>IF(ISNA(_xlfn.XMATCH("特にない",_xlfn.TEXTSPLIT(回答一覧[[#This Row],[7⃣区のおしらせ「せたがや」でどのようなテーマを特集してほしいか（複数選択可）]],";",,FALSE,0))),0,1)</f>
        <v>0</v>
      </c>
      <c r="AT5" s="36">
        <f>IF(ISNA(_xlfn.XMATCH("その他",_xlfn.TEXTSPLIT(回答一覧[[#This Row],[7⃣区のおしらせ「せたがや」でどのようなテーマを特集してほしいか（複数選択可）]],";",,FALSE,0))),0,1)</f>
        <v>0</v>
      </c>
      <c r="AU5" s="36">
        <f>IF(ISNA(_xlfn.XMATCH("無回答",_xlfn.TEXTSPLIT(回答一覧[[#This Row],[7⃣区のおしらせ「せたがや」でどのようなテーマを特集してほしいか（複数選択可）]],";",,FALSE,0))),0,1)</f>
        <v>0</v>
      </c>
      <c r="AV5" s="8" t="s">
        <v>356</v>
      </c>
      <c r="AW5" s="8" t="s">
        <v>397</v>
      </c>
      <c r="AX5" s="8" t="s">
        <v>347</v>
      </c>
      <c r="AY5" s="7"/>
    </row>
    <row r="6" spans="1:51" ht="81">
      <c r="A6" s="6" t="s">
        <v>262</v>
      </c>
      <c r="B6" s="12" t="s">
        <v>348</v>
      </c>
      <c r="C6" s="12" t="s">
        <v>380</v>
      </c>
      <c r="D6" s="8" t="s">
        <v>728</v>
      </c>
      <c r="E6" s="8" t="s">
        <v>730</v>
      </c>
      <c r="F6" s="7" t="s">
        <v>350</v>
      </c>
      <c r="G6" s="36">
        <f>IF(ISNA(_xlfn.XMATCH("新聞折込・戸別配付",_xlfn.TEXTSPLIT(回答一覧[[#This Row],[4⃣区のおしらせ「せたがや」をどのように入手しているか（複数選択可）]],";",,FALSE,0))),0,1)</f>
        <v>1</v>
      </c>
      <c r="H6" s="36">
        <f>IF(ISNA(_xlfn.XMATCH("駅",_xlfn.TEXTSPLIT(回答一覧[[#This Row],[4⃣区のおしらせ「せたがや」をどのように入手しているか（複数選択可）]],";",,FALSE,0))),0,1)</f>
        <v>0</v>
      </c>
      <c r="I6" s="36">
        <f>IF(ISNA(_xlfn.XMATCH("郵便局・コンビニエンスストア・その他商業施設",_xlfn.TEXTSPLIT(回答一覧[[#This Row],[4⃣区のおしらせ「せたがや」をどのように入手しているか（複数選択可）]],";",,FALSE,0))),0,1)</f>
        <v>0</v>
      </c>
      <c r="J6" s="36">
        <f>IF(ISNA(_xlfn.XMATCH("区施設",_xlfn.TEXTSPLIT(回答一覧[[#This Row],[4⃣区のおしらせ「せたがや」をどのように入手しているか（複数選択可）]],";",,FALSE,0))),0,1)</f>
        <v>0</v>
      </c>
      <c r="K6" s="36">
        <f>IF(ISNA(_xlfn.XMATCH("区のホームページ",_xlfn.TEXTSPLIT(回答一覧[[#This Row],[4⃣区のおしらせ「せたがや」をどのように入手しているか（複数選択可）]],";",,FALSE,0))),0,1)</f>
        <v>0</v>
      </c>
      <c r="L6" s="36">
        <f>IF(ISNA(_xlfn.XMATCH("カタログポケット・マチイロ",_xlfn.TEXTSPLIT(回答一覧[[#This Row],[4⃣区のおしらせ「せたがや」をどのように入手しているか（複数選択可）]],";",,FALSE,0))),0,1)</f>
        <v>0</v>
      </c>
      <c r="M6" s="36">
        <f>IF(ISNA(_xlfn.XMATCH("入手していない",_xlfn.TEXTSPLIT(回答一覧[[#This Row],[4⃣区のおしらせ「せたがや」をどのように入手しているか（複数選択可）]],";",,FALSE,0))),0,1)</f>
        <v>0</v>
      </c>
      <c r="N6" s="36">
        <f>IF(ISNA(_xlfn.XMATCH("その他",_xlfn.TEXTSPLIT(回答一覧[[#This Row],[4⃣区のおしらせ「せたがや」をどのように入手しているか（複数選択可）]],";",,FALSE,0))),0,1)</f>
        <v>0</v>
      </c>
      <c r="O6" s="36">
        <f>IF(ISNA(_xlfn.XMATCH("無回答",_xlfn.TEXTSPLIT(回答一覧[[#This Row],[4⃣区のおしらせ「せたがや」をどのように入手しているか（複数選択可）]],";",,FALSE,0))),0,1)</f>
        <v>0</v>
      </c>
      <c r="P6" s="8" t="s">
        <v>360</v>
      </c>
      <c r="Q6" s="8" t="s">
        <v>352</v>
      </c>
      <c r="R6" s="8" t="s">
        <v>377</v>
      </c>
      <c r="S6" s="8" t="s">
        <v>377</v>
      </c>
      <c r="T6" s="8" t="s">
        <v>352</v>
      </c>
      <c r="U6" s="8" t="s">
        <v>352</v>
      </c>
      <c r="V6" s="8" t="s">
        <v>353</v>
      </c>
      <c r="W6" s="7" t="s">
        <v>414</v>
      </c>
      <c r="X6" s="36">
        <f>IF(ISNA(_xlfn.XMATCH("利用できる行政サービスや、暮らしに関わる情報・知識を入手したい",_xlfn.TEXTSPLIT(回答一覧[[#This Row],[6⃣区のおしらせ「せたがや」にどんなことを期待するか（複数選択可）]],";",,FALSE,0))),0,1)</f>
        <v>1</v>
      </c>
      <c r="Y6" s="36">
        <f>IF(ISNA(_xlfn.XMATCH("イベントの情報を入手したい",_xlfn.TEXTSPLIT(回答一覧[[#This Row],[6⃣区のおしらせ「せたがや」にどんなことを期待するか（複数選択可）]],";",,FALSE,0))),0,1)</f>
        <v>1</v>
      </c>
      <c r="Z6" s="36">
        <f>IF(ISNA(_xlfn.XMATCH("区の新しい取組みについて知りたい",_xlfn.TEXTSPLIT(回答一覧[[#This Row],[6⃣区のおしらせ「せたがや」にどんなことを期待するか（複数選択可）]],";",,FALSE,0))),0,1)</f>
        <v>1</v>
      </c>
      <c r="AA6" s="36">
        <f>IF(ISNA(_xlfn.XMATCH("予算など区政の基本的な情報を入手したい",_xlfn.TEXTSPLIT(回答一覧[[#This Row],[6⃣区のおしらせ「せたがや」にどんなことを期待するか（複数選択可）]],";",,FALSE,0))),0,1)</f>
        <v>1</v>
      </c>
      <c r="AB6" s="36">
        <f>IF(ISNA(_xlfn.XMATCH("区が直面する課題や、それに対する区の考え・取組みについて知りたい",_xlfn.TEXTSPLIT(回答一覧[[#This Row],[6⃣区のおしらせ「せたがや」にどんなことを期待するか（複数選択可）]],";",,FALSE,0))),0,1)</f>
        <v>1</v>
      </c>
      <c r="AC6" s="36">
        <f>IF(ISNA(_xlfn.XMATCH("区の取組みへの意見募集企画に意見や提案を寄せたい",_xlfn.TEXTSPLIT(回答一覧[[#This Row],[6⃣区のおしらせ「せたがや」にどんなことを期待するか（複数選択可）]],";",,FALSE,0))),0,1)</f>
        <v>1</v>
      </c>
      <c r="AD6" s="36">
        <f>IF(ISNA(_xlfn.XMATCH("区民等と区が協働して取り組んでいる事柄について知りたい",_xlfn.TEXTSPLIT(回答一覧[[#This Row],[6⃣区のおしらせ「せたがや」にどんなことを期待するか（複数選択可）]],";",,FALSE,0))),0,1)</f>
        <v>1</v>
      </c>
      <c r="AE6" s="36">
        <f>IF(ISNA(_xlfn.XMATCH("特にない",_xlfn.TEXTSPLIT(回答一覧[[#This Row],[6⃣区のおしらせ「せたがや」にどんなことを期待するか（複数選択可）]],";",,FALSE,0))),0,1)</f>
        <v>0</v>
      </c>
      <c r="AF6" s="36">
        <f>IF(ISNA(_xlfn.XMATCH("無回答",_xlfn.TEXTSPLIT(回答一覧[[#This Row],[6⃣区のおしらせ「せたがや」にどんなことを期待するか（複数選択可）]],";",,FALSE,0))),0,1)</f>
        <v>0</v>
      </c>
      <c r="AG6" s="7" t="s">
        <v>491</v>
      </c>
      <c r="AH6" s="36">
        <f>IF(ISNA(_xlfn.XMATCH("健康づくりや高齢者・障害者の福祉に関すること",_xlfn.TEXTSPLIT(回答一覧[[#This Row],[7⃣区のおしらせ「せたがや」でどのようなテーマを特集してほしいか（複数選択可）]],";",,FALSE,0))),0,1)</f>
        <v>1</v>
      </c>
      <c r="AI6" s="36">
        <f>IF(ISNA(_xlfn.XMATCH("生活の困りごとに対する支援に関すること",_xlfn.TEXTSPLIT(回答一覧[[#This Row],[7⃣区のおしらせ「せたがや」でどのようなテーマを特集してほしいか（複数選択可）]],";",,FALSE,0))),0,1)</f>
        <v>0</v>
      </c>
      <c r="AJ6" s="36">
        <f>IF(ISNA(_xlfn.XMATCH("子ども・若者や教育に関すること",_xlfn.TEXTSPLIT(回答一覧[[#This Row],[7⃣区のおしらせ「せたがや」でどのようなテーマを特集してほしいか（複数選択可）]],";",,FALSE,0))),0,1)</f>
        <v>0</v>
      </c>
      <c r="AK6" s="36">
        <f>IF(ISNA(_xlfn.XMATCH("地域コミュニティに関すること",_xlfn.TEXTSPLIT(回答一覧[[#This Row],[7⃣区のおしらせ「せたがや」でどのようなテーマを特集してほしいか（複数選択可）]],";",,FALSE,0))),0,1)</f>
        <v>1</v>
      </c>
      <c r="AL6" s="36">
        <f>IF(ISNA(_xlfn.XMATCH("防災や防犯に関すること",_xlfn.TEXTSPLIT(回答一覧[[#This Row],[7⃣区のおしらせ「せたがや」でどのようなテーマを特集してほしいか（複数選択可）]],";",,FALSE,0))),0,1)</f>
        <v>1</v>
      </c>
      <c r="AM6" s="36">
        <f>IF(ISNA(_xlfn.XMATCH("多様性の尊重（人権尊重・男女共同参画）に関すること",_xlfn.TEXTSPLIT(回答一覧[[#This Row],[7⃣区のおしらせ「せたがや」でどのようなテーマを特集してほしいか（複数選択可）]],";",,FALSE,0))),0,1)</f>
        <v>0</v>
      </c>
      <c r="AN6" s="36">
        <f>IF(ISNA(_xlfn.XMATCH("文化・芸術やスポーツ、生涯学習に関すること",_xlfn.TEXTSPLIT(回答一覧[[#This Row],[7⃣区のおしらせ「せたがや」でどのようなテーマを特集してほしいか（複数選択可）]],";",,FALSE,0))),0,1)</f>
        <v>1</v>
      </c>
      <c r="AO6" s="36">
        <f>IF(ISNA(_xlfn.XMATCH("清掃・資源リサイクルに関すること",_xlfn.TEXTSPLIT(回答一覧[[#This Row],[7⃣区のおしらせ「せたがや」でどのようなテーマを特集してほしいか（複数選択可）]],";",,FALSE,0))),0,1)</f>
        <v>1</v>
      </c>
      <c r="AP6" s="36">
        <f>IF(ISNA(_xlfn.XMATCH("消費者支援や産業振興・雇用促進に関すること",_xlfn.TEXTSPLIT(回答一覧[[#This Row],[7⃣区のおしらせ「せたがや」でどのようなテーマを特集してほしいか（複数選択可）]],";",,FALSE,0))),0,1)</f>
        <v>0</v>
      </c>
      <c r="AQ6" s="36">
        <f>IF(ISNA(_xlfn.XMATCH("公園・緑地や自然環境の保護に関すること",_xlfn.TEXTSPLIT(回答一覧[[#This Row],[7⃣区のおしらせ「せたがや」でどのようなテーマを特集してほしいか（複数選択可）]],";",,FALSE,0))),0,1)</f>
        <v>1</v>
      </c>
      <c r="AR6" s="36">
        <f>IF(ISNA(_xlfn.XMATCH("都市景観や交通に関すること",_xlfn.TEXTSPLIT(回答一覧[[#This Row],[7⃣区のおしらせ「せたがや」でどのようなテーマを特集してほしいか（複数選択可）]],";",,FALSE,0))),0,1)</f>
        <v>1</v>
      </c>
      <c r="AS6" s="36">
        <f>IF(ISNA(_xlfn.XMATCH("特にない",_xlfn.TEXTSPLIT(回答一覧[[#This Row],[7⃣区のおしらせ「せたがや」でどのようなテーマを特集してほしいか（複数選択可）]],";",,FALSE,0))),0,1)</f>
        <v>0</v>
      </c>
      <c r="AT6" s="36">
        <f>IF(ISNA(_xlfn.XMATCH("その他",_xlfn.TEXTSPLIT(回答一覧[[#This Row],[7⃣区のおしらせ「せたがや」でどのようなテーマを特集してほしいか（複数選択可）]],";",,FALSE,0))),0,1)</f>
        <v>0</v>
      </c>
      <c r="AU6" s="36">
        <f>IF(ISNA(_xlfn.XMATCH("無回答",_xlfn.TEXTSPLIT(回答一覧[[#This Row],[7⃣区のおしらせ「せたがや」でどのようなテーマを特集してほしいか（複数選択可）]],";",,FALSE,0))),0,1)</f>
        <v>0</v>
      </c>
      <c r="AV6" s="8" t="s">
        <v>356</v>
      </c>
      <c r="AW6" s="8" t="s">
        <v>397</v>
      </c>
      <c r="AX6" s="8" t="s">
        <v>347</v>
      </c>
      <c r="AY6" s="7"/>
    </row>
    <row r="7" spans="1:51" ht="54">
      <c r="A7" s="6" t="s">
        <v>261</v>
      </c>
      <c r="B7" s="12" t="s">
        <v>348</v>
      </c>
      <c r="C7" s="12" t="s">
        <v>380</v>
      </c>
      <c r="D7" s="8" t="s">
        <v>728</v>
      </c>
      <c r="E7" s="8" t="s">
        <v>363</v>
      </c>
      <c r="F7" s="7" t="s">
        <v>350</v>
      </c>
      <c r="G7" s="36">
        <f>IF(ISNA(_xlfn.XMATCH("新聞折込・戸別配付",_xlfn.TEXTSPLIT(回答一覧[[#This Row],[4⃣区のおしらせ「せたがや」をどのように入手しているか（複数選択可）]],";",,FALSE,0))),0,1)</f>
        <v>1</v>
      </c>
      <c r="H7" s="36">
        <f>IF(ISNA(_xlfn.XMATCH("駅",_xlfn.TEXTSPLIT(回答一覧[[#This Row],[4⃣区のおしらせ「せたがや」をどのように入手しているか（複数選択可）]],";",,FALSE,0))),0,1)</f>
        <v>0</v>
      </c>
      <c r="I7" s="36">
        <f>IF(ISNA(_xlfn.XMATCH("郵便局・コンビニエンスストア・その他商業施設",_xlfn.TEXTSPLIT(回答一覧[[#This Row],[4⃣区のおしらせ「せたがや」をどのように入手しているか（複数選択可）]],";",,FALSE,0))),0,1)</f>
        <v>0</v>
      </c>
      <c r="J7" s="36">
        <f>IF(ISNA(_xlfn.XMATCH("区施設",_xlfn.TEXTSPLIT(回答一覧[[#This Row],[4⃣区のおしらせ「せたがや」をどのように入手しているか（複数選択可）]],";",,FALSE,0))),0,1)</f>
        <v>0</v>
      </c>
      <c r="K7" s="36">
        <f>IF(ISNA(_xlfn.XMATCH("区のホームページ",_xlfn.TEXTSPLIT(回答一覧[[#This Row],[4⃣区のおしらせ「せたがや」をどのように入手しているか（複数選択可）]],";",,FALSE,0))),0,1)</f>
        <v>0</v>
      </c>
      <c r="L7" s="36">
        <f>IF(ISNA(_xlfn.XMATCH("カタログポケット・マチイロ",_xlfn.TEXTSPLIT(回答一覧[[#This Row],[4⃣区のおしらせ「せたがや」をどのように入手しているか（複数選択可）]],";",,FALSE,0))),0,1)</f>
        <v>0</v>
      </c>
      <c r="M7" s="36">
        <f>IF(ISNA(_xlfn.XMATCH("入手していない",_xlfn.TEXTSPLIT(回答一覧[[#This Row],[4⃣区のおしらせ「せたがや」をどのように入手しているか（複数選択可）]],";",,FALSE,0))),0,1)</f>
        <v>0</v>
      </c>
      <c r="N7" s="36">
        <f>IF(ISNA(_xlfn.XMATCH("その他",_xlfn.TEXTSPLIT(回答一覧[[#This Row],[4⃣区のおしらせ「せたがや」をどのように入手しているか（複数選択可）]],";",,FALSE,0))),0,1)</f>
        <v>0</v>
      </c>
      <c r="O7" s="36">
        <f>IF(ISNA(_xlfn.XMATCH("無回答",_xlfn.TEXTSPLIT(回答一覧[[#This Row],[4⃣区のおしらせ「せたがや」をどのように入手しているか（複数選択可）]],";",,FALSE,0))),0,1)</f>
        <v>0</v>
      </c>
      <c r="P7" s="8" t="s">
        <v>436</v>
      </c>
      <c r="Q7" s="8" t="s">
        <v>377</v>
      </c>
      <c r="R7" s="8" t="s">
        <v>377</v>
      </c>
      <c r="S7" s="8" t="s">
        <v>352</v>
      </c>
      <c r="T7" s="8" t="s">
        <v>377</v>
      </c>
      <c r="U7" s="8" t="s">
        <v>377</v>
      </c>
      <c r="V7" s="8" t="s">
        <v>353</v>
      </c>
      <c r="W7" s="7" t="s">
        <v>689</v>
      </c>
      <c r="X7" s="36">
        <f>IF(ISNA(_xlfn.XMATCH("利用できる行政サービスや、暮らしに関わる情報・知識を入手したい",_xlfn.TEXTSPLIT(回答一覧[[#This Row],[6⃣区のおしらせ「せたがや」にどんなことを期待するか（複数選択可）]],";",,FALSE,0))),0,1)</f>
        <v>1</v>
      </c>
      <c r="Y7" s="36">
        <f>IF(ISNA(_xlfn.XMATCH("イベントの情報を入手したい",_xlfn.TEXTSPLIT(回答一覧[[#This Row],[6⃣区のおしらせ「せたがや」にどんなことを期待するか（複数選択可）]],";",,FALSE,0))),0,1)</f>
        <v>0</v>
      </c>
      <c r="Z7" s="36">
        <f>IF(ISNA(_xlfn.XMATCH("区の新しい取組みについて知りたい",_xlfn.TEXTSPLIT(回答一覧[[#This Row],[6⃣区のおしらせ「せたがや」にどんなことを期待するか（複数選択可）]],";",,FALSE,0))),0,1)</f>
        <v>1</v>
      </c>
      <c r="AA7" s="36">
        <f>IF(ISNA(_xlfn.XMATCH("予算など区政の基本的な情報を入手したい",_xlfn.TEXTSPLIT(回答一覧[[#This Row],[6⃣区のおしらせ「せたがや」にどんなことを期待するか（複数選択可）]],";",,FALSE,0))),0,1)</f>
        <v>0</v>
      </c>
      <c r="AB7" s="36">
        <f>IF(ISNA(_xlfn.XMATCH("区が直面する課題や、それに対する区の考え・取組みについて知りたい",_xlfn.TEXTSPLIT(回答一覧[[#This Row],[6⃣区のおしらせ「せたがや」にどんなことを期待するか（複数選択可）]],";",,FALSE,0))),0,1)</f>
        <v>1</v>
      </c>
      <c r="AC7" s="36">
        <f>IF(ISNA(_xlfn.XMATCH("区の取組みへの意見募集企画に意見や提案を寄せたい",_xlfn.TEXTSPLIT(回答一覧[[#This Row],[6⃣区のおしらせ「せたがや」にどんなことを期待するか（複数選択可）]],";",,FALSE,0))),0,1)</f>
        <v>0</v>
      </c>
      <c r="AD7" s="36">
        <f>IF(ISNA(_xlfn.XMATCH("区民等と区が協働して取り組んでいる事柄について知りたい",_xlfn.TEXTSPLIT(回答一覧[[#This Row],[6⃣区のおしらせ「せたがや」にどんなことを期待するか（複数選択可）]],";",,FALSE,0))),0,1)</f>
        <v>1</v>
      </c>
      <c r="AE7" s="36">
        <f>IF(ISNA(_xlfn.XMATCH("特にない",_xlfn.TEXTSPLIT(回答一覧[[#This Row],[6⃣区のおしらせ「せたがや」にどんなことを期待するか（複数選択可）]],";",,FALSE,0))),0,1)</f>
        <v>0</v>
      </c>
      <c r="AF7" s="36">
        <f>IF(ISNA(_xlfn.XMATCH("無回答",_xlfn.TEXTSPLIT(回答一覧[[#This Row],[6⃣区のおしらせ「せたがや」にどんなことを期待するか（複数選択可）]],";",,FALSE,0))),0,1)</f>
        <v>0</v>
      </c>
      <c r="AG7" s="7" t="s">
        <v>690</v>
      </c>
      <c r="AH7" s="36">
        <f>IF(ISNA(_xlfn.XMATCH("健康づくりや高齢者・障害者の福祉に関すること",_xlfn.TEXTSPLIT(回答一覧[[#This Row],[7⃣区のおしらせ「せたがや」でどのようなテーマを特集してほしいか（複数選択可）]],";",,FALSE,0))),0,1)</f>
        <v>1</v>
      </c>
      <c r="AI7" s="36">
        <f>IF(ISNA(_xlfn.XMATCH("生活の困りごとに対する支援に関すること",_xlfn.TEXTSPLIT(回答一覧[[#This Row],[7⃣区のおしらせ「せたがや」でどのようなテーマを特集してほしいか（複数選択可）]],";",,FALSE,0))),0,1)</f>
        <v>1</v>
      </c>
      <c r="AJ7" s="36">
        <f>IF(ISNA(_xlfn.XMATCH("子ども・若者や教育に関すること",_xlfn.TEXTSPLIT(回答一覧[[#This Row],[7⃣区のおしらせ「せたがや」でどのようなテーマを特集してほしいか（複数選択可）]],";",,FALSE,0))),0,1)</f>
        <v>0</v>
      </c>
      <c r="AK7" s="36">
        <f>IF(ISNA(_xlfn.XMATCH("地域コミュニティに関すること",_xlfn.TEXTSPLIT(回答一覧[[#This Row],[7⃣区のおしらせ「せたがや」でどのようなテーマを特集してほしいか（複数選択可）]],";",,FALSE,0))),0,1)</f>
        <v>0</v>
      </c>
      <c r="AL7" s="36">
        <f>IF(ISNA(_xlfn.XMATCH("防災や防犯に関すること",_xlfn.TEXTSPLIT(回答一覧[[#This Row],[7⃣区のおしらせ「せたがや」でどのようなテーマを特集してほしいか（複数選択可）]],";",,FALSE,0))),0,1)</f>
        <v>1</v>
      </c>
      <c r="AM7" s="36">
        <f>IF(ISNA(_xlfn.XMATCH("多様性の尊重（人権尊重・男女共同参画）に関すること",_xlfn.TEXTSPLIT(回答一覧[[#This Row],[7⃣区のおしらせ「せたがや」でどのようなテーマを特集してほしいか（複数選択可）]],";",,FALSE,0))),0,1)</f>
        <v>0</v>
      </c>
      <c r="AN7" s="36">
        <f>IF(ISNA(_xlfn.XMATCH("文化・芸術やスポーツ、生涯学習に関すること",_xlfn.TEXTSPLIT(回答一覧[[#This Row],[7⃣区のおしらせ「せたがや」でどのようなテーマを特集してほしいか（複数選択可）]],";",,FALSE,0))),0,1)</f>
        <v>0</v>
      </c>
      <c r="AO7" s="36">
        <f>IF(ISNA(_xlfn.XMATCH("清掃・資源リサイクルに関すること",_xlfn.TEXTSPLIT(回答一覧[[#This Row],[7⃣区のおしらせ「せたがや」でどのようなテーマを特集してほしいか（複数選択可）]],";",,FALSE,0))),0,1)</f>
        <v>0</v>
      </c>
      <c r="AP7" s="36">
        <f>IF(ISNA(_xlfn.XMATCH("消費者支援や産業振興・雇用促進に関すること",_xlfn.TEXTSPLIT(回答一覧[[#This Row],[7⃣区のおしらせ「せたがや」でどのようなテーマを特集してほしいか（複数選択可）]],";",,FALSE,0))),0,1)</f>
        <v>0</v>
      </c>
      <c r="AQ7" s="36">
        <f>IF(ISNA(_xlfn.XMATCH("公園・緑地や自然環境の保護に関すること",_xlfn.TEXTSPLIT(回答一覧[[#This Row],[7⃣区のおしらせ「せたがや」でどのようなテーマを特集してほしいか（複数選択可）]],";",,FALSE,0))),0,1)</f>
        <v>1</v>
      </c>
      <c r="AR7" s="36">
        <f>IF(ISNA(_xlfn.XMATCH("都市景観や交通に関すること",_xlfn.TEXTSPLIT(回答一覧[[#This Row],[7⃣区のおしらせ「せたがや」でどのようなテーマを特集してほしいか（複数選択可）]],";",,FALSE,0))),0,1)</f>
        <v>0</v>
      </c>
      <c r="AS7" s="36">
        <f>IF(ISNA(_xlfn.XMATCH("特にない",_xlfn.TEXTSPLIT(回答一覧[[#This Row],[7⃣区のおしらせ「せたがや」でどのようなテーマを特集してほしいか（複数選択可）]],";",,FALSE,0))),0,1)</f>
        <v>0</v>
      </c>
      <c r="AT7" s="36">
        <f>IF(ISNA(_xlfn.XMATCH("その他",_xlfn.TEXTSPLIT(回答一覧[[#This Row],[7⃣区のおしらせ「せたがや」でどのようなテーマを特集してほしいか（複数選択可）]],";",,FALSE,0))),0,1)</f>
        <v>0</v>
      </c>
      <c r="AU7" s="36">
        <f>IF(ISNA(_xlfn.XMATCH("無回答",_xlfn.TEXTSPLIT(回答一覧[[#This Row],[7⃣区のおしらせ「せたがや」でどのようなテーマを特集してほしいか（複数選択可）]],";",,FALSE,0))),0,1)</f>
        <v>0</v>
      </c>
      <c r="AV7" s="8" t="s">
        <v>363</v>
      </c>
      <c r="AW7" s="8" t="s">
        <v>383</v>
      </c>
      <c r="AX7" s="8" t="s">
        <v>347</v>
      </c>
      <c r="AY7" s="7"/>
    </row>
    <row r="8" spans="1:51" ht="54">
      <c r="A8" s="6" t="s">
        <v>260</v>
      </c>
      <c r="B8" s="12" t="s">
        <v>348</v>
      </c>
      <c r="C8" s="12" t="s">
        <v>380</v>
      </c>
      <c r="D8" s="8" t="s">
        <v>728</v>
      </c>
      <c r="E8" s="8" t="s">
        <v>730</v>
      </c>
      <c r="F8" s="7" t="s">
        <v>365</v>
      </c>
      <c r="G8" s="36">
        <f>IF(ISNA(_xlfn.XMATCH("新聞折込・戸別配付",_xlfn.TEXTSPLIT(回答一覧[[#This Row],[4⃣区のおしらせ「せたがや」をどのように入手しているか（複数選択可）]],";",,FALSE,0))),0,1)</f>
        <v>1</v>
      </c>
      <c r="H8" s="36">
        <f>IF(ISNA(_xlfn.XMATCH("駅",_xlfn.TEXTSPLIT(回答一覧[[#This Row],[4⃣区のおしらせ「せたがや」をどのように入手しているか（複数選択可）]],";",,FALSE,0))),0,1)</f>
        <v>0</v>
      </c>
      <c r="I8" s="36">
        <f>IF(ISNA(_xlfn.XMATCH("郵便局・コンビニエンスストア・その他商業施設",_xlfn.TEXTSPLIT(回答一覧[[#This Row],[4⃣区のおしらせ「せたがや」をどのように入手しているか（複数選択可）]],";",,FALSE,0))),0,1)</f>
        <v>0</v>
      </c>
      <c r="J8" s="36">
        <f>IF(ISNA(_xlfn.XMATCH("区施設",_xlfn.TEXTSPLIT(回答一覧[[#This Row],[4⃣区のおしらせ「せたがや」をどのように入手しているか（複数選択可）]],";",,FALSE,0))),0,1)</f>
        <v>1</v>
      </c>
      <c r="K8" s="36">
        <f>IF(ISNA(_xlfn.XMATCH("区のホームページ",_xlfn.TEXTSPLIT(回答一覧[[#This Row],[4⃣区のおしらせ「せたがや」をどのように入手しているか（複数選択可）]],";",,FALSE,0))),0,1)</f>
        <v>0</v>
      </c>
      <c r="L8" s="36">
        <f>IF(ISNA(_xlfn.XMATCH("カタログポケット・マチイロ",_xlfn.TEXTSPLIT(回答一覧[[#This Row],[4⃣区のおしらせ「せたがや」をどのように入手しているか（複数選択可）]],";",,FALSE,0))),0,1)</f>
        <v>0</v>
      </c>
      <c r="M8" s="36">
        <f>IF(ISNA(_xlfn.XMATCH("入手していない",_xlfn.TEXTSPLIT(回答一覧[[#This Row],[4⃣区のおしらせ「せたがや」をどのように入手しているか（複数選択可）]],";",,FALSE,0))),0,1)</f>
        <v>0</v>
      </c>
      <c r="N8" s="36">
        <f>IF(ISNA(_xlfn.XMATCH("その他",_xlfn.TEXTSPLIT(回答一覧[[#This Row],[4⃣区のおしらせ「せたがや」をどのように入手しているか（複数選択可）]],";",,FALSE,0))),0,1)</f>
        <v>0</v>
      </c>
      <c r="O8" s="36">
        <f>IF(ISNA(_xlfn.XMATCH("無回答",_xlfn.TEXTSPLIT(回答一覧[[#This Row],[4⃣区のおしらせ「せたがや」をどのように入手しているか（複数選択可）]],";",,FALSE,0))),0,1)</f>
        <v>0</v>
      </c>
      <c r="P8" s="8" t="s">
        <v>351</v>
      </c>
      <c r="Q8" s="8" t="s">
        <v>377</v>
      </c>
      <c r="R8" s="8" t="s">
        <v>352</v>
      </c>
      <c r="S8" s="8" t="s">
        <v>352</v>
      </c>
      <c r="T8" s="8" t="s">
        <v>352</v>
      </c>
      <c r="U8" s="8" t="s">
        <v>352</v>
      </c>
      <c r="V8" s="8" t="s">
        <v>353</v>
      </c>
      <c r="W8" s="7" t="s">
        <v>687</v>
      </c>
      <c r="X8" s="36">
        <f>IF(ISNA(_xlfn.XMATCH("利用できる行政サービスや、暮らしに関わる情報・知識を入手したい",_xlfn.TEXTSPLIT(回答一覧[[#This Row],[6⃣区のおしらせ「せたがや」にどんなことを期待するか（複数選択可）]],";",,FALSE,0))),0,1)</f>
        <v>1</v>
      </c>
      <c r="Y8" s="36">
        <f>IF(ISNA(_xlfn.XMATCH("イベントの情報を入手したい",_xlfn.TEXTSPLIT(回答一覧[[#This Row],[6⃣区のおしらせ「せたがや」にどんなことを期待するか（複数選択可）]],";",,FALSE,0))),0,1)</f>
        <v>0</v>
      </c>
      <c r="Z8" s="36">
        <f>IF(ISNA(_xlfn.XMATCH("区の新しい取組みについて知りたい",_xlfn.TEXTSPLIT(回答一覧[[#This Row],[6⃣区のおしらせ「せたがや」にどんなことを期待するか（複数選択可）]],";",,FALSE,0))),0,1)</f>
        <v>1</v>
      </c>
      <c r="AA8" s="36">
        <f>IF(ISNA(_xlfn.XMATCH("予算など区政の基本的な情報を入手したい",_xlfn.TEXTSPLIT(回答一覧[[#This Row],[6⃣区のおしらせ「せたがや」にどんなことを期待するか（複数選択可）]],";",,FALSE,0))),0,1)</f>
        <v>1</v>
      </c>
      <c r="AB8" s="36">
        <f>IF(ISNA(_xlfn.XMATCH("区が直面する課題や、それに対する区の考え・取組みについて知りたい",_xlfn.TEXTSPLIT(回答一覧[[#This Row],[6⃣区のおしらせ「せたがや」にどんなことを期待するか（複数選択可）]],";",,FALSE,0))),0,1)</f>
        <v>1</v>
      </c>
      <c r="AC8" s="36">
        <f>IF(ISNA(_xlfn.XMATCH("区の取組みへの意見募集企画に意見や提案を寄せたい",_xlfn.TEXTSPLIT(回答一覧[[#This Row],[6⃣区のおしらせ「せたがや」にどんなことを期待するか（複数選択可）]],";",,FALSE,0))),0,1)</f>
        <v>0</v>
      </c>
      <c r="AD8" s="36">
        <f>IF(ISNA(_xlfn.XMATCH("区民等と区が協働して取り組んでいる事柄について知りたい",_xlfn.TEXTSPLIT(回答一覧[[#This Row],[6⃣区のおしらせ「せたがや」にどんなことを期待するか（複数選択可）]],";",,FALSE,0))),0,1)</f>
        <v>0</v>
      </c>
      <c r="AE8" s="36">
        <f>IF(ISNA(_xlfn.XMATCH("特にない",_xlfn.TEXTSPLIT(回答一覧[[#This Row],[6⃣区のおしらせ「せたがや」にどんなことを期待するか（複数選択可）]],";",,FALSE,0))),0,1)</f>
        <v>0</v>
      </c>
      <c r="AF8" s="36">
        <f>IF(ISNA(_xlfn.XMATCH("無回答",_xlfn.TEXTSPLIT(回答一覧[[#This Row],[6⃣区のおしらせ「せたがや」にどんなことを期待するか（複数選択可）]],";",,FALSE,0))),0,1)</f>
        <v>0</v>
      </c>
      <c r="AG8" s="7" t="s">
        <v>688</v>
      </c>
      <c r="AH8" s="36">
        <f>IF(ISNA(_xlfn.XMATCH("健康づくりや高齢者・障害者の福祉に関すること",_xlfn.TEXTSPLIT(回答一覧[[#This Row],[7⃣区のおしらせ「せたがや」でどのようなテーマを特集してほしいか（複数選択可）]],";",,FALSE,0))),0,1)</f>
        <v>0</v>
      </c>
      <c r="AI8" s="36">
        <f>IF(ISNA(_xlfn.XMATCH("生活の困りごとに対する支援に関すること",_xlfn.TEXTSPLIT(回答一覧[[#This Row],[7⃣区のおしらせ「せたがや」でどのようなテーマを特集してほしいか（複数選択可）]],";",,FALSE,0))),0,1)</f>
        <v>0</v>
      </c>
      <c r="AJ8" s="36">
        <f>IF(ISNA(_xlfn.XMATCH("子ども・若者や教育に関すること",_xlfn.TEXTSPLIT(回答一覧[[#This Row],[7⃣区のおしらせ「せたがや」でどのようなテーマを特集してほしいか（複数選択可）]],";",,FALSE,0))),0,1)</f>
        <v>0</v>
      </c>
      <c r="AK8" s="36">
        <f>IF(ISNA(_xlfn.XMATCH("地域コミュニティに関すること",_xlfn.TEXTSPLIT(回答一覧[[#This Row],[7⃣区のおしらせ「せたがや」でどのようなテーマを特集してほしいか（複数選択可）]],";",,FALSE,0))),0,1)</f>
        <v>1</v>
      </c>
      <c r="AL8" s="36">
        <f>IF(ISNA(_xlfn.XMATCH("防災や防犯に関すること",_xlfn.TEXTSPLIT(回答一覧[[#This Row],[7⃣区のおしらせ「せたがや」でどのようなテーマを特集してほしいか（複数選択可）]],";",,FALSE,0))),0,1)</f>
        <v>1</v>
      </c>
      <c r="AM8" s="36">
        <f>IF(ISNA(_xlfn.XMATCH("多様性の尊重（人権尊重・男女共同参画）に関すること",_xlfn.TEXTSPLIT(回答一覧[[#This Row],[7⃣区のおしらせ「せたがや」でどのようなテーマを特集してほしいか（複数選択可）]],";",,FALSE,0))),0,1)</f>
        <v>0</v>
      </c>
      <c r="AN8" s="36">
        <f>IF(ISNA(_xlfn.XMATCH("文化・芸術やスポーツ、生涯学習に関すること",_xlfn.TEXTSPLIT(回答一覧[[#This Row],[7⃣区のおしらせ「せたがや」でどのようなテーマを特集してほしいか（複数選択可）]],";",,FALSE,0))),0,1)</f>
        <v>0</v>
      </c>
      <c r="AO8" s="36">
        <f>IF(ISNA(_xlfn.XMATCH("清掃・資源リサイクルに関すること",_xlfn.TEXTSPLIT(回答一覧[[#This Row],[7⃣区のおしらせ「せたがや」でどのようなテーマを特集してほしいか（複数選択可）]],";",,FALSE,0))),0,1)</f>
        <v>1</v>
      </c>
      <c r="AP8" s="36">
        <f>IF(ISNA(_xlfn.XMATCH("消費者支援や産業振興・雇用促進に関すること",_xlfn.TEXTSPLIT(回答一覧[[#This Row],[7⃣区のおしらせ「せたがや」でどのようなテーマを特集してほしいか（複数選択可）]],";",,FALSE,0))),0,1)</f>
        <v>0</v>
      </c>
      <c r="AQ8" s="36">
        <f>IF(ISNA(_xlfn.XMATCH("公園・緑地や自然環境の保護に関すること",_xlfn.TEXTSPLIT(回答一覧[[#This Row],[7⃣区のおしらせ「せたがや」でどのようなテーマを特集してほしいか（複数選択可）]],";",,FALSE,0))),0,1)</f>
        <v>0</v>
      </c>
      <c r="AR8" s="36">
        <f>IF(ISNA(_xlfn.XMATCH("都市景観や交通に関すること",_xlfn.TEXTSPLIT(回答一覧[[#This Row],[7⃣区のおしらせ「せたがや」でどのようなテーマを特集してほしいか（複数選択可）]],";",,FALSE,0))),0,1)</f>
        <v>0</v>
      </c>
      <c r="AS8" s="36">
        <f>IF(ISNA(_xlfn.XMATCH("特にない",_xlfn.TEXTSPLIT(回答一覧[[#This Row],[7⃣区のおしらせ「せたがや」でどのようなテーマを特集してほしいか（複数選択可）]],";",,FALSE,0))),0,1)</f>
        <v>0</v>
      </c>
      <c r="AT8" s="36">
        <f>IF(ISNA(_xlfn.XMATCH("その他",_xlfn.TEXTSPLIT(回答一覧[[#This Row],[7⃣区のおしらせ「せたがや」でどのようなテーマを特集してほしいか（複数選択可）]],";",,FALSE,0))),0,1)</f>
        <v>0</v>
      </c>
      <c r="AU8" s="36">
        <f>IF(ISNA(_xlfn.XMATCH("無回答",_xlfn.TEXTSPLIT(回答一覧[[#This Row],[7⃣区のおしらせ「せたがや」でどのようなテーマを特集してほしいか（複数選択可）]],";",,FALSE,0))),0,1)</f>
        <v>0</v>
      </c>
      <c r="AV8" s="8" t="s">
        <v>363</v>
      </c>
      <c r="AW8" s="8" t="s">
        <v>357</v>
      </c>
      <c r="AX8" s="8" t="s">
        <v>347</v>
      </c>
      <c r="AY8" s="7"/>
    </row>
    <row r="9" spans="1:51" ht="81">
      <c r="A9" s="6" t="s">
        <v>259</v>
      </c>
      <c r="B9" s="12" t="s">
        <v>374</v>
      </c>
      <c r="C9" s="12" t="s">
        <v>349</v>
      </c>
      <c r="D9" s="8" t="s">
        <v>728</v>
      </c>
      <c r="E9" s="8" t="s">
        <v>730</v>
      </c>
      <c r="F9" s="7" t="s">
        <v>350</v>
      </c>
      <c r="G9" s="36">
        <f>IF(ISNA(_xlfn.XMATCH("新聞折込・戸別配付",_xlfn.TEXTSPLIT(回答一覧[[#This Row],[4⃣区のおしらせ「せたがや」をどのように入手しているか（複数選択可）]],";",,FALSE,0))),0,1)</f>
        <v>1</v>
      </c>
      <c r="H9" s="36">
        <f>IF(ISNA(_xlfn.XMATCH("駅",_xlfn.TEXTSPLIT(回答一覧[[#This Row],[4⃣区のおしらせ「せたがや」をどのように入手しているか（複数選択可）]],";",,FALSE,0))),0,1)</f>
        <v>0</v>
      </c>
      <c r="I9" s="36">
        <f>IF(ISNA(_xlfn.XMATCH("郵便局・コンビニエンスストア・その他商業施設",_xlfn.TEXTSPLIT(回答一覧[[#This Row],[4⃣区のおしらせ「せたがや」をどのように入手しているか（複数選択可）]],";",,FALSE,0))),0,1)</f>
        <v>0</v>
      </c>
      <c r="J9" s="36">
        <f>IF(ISNA(_xlfn.XMATCH("区施設",_xlfn.TEXTSPLIT(回答一覧[[#This Row],[4⃣区のおしらせ「せたがや」をどのように入手しているか（複数選択可）]],";",,FALSE,0))),0,1)</f>
        <v>0</v>
      </c>
      <c r="K9" s="36">
        <f>IF(ISNA(_xlfn.XMATCH("区のホームページ",_xlfn.TEXTSPLIT(回答一覧[[#This Row],[4⃣区のおしらせ「せたがや」をどのように入手しているか（複数選択可）]],";",,FALSE,0))),0,1)</f>
        <v>0</v>
      </c>
      <c r="L9" s="36">
        <f>IF(ISNA(_xlfn.XMATCH("カタログポケット・マチイロ",_xlfn.TEXTSPLIT(回答一覧[[#This Row],[4⃣区のおしらせ「せたがや」をどのように入手しているか（複数選択可）]],";",,FALSE,0))),0,1)</f>
        <v>0</v>
      </c>
      <c r="M9" s="36">
        <f>IF(ISNA(_xlfn.XMATCH("入手していない",_xlfn.TEXTSPLIT(回答一覧[[#This Row],[4⃣区のおしらせ「せたがや」をどのように入手しているか（複数選択可）]],";",,FALSE,0))),0,1)</f>
        <v>0</v>
      </c>
      <c r="N9" s="36">
        <f>IF(ISNA(_xlfn.XMATCH("その他",_xlfn.TEXTSPLIT(回答一覧[[#This Row],[4⃣区のおしらせ「せたがや」をどのように入手しているか（複数選択可）]],";",,FALSE,0))),0,1)</f>
        <v>0</v>
      </c>
      <c r="O9" s="36">
        <f>IF(ISNA(_xlfn.XMATCH("無回答",_xlfn.TEXTSPLIT(回答一覧[[#This Row],[4⃣区のおしらせ「せたがや」をどのように入手しているか（複数選択可）]],";",,FALSE,0))),0,1)</f>
        <v>0</v>
      </c>
      <c r="P9" s="8" t="s">
        <v>360</v>
      </c>
      <c r="Q9" s="8" t="s">
        <v>352</v>
      </c>
      <c r="R9" s="8" t="s">
        <v>352</v>
      </c>
      <c r="S9" s="8" t="s">
        <v>352</v>
      </c>
      <c r="T9" s="8" t="s">
        <v>352</v>
      </c>
      <c r="U9" s="8" t="s">
        <v>352</v>
      </c>
      <c r="V9" s="8" t="s">
        <v>353</v>
      </c>
      <c r="W9" s="7" t="s">
        <v>414</v>
      </c>
      <c r="X9" s="36">
        <f>IF(ISNA(_xlfn.XMATCH("利用できる行政サービスや、暮らしに関わる情報・知識を入手したい",_xlfn.TEXTSPLIT(回答一覧[[#This Row],[6⃣区のおしらせ「せたがや」にどんなことを期待するか（複数選択可）]],";",,FALSE,0))),0,1)</f>
        <v>1</v>
      </c>
      <c r="Y9" s="36">
        <f>IF(ISNA(_xlfn.XMATCH("イベントの情報を入手したい",_xlfn.TEXTSPLIT(回答一覧[[#This Row],[6⃣区のおしらせ「せたがや」にどんなことを期待するか（複数選択可）]],";",,FALSE,0))),0,1)</f>
        <v>1</v>
      </c>
      <c r="Z9" s="36">
        <f>IF(ISNA(_xlfn.XMATCH("区の新しい取組みについて知りたい",_xlfn.TEXTSPLIT(回答一覧[[#This Row],[6⃣区のおしらせ「せたがや」にどんなことを期待するか（複数選択可）]],";",,FALSE,0))),0,1)</f>
        <v>1</v>
      </c>
      <c r="AA9" s="36">
        <f>IF(ISNA(_xlfn.XMATCH("予算など区政の基本的な情報を入手したい",_xlfn.TEXTSPLIT(回答一覧[[#This Row],[6⃣区のおしらせ「せたがや」にどんなことを期待するか（複数選択可）]],";",,FALSE,0))),0,1)</f>
        <v>1</v>
      </c>
      <c r="AB9" s="36">
        <f>IF(ISNA(_xlfn.XMATCH("区が直面する課題や、それに対する区の考え・取組みについて知りたい",_xlfn.TEXTSPLIT(回答一覧[[#This Row],[6⃣区のおしらせ「せたがや」にどんなことを期待するか（複数選択可）]],";",,FALSE,0))),0,1)</f>
        <v>1</v>
      </c>
      <c r="AC9" s="36">
        <f>IF(ISNA(_xlfn.XMATCH("区の取組みへの意見募集企画に意見や提案を寄せたい",_xlfn.TEXTSPLIT(回答一覧[[#This Row],[6⃣区のおしらせ「せたがや」にどんなことを期待するか（複数選択可）]],";",,FALSE,0))),0,1)</f>
        <v>1</v>
      </c>
      <c r="AD9" s="36">
        <f>IF(ISNA(_xlfn.XMATCH("区民等と区が協働して取り組んでいる事柄について知りたい",_xlfn.TEXTSPLIT(回答一覧[[#This Row],[6⃣区のおしらせ「せたがや」にどんなことを期待するか（複数選択可）]],";",,FALSE,0))),0,1)</f>
        <v>1</v>
      </c>
      <c r="AE9" s="36">
        <f>IF(ISNA(_xlfn.XMATCH("特にない",_xlfn.TEXTSPLIT(回答一覧[[#This Row],[6⃣区のおしらせ「せたがや」にどんなことを期待するか（複数選択可）]],";",,FALSE,0))),0,1)</f>
        <v>0</v>
      </c>
      <c r="AF9" s="36">
        <f>IF(ISNA(_xlfn.XMATCH("無回答",_xlfn.TEXTSPLIT(回答一覧[[#This Row],[6⃣区のおしらせ「せたがや」にどんなことを期待するか（複数選択可）]],";",,FALSE,0))),0,1)</f>
        <v>0</v>
      </c>
      <c r="AG9" s="7" t="s">
        <v>518</v>
      </c>
      <c r="AH9" s="36">
        <f>IF(ISNA(_xlfn.XMATCH("健康づくりや高齢者・障害者の福祉に関すること",_xlfn.TEXTSPLIT(回答一覧[[#This Row],[7⃣区のおしらせ「せたがや」でどのようなテーマを特集してほしいか（複数選択可）]],";",,FALSE,0))),0,1)</f>
        <v>1</v>
      </c>
      <c r="AI9" s="36">
        <f>IF(ISNA(_xlfn.XMATCH("生活の困りごとに対する支援に関すること",_xlfn.TEXTSPLIT(回答一覧[[#This Row],[7⃣区のおしらせ「せたがや」でどのようなテーマを特集してほしいか（複数選択可）]],";",,FALSE,0))),0,1)</f>
        <v>1</v>
      </c>
      <c r="AJ9" s="36">
        <f>IF(ISNA(_xlfn.XMATCH("子ども・若者や教育に関すること",_xlfn.TEXTSPLIT(回答一覧[[#This Row],[7⃣区のおしらせ「せたがや」でどのようなテーマを特集してほしいか（複数選択可）]],";",,FALSE,0))),0,1)</f>
        <v>0</v>
      </c>
      <c r="AK9" s="36">
        <f>IF(ISNA(_xlfn.XMATCH("地域コミュニティに関すること",_xlfn.TEXTSPLIT(回答一覧[[#This Row],[7⃣区のおしらせ「せたがや」でどのようなテーマを特集してほしいか（複数選択可）]],";",,FALSE,0))),0,1)</f>
        <v>1</v>
      </c>
      <c r="AL9" s="36">
        <f>IF(ISNA(_xlfn.XMATCH("防災や防犯に関すること",_xlfn.TEXTSPLIT(回答一覧[[#This Row],[7⃣区のおしらせ「せたがや」でどのようなテーマを特集してほしいか（複数選択可）]],";",,FALSE,0))),0,1)</f>
        <v>0</v>
      </c>
      <c r="AM9" s="36">
        <f>IF(ISNA(_xlfn.XMATCH("多様性の尊重（人権尊重・男女共同参画）に関すること",_xlfn.TEXTSPLIT(回答一覧[[#This Row],[7⃣区のおしらせ「せたがや」でどのようなテーマを特集してほしいか（複数選択可）]],";",,FALSE,0))),0,1)</f>
        <v>0</v>
      </c>
      <c r="AN9" s="36">
        <f>IF(ISNA(_xlfn.XMATCH("文化・芸術やスポーツ、生涯学習に関すること",_xlfn.TEXTSPLIT(回答一覧[[#This Row],[7⃣区のおしらせ「せたがや」でどのようなテーマを特集してほしいか（複数選択可）]],";",,FALSE,0))),0,1)</f>
        <v>1</v>
      </c>
      <c r="AO9" s="36">
        <f>IF(ISNA(_xlfn.XMATCH("清掃・資源リサイクルに関すること",_xlfn.TEXTSPLIT(回答一覧[[#This Row],[7⃣区のおしらせ「せたがや」でどのようなテーマを特集してほしいか（複数選択可）]],";",,FALSE,0))),0,1)</f>
        <v>0</v>
      </c>
      <c r="AP9" s="36">
        <f>IF(ISNA(_xlfn.XMATCH("消費者支援や産業振興・雇用促進に関すること",_xlfn.TEXTSPLIT(回答一覧[[#This Row],[7⃣区のおしらせ「せたがや」でどのようなテーマを特集してほしいか（複数選択可）]],";",,FALSE,0))),0,1)</f>
        <v>1</v>
      </c>
      <c r="AQ9" s="36">
        <f>IF(ISNA(_xlfn.XMATCH("公園・緑地や自然環境の保護に関すること",_xlfn.TEXTSPLIT(回答一覧[[#This Row],[7⃣区のおしらせ「せたがや」でどのようなテーマを特集してほしいか（複数選択可）]],";",,FALSE,0))),0,1)</f>
        <v>0</v>
      </c>
      <c r="AR9" s="36">
        <f>IF(ISNA(_xlfn.XMATCH("都市景観や交通に関すること",_xlfn.TEXTSPLIT(回答一覧[[#This Row],[7⃣区のおしらせ「せたがや」でどのようなテーマを特集してほしいか（複数選択可）]],";",,FALSE,0))),0,1)</f>
        <v>0</v>
      </c>
      <c r="AS9" s="36">
        <f>IF(ISNA(_xlfn.XMATCH("特にない",_xlfn.TEXTSPLIT(回答一覧[[#This Row],[7⃣区のおしらせ「せたがや」でどのようなテーマを特集してほしいか（複数選択可）]],";",,FALSE,0))),0,1)</f>
        <v>0</v>
      </c>
      <c r="AT9" s="36">
        <f>IF(ISNA(_xlfn.XMATCH("その他",_xlfn.TEXTSPLIT(回答一覧[[#This Row],[7⃣区のおしらせ「せたがや」でどのようなテーマを特集してほしいか（複数選択可）]],";",,FALSE,0))),0,1)</f>
        <v>0</v>
      </c>
      <c r="AU9" s="36">
        <f>IF(ISNA(_xlfn.XMATCH("無回答",_xlfn.TEXTSPLIT(回答一覧[[#This Row],[7⃣区のおしらせ「せたがや」でどのようなテーマを特集してほしいか（複数選択可）]],";",,FALSE,0))),0,1)</f>
        <v>0</v>
      </c>
      <c r="AV9" s="8" t="s">
        <v>363</v>
      </c>
      <c r="AW9" s="8" t="s">
        <v>357</v>
      </c>
      <c r="AX9" s="8" t="s">
        <v>347</v>
      </c>
      <c r="AY9" s="7"/>
    </row>
    <row r="10" spans="1:51" ht="40.5">
      <c r="A10" s="6" t="s">
        <v>258</v>
      </c>
      <c r="B10" s="12" t="s">
        <v>358</v>
      </c>
      <c r="C10" s="12" t="s">
        <v>349</v>
      </c>
      <c r="D10" s="8" t="s">
        <v>728</v>
      </c>
      <c r="E10" s="8" t="s">
        <v>730</v>
      </c>
      <c r="F10" s="7" t="s">
        <v>350</v>
      </c>
      <c r="G10" s="36">
        <f>IF(ISNA(_xlfn.XMATCH("新聞折込・戸別配付",_xlfn.TEXTSPLIT(回答一覧[[#This Row],[4⃣区のおしらせ「せたがや」をどのように入手しているか（複数選択可）]],";",,FALSE,0))),0,1)</f>
        <v>1</v>
      </c>
      <c r="H10" s="36">
        <f>IF(ISNA(_xlfn.XMATCH("駅",_xlfn.TEXTSPLIT(回答一覧[[#This Row],[4⃣区のおしらせ「せたがや」をどのように入手しているか（複数選択可）]],";",,FALSE,0))),0,1)</f>
        <v>0</v>
      </c>
      <c r="I10" s="36">
        <f>IF(ISNA(_xlfn.XMATCH("郵便局・コンビニエンスストア・その他商業施設",_xlfn.TEXTSPLIT(回答一覧[[#This Row],[4⃣区のおしらせ「せたがや」をどのように入手しているか（複数選択可）]],";",,FALSE,0))),0,1)</f>
        <v>0</v>
      </c>
      <c r="J10" s="36">
        <f>IF(ISNA(_xlfn.XMATCH("区施設",_xlfn.TEXTSPLIT(回答一覧[[#This Row],[4⃣区のおしらせ「せたがや」をどのように入手しているか（複数選択可）]],";",,FALSE,0))),0,1)</f>
        <v>0</v>
      </c>
      <c r="K10" s="36">
        <f>IF(ISNA(_xlfn.XMATCH("区のホームページ",_xlfn.TEXTSPLIT(回答一覧[[#This Row],[4⃣区のおしらせ「せたがや」をどのように入手しているか（複数選択可）]],";",,FALSE,0))),0,1)</f>
        <v>0</v>
      </c>
      <c r="L10" s="36">
        <f>IF(ISNA(_xlfn.XMATCH("カタログポケット・マチイロ",_xlfn.TEXTSPLIT(回答一覧[[#This Row],[4⃣区のおしらせ「せたがや」をどのように入手しているか（複数選択可）]],";",,FALSE,0))),0,1)</f>
        <v>0</v>
      </c>
      <c r="M10" s="36">
        <f>IF(ISNA(_xlfn.XMATCH("入手していない",_xlfn.TEXTSPLIT(回答一覧[[#This Row],[4⃣区のおしらせ「せたがや」をどのように入手しているか（複数選択可）]],";",,FALSE,0))),0,1)</f>
        <v>0</v>
      </c>
      <c r="N10" s="36">
        <f>IF(ISNA(_xlfn.XMATCH("その他",_xlfn.TEXTSPLIT(回答一覧[[#This Row],[4⃣区のおしらせ「せたがや」をどのように入手しているか（複数選択可）]],";",,FALSE,0))),0,1)</f>
        <v>0</v>
      </c>
      <c r="O10" s="36">
        <f>IF(ISNA(_xlfn.XMATCH("無回答",_xlfn.TEXTSPLIT(回答一覧[[#This Row],[4⃣区のおしらせ「せたがや」をどのように入手しているか（複数選択可）]],";",,FALSE,0))),0,1)</f>
        <v>0</v>
      </c>
      <c r="P10" s="8" t="s">
        <v>351</v>
      </c>
      <c r="Q10" s="8" t="s">
        <v>352</v>
      </c>
      <c r="R10" s="8" t="s">
        <v>352</v>
      </c>
      <c r="S10" s="8" t="s">
        <v>352</v>
      </c>
      <c r="T10" s="8" t="s">
        <v>352</v>
      </c>
      <c r="U10" s="8" t="s">
        <v>352</v>
      </c>
      <c r="V10" s="8" t="s">
        <v>353</v>
      </c>
      <c r="W10" s="7" t="s">
        <v>432</v>
      </c>
      <c r="X10" s="36">
        <f>IF(ISNA(_xlfn.XMATCH("利用できる行政サービスや、暮らしに関わる情報・知識を入手したい",_xlfn.TEXTSPLIT(回答一覧[[#This Row],[6⃣区のおしらせ「せたがや」にどんなことを期待するか（複数選択可）]],";",,FALSE,0))),0,1)</f>
        <v>1</v>
      </c>
      <c r="Y10" s="36">
        <f>IF(ISNA(_xlfn.XMATCH("イベントの情報を入手したい",_xlfn.TEXTSPLIT(回答一覧[[#This Row],[6⃣区のおしらせ「せたがや」にどんなことを期待するか（複数選択可）]],";",,FALSE,0))),0,1)</f>
        <v>1</v>
      </c>
      <c r="Z10" s="36">
        <f>IF(ISNA(_xlfn.XMATCH("区の新しい取組みについて知りたい",_xlfn.TEXTSPLIT(回答一覧[[#This Row],[6⃣区のおしらせ「せたがや」にどんなことを期待するか（複数選択可）]],";",,FALSE,0))),0,1)</f>
        <v>1</v>
      </c>
      <c r="AA10" s="36">
        <f>IF(ISNA(_xlfn.XMATCH("予算など区政の基本的な情報を入手したい",_xlfn.TEXTSPLIT(回答一覧[[#This Row],[6⃣区のおしらせ「せたがや」にどんなことを期待するか（複数選択可）]],";",,FALSE,0))),0,1)</f>
        <v>0</v>
      </c>
      <c r="AB10" s="36">
        <f>IF(ISNA(_xlfn.XMATCH("区が直面する課題や、それに対する区の考え・取組みについて知りたい",_xlfn.TEXTSPLIT(回答一覧[[#This Row],[6⃣区のおしらせ「せたがや」にどんなことを期待するか（複数選択可）]],";",,FALSE,0))),0,1)</f>
        <v>1</v>
      </c>
      <c r="AC10" s="36">
        <f>IF(ISNA(_xlfn.XMATCH("区の取組みへの意見募集企画に意見や提案を寄せたい",_xlfn.TEXTSPLIT(回答一覧[[#This Row],[6⃣区のおしらせ「せたがや」にどんなことを期待するか（複数選択可）]],";",,FALSE,0))),0,1)</f>
        <v>0</v>
      </c>
      <c r="AD10" s="36">
        <f>IF(ISNA(_xlfn.XMATCH("区民等と区が協働して取り組んでいる事柄について知りたい",_xlfn.TEXTSPLIT(回答一覧[[#This Row],[6⃣区のおしらせ「せたがや」にどんなことを期待するか（複数選択可）]],";",,FALSE,0))),0,1)</f>
        <v>0</v>
      </c>
      <c r="AE10" s="36">
        <f>IF(ISNA(_xlfn.XMATCH("特にない",_xlfn.TEXTSPLIT(回答一覧[[#This Row],[6⃣区のおしらせ「せたがや」にどんなことを期待するか（複数選択可）]],";",,FALSE,0))),0,1)</f>
        <v>0</v>
      </c>
      <c r="AF10" s="36">
        <f>IF(ISNA(_xlfn.XMATCH("無回答",_xlfn.TEXTSPLIT(回答一覧[[#This Row],[6⃣区のおしらせ「せたがや」にどんなことを期待するか（複数選択可）]],";",,FALSE,0))),0,1)</f>
        <v>0</v>
      </c>
      <c r="AG10" s="7" t="s">
        <v>686</v>
      </c>
      <c r="AH10" s="36">
        <f>IF(ISNA(_xlfn.XMATCH("健康づくりや高齢者・障害者の福祉に関すること",_xlfn.TEXTSPLIT(回答一覧[[#This Row],[7⃣区のおしらせ「せたがや」でどのようなテーマを特集してほしいか（複数選択可）]],";",,FALSE,0))),0,1)</f>
        <v>0</v>
      </c>
      <c r="AI10" s="36">
        <f>IF(ISNA(_xlfn.XMATCH("生活の困りごとに対する支援に関すること",_xlfn.TEXTSPLIT(回答一覧[[#This Row],[7⃣区のおしらせ「せたがや」でどのようなテーマを特集してほしいか（複数選択可）]],";",,FALSE,0))),0,1)</f>
        <v>0</v>
      </c>
      <c r="AJ10" s="36">
        <f>IF(ISNA(_xlfn.XMATCH("子ども・若者や教育に関すること",_xlfn.TEXTSPLIT(回答一覧[[#This Row],[7⃣区のおしらせ「せたがや」でどのようなテーマを特集してほしいか（複数選択可）]],";",,FALSE,0))),0,1)</f>
        <v>0</v>
      </c>
      <c r="AK10" s="36">
        <f>IF(ISNA(_xlfn.XMATCH("地域コミュニティに関すること",_xlfn.TEXTSPLIT(回答一覧[[#This Row],[7⃣区のおしらせ「せたがや」でどのようなテーマを特集してほしいか（複数選択可）]],";",,FALSE,0))),0,1)</f>
        <v>1</v>
      </c>
      <c r="AL10" s="36">
        <f>IF(ISNA(_xlfn.XMATCH("防災や防犯に関すること",_xlfn.TEXTSPLIT(回答一覧[[#This Row],[7⃣区のおしらせ「せたがや」でどのようなテーマを特集してほしいか（複数選択可）]],";",,FALSE,0))),0,1)</f>
        <v>1</v>
      </c>
      <c r="AM10" s="36">
        <f>IF(ISNA(_xlfn.XMATCH("多様性の尊重（人権尊重・男女共同参画）に関すること",_xlfn.TEXTSPLIT(回答一覧[[#This Row],[7⃣区のおしらせ「せたがや」でどのようなテーマを特集してほしいか（複数選択可）]],";",,FALSE,0))),0,1)</f>
        <v>0</v>
      </c>
      <c r="AN10" s="36">
        <f>IF(ISNA(_xlfn.XMATCH("文化・芸術やスポーツ、生涯学習に関すること",_xlfn.TEXTSPLIT(回答一覧[[#This Row],[7⃣区のおしらせ「せたがや」でどのようなテーマを特集してほしいか（複数選択可）]],";",,FALSE,0))),0,1)</f>
        <v>1</v>
      </c>
      <c r="AO10" s="36">
        <f>IF(ISNA(_xlfn.XMATCH("清掃・資源リサイクルに関すること",_xlfn.TEXTSPLIT(回答一覧[[#This Row],[7⃣区のおしらせ「せたがや」でどのようなテーマを特集してほしいか（複数選択可）]],";",,FALSE,0))),0,1)</f>
        <v>0</v>
      </c>
      <c r="AP10" s="36">
        <f>IF(ISNA(_xlfn.XMATCH("消費者支援や産業振興・雇用促進に関すること",_xlfn.TEXTSPLIT(回答一覧[[#This Row],[7⃣区のおしらせ「せたがや」でどのようなテーマを特集してほしいか（複数選択可）]],";",,FALSE,0))),0,1)</f>
        <v>0</v>
      </c>
      <c r="AQ10" s="36">
        <f>IF(ISNA(_xlfn.XMATCH("公園・緑地や自然環境の保護に関すること",_xlfn.TEXTSPLIT(回答一覧[[#This Row],[7⃣区のおしらせ「せたがや」でどのようなテーマを特集してほしいか（複数選択可）]],";",,FALSE,0))),0,1)</f>
        <v>1</v>
      </c>
      <c r="AR10" s="36">
        <f>IF(ISNA(_xlfn.XMATCH("都市景観や交通に関すること",_xlfn.TEXTSPLIT(回答一覧[[#This Row],[7⃣区のおしらせ「せたがや」でどのようなテーマを特集してほしいか（複数選択可）]],";",,FALSE,0))),0,1)</f>
        <v>1</v>
      </c>
      <c r="AS10" s="36">
        <f>IF(ISNA(_xlfn.XMATCH("特にない",_xlfn.TEXTSPLIT(回答一覧[[#This Row],[7⃣区のおしらせ「せたがや」でどのようなテーマを特集してほしいか（複数選択可）]],";",,FALSE,0))),0,1)</f>
        <v>0</v>
      </c>
      <c r="AT10" s="36">
        <f>IF(ISNA(_xlfn.XMATCH("その他",_xlfn.TEXTSPLIT(回答一覧[[#This Row],[7⃣区のおしらせ「せたがや」でどのようなテーマを特集してほしいか（複数選択可）]],";",,FALSE,0))),0,1)</f>
        <v>0</v>
      </c>
      <c r="AU10" s="36">
        <f>IF(ISNA(_xlfn.XMATCH("無回答",_xlfn.TEXTSPLIT(回答一覧[[#This Row],[7⃣区のおしらせ「せたがや」でどのようなテーマを特集してほしいか（複数選択可）]],";",,FALSE,0))),0,1)</f>
        <v>0</v>
      </c>
      <c r="AV10" s="8" t="s">
        <v>356</v>
      </c>
      <c r="AW10" s="8" t="s">
        <v>383</v>
      </c>
      <c r="AX10" s="8" t="s">
        <v>347</v>
      </c>
      <c r="AY10" s="7"/>
    </row>
    <row r="11" spans="1:51" ht="40.5">
      <c r="A11" s="6" t="s">
        <v>257</v>
      </c>
      <c r="B11" s="12" t="s">
        <v>374</v>
      </c>
      <c r="C11" s="12" t="s">
        <v>349</v>
      </c>
      <c r="D11" s="8" t="s">
        <v>728</v>
      </c>
      <c r="E11" s="8" t="s">
        <v>730</v>
      </c>
      <c r="F11" s="7" t="s">
        <v>350</v>
      </c>
      <c r="G11" s="36">
        <f>IF(ISNA(_xlfn.XMATCH("新聞折込・戸別配付",_xlfn.TEXTSPLIT(回答一覧[[#This Row],[4⃣区のおしらせ「せたがや」をどのように入手しているか（複数選択可）]],";",,FALSE,0))),0,1)</f>
        <v>1</v>
      </c>
      <c r="H11" s="36">
        <f>IF(ISNA(_xlfn.XMATCH("駅",_xlfn.TEXTSPLIT(回答一覧[[#This Row],[4⃣区のおしらせ「せたがや」をどのように入手しているか（複数選択可）]],";",,FALSE,0))),0,1)</f>
        <v>0</v>
      </c>
      <c r="I11" s="36">
        <f>IF(ISNA(_xlfn.XMATCH("郵便局・コンビニエンスストア・その他商業施設",_xlfn.TEXTSPLIT(回答一覧[[#This Row],[4⃣区のおしらせ「せたがや」をどのように入手しているか（複数選択可）]],";",,FALSE,0))),0,1)</f>
        <v>0</v>
      </c>
      <c r="J11" s="36">
        <f>IF(ISNA(_xlfn.XMATCH("区施設",_xlfn.TEXTSPLIT(回答一覧[[#This Row],[4⃣区のおしらせ「せたがや」をどのように入手しているか（複数選択可）]],";",,FALSE,0))),0,1)</f>
        <v>0</v>
      </c>
      <c r="K11" s="36">
        <f>IF(ISNA(_xlfn.XMATCH("区のホームページ",_xlfn.TEXTSPLIT(回答一覧[[#This Row],[4⃣区のおしらせ「せたがや」をどのように入手しているか（複数選択可）]],";",,FALSE,0))),0,1)</f>
        <v>0</v>
      </c>
      <c r="L11" s="36">
        <f>IF(ISNA(_xlfn.XMATCH("カタログポケット・マチイロ",_xlfn.TEXTSPLIT(回答一覧[[#This Row],[4⃣区のおしらせ「せたがや」をどのように入手しているか（複数選択可）]],";",,FALSE,0))),0,1)</f>
        <v>0</v>
      </c>
      <c r="M11" s="36">
        <f>IF(ISNA(_xlfn.XMATCH("入手していない",_xlfn.TEXTSPLIT(回答一覧[[#This Row],[4⃣区のおしらせ「せたがや」をどのように入手しているか（複数選択可）]],";",,FALSE,0))),0,1)</f>
        <v>0</v>
      </c>
      <c r="N11" s="36">
        <f>IF(ISNA(_xlfn.XMATCH("その他",_xlfn.TEXTSPLIT(回答一覧[[#This Row],[4⃣区のおしらせ「せたがや」をどのように入手しているか（複数選択可）]],";",,FALSE,0))),0,1)</f>
        <v>0</v>
      </c>
      <c r="O11" s="36">
        <f>IF(ISNA(_xlfn.XMATCH("無回答",_xlfn.TEXTSPLIT(回答一覧[[#This Row],[4⃣区のおしらせ「せたがや」をどのように入手しているか（複数選択可）]],";",,FALSE,0))),0,1)</f>
        <v>0</v>
      </c>
      <c r="P11" s="8" t="s">
        <v>360</v>
      </c>
      <c r="Q11" s="8" t="s">
        <v>377</v>
      </c>
      <c r="R11" s="8" t="s">
        <v>352</v>
      </c>
      <c r="S11" s="8" t="s">
        <v>352</v>
      </c>
      <c r="T11" s="8" t="s">
        <v>352</v>
      </c>
      <c r="U11" s="8" t="s">
        <v>352</v>
      </c>
      <c r="V11" s="8" t="s">
        <v>353</v>
      </c>
      <c r="W11" s="7" t="s">
        <v>391</v>
      </c>
      <c r="X11" s="36">
        <f>IF(ISNA(_xlfn.XMATCH("利用できる行政サービスや、暮らしに関わる情報・知識を入手したい",_xlfn.TEXTSPLIT(回答一覧[[#This Row],[6⃣区のおしらせ「せたがや」にどんなことを期待するか（複数選択可）]],";",,FALSE,0))),0,1)</f>
        <v>1</v>
      </c>
      <c r="Y11" s="36">
        <f>IF(ISNA(_xlfn.XMATCH("イベントの情報を入手したい",_xlfn.TEXTSPLIT(回答一覧[[#This Row],[6⃣区のおしらせ「せたがや」にどんなことを期待するか（複数選択可）]],";",,FALSE,0))),0,1)</f>
        <v>1</v>
      </c>
      <c r="Z11" s="36">
        <f>IF(ISNA(_xlfn.XMATCH("区の新しい取組みについて知りたい",_xlfn.TEXTSPLIT(回答一覧[[#This Row],[6⃣区のおしらせ「せたがや」にどんなことを期待するか（複数選択可）]],";",,FALSE,0))),0,1)</f>
        <v>0</v>
      </c>
      <c r="AA11" s="36">
        <f>IF(ISNA(_xlfn.XMATCH("予算など区政の基本的な情報を入手したい",_xlfn.TEXTSPLIT(回答一覧[[#This Row],[6⃣区のおしらせ「せたがや」にどんなことを期待するか（複数選択可）]],";",,FALSE,0))),0,1)</f>
        <v>0</v>
      </c>
      <c r="AB11" s="36">
        <f>IF(ISNA(_xlfn.XMATCH("区が直面する課題や、それに対する区の考え・取組みについて知りたい",_xlfn.TEXTSPLIT(回答一覧[[#This Row],[6⃣区のおしらせ「せたがや」にどんなことを期待するか（複数選択可）]],";",,FALSE,0))),0,1)</f>
        <v>0</v>
      </c>
      <c r="AC11" s="36">
        <f>IF(ISNA(_xlfn.XMATCH("区の取組みへの意見募集企画に意見や提案を寄せたい",_xlfn.TEXTSPLIT(回答一覧[[#This Row],[6⃣区のおしらせ「せたがや」にどんなことを期待するか（複数選択可）]],";",,FALSE,0))),0,1)</f>
        <v>0</v>
      </c>
      <c r="AD11" s="36">
        <f>IF(ISNA(_xlfn.XMATCH("区民等と区が協働して取り組んでいる事柄について知りたい",_xlfn.TEXTSPLIT(回答一覧[[#This Row],[6⃣区のおしらせ「せたがや」にどんなことを期待するか（複数選択可）]],";",,FALSE,0))),0,1)</f>
        <v>0</v>
      </c>
      <c r="AE11" s="36">
        <f>IF(ISNA(_xlfn.XMATCH("特にない",_xlfn.TEXTSPLIT(回答一覧[[#This Row],[6⃣区のおしらせ「せたがや」にどんなことを期待するか（複数選択可）]],";",,FALSE,0))),0,1)</f>
        <v>0</v>
      </c>
      <c r="AF11" s="36">
        <f>IF(ISNA(_xlfn.XMATCH("無回答",_xlfn.TEXTSPLIT(回答一覧[[#This Row],[6⃣区のおしらせ「せたがや」にどんなことを期待するか（複数選択可）]],";",,FALSE,0))),0,1)</f>
        <v>0</v>
      </c>
      <c r="AG11" s="7" t="s">
        <v>684</v>
      </c>
      <c r="AH11" s="36">
        <f>IF(ISNA(_xlfn.XMATCH("健康づくりや高齢者・障害者の福祉に関すること",_xlfn.TEXTSPLIT(回答一覧[[#This Row],[7⃣区のおしらせ「せたがや」でどのようなテーマを特集してほしいか（複数選択可）]],";",,FALSE,0))),0,1)</f>
        <v>1</v>
      </c>
      <c r="AI11" s="36">
        <f>IF(ISNA(_xlfn.XMATCH("生活の困りごとに対する支援に関すること",_xlfn.TEXTSPLIT(回答一覧[[#This Row],[7⃣区のおしらせ「せたがや」でどのようなテーマを特集してほしいか（複数選択可）]],";",,FALSE,0))),0,1)</f>
        <v>1</v>
      </c>
      <c r="AJ11" s="36">
        <f>IF(ISNA(_xlfn.XMATCH("子ども・若者や教育に関すること",_xlfn.TEXTSPLIT(回答一覧[[#This Row],[7⃣区のおしらせ「せたがや」でどのようなテーマを特集してほしいか（複数選択可）]],";",,FALSE,0))),0,1)</f>
        <v>0</v>
      </c>
      <c r="AK11" s="36">
        <f>IF(ISNA(_xlfn.XMATCH("地域コミュニティに関すること",_xlfn.TEXTSPLIT(回答一覧[[#This Row],[7⃣区のおしらせ「せたがや」でどのようなテーマを特集してほしいか（複数選択可）]],";",,FALSE,0))),0,1)</f>
        <v>1</v>
      </c>
      <c r="AL11" s="36">
        <f>IF(ISNA(_xlfn.XMATCH("防災や防犯に関すること",_xlfn.TEXTSPLIT(回答一覧[[#This Row],[7⃣区のおしらせ「せたがや」でどのようなテーマを特集してほしいか（複数選択可）]],";",,FALSE,0))),0,1)</f>
        <v>0</v>
      </c>
      <c r="AM11" s="36">
        <f>IF(ISNA(_xlfn.XMATCH("多様性の尊重（人権尊重・男女共同参画）に関すること",_xlfn.TEXTSPLIT(回答一覧[[#This Row],[7⃣区のおしらせ「せたがや」でどのようなテーマを特集してほしいか（複数選択可）]],";",,FALSE,0))),0,1)</f>
        <v>0</v>
      </c>
      <c r="AN11" s="36">
        <f>IF(ISNA(_xlfn.XMATCH("文化・芸術やスポーツ、生涯学習に関すること",_xlfn.TEXTSPLIT(回答一覧[[#This Row],[7⃣区のおしらせ「せたがや」でどのようなテーマを特集してほしいか（複数選択可）]],";",,FALSE,0))),0,1)</f>
        <v>1</v>
      </c>
      <c r="AO11" s="36">
        <f>IF(ISNA(_xlfn.XMATCH("清掃・資源リサイクルに関すること",_xlfn.TEXTSPLIT(回答一覧[[#This Row],[7⃣区のおしらせ「せたがや」でどのようなテーマを特集してほしいか（複数選択可）]],";",,FALSE,0))),0,1)</f>
        <v>0</v>
      </c>
      <c r="AP11" s="36">
        <f>IF(ISNA(_xlfn.XMATCH("消費者支援や産業振興・雇用促進に関すること",_xlfn.TEXTSPLIT(回答一覧[[#This Row],[7⃣区のおしらせ「せたがや」でどのようなテーマを特集してほしいか（複数選択可）]],";",,FALSE,0))),0,1)</f>
        <v>0</v>
      </c>
      <c r="AQ11" s="36">
        <f>IF(ISNA(_xlfn.XMATCH("公園・緑地や自然環境の保護に関すること",_xlfn.TEXTSPLIT(回答一覧[[#This Row],[7⃣区のおしらせ「せたがや」でどのようなテーマを特集してほしいか（複数選択可）]],";",,FALSE,0))),0,1)</f>
        <v>0</v>
      </c>
      <c r="AR11" s="36">
        <f>IF(ISNA(_xlfn.XMATCH("都市景観や交通に関すること",_xlfn.TEXTSPLIT(回答一覧[[#This Row],[7⃣区のおしらせ「せたがや」でどのようなテーマを特集してほしいか（複数選択可）]],";",,FALSE,0))),0,1)</f>
        <v>0</v>
      </c>
      <c r="AS11" s="36">
        <f>IF(ISNA(_xlfn.XMATCH("特にない",_xlfn.TEXTSPLIT(回答一覧[[#This Row],[7⃣区のおしらせ「せたがや」でどのようなテーマを特集してほしいか（複数選択可）]],";",,FALSE,0))),0,1)</f>
        <v>0</v>
      </c>
      <c r="AT11" s="36">
        <f>IF(ISNA(_xlfn.XMATCH("その他",_xlfn.TEXTSPLIT(回答一覧[[#This Row],[7⃣区のおしらせ「せたがや」でどのようなテーマを特集してほしいか（複数選択可）]],";",,FALSE,0))),0,1)</f>
        <v>0</v>
      </c>
      <c r="AU11" s="36">
        <f>IF(ISNA(_xlfn.XMATCH("無回答",_xlfn.TEXTSPLIT(回答一覧[[#This Row],[7⃣区のおしらせ「せたがや」でどのようなテーマを特集してほしいか（複数選択可）]],";",,FALSE,0))),0,1)</f>
        <v>0</v>
      </c>
      <c r="AV11" s="8" t="s">
        <v>356</v>
      </c>
      <c r="AW11" s="8" t="s">
        <v>357</v>
      </c>
      <c r="AX11" s="8" t="s">
        <v>347</v>
      </c>
      <c r="AY11" s="7"/>
    </row>
    <row r="12" spans="1:51" ht="67.5">
      <c r="A12" s="6" t="s">
        <v>256</v>
      </c>
      <c r="B12" s="12" t="s">
        <v>374</v>
      </c>
      <c r="C12" s="12" t="s">
        <v>349</v>
      </c>
      <c r="D12" s="8" t="s">
        <v>728</v>
      </c>
      <c r="E12" s="8" t="s">
        <v>730</v>
      </c>
      <c r="F12" s="7" t="s">
        <v>350</v>
      </c>
      <c r="G12" s="36">
        <f>IF(ISNA(_xlfn.XMATCH("新聞折込・戸別配付",_xlfn.TEXTSPLIT(回答一覧[[#This Row],[4⃣区のおしらせ「せたがや」をどのように入手しているか（複数選択可）]],";",,FALSE,0))),0,1)</f>
        <v>1</v>
      </c>
      <c r="H12" s="36">
        <f>IF(ISNA(_xlfn.XMATCH("駅",_xlfn.TEXTSPLIT(回答一覧[[#This Row],[4⃣区のおしらせ「せたがや」をどのように入手しているか（複数選択可）]],";",,FALSE,0))),0,1)</f>
        <v>0</v>
      </c>
      <c r="I12" s="36">
        <f>IF(ISNA(_xlfn.XMATCH("郵便局・コンビニエンスストア・その他商業施設",_xlfn.TEXTSPLIT(回答一覧[[#This Row],[4⃣区のおしらせ「せたがや」をどのように入手しているか（複数選択可）]],";",,FALSE,0))),0,1)</f>
        <v>0</v>
      </c>
      <c r="J12" s="36">
        <f>IF(ISNA(_xlfn.XMATCH("区施設",_xlfn.TEXTSPLIT(回答一覧[[#This Row],[4⃣区のおしらせ「せたがや」をどのように入手しているか（複数選択可）]],";",,FALSE,0))),0,1)</f>
        <v>0</v>
      </c>
      <c r="K12" s="36">
        <f>IF(ISNA(_xlfn.XMATCH("区のホームページ",_xlfn.TEXTSPLIT(回答一覧[[#This Row],[4⃣区のおしらせ「せたがや」をどのように入手しているか（複数選択可）]],";",,FALSE,0))),0,1)</f>
        <v>0</v>
      </c>
      <c r="L12" s="36">
        <f>IF(ISNA(_xlfn.XMATCH("カタログポケット・マチイロ",_xlfn.TEXTSPLIT(回答一覧[[#This Row],[4⃣区のおしらせ「せたがや」をどのように入手しているか（複数選択可）]],";",,FALSE,0))),0,1)</f>
        <v>0</v>
      </c>
      <c r="M12" s="36">
        <f>IF(ISNA(_xlfn.XMATCH("入手していない",_xlfn.TEXTSPLIT(回答一覧[[#This Row],[4⃣区のおしらせ「せたがや」をどのように入手しているか（複数選択可）]],";",,FALSE,0))),0,1)</f>
        <v>0</v>
      </c>
      <c r="N12" s="36">
        <f>IF(ISNA(_xlfn.XMATCH("その他",_xlfn.TEXTSPLIT(回答一覧[[#This Row],[4⃣区のおしらせ「せたがや」をどのように入手しているか（複数選択可）]],";",,FALSE,0))),0,1)</f>
        <v>0</v>
      </c>
      <c r="O12" s="36">
        <f>IF(ISNA(_xlfn.XMATCH("無回答",_xlfn.TEXTSPLIT(回答一覧[[#This Row],[4⃣区のおしらせ「せたがや」をどのように入手しているか（複数選択可）]],";",,FALSE,0))),0,1)</f>
        <v>0</v>
      </c>
      <c r="P12" s="8" t="s">
        <v>351</v>
      </c>
      <c r="Q12" s="8" t="s">
        <v>352</v>
      </c>
      <c r="R12" s="8" t="s">
        <v>352</v>
      </c>
      <c r="S12" s="8" t="s">
        <v>352</v>
      </c>
      <c r="T12" s="8" t="s">
        <v>352</v>
      </c>
      <c r="U12" s="8" t="s">
        <v>352</v>
      </c>
      <c r="V12" s="8" t="s">
        <v>353</v>
      </c>
      <c r="W12" s="7" t="s">
        <v>641</v>
      </c>
      <c r="X12" s="36">
        <f>IF(ISNA(_xlfn.XMATCH("利用できる行政サービスや、暮らしに関わる情報・知識を入手したい",_xlfn.TEXTSPLIT(回答一覧[[#This Row],[6⃣区のおしらせ「せたがや」にどんなことを期待するか（複数選択可）]],";",,FALSE,0))),0,1)</f>
        <v>1</v>
      </c>
      <c r="Y12" s="36">
        <f>IF(ISNA(_xlfn.XMATCH("イベントの情報を入手したい",_xlfn.TEXTSPLIT(回答一覧[[#This Row],[6⃣区のおしらせ「せたがや」にどんなことを期待するか（複数選択可）]],";",,FALSE,0))),0,1)</f>
        <v>1</v>
      </c>
      <c r="Z12" s="36">
        <f>IF(ISNA(_xlfn.XMATCH("区の新しい取組みについて知りたい",_xlfn.TEXTSPLIT(回答一覧[[#This Row],[6⃣区のおしらせ「せたがや」にどんなことを期待するか（複数選択可）]],";",,FALSE,0))),0,1)</f>
        <v>0</v>
      </c>
      <c r="AA12" s="36">
        <f>IF(ISNA(_xlfn.XMATCH("予算など区政の基本的な情報を入手したい",_xlfn.TEXTSPLIT(回答一覧[[#This Row],[6⃣区のおしらせ「せたがや」にどんなことを期待するか（複数選択可）]],";",,FALSE,0))),0,1)</f>
        <v>0</v>
      </c>
      <c r="AB12" s="36">
        <f>IF(ISNA(_xlfn.XMATCH("区が直面する課題や、それに対する区の考え・取組みについて知りたい",_xlfn.TEXTSPLIT(回答一覧[[#This Row],[6⃣区のおしらせ「せたがや」にどんなことを期待するか（複数選択可）]],";",,FALSE,0))),0,1)</f>
        <v>1</v>
      </c>
      <c r="AC12" s="36">
        <f>IF(ISNA(_xlfn.XMATCH("区の取組みへの意見募集企画に意見や提案を寄せたい",_xlfn.TEXTSPLIT(回答一覧[[#This Row],[6⃣区のおしらせ「せたがや」にどんなことを期待するか（複数選択可）]],";",,FALSE,0))),0,1)</f>
        <v>0</v>
      </c>
      <c r="AD12" s="36">
        <f>IF(ISNA(_xlfn.XMATCH("区民等と区が協働して取り組んでいる事柄について知りたい",_xlfn.TEXTSPLIT(回答一覧[[#This Row],[6⃣区のおしらせ「せたがや」にどんなことを期待するか（複数選択可）]],";",,FALSE,0))),0,1)</f>
        <v>0</v>
      </c>
      <c r="AE12" s="36">
        <f>IF(ISNA(_xlfn.XMATCH("特にない",_xlfn.TEXTSPLIT(回答一覧[[#This Row],[6⃣区のおしらせ「せたがや」にどんなことを期待するか（複数選択可）]],";",,FALSE,0))),0,1)</f>
        <v>0</v>
      </c>
      <c r="AF12" s="36">
        <f>IF(ISNA(_xlfn.XMATCH("無回答",_xlfn.TEXTSPLIT(回答一覧[[#This Row],[6⃣区のおしらせ「せたがや」にどんなことを期待するか（複数選択可）]],";",,FALSE,0))),0,1)</f>
        <v>0</v>
      </c>
      <c r="AG12" s="7" t="s">
        <v>683</v>
      </c>
      <c r="AH12" s="36">
        <f>IF(ISNA(_xlfn.XMATCH("健康づくりや高齢者・障害者の福祉に関すること",_xlfn.TEXTSPLIT(回答一覧[[#This Row],[7⃣区のおしらせ「せたがや」でどのようなテーマを特集してほしいか（複数選択可）]],";",,FALSE,0))),0,1)</f>
        <v>1</v>
      </c>
      <c r="AI12" s="36">
        <f>IF(ISNA(_xlfn.XMATCH("生活の困りごとに対する支援に関すること",_xlfn.TEXTSPLIT(回答一覧[[#This Row],[7⃣区のおしらせ「せたがや」でどのようなテーマを特集してほしいか（複数選択可）]],";",,FALSE,0))),0,1)</f>
        <v>1</v>
      </c>
      <c r="AJ12" s="36">
        <f>IF(ISNA(_xlfn.XMATCH("子ども・若者や教育に関すること",_xlfn.TEXTSPLIT(回答一覧[[#This Row],[7⃣区のおしらせ「せたがや」でどのようなテーマを特集してほしいか（複数選択可）]],";",,FALSE,0))),0,1)</f>
        <v>1</v>
      </c>
      <c r="AK12" s="36">
        <f>IF(ISNA(_xlfn.XMATCH("地域コミュニティに関すること",_xlfn.TEXTSPLIT(回答一覧[[#This Row],[7⃣区のおしらせ「せたがや」でどのようなテーマを特集してほしいか（複数選択可）]],";",,FALSE,0))),0,1)</f>
        <v>1</v>
      </c>
      <c r="AL12" s="36">
        <f>IF(ISNA(_xlfn.XMATCH("防災や防犯に関すること",_xlfn.TEXTSPLIT(回答一覧[[#This Row],[7⃣区のおしらせ「せたがや」でどのようなテーマを特集してほしいか（複数選択可）]],";",,FALSE,0))),0,1)</f>
        <v>1</v>
      </c>
      <c r="AM12" s="36">
        <f>IF(ISNA(_xlfn.XMATCH("多様性の尊重（人権尊重・男女共同参画）に関すること",_xlfn.TEXTSPLIT(回答一覧[[#This Row],[7⃣区のおしらせ「せたがや」でどのようなテーマを特集してほしいか（複数選択可）]],";",,FALSE,0))),0,1)</f>
        <v>0</v>
      </c>
      <c r="AN12" s="36">
        <f>IF(ISNA(_xlfn.XMATCH("文化・芸術やスポーツ、生涯学習に関すること",_xlfn.TEXTSPLIT(回答一覧[[#This Row],[7⃣区のおしらせ「せたがや」でどのようなテーマを特集してほしいか（複数選択可）]],";",,FALSE,0))),0,1)</f>
        <v>1</v>
      </c>
      <c r="AO12" s="36">
        <f>IF(ISNA(_xlfn.XMATCH("清掃・資源リサイクルに関すること",_xlfn.TEXTSPLIT(回答一覧[[#This Row],[7⃣区のおしらせ「せたがや」でどのようなテーマを特集してほしいか（複数選択可）]],";",,FALSE,0))),0,1)</f>
        <v>1</v>
      </c>
      <c r="AP12" s="36">
        <f>IF(ISNA(_xlfn.XMATCH("消費者支援や産業振興・雇用促進に関すること",_xlfn.TEXTSPLIT(回答一覧[[#This Row],[7⃣区のおしらせ「せたがや」でどのようなテーマを特集してほしいか（複数選択可）]],";",,FALSE,0))),0,1)</f>
        <v>1</v>
      </c>
      <c r="AQ12" s="36">
        <f>IF(ISNA(_xlfn.XMATCH("公園・緑地や自然環境の保護に関すること",_xlfn.TEXTSPLIT(回答一覧[[#This Row],[7⃣区のおしらせ「せたがや」でどのようなテーマを特集してほしいか（複数選択可）]],";",,FALSE,0))),0,1)</f>
        <v>1</v>
      </c>
      <c r="AR12" s="36">
        <f>IF(ISNA(_xlfn.XMATCH("都市景観や交通に関すること",_xlfn.TEXTSPLIT(回答一覧[[#This Row],[7⃣区のおしらせ「せたがや」でどのようなテーマを特集してほしいか（複数選択可）]],";",,FALSE,0))),0,1)</f>
        <v>0</v>
      </c>
      <c r="AS12" s="36">
        <f>IF(ISNA(_xlfn.XMATCH("特にない",_xlfn.TEXTSPLIT(回答一覧[[#This Row],[7⃣区のおしらせ「せたがや」でどのようなテーマを特集してほしいか（複数選択可）]],";",,FALSE,0))),0,1)</f>
        <v>0</v>
      </c>
      <c r="AT12" s="36">
        <f>IF(ISNA(_xlfn.XMATCH("その他",_xlfn.TEXTSPLIT(回答一覧[[#This Row],[7⃣区のおしらせ「せたがや」でどのようなテーマを特集してほしいか（複数選択可）]],";",,FALSE,0))),0,1)</f>
        <v>0</v>
      </c>
      <c r="AU12" s="36">
        <f>IF(ISNA(_xlfn.XMATCH("無回答",_xlfn.TEXTSPLIT(回答一覧[[#This Row],[7⃣区のおしらせ「せたがや」でどのようなテーマを特集してほしいか（複数選択可）]],";",,FALSE,0))),0,1)</f>
        <v>0</v>
      </c>
      <c r="AV12" s="8" t="s">
        <v>363</v>
      </c>
      <c r="AW12" s="8" t="s">
        <v>383</v>
      </c>
      <c r="AX12" s="8" t="s">
        <v>347</v>
      </c>
      <c r="AY12" s="7"/>
    </row>
    <row r="13" spans="1:51" ht="27">
      <c r="A13" s="6" t="s">
        <v>255</v>
      </c>
      <c r="B13" s="12" t="s">
        <v>348</v>
      </c>
      <c r="C13" s="12" t="s">
        <v>349</v>
      </c>
      <c r="D13" s="8" t="s">
        <v>728</v>
      </c>
      <c r="E13" s="8" t="s">
        <v>730</v>
      </c>
      <c r="F13" s="7" t="s">
        <v>350</v>
      </c>
      <c r="G13" s="36">
        <f>IF(ISNA(_xlfn.XMATCH("新聞折込・戸別配付",_xlfn.TEXTSPLIT(回答一覧[[#This Row],[4⃣区のおしらせ「せたがや」をどのように入手しているか（複数選択可）]],";",,FALSE,0))),0,1)</f>
        <v>1</v>
      </c>
      <c r="H13" s="36">
        <f>IF(ISNA(_xlfn.XMATCH("駅",_xlfn.TEXTSPLIT(回答一覧[[#This Row],[4⃣区のおしらせ「せたがや」をどのように入手しているか（複数選択可）]],";",,FALSE,0))),0,1)</f>
        <v>0</v>
      </c>
      <c r="I13" s="36">
        <f>IF(ISNA(_xlfn.XMATCH("郵便局・コンビニエンスストア・その他商業施設",_xlfn.TEXTSPLIT(回答一覧[[#This Row],[4⃣区のおしらせ「せたがや」をどのように入手しているか（複数選択可）]],";",,FALSE,0))),0,1)</f>
        <v>0</v>
      </c>
      <c r="J13" s="36">
        <f>IF(ISNA(_xlfn.XMATCH("区施設",_xlfn.TEXTSPLIT(回答一覧[[#This Row],[4⃣区のおしらせ「せたがや」をどのように入手しているか（複数選択可）]],";",,FALSE,0))),0,1)</f>
        <v>0</v>
      </c>
      <c r="K13" s="36">
        <f>IF(ISNA(_xlfn.XMATCH("区のホームページ",_xlfn.TEXTSPLIT(回答一覧[[#This Row],[4⃣区のおしらせ「せたがや」をどのように入手しているか（複数選択可）]],";",,FALSE,0))),0,1)</f>
        <v>0</v>
      </c>
      <c r="L13" s="36">
        <f>IF(ISNA(_xlfn.XMATCH("カタログポケット・マチイロ",_xlfn.TEXTSPLIT(回答一覧[[#This Row],[4⃣区のおしらせ「せたがや」をどのように入手しているか（複数選択可）]],";",,FALSE,0))),0,1)</f>
        <v>0</v>
      </c>
      <c r="M13" s="36">
        <f>IF(ISNA(_xlfn.XMATCH("入手していない",_xlfn.TEXTSPLIT(回答一覧[[#This Row],[4⃣区のおしらせ「せたがや」をどのように入手しているか（複数選択可）]],";",,FALSE,0))),0,1)</f>
        <v>0</v>
      </c>
      <c r="N13" s="36">
        <f>IF(ISNA(_xlfn.XMATCH("その他",_xlfn.TEXTSPLIT(回答一覧[[#This Row],[4⃣区のおしらせ「せたがや」をどのように入手しているか（複数選択可）]],";",,FALSE,0))),0,1)</f>
        <v>0</v>
      </c>
      <c r="O13" s="36">
        <f>IF(ISNA(_xlfn.XMATCH("無回答",_xlfn.TEXTSPLIT(回答一覧[[#This Row],[4⃣区のおしらせ「せたがや」をどのように入手しているか（複数選択可）]],";",,FALSE,0))),0,1)</f>
        <v>0</v>
      </c>
      <c r="P13" s="8" t="s">
        <v>351</v>
      </c>
      <c r="Q13" s="8" t="s">
        <v>352</v>
      </c>
      <c r="R13" s="8" t="s">
        <v>352</v>
      </c>
      <c r="S13" s="8" t="s">
        <v>352</v>
      </c>
      <c r="T13" s="8" t="s">
        <v>352</v>
      </c>
      <c r="U13" s="8" t="s">
        <v>352</v>
      </c>
      <c r="V13" s="8" t="s">
        <v>353</v>
      </c>
      <c r="W13" s="7" t="s">
        <v>391</v>
      </c>
      <c r="X13" s="36">
        <f>IF(ISNA(_xlfn.XMATCH("利用できる行政サービスや、暮らしに関わる情報・知識を入手したい",_xlfn.TEXTSPLIT(回答一覧[[#This Row],[6⃣区のおしらせ「せたがや」にどんなことを期待するか（複数選択可）]],";",,FALSE,0))),0,1)</f>
        <v>1</v>
      </c>
      <c r="Y13" s="36">
        <f>IF(ISNA(_xlfn.XMATCH("イベントの情報を入手したい",_xlfn.TEXTSPLIT(回答一覧[[#This Row],[6⃣区のおしらせ「せたがや」にどんなことを期待するか（複数選択可）]],";",,FALSE,0))),0,1)</f>
        <v>1</v>
      </c>
      <c r="Z13" s="36">
        <f>IF(ISNA(_xlfn.XMATCH("区の新しい取組みについて知りたい",_xlfn.TEXTSPLIT(回答一覧[[#This Row],[6⃣区のおしらせ「せたがや」にどんなことを期待するか（複数選択可）]],";",,FALSE,0))),0,1)</f>
        <v>0</v>
      </c>
      <c r="AA13" s="36">
        <f>IF(ISNA(_xlfn.XMATCH("予算など区政の基本的な情報を入手したい",_xlfn.TEXTSPLIT(回答一覧[[#This Row],[6⃣区のおしらせ「せたがや」にどんなことを期待するか（複数選択可）]],";",,FALSE,0))),0,1)</f>
        <v>0</v>
      </c>
      <c r="AB13" s="36">
        <f>IF(ISNA(_xlfn.XMATCH("区が直面する課題や、それに対する区の考え・取組みについて知りたい",_xlfn.TEXTSPLIT(回答一覧[[#This Row],[6⃣区のおしらせ「せたがや」にどんなことを期待するか（複数選択可）]],";",,FALSE,0))),0,1)</f>
        <v>0</v>
      </c>
      <c r="AC13" s="36">
        <f>IF(ISNA(_xlfn.XMATCH("区の取組みへの意見募集企画に意見や提案を寄せたい",_xlfn.TEXTSPLIT(回答一覧[[#This Row],[6⃣区のおしらせ「せたがや」にどんなことを期待するか（複数選択可）]],";",,FALSE,0))),0,1)</f>
        <v>0</v>
      </c>
      <c r="AD13" s="36">
        <f>IF(ISNA(_xlfn.XMATCH("区民等と区が協働して取り組んでいる事柄について知りたい",_xlfn.TEXTSPLIT(回答一覧[[#This Row],[6⃣区のおしらせ「せたがや」にどんなことを期待するか（複数選択可）]],";",,FALSE,0))),0,1)</f>
        <v>0</v>
      </c>
      <c r="AE13" s="36">
        <f>IF(ISNA(_xlfn.XMATCH("特にない",_xlfn.TEXTSPLIT(回答一覧[[#This Row],[6⃣区のおしらせ「せたがや」にどんなことを期待するか（複数選択可）]],";",,FALSE,0))),0,1)</f>
        <v>0</v>
      </c>
      <c r="AF13" s="36">
        <f>IF(ISNA(_xlfn.XMATCH("無回答",_xlfn.TEXTSPLIT(回答一覧[[#This Row],[6⃣区のおしらせ「せたがや」にどんなことを期待するか（複数選択可）]],";",,FALSE,0))),0,1)</f>
        <v>0</v>
      </c>
      <c r="AG13" s="7" t="s">
        <v>682</v>
      </c>
      <c r="AH13" s="36">
        <f>IF(ISNA(_xlfn.XMATCH("健康づくりや高齢者・障害者の福祉に関すること",_xlfn.TEXTSPLIT(回答一覧[[#This Row],[7⃣区のおしらせ「せたがや」でどのようなテーマを特集してほしいか（複数選択可）]],";",,FALSE,0))),0,1)</f>
        <v>1</v>
      </c>
      <c r="AI13" s="36">
        <f>IF(ISNA(_xlfn.XMATCH("生活の困りごとに対する支援に関すること",_xlfn.TEXTSPLIT(回答一覧[[#This Row],[7⃣区のおしらせ「せたがや」でどのようなテーマを特集してほしいか（複数選択可）]],";",,FALSE,0))),0,1)</f>
        <v>0</v>
      </c>
      <c r="AJ13" s="36">
        <f>IF(ISNA(_xlfn.XMATCH("子ども・若者や教育に関すること",_xlfn.TEXTSPLIT(回答一覧[[#This Row],[7⃣区のおしらせ「せたがや」でどのようなテーマを特集してほしいか（複数選択可）]],";",,FALSE,0))),0,1)</f>
        <v>0</v>
      </c>
      <c r="AK13" s="36">
        <f>IF(ISNA(_xlfn.XMATCH("地域コミュニティに関すること",_xlfn.TEXTSPLIT(回答一覧[[#This Row],[7⃣区のおしらせ「せたがや」でどのようなテーマを特集してほしいか（複数選択可）]],";",,FALSE,0))),0,1)</f>
        <v>1</v>
      </c>
      <c r="AL13" s="36">
        <f>IF(ISNA(_xlfn.XMATCH("防災や防犯に関すること",_xlfn.TEXTSPLIT(回答一覧[[#This Row],[7⃣区のおしらせ「せたがや」でどのようなテーマを特集してほしいか（複数選択可）]],";",,FALSE,0))),0,1)</f>
        <v>0</v>
      </c>
      <c r="AM13" s="36">
        <f>IF(ISNA(_xlfn.XMATCH("多様性の尊重（人権尊重・男女共同参画）に関すること",_xlfn.TEXTSPLIT(回答一覧[[#This Row],[7⃣区のおしらせ「せたがや」でどのようなテーマを特集してほしいか（複数選択可）]],";",,FALSE,0))),0,1)</f>
        <v>0</v>
      </c>
      <c r="AN13" s="36">
        <f>IF(ISNA(_xlfn.XMATCH("文化・芸術やスポーツ、生涯学習に関すること",_xlfn.TEXTSPLIT(回答一覧[[#This Row],[7⃣区のおしらせ「せたがや」でどのようなテーマを特集してほしいか（複数選択可）]],";",,FALSE,0))),0,1)</f>
        <v>1</v>
      </c>
      <c r="AO13" s="36">
        <f>IF(ISNA(_xlfn.XMATCH("清掃・資源リサイクルに関すること",_xlfn.TEXTSPLIT(回答一覧[[#This Row],[7⃣区のおしらせ「せたがや」でどのようなテーマを特集してほしいか（複数選択可）]],";",,FALSE,0))),0,1)</f>
        <v>0</v>
      </c>
      <c r="AP13" s="36">
        <f>IF(ISNA(_xlfn.XMATCH("消費者支援や産業振興・雇用促進に関すること",_xlfn.TEXTSPLIT(回答一覧[[#This Row],[7⃣区のおしらせ「せたがや」でどのようなテーマを特集してほしいか（複数選択可）]],";",,FALSE,0))),0,1)</f>
        <v>0</v>
      </c>
      <c r="AQ13" s="36">
        <f>IF(ISNA(_xlfn.XMATCH("公園・緑地や自然環境の保護に関すること",_xlfn.TEXTSPLIT(回答一覧[[#This Row],[7⃣区のおしらせ「せたがや」でどのようなテーマを特集してほしいか（複数選択可）]],";",,FALSE,0))),0,1)</f>
        <v>0</v>
      </c>
      <c r="AR13" s="36">
        <f>IF(ISNA(_xlfn.XMATCH("都市景観や交通に関すること",_xlfn.TEXTSPLIT(回答一覧[[#This Row],[7⃣区のおしらせ「せたがや」でどのようなテーマを特集してほしいか（複数選択可）]],";",,FALSE,0))),0,1)</f>
        <v>0</v>
      </c>
      <c r="AS13" s="36">
        <f>IF(ISNA(_xlfn.XMATCH("特にない",_xlfn.TEXTSPLIT(回答一覧[[#This Row],[7⃣区のおしらせ「せたがや」でどのようなテーマを特集してほしいか（複数選択可）]],";",,FALSE,0))),0,1)</f>
        <v>0</v>
      </c>
      <c r="AT13" s="36">
        <f>IF(ISNA(_xlfn.XMATCH("その他",_xlfn.TEXTSPLIT(回答一覧[[#This Row],[7⃣区のおしらせ「せたがや」でどのようなテーマを特集してほしいか（複数選択可）]],";",,FALSE,0))),0,1)</f>
        <v>0</v>
      </c>
      <c r="AU13" s="36">
        <f>IF(ISNA(_xlfn.XMATCH("無回答",_xlfn.TEXTSPLIT(回答一覧[[#This Row],[7⃣区のおしらせ「せたがや」でどのようなテーマを特集してほしいか（複数選択可）]],";",,FALSE,0))),0,1)</f>
        <v>0</v>
      </c>
      <c r="AV13" s="8" t="s">
        <v>356</v>
      </c>
      <c r="AW13" s="8" t="s">
        <v>383</v>
      </c>
      <c r="AX13" s="8" t="s">
        <v>347</v>
      </c>
      <c r="AY13" s="7"/>
    </row>
    <row r="14" spans="1:51" ht="54">
      <c r="A14" s="6" t="s">
        <v>254</v>
      </c>
      <c r="B14" s="12" t="s">
        <v>413</v>
      </c>
      <c r="C14" s="12" t="s">
        <v>380</v>
      </c>
      <c r="D14" s="8" t="s">
        <v>728</v>
      </c>
      <c r="E14" s="8" t="s">
        <v>730</v>
      </c>
      <c r="F14" s="7" t="s">
        <v>350</v>
      </c>
      <c r="G14" s="36">
        <f>IF(ISNA(_xlfn.XMATCH("新聞折込・戸別配付",_xlfn.TEXTSPLIT(回答一覧[[#This Row],[4⃣区のおしらせ「せたがや」をどのように入手しているか（複数選択可）]],";",,FALSE,0))),0,1)</f>
        <v>1</v>
      </c>
      <c r="H14" s="36">
        <f>IF(ISNA(_xlfn.XMATCH("駅",_xlfn.TEXTSPLIT(回答一覧[[#This Row],[4⃣区のおしらせ「せたがや」をどのように入手しているか（複数選択可）]],";",,FALSE,0))),0,1)</f>
        <v>0</v>
      </c>
      <c r="I14" s="36">
        <f>IF(ISNA(_xlfn.XMATCH("郵便局・コンビニエンスストア・その他商業施設",_xlfn.TEXTSPLIT(回答一覧[[#This Row],[4⃣区のおしらせ「せたがや」をどのように入手しているか（複数選択可）]],";",,FALSE,0))),0,1)</f>
        <v>0</v>
      </c>
      <c r="J14" s="36">
        <f>IF(ISNA(_xlfn.XMATCH("区施設",_xlfn.TEXTSPLIT(回答一覧[[#This Row],[4⃣区のおしらせ「せたがや」をどのように入手しているか（複数選択可）]],";",,FALSE,0))),0,1)</f>
        <v>0</v>
      </c>
      <c r="K14" s="36">
        <f>IF(ISNA(_xlfn.XMATCH("区のホームページ",_xlfn.TEXTSPLIT(回答一覧[[#This Row],[4⃣区のおしらせ「せたがや」をどのように入手しているか（複数選択可）]],";",,FALSE,0))),0,1)</f>
        <v>0</v>
      </c>
      <c r="L14" s="36">
        <f>IF(ISNA(_xlfn.XMATCH("カタログポケット・マチイロ",_xlfn.TEXTSPLIT(回答一覧[[#This Row],[4⃣区のおしらせ「せたがや」をどのように入手しているか（複数選択可）]],";",,FALSE,0))),0,1)</f>
        <v>0</v>
      </c>
      <c r="M14" s="36">
        <f>IF(ISNA(_xlfn.XMATCH("入手していない",_xlfn.TEXTSPLIT(回答一覧[[#This Row],[4⃣区のおしらせ「せたがや」をどのように入手しているか（複数選択可）]],";",,FALSE,0))),0,1)</f>
        <v>0</v>
      </c>
      <c r="N14" s="36">
        <f>IF(ISNA(_xlfn.XMATCH("その他",_xlfn.TEXTSPLIT(回答一覧[[#This Row],[4⃣区のおしらせ「せたがや」をどのように入手しているか（複数選択可）]],";",,FALSE,0))),0,1)</f>
        <v>0</v>
      </c>
      <c r="O14" s="36">
        <f>IF(ISNA(_xlfn.XMATCH("無回答",_xlfn.TEXTSPLIT(回答一覧[[#This Row],[4⃣区のおしらせ「せたがや」をどのように入手しているか（複数選択可）]],";",,FALSE,0))),0,1)</f>
        <v>0</v>
      </c>
      <c r="P14" s="8" t="s">
        <v>360</v>
      </c>
      <c r="Q14" s="8" t="s">
        <v>352</v>
      </c>
      <c r="R14" s="8" t="s">
        <v>352</v>
      </c>
      <c r="S14" s="8" t="s">
        <v>377</v>
      </c>
      <c r="T14" s="8" t="s">
        <v>352</v>
      </c>
      <c r="U14" s="8" t="s">
        <v>352</v>
      </c>
      <c r="V14" s="8" t="s">
        <v>370</v>
      </c>
      <c r="W14" s="7" t="s">
        <v>354</v>
      </c>
      <c r="X14" s="36">
        <f>IF(ISNA(_xlfn.XMATCH("利用できる行政サービスや、暮らしに関わる情報・知識を入手したい",_xlfn.TEXTSPLIT(回答一覧[[#This Row],[6⃣区のおしらせ「せたがや」にどんなことを期待するか（複数選択可）]],";",,FALSE,0))),0,1)</f>
        <v>1</v>
      </c>
      <c r="Y14" s="36">
        <f>IF(ISNA(_xlfn.XMATCH("イベントの情報を入手したい",_xlfn.TEXTSPLIT(回答一覧[[#This Row],[6⃣区のおしらせ「せたがや」にどんなことを期待するか（複数選択可）]],";",,FALSE,0))),0,1)</f>
        <v>1</v>
      </c>
      <c r="Z14" s="36">
        <f>IF(ISNA(_xlfn.XMATCH("区の新しい取組みについて知りたい",_xlfn.TEXTSPLIT(回答一覧[[#This Row],[6⃣区のおしらせ「せたがや」にどんなことを期待するか（複数選択可）]],";",,FALSE,0))),0,1)</f>
        <v>1</v>
      </c>
      <c r="AA14" s="36">
        <f>IF(ISNA(_xlfn.XMATCH("予算など区政の基本的な情報を入手したい",_xlfn.TEXTSPLIT(回答一覧[[#This Row],[6⃣区のおしらせ「せたがや」にどんなことを期待するか（複数選択可）]],";",,FALSE,0))),0,1)</f>
        <v>1</v>
      </c>
      <c r="AB14" s="36">
        <f>IF(ISNA(_xlfn.XMATCH("区が直面する課題や、それに対する区の考え・取組みについて知りたい",_xlfn.TEXTSPLIT(回答一覧[[#This Row],[6⃣区のおしらせ「せたがや」にどんなことを期待するか（複数選択可）]],";",,FALSE,0))),0,1)</f>
        <v>1</v>
      </c>
      <c r="AC14" s="36">
        <f>IF(ISNA(_xlfn.XMATCH("区の取組みへの意見募集企画に意見や提案を寄せたい",_xlfn.TEXTSPLIT(回答一覧[[#This Row],[6⃣区のおしらせ「せたがや」にどんなことを期待するか（複数選択可）]],";",,FALSE,0))),0,1)</f>
        <v>0</v>
      </c>
      <c r="AD14" s="36">
        <f>IF(ISNA(_xlfn.XMATCH("区民等と区が協働して取り組んでいる事柄について知りたい",_xlfn.TEXTSPLIT(回答一覧[[#This Row],[6⃣区のおしらせ「せたがや」にどんなことを期待するか（複数選択可）]],";",,FALSE,0))),0,1)</f>
        <v>0</v>
      </c>
      <c r="AE14" s="36">
        <f>IF(ISNA(_xlfn.XMATCH("特にない",_xlfn.TEXTSPLIT(回答一覧[[#This Row],[6⃣区のおしらせ「せたがや」にどんなことを期待するか（複数選択可）]],";",,FALSE,0))),0,1)</f>
        <v>0</v>
      </c>
      <c r="AF14" s="36">
        <f>IF(ISNA(_xlfn.XMATCH("無回答",_xlfn.TEXTSPLIT(回答一覧[[#This Row],[6⃣区のおしらせ「せたがや」にどんなことを期待するか（複数選択可）]],";",,FALSE,0))),0,1)</f>
        <v>0</v>
      </c>
      <c r="AG14" s="7" t="s">
        <v>396</v>
      </c>
      <c r="AH14" s="36">
        <f>IF(ISNA(_xlfn.XMATCH("健康づくりや高齢者・障害者の福祉に関すること",_xlfn.TEXTSPLIT(回答一覧[[#This Row],[7⃣区のおしらせ「せたがや」でどのようなテーマを特集してほしいか（複数選択可）]],";",,FALSE,0))),0,1)</f>
        <v>1</v>
      </c>
      <c r="AI14" s="36">
        <f>IF(ISNA(_xlfn.XMATCH("生活の困りごとに対する支援に関すること",_xlfn.TEXTSPLIT(回答一覧[[#This Row],[7⃣区のおしらせ「せたがや」でどのようなテーマを特集してほしいか（複数選択可）]],";",,FALSE,0))),0,1)</f>
        <v>0</v>
      </c>
      <c r="AJ14" s="36">
        <f>IF(ISNA(_xlfn.XMATCH("子ども・若者や教育に関すること",_xlfn.TEXTSPLIT(回答一覧[[#This Row],[7⃣区のおしらせ「せたがや」でどのようなテーマを特集してほしいか（複数選択可）]],";",,FALSE,0))),0,1)</f>
        <v>0</v>
      </c>
      <c r="AK14" s="36">
        <f>IF(ISNA(_xlfn.XMATCH("地域コミュニティに関すること",_xlfn.TEXTSPLIT(回答一覧[[#This Row],[7⃣区のおしらせ「せたがや」でどのようなテーマを特集してほしいか（複数選択可）]],";",,FALSE,0))),0,1)</f>
        <v>1</v>
      </c>
      <c r="AL14" s="36">
        <f>IF(ISNA(_xlfn.XMATCH("防災や防犯に関すること",_xlfn.TEXTSPLIT(回答一覧[[#This Row],[7⃣区のおしらせ「せたがや」でどのようなテーマを特集してほしいか（複数選択可）]],";",,FALSE,0))),0,1)</f>
        <v>0</v>
      </c>
      <c r="AM14" s="36">
        <f>IF(ISNA(_xlfn.XMATCH("多様性の尊重（人権尊重・男女共同参画）に関すること",_xlfn.TEXTSPLIT(回答一覧[[#This Row],[7⃣区のおしらせ「せたがや」でどのようなテーマを特集してほしいか（複数選択可）]],";",,FALSE,0))),0,1)</f>
        <v>0</v>
      </c>
      <c r="AN14" s="36">
        <f>IF(ISNA(_xlfn.XMATCH("文化・芸術やスポーツ、生涯学習に関すること",_xlfn.TEXTSPLIT(回答一覧[[#This Row],[7⃣区のおしらせ「せたがや」でどのようなテーマを特集してほしいか（複数選択可）]],";",,FALSE,0))),0,1)</f>
        <v>1</v>
      </c>
      <c r="AO14" s="36">
        <f>IF(ISNA(_xlfn.XMATCH("清掃・資源リサイクルに関すること",_xlfn.TEXTSPLIT(回答一覧[[#This Row],[7⃣区のおしらせ「せたがや」でどのようなテーマを特集してほしいか（複数選択可）]],";",,FALSE,0))),0,1)</f>
        <v>1</v>
      </c>
      <c r="AP14" s="36">
        <f>IF(ISNA(_xlfn.XMATCH("消費者支援や産業振興・雇用促進に関すること",_xlfn.TEXTSPLIT(回答一覧[[#This Row],[7⃣区のおしらせ「せたがや」でどのようなテーマを特集してほしいか（複数選択可）]],";",,FALSE,0))),0,1)</f>
        <v>0</v>
      </c>
      <c r="AQ14" s="36">
        <f>IF(ISNA(_xlfn.XMATCH("公園・緑地や自然環境の保護に関すること",_xlfn.TEXTSPLIT(回答一覧[[#This Row],[7⃣区のおしらせ「せたがや」でどのようなテーマを特集してほしいか（複数選択可）]],";",,FALSE,0))),0,1)</f>
        <v>0</v>
      </c>
      <c r="AR14" s="36">
        <f>IF(ISNA(_xlfn.XMATCH("都市景観や交通に関すること",_xlfn.TEXTSPLIT(回答一覧[[#This Row],[7⃣区のおしらせ「せたがや」でどのようなテーマを特集してほしいか（複数選択可）]],";",,FALSE,0))),0,1)</f>
        <v>0</v>
      </c>
      <c r="AS14" s="36">
        <f>IF(ISNA(_xlfn.XMATCH("特にない",_xlfn.TEXTSPLIT(回答一覧[[#This Row],[7⃣区のおしらせ「せたがや」でどのようなテーマを特集してほしいか（複数選択可）]],";",,FALSE,0))),0,1)</f>
        <v>0</v>
      </c>
      <c r="AT14" s="36">
        <f>IF(ISNA(_xlfn.XMATCH("その他",_xlfn.TEXTSPLIT(回答一覧[[#This Row],[7⃣区のおしらせ「せたがや」でどのようなテーマを特集してほしいか（複数選択可）]],";",,FALSE,0))),0,1)</f>
        <v>0</v>
      </c>
      <c r="AU14" s="36">
        <f>IF(ISNA(_xlfn.XMATCH("無回答",_xlfn.TEXTSPLIT(回答一覧[[#This Row],[7⃣区のおしらせ「せたがや」でどのようなテーマを特集してほしいか（複数選択可）]],";",,FALSE,0))),0,1)</f>
        <v>0</v>
      </c>
      <c r="AV14" s="8" t="s">
        <v>356</v>
      </c>
      <c r="AW14" s="8" t="s">
        <v>397</v>
      </c>
      <c r="AX14" s="8" t="s">
        <v>347</v>
      </c>
      <c r="AY14" s="7"/>
    </row>
    <row r="15" spans="1:51" ht="40.5">
      <c r="A15" s="6" t="s">
        <v>253</v>
      </c>
      <c r="B15" s="12" t="s">
        <v>374</v>
      </c>
      <c r="C15" s="12" t="s">
        <v>349</v>
      </c>
      <c r="D15" s="8" t="s">
        <v>728</v>
      </c>
      <c r="E15" s="8" t="s">
        <v>730</v>
      </c>
      <c r="F15" s="7" t="s">
        <v>350</v>
      </c>
      <c r="G15" s="36">
        <f>IF(ISNA(_xlfn.XMATCH("新聞折込・戸別配付",_xlfn.TEXTSPLIT(回答一覧[[#This Row],[4⃣区のおしらせ「せたがや」をどのように入手しているか（複数選択可）]],";",,FALSE,0))),0,1)</f>
        <v>1</v>
      </c>
      <c r="H15" s="36">
        <f>IF(ISNA(_xlfn.XMATCH("駅",_xlfn.TEXTSPLIT(回答一覧[[#This Row],[4⃣区のおしらせ「せたがや」をどのように入手しているか（複数選択可）]],";",,FALSE,0))),0,1)</f>
        <v>0</v>
      </c>
      <c r="I15" s="36">
        <f>IF(ISNA(_xlfn.XMATCH("郵便局・コンビニエンスストア・その他商業施設",_xlfn.TEXTSPLIT(回答一覧[[#This Row],[4⃣区のおしらせ「せたがや」をどのように入手しているか（複数選択可）]],";",,FALSE,0))),0,1)</f>
        <v>0</v>
      </c>
      <c r="J15" s="36">
        <f>IF(ISNA(_xlfn.XMATCH("区施設",_xlfn.TEXTSPLIT(回答一覧[[#This Row],[4⃣区のおしらせ「せたがや」をどのように入手しているか（複数選択可）]],";",,FALSE,0))),0,1)</f>
        <v>0</v>
      </c>
      <c r="K15" s="36">
        <f>IF(ISNA(_xlfn.XMATCH("区のホームページ",_xlfn.TEXTSPLIT(回答一覧[[#This Row],[4⃣区のおしらせ「せたがや」をどのように入手しているか（複数選択可）]],";",,FALSE,0))),0,1)</f>
        <v>0</v>
      </c>
      <c r="L15" s="36">
        <f>IF(ISNA(_xlfn.XMATCH("カタログポケット・マチイロ",_xlfn.TEXTSPLIT(回答一覧[[#This Row],[4⃣区のおしらせ「せたがや」をどのように入手しているか（複数選択可）]],";",,FALSE,0))),0,1)</f>
        <v>0</v>
      </c>
      <c r="M15" s="36">
        <f>IF(ISNA(_xlfn.XMATCH("入手していない",_xlfn.TEXTSPLIT(回答一覧[[#This Row],[4⃣区のおしらせ「せたがや」をどのように入手しているか（複数選択可）]],";",,FALSE,0))),0,1)</f>
        <v>0</v>
      </c>
      <c r="N15" s="36">
        <f>IF(ISNA(_xlfn.XMATCH("その他",_xlfn.TEXTSPLIT(回答一覧[[#This Row],[4⃣区のおしらせ「せたがや」をどのように入手しているか（複数選択可）]],";",,FALSE,0))),0,1)</f>
        <v>0</v>
      </c>
      <c r="O15" s="36">
        <f>IF(ISNA(_xlfn.XMATCH("無回答",_xlfn.TEXTSPLIT(回答一覧[[#This Row],[4⃣区のおしらせ「せたがや」をどのように入手しているか（複数選択可）]],";",,FALSE,0))),0,1)</f>
        <v>0</v>
      </c>
      <c r="P15" s="8" t="s">
        <v>351</v>
      </c>
      <c r="Q15" s="8" t="s">
        <v>377</v>
      </c>
      <c r="R15" s="8" t="s">
        <v>352</v>
      </c>
      <c r="S15" s="8" t="s">
        <v>352</v>
      </c>
      <c r="T15" s="8" t="s">
        <v>352</v>
      </c>
      <c r="U15" s="8" t="s">
        <v>352</v>
      </c>
      <c r="V15" s="8" t="s">
        <v>353</v>
      </c>
      <c r="W15" s="7" t="s">
        <v>391</v>
      </c>
      <c r="X15" s="36">
        <f>IF(ISNA(_xlfn.XMATCH("利用できる行政サービスや、暮らしに関わる情報・知識を入手したい",_xlfn.TEXTSPLIT(回答一覧[[#This Row],[6⃣区のおしらせ「せたがや」にどんなことを期待するか（複数選択可）]],";",,FALSE,0))),0,1)</f>
        <v>1</v>
      </c>
      <c r="Y15" s="36">
        <f>IF(ISNA(_xlfn.XMATCH("イベントの情報を入手したい",_xlfn.TEXTSPLIT(回答一覧[[#This Row],[6⃣区のおしらせ「せたがや」にどんなことを期待するか（複数選択可）]],";",,FALSE,0))),0,1)</f>
        <v>1</v>
      </c>
      <c r="Z15" s="36">
        <f>IF(ISNA(_xlfn.XMATCH("区の新しい取組みについて知りたい",_xlfn.TEXTSPLIT(回答一覧[[#This Row],[6⃣区のおしらせ「せたがや」にどんなことを期待するか（複数選択可）]],";",,FALSE,0))),0,1)</f>
        <v>0</v>
      </c>
      <c r="AA15" s="36">
        <f>IF(ISNA(_xlfn.XMATCH("予算など区政の基本的な情報を入手したい",_xlfn.TEXTSPLIT(回答一覧[[#This Row],[6⃣区のおしらせ「せたがや」にどんなことを期待するか（複数選択可）]],";",,FALSE,0))),0,1)</f>
        <v>0</v>
      </c>
      <c r="AB15" s="36">
        <f>IF(ISNA(_xlfn.XMATCH("区が直面する課題や、それに対する区の考え・取組みについて知りたい",_xlfn.TEXTSPLIT(回答一覧[[#This Row],[6⃣区のおしらせ「せたがや」にどんなことを期待するか（複数選択可）]],";",,FALSE,0))),0,1)</f>
        <v>0</v>
      </c>
      <c r="AC15" s="36">
        <f>IF(ISNA(_xlfn.XMATCH("区の取組みへの意見募集企画に意見や提案を寄せたい",_xlfn.TEXTSPLIT(回答一覧[[#This Row],[6⃣区のおしらせ「せたがや」にどんなことを期待するか（複数選択可）]],";",,FALSE,0))),0,1)</f>
        <v>0</v>
      </c>
      <c r="AD15" s="36">
        <f>IF(ISNA(_xlfn.XMATCH("区民等と区が協働して取り組んでいる事柄について知りたい",_xlfn.TEXTSPLIT(回答一覧[[#This Row],[6⃣区のおしらせ「せたがや」にどんなことを期待するか（複数選択可）]],";",,FALSE,0))),0,1)</f>
        <v>0</v>
      </c>
      <c r="AE15" s="36">
        <f>IF(ISNA(_xlfn.XMATCH("特にない",_xlfn.TEXTSPLIT(回答一覧[[#This Row],[6⃣区のおしらせ「せたがや」にどんなことを期待するか（複数選択可）]],";",,FALSE,0))),0,1)</f>
        <v>0</v>
      </c>
      <c r="AF15" s="36">
        <f>IF(ISNA(_xlfn.XMATCH("無回答",_xlfn.TEXTSPLIT(回答一覧[[#This Row],[6⃣区のおしらせ「せたがや」にどんなことを期待するか（複数選択可）]],";",,FALSE,0))),0,1)</f>
        <v>0</v>
      </c>
      <c r="AG15" s="7" t="s">
        <v>649</v>
      </c>
      <c r="AH15" s="36">
        <f>IF(ISNA(_xlfn.XMATCH("健康づくりや高齢者・障害者の福祉に関すること",_xlfn.TEXTSPLIT(回答一覧[[#This Row],[7⃣区のおしらせ「せたがや」でどのようなテーマを特集してほしいか（複数選択可）]],";",,FALSE,0))),0,1)</f>
        <v>1</v>
      </c>
      <c r="AI15" s="36">
        <f>IF(ISNA(_xlfn.XMATCH("生活の困りごとに対する支援に関すること",_xlfn.TEXTSPLIT(回答一覧[[#This Row],[7⃣区のおしらせ「せたがや」でどのようなテーマを特集してほしいか（複数選択可）]],";",,FALSE,0))),0,1)</f>
        <v>1</v>
      </c>
      <c r="AJ15" s="36">
        <f>IF(ISNA(_xlfn.XMATCH("子ども・若者や教育に関すること",_xlfn.TEXTSPLIT(回答一覧[[#This Row],[7⃣区のおしらせ「せたがや」でどのようなテーマを特集してほしいか（複数選択可）]],";",,FALSE,0))),0,1)</f>
        <v>1</v>
      </c>
      <c r="AK15" s="36">
        <f>IF(ISNA(_xlfn.XMATCH("地域コミュニティに関すること",_xlfn.TEXTSPLIT(回答一覧[[#This Row],[7⃣区のおしらせ「せたがや」でどのようなテーマを特集してほしいか（複数選択可）]],";",,FALSE,0))),0,1)</f>
        <v>1</v>
      </c>
      <c r="AL15" s="36">
        <f>IF(ISNA(_xlfn.XMATCH("防災や防犯に関すること",_xlfn.TEXTSPLIT(回答一覧[[#This Row],[7⃣区のおしらせ「せたがや」でどのようなテーマを特集してほしいか（複数選択可）]],";",,FALSE,0))),0,1)</f>
        <v>0</v>
      </c>
      <c r="AM15" s="36">
        <f>IF(ISNA(_xlfn.XMATCH("多様性の尊重（人権尊重・男女共同参画）に関すること",_xlfn.TEXTSPLIT(回答一覧[[#This Row],[7⃣区のおしらせ「せたがや」でどのようなテーマを特集してほしいか（複数選択可）]],";",,FALSE,0))),0,1)</f>
        <v>0</v>
      </c>
      <c r="AN15" s="36">
        <f>IF(ISNA(_xlfn.XMATCH("文化・芸術やスポーツ、生涯学習に関すること",_xlfn.TEXTSPLIT(回答一覧[[#This Row],[7⃣区のおしらせ「せたがや」でどのようなテーマを特集してほしいか（複数選択可）]],";",,FALSE,0))),0,1)</f>
        <v>1</v>
      </c>
      <c r="AO15" s="36">
        <f>IF(ISNA(_xlfn.XMATCH("清掃・資源リサイクルに関すること",_xlfn.TEXTSPLIT(回答一覧[[#This Row],[7⃣区のおしらせ「せたがや」でどのようなテーマを特集してほしいか（複数選択可）]],";",,FALSE,0))),0,1)</f>
        <v>0</v>
      </c>
      <c r="AP15" s="36">
        <f>IF(ISNA(_xlfn.XMATCH("消費者支援や産業振興・雇用促進に関すること",_xlfn.TEXTSPLIT(回答一覧[[#This Row],[7⃣区のおしらせ「せたがや」でどのようなテーマを特集してほしいか（複数選択可）]],";",,FALSE,0))),0,1)</f>
        <v>0</v>
      </c>
      <c r="AQ15" s="36">
        <f>IF(ISNA(_xlfn.XMATCH("公園・緑地や自然環境の保護に関すること",_xlfn.TEXTSPLIT(回答一覧[[#This Row],[7⃣区のおしらせ「せたがや」でどのようなテーマを特集してほしいか（複数選択可）]],";",,FALSE,0))),0,1)</f>
        <v>0</v>
      </c>
      <c r="AR15" s="36">
        <f>IF(ISNA(_xlfn.XMATCH("都市景観や交通に関すること",_xlfn.TEXTSPLIT(回答一覧[[#This Row],[7⃣区のおしらせ「せたがや」でどのようなテーマを特集してほしいか（複数選択可）]],";",,FALSE,0))),0,1)</f>
        <v>0</v>
      </c>
      <c r="AS15" s="36">
        <f>IF(ISNA(_xlfn.XMATCH("特にない",_xlfn.TEXTSPLIT(回答一覧[[#This Row],[7⃣区のおしらせ「せたがや」でどのようなテーマを特集してほしいか（複数選択可）]],";",,FALSE,0))),0,1)</f>
        <v>0</v>
      </c>
      <c r="AT15" s="36">
        <f>IF(ISNA(_xlfn.XMATCH("その他",_xlfn.TEXTSPLIT(回答一覧[[#This Row],[7⃣区のおしらせ「せたがや」でどのようなテーマを特集してほしいか（複数選択可）]],";",,FALSE,0))),0,1)</f>
        <v>0</v>
      </c>
      <c r="AU15" s="36">
        <f>IF(ISNA(_xlfn.XMATCH("無回答",_xlfn.TEXTSPLIT(回答一覧[[#This Row],[7⃣区のおしらせ「せたがや」でどのようなテーマを特集してほしいか（複数選択可）]],";",,FALSE,0))),0,1)</f>
        <v>0</v>
      </c>
      <c r="AV15" s="8" t="s">
        <v>356</v>
      </c>
      <c r="AW15" s="8" t="s">
        <v>397</v>
      </c>
      <c r="AX15" s="8" t="s">
        <v>347</v>
      </c>
      <c r="AY15" s="7"/>
    </row>
    <row r="16" spans="1:51" ht="27">
      <c r="A16" s="6" t="s">
        <v>252</v>
      </c>
      <c r="B16" s="12" t="s">
        <v>358</v>
      </c>
      <c r="C16" s="12" t="s">
        <v>349</v>
      </c>
      <c r="D16" s="8" t="s">
        <v>728</v>
      </c>
      <c r="E16" s="8" t="s">
        <v>730</v>
      </c>
      <c r="F16" s="7" t="s">
        <v>350</v>
      </c>
      <c r="G16" s="36">
        <f>IF(ISNA(_xlfn.XMATCH("新聞折込・戸別配付",_xlfn.TEXTSPLIT(回答一覧[[#This Row],[4⃣区のおしらせ「せたがや」をどのように入手しているか（複数選択可）]],";",,FALSE,0))),0,1)</f>
        <v>1</v>
      </c>
      <c r="H16" s="36">
        <f>IF(ISNA(_xlfn.XMATCH("駅",_xlfn.TEXTSPLIT(回答一覧[[#This Row],[4⃣区のおしらせ「せたがや」をどのように入手しているか（複数選択可）]],";",,FALSE,0))),0,1)</f>
        <v>0</v>
      </c>
      <c r="I16" s="36">
        <f>IF(ISNA(_xlfn.XMATCH("郵便局・コンビニエンスストア・その他商業施設",_xlfn.TEXTSPLIT(回答一覧[[#This Row],[4⃣区のおしらせ「せたがや」をどのように入手しているか（複数選択可）]],";",,FALSE,0))),0,1)</f>
        <v>0</v>
      </c>
      <c r="J16" s="36">
        <f>IF(ISNA(_xlfn.XMATCH("区施設",_xlfn.TEXTSPLIT(回答一覧[[#This Row],[4⃣区のおしらせ「せたがや」をどのように入手しているか（複数選択可）]],";",,FALSE,0))),0,1)</f>
        <v>0</v>
      </c>
      <c r="K16" s="36">
        <f>IF(ISNA(_xlfn.XMATCH("区のホームページ",_xlfn.TEXTSPLIT(回答一覧[[#This Row],[4⃣区のおしらせ「せたがや」をどのように入手しているか（複数選択可）]],";",,FALSE,0))),0,1)</f>
        <v>0</v>
      </c>
      <c r="L16" s="36">
        <f>IF(ISNA(_xlfn.XMATCH("カタログポケット・マチイロ",_xlfn.TEXTSPLIT(回答一覧[[#This Row],[4⃣区のおしらせ「せたがや」をどのように入手しているか（複数選択可）]],";",,FALSE,0))),0,1)</f>
        <v>0</v>
      </c>
      <c r="M16" s="36">
        <f>IF(ISNA(_xlfn.XMATCH("入手していない",_xlfn.TEXTSPLIT(回答一覧[[#This Row],[4⃣区のおしらせ「せたがや」をどのように入手しているか（複数選択可）]],";",,FALSE,0))),0,1)</f>
        <v>0</v>
      </c>
      <c r="N16" s="36">
        <f>IF(ISNA(_xlfn.XMATCH("その他",_xlfn.TEXTSPLIT(回答一覧[[#This Row],[4⃣区のおしらせ「せたがや」をどのように入手しているか（複数選択可）]],";",,FALSE,0))),0,1)</f>
        <v>0</v>
      </c>
      <c r="O16" s="36">
        <f>IF(ISNA(_xlfn.XMATCH("無回答",_xlfn.TEXTSPLIT(回答一覧[[#This Row],[4⃣区のおしらせ「せたがや」をどのように入手しているか（複数選択可）]],";",,FALSE,0))),0,1)</f>
        <v>0</v>
      </c>
      <c r="P16" s="8" t="s">
        <v>351</v>
      </c>
      <c r="Q16" s="8" t="s">
        <v>352</v>
      </c>
      <c r="R16" s="8" t="s">
        <v>352</v>
      </c>
      <c r="S16" s="8" t="s">
        <v>352</v>
      </c>
      <c r="T16" s="8" t="s">
        <v>352</v>
      </c>
      <c r="U16" s="8" t="s">
        <v>352</v>
      </c>
      <c r="V16" s="8" t="s">
        <v>353</v>
      </c>
      <c r="W16" s="7" t="s">
        <v>680</v>
      </c>
      <c r="X16" s="36">
        <f>IF(ISNA(_xlfn.XMATCH("利用できる行政サービスや、暮らしに関わる情報・知識を入手したい",_xlfn.TEXTSPLIT(回答一覧[[#This Row],[6⃣区のおしらせ「せたがや」にどんなことを期待するか（複数選択可）]],";",,FALSE,0))),0,1)</f>
        <v>1</v>
      </c>
      <c r="Y16" s="36">
        <f>IF(ISNA(_xlfn.XMATCH("イベントの情報を入手したい",_xlfn.TEXTSPLIT(回答一覧[[#This Row],[6⃣区のおしらせ「せたがや」にどんなことを期待するか（複数選択可）]],";",,FALSE,0))),0,1)</f>
        <v>0</v>
      </c>
      <c r="Z16" s="36">
        <f>IF(ISNA(_xlfn.XMATCH("区の新しい取組みについて知りたい",_xlfn.TEXTSPLIT(回答一覧[[#This Row],[6⃣区のおしらせ「せたがや」にどんなことを期待するか（複数選択可）]],";",,FALSE,0))),0,1)</f>
        <v>1</v>
      </c>
      <c r="AA16" s="36">
        <f>IF(ISNA(_xlfn.XMATCH("予算など区政の基本的な情報を入手したい",_xlfn.TEXTSPLIT(回答一覧[[#This Row],[6⃣区のおしらせ「せたがや」にどんなことを期待するか（複数選択可）]],";",,FALSE,0))),0,1)</f>
        <v>0</v>
      </c>
      <c r="AB16" s="36">
        <f>IF(ISNA(_xlfn.XMATCH("区が直面する課題や、それに対する区の考え・取組みについて知りたい",_xlfn.TEXTSPLIT(回答一覧[[#This Row],[6⃣区のおしらせ「せたがや」にどんなことを期待するか（複数選択可）]],";",,FALSE,0))),0,1)</f>
        <v>0</v>
      </c>
      <c r="AC16" s="36">
        <f>IF(ISNA(_xlfn.XMATCH("区の取組みへの意見募集企画に意見や提案を寄せたい",_xlfn.TEXTSPLIT(回答一覧[[#This Row],[6⃣区のおしらせ「せたがや」にどんなことを期待するか（複数選択可）]],";",,FALSE,0))),0,1)</f>
        <v>0</v>
      </c>
      <c r="AD16" s="36">
        <f>IF(ISNA(_xlfn.XMATCH("区民等と区が協働して取り組んでいる事柄について知りたい",_xlfn.TEXTSPLIT(回答一覧[[#This Row],[6⃣区のおしらせ「せたがや」にどんなことを期待するか（複数選択可）]],";",,FALSE,0))),0,1)</f>
        <v>0</v>
      </c>
      <c r="AE16" s="36">
        <f>IF(ISNA(_xlfn.XMATCH("特にない",_xlfn.TEXTSPLIT(回答一覧[[#This Row],[6⃣区のおしらせ「せたがや」にどんなことを期待するか（複数選択可）]],";",,FALSE,0))),0,1)</f>
        <v>0</v>
      </c>
      <c r="AF16" s="36">
        <f>IF(ISNA(_xlfn.XMATCH("無回答",_xlfn.TEXTSPLIT(回答一覧[[#This Row],[6⃣区のおしらせ「せたがや」にどんなことを期待するか（複数選択可）]],";",,FALSE,0))),0,1)</f>
        <v>0</v>
      </c>
      <c r="AG16" s="7" t="s">
        <v>681</v>
      </c>
      <c r="AH16" s="36">
        <f>IF(ISNA(_xlfn.XMATCH("健康づくりや高齢者・障害者の福祉に関すること",_xlfn.TEXTSPLIT(回答一覧[[#This Row],[7⃣区のおしらせ「せたがや」でどのようなテーマを特集してほしいか（複数選択可）]],";",,FALSE,0))),0,1)</f>
        <v>0</v>
      </c>
      <c r="AI16" s="36">
        <f>IF(ISNA(_xlfn.XMATCH("生活の困りごとに対する支援に関すること",_xlfn.TEXTSPLIT(回答一覧[[#This Row],[7⃣区のおしらせ「せたがや」でどのようなテーマを特集してほしいか（複数選択可）]],";",,FALSE,0))),0,1)</f>
        <v>1</v>
      </c>
      <c r="AJ16" s="36">
        <f>IF(ISNA(_xlfn.XMATCH("子ども・若者や教育に関すること",_xlfn.TEXTSPLIT(回答一覧[[#This Row],[7⃣区のおしらせ「せたがや」でどのようなテーマを特集してほしいか（複数選択可）]],";",,FALSE,0))),0,1)</f>
        <v>0</v>
      </c>
      <c r="AK16" s="36">
        <f>IF(ISNA(_xlfn.XMATCH("地域コミュニティに関すること",_xlfn.TEXTSPLIT(回答一覧[[#This Row],[7⃣区のおしらせ「せたがや」でどのようなテーマを特集してほしいか（複数選択可）]],";",,FALSE,0))),0,1)</f>
        <v>0</v>
      </c>
      <c r="AL16" s="36">
        <f>IF(ISNA(_xlfn.XMATCH("防災や防犯に関すること",_xlfn.TEXTSPLIT(回答一覧[[#This Row],[7⃣区のおしらせ「せたがや」でどのようなテーマを特集してほしいか（複数選択可）]],";",,FALSE,0))),0,1)</f>
        <v>1</v>
      </c>
      <c r="AM16" s="36">
        <f>IF(ISNA(_xlfn.XMATCH("多様性の尊重（人権尊重・男女共同参画）に関すること",_xlfn.TEXTSPLIT(回答一覧[[#This Row],[7⃣区のおしらせ「せたがや」でどのようなテーマを特集してほしいか（複数選択可）]],";",,FALSE,0))),0,1)</f>
        <v>0</v>
      </c>
      <c r="AN16" s="36">
        <f>IF(ISNA(_xlfn.XMATCH("文化・芸術やスポーツ、生涯学習に関すること",_xlfn.TEXTSPLIT(回答一覧[[#This Row],[7⃣区のおしらせ「せたがや」でどのようなテーマを特集してほしいか（複数選択可）]],";",,FALSE,0))),0,1)</f>
        <v>0</v>
      </c>
      <c r="AO16" s="36">
        <f>IF(ISNA(_xlfn.XMATCH("清掃・資源リサイクルに関すること",_xlfn.TEXTSPLIT(回答一覧[[#This Row],[7⃣区のおしらせ「せたがや」でどのようなテーマを特集してほしいか（複数選択可）]],";",,FALSE,0))),0,1)</f>
        <v>1</v>
      </c>
      <c r="AP16" s="36">
        <f>IF(ISNA(_xlfn.XMATCH("消費者支援や産業振興・雇用促進に関すること",_xlfn.TEXTSPLIT(回答一覧[[#This Row],[7⃣区のおしらせ「せたがや」でどのようなテーマを特集してほしいか（複数選択可）]],";",,FALSE,0))),0,1)</f>
        <v>0</v>
      </c>
      <c r="AQ16" s="36">
        <f>IF(ISNA(_xlfn.XMATCH("公園・緑地や自然環境の保護に関すること",_xlfn.TEXTSPLIT(回答一覧[[#This Row],[7⃣区のおしらせ「せたがや」でどのようなテーマを特集してほしいか（複数選択可）]],";",,FALSE,0))),0,1)</f>
        <v>1</v>
      </c>
      <c r="AR16" s="36">
        <f>IF(ISNA(_xlfn.XMATCH("都市景観や交通に関すること",_xlfn.TEXTSPLIT(回答一覧[[#This Row],[7⃣区のおしらせ「せたがや」でどのようなテーマを特集してほしいか（複数選択可）]],";",,FALSE,0))),0,1)</f>
        <v>0</v>
      </c>
      <c r="AS16" s="36">
        <f>IF(ISNA(_xlfn.XMATCH("特にない",_xlfn.TEXTSPLIT(回答一覧[[#This Row],[7⃣区のおしらせ「せたがや」でどのようなテーマを特集してほしいか（複数選択可）]],";",,FALSE,0))),0,1)</f>
        <v>0</v>
      </c>
      <c r="AT16" s="36">
        <f>IF(ISNA(_xlfn.XMATCH("その他",_xlfn.TEXTSPLIT(回答一覧[[#This Row],[7⃣区のおしらせ「せたがや」でどのようなテーマを特集してほしいか（複数選択可）]],";",,FALSE,0))),0,1)</f>
        <v>0</v>
      </c>
      <c r="AU16" s="36">
        <f>IF(ISNA(_xlfn.XMATCH("無回答",_xlfn.TEXTSPLIT(回答一覧[[#This Row],[7⃣区のおしらせ「せたがや」でどのようなテーマを特集してほしいか（複数選択可）]],";",,FALSE,0))),0,1)</f>
        <v>0</v>
      </c>
      <c r="AV16" s="8" t="s">
        <v>356</v>
      </c>
      <c r="AW16" s="8" t="s">
        <v>357</v>
      </c>
      <c r="AX16" s="8" t="s">
        <v>347</v>
      </c>
      <c r="AY16" s="7"/>
    </row>
    <row r="17" spans="1:51" ht="54">
      <c r="A17" s="6" t="s">
        <v>251</v>
      </c>
      <c r="B17" s="12" t="s">
        <v>358</v>
      </c>
      <c r="C17" s="12" t="s">
        <v>349</v>
      </c>
      <c r="D17" s="8" t="s">
        <v>728</v>
      </c>
      <c r="E17" s="8" t="s">
        <v>730</v>
      </c>
      <c r="F17" s="7" t="s">
        <v>350</v>
      </c>
      <c r="G17" s="36">
        <f>IF(ISNA(_xlfn.XMATCH("新聞折込・戸別配付",_xlfn.TEXTSPLIT(回答一覧[[#This Row],[4⃣区のおしらせ「せたがや」をどのように入手しているか（複数選択可）]],";",,FALSE,0))),0,1)</f>
        <v>1</v>
      </c>
      <c r="H17" s="36">
        <f>IF(ISNA(_xlfn.XMATCH("駅",_xlfn.TEXTSPLIT(回答一覧[[#This Row],[4⃣区のおしらせ「せたがや」をどのように入手しているか（複数選択可）]],";",,FALSE,0))),0,1)</f>
        <v>0</v>
      </c>
      <c r="I17" s="36">
        <f>IF(ISNA(_xlfn.XMATCH("郵便局・コンビニエンスストア・その他商業施設",_xlfn.TEXTSPLIT(回答一覧[[#This Row],[4⃣区のおしらせ「せたがや」をどのように入手しているか（複数選択可）]],";",,FALSE,0))),0,1)</f>
        <v>0</v>
      </c>
      <c r="J17" s="36">
        <f>IF(ISNA(_xlfn.XMATCH("区施設",_xlfn.TEXTSPLIT(回答一覧[[#This Row],[4⃣区のおしらせ「せたがや」をどのように入手しているか（複数選択可）]],";",,FALSE,0))),0,1)</f>
        <v>0</v>
      </c>
      <c r="K17" s="36">
        <f>IF(ISNA(_xlfn.XMATCH("区のホームページ",_xlfn.TEXTSPLIT(回答一覧[[#This Row],[4⃣区のおしらせ「せたがや」をどのように入手しているか（複数選択可）]],";",,FALSE,0))),0,1)</f>
        <v>0</v>
      </c>
      <c r="L17" s="36">
        <f>IF(ISNA(_xlfn.XMATCH("カタログポケット・マチイロ",_xlfn.TEXTSPLIT(回答一覧[[#This Row],[4⃣区のおしらせ「せたがや」をどのように入手しているか（複数選択可）]],";",,FALSE,0))),0,1)</f>
        <v>0</v>
      </c>
      <c r="M17" s="36">
        <f>IF(ISNA(_xlfn.XMATCH("入手していない",_xlfn.TEXTSPLIT(回答一覧[[#This Row],[4⃣区のおしらせ「せたがや」をどのように入手しているか（複数選択可）]],";",,FALSE,0))),0,1)</f>
        <v>0</v>
      </c>
      <c r="N17" s="36">
        <f>IF(ISNA(_xlfn.XMATCH("その他",_xlfn.TEXTSPLIT(回答一覧[[#This Row],[4⃣区のおしらせ「せたがや」をどのように入手しているか（複数選択可）]],";",,FALSE,0))),0,1)</f>
        <v>0</v>
      </c>
      <c r="O17" s="36">
        <f>IF(ISNA(_xlfn.XMATCH("無回答",_xlfn.TEXTSPLIT(回答一覧[[#This Row],[4⃣区のおしらせ「せたがや」をどのように入手しているか（複数選択可）]],";",,FALSE,0))),0,1)</f>
        <v>0</v>
      </c>
      <c r="P17" s="8" t="s">
        <v>360</v>
      </c>
      <c r="Q17" s="8" t="s">
        <v>352</v>
      </c>
      <c r="R17" s="8" t="s">
        <v>377</v>
      </c>
      <c r="S17" s="8" t="s">
        <v>352</v>
      </c>
      <c r="T17" s="8" t="s">
        <v>377</v>
      </c>
      <c r="U17" s="8" t="s">
        <v>352</v>
      </c>
      <c r="V17" s="8" t="s">
        <v>353</v>
      </c>
      <c r="W17" s="7" t="s">
        <v>391</v>
      </c>
      <c r="X17" s="36">
        <f>IF(ISNA(_xlfn.XMATCH("利用できる行政サービスや、暮らしに関わる情報・知識を入手したい",_xlfn.TEXTSPLIT(回答一覧[[#This Row],[6⃣区のおしらせ「せたがや」にどんなことを期待するか（複数選択可）]],";",,FALSE,0))),0,1)</f>
        <v>1</v>
      </c>
      <c r="Y17" s="36">
        <f>IF(ISNA(_xlfn.XMATCH("イベントの情報を入手したい",_xlfn.TEXTSPLIT(回答一覧[[#This Row],[6⃣区のおしらせ「せたがや」にどんなことを期待するか（複数選択可）]],";",,FALSE,0))),0,1)</f>
        <v>1</v>
      </c>
      <c r="Z17" s="36">
        <f>IF(ISNA(_xlfn.XMATCH("区の新しい取組みについて知りたい",_xlfn.TEXTSPLIT(回答一覧[[#This Row],[6⃣区のおしらせ「せたがや」にどんなことを期待するか（複数選択可）]],";",,FALSE,0))),0,1)</f>
        <v>0</v>
      </c>
      <c r="AA17" s="36">
        <f>IF(ISNA(_xlfn.XMATCH("予算など区政の基本的な情報を入手したい",_xlfn.TEXTSPLIT(回答一覧[[#This Row],[6⃣区のおしらせ「せたがや」にどんなことを期待するか（複数選択可）]],";",,FALSE,0))),0,1)</f>
        <v>0</v>
      </c>
      <c r="AB17" s="36">
        <f>IF(ISNA(_xlfn.XMATCH("区が直面する課題や、それに対する区の考え・取組みについて知りたい",_xlfn.TEXTSPLIT(回答一覧[[#This Row],[6⃣区のおしらせ「せたがや」にどんなことを期待するか（複数選択可）]],";",,FALSE,0))),0,1)</f>
        <v>0</v>
      </c>
      <c r="AC17" s="36">
        <f>IF(ISNA(_xlfn.XMATCH("区の取組みへの意見募集企画に意見や提案を寄せたい",_xlfn.TEXTSPLIT(回答一覧[[#This Row],[6⃣区のおしらせ「せたがや」にどんなことを期待するか（複数選択可）]],";",,FALSE,0))),0,1)</f>
        <v>0</v>
      </c>
      <c r="AD17" s="36">
        <f>IF(ISNA(_xlfn.XMATCH("区民等と区が協働して取り組んでいる事柄について知りたい",_xlfn.TEXTSPLIT(回答一覧[[#This Row],[6⃣区のおしらせ「せたがや」にどんなことを期待するか（複数選択可）]],";",,FALSE,0))),0,1)</f>
        <v>0</v>
      </c>
      <c r="AE17" s="36">
        <f>IF(ISNA(_xlfn.XMATCH("特にない",_xlfn.TEXTSPLIT(回答一覧[[#This Row],[6⃣区のおしらせ「せたがや」にどんなことを期待するか（複数選択可）]],";",,FALSE,0))),0,1)</f>
        <v>0</v>
      </c>
      <c r="AF17" s="36">
        <f>IF(ISNA(_xlfn.XMATCH("無回答",_xlfn.TEXTSPLIT(回答一覧[[#This Row],[6⃣区のおしらせ「せたがや」にどんなことを期待するか（複数選択可）]],";",,FALSE,0))),0,1)</f>
        <v>0</v>
      </c>
      <c r="AG17" s="7" t="s">
        <v>679</v>
      </c>
      <c r="AH17" s="36">
        <f>IF(ISNA(_xlfn.XMATCH("健康づくりや高齢者・障害者の福祉に関すること",_xlfn.TEXTSPLIT(回答一覧[[#This Row],[7⃣区のおしらせ「せたがや」でどのようなテーマを特集してほしいか（複数選択可）]],";",,FALSE,0))),0,1)</f>
        <v>1</v>
      </c>
      <c r="AI17" s="36">
        <f>IF(ISNA(_xlfn.XMATCH("生活の困りごとに対する支援に関すること",_xlfn.TEXTSPLIT(回答一覧[[#This Row],[7⃣区のおしらせ「せたがや」でどのようなテーマを特集してほしいか（複数選択可）]],";",,FALSE,0))),0,1)</f>
        <v>1</v>
      </c>
      <c r="AJ17" s="36">
        <f>IF(ISNA(_xlfn.XMATCH("子ども・若者や教育に関すること",_xlfn.TEXTSPLIT(回答一覧[[#This Row],[7⃣区のおしらせ「せたがや」でどのようなテーマを特集してほしいか（複数選択可）]],";",,FALSE,0))),0,1)</f>
        <v>0</v>
      </c>
      <c r="AK17" s="36">
        <f>IF(ISNA(_xlfn.XMATCH("地域コミュニティに関すること",_xlfn.TEXTSPLIT(回答一覧[[#This Row],[7⃣区のおしらせ「せたがや」でどのようなテーマを特集してほしいか（複数選択可）]],";",,FALSE,0))),0,1)</f>
        <v>1</v>
      </c>
      <c r="AL17" s="36">
        <f>IF(ISNA(_xlfn.XMATCH("防災や防犯に関すること",_xlfn.TEXTSPLIT(回答一覧[[#This Row],[7⃣区のおしらせ「せたがや」でどのようなテーマを特集してほしいか（複数選択可）]],";",,FALSE,0))),0,1)</f>
        <v>1</v>
      </c>
      <c r="AM17" s="36">
        <f>IF(ISNA(_xlfn.XMATCH("多様性の尊重（人権尊重・男女共同参画）に関すること",_xlfn.TEXTSPLIT(回答一覧[[#This Row],[7⃣区のおしらせ「せたがや」でどのようなテーマを特集してほしいか（複数選択可）]],";",,FALSE,0))),0,1)</f>
        <v>0</v>
      </c>
      <c r="AN17" s="36">
        <f>IF(ISNA(_xlfn.XMATCH("文化・芸術やスポーツ、生涯学習に関すること",_xlfn.TEXTSPLIT(回答一覧[[#This Row],[7⃣区のおしらせ「せたがや」でどのようなテーマを特集してほしいか（複数選択可）]],";",,FALSE,0))),0,1)</f>
        <v>1</v>
      </c>
      <c r="AO17" s="36">
        <f>IF(ISNA(_xlfn.XMATCH("清掃・資源リサイクルに関すること",_xlfn.TEXTSPLIT(回答一覧[[#This Row],[7⃣区のおしらせ「せたがや」でどのようなテーマを特集してほしいか（複数選択可）]],";",,FALSE,0))),0,1)</f>
        <v>1</v>
      </c>
      <c r="AP17" s="36">
        <f>IF(ISNA(_xlfn.XMATCH("消費者支援や産業振興・雇用促進に関すること",_xlfn.TEXTSPLIT(回答一覧[[#This Row],[7⃣区のおしらせ「せたがや」でどのようなテーマを特集してほしいか（複数選択可）]],";",,FALSE,0))),0,1)</f>
        <v>0</v>
      </c>
      <c r="AQ17" s="36">
        <f>IF(ISNA(_xlfn.XMATCH("公園・緑地や自然環境の保護に関すること",_xlfn.TEXTSPLIT(回答一覧[[#This Row],[7⃣区のおしらせ「せたがや」でどのようなテーマを特集してほしいか（複数選択可）]],";",,FALSE,0))),0,1)</f>
        <v>0</v>
      </c>
      <c r="AR17" s="36">
        <f>IF(ISNA(_xlfn.XMATCH("都市景観や交通に関すること",_xlfn.TEXTSPLIT(回答一覧[[#This Row],[7⃣区のおしらせ「せたがや」でどのようなテーマを特集してほしいか（複数選択可）]],";",,FALSE,0))),0,1)</f>
        <v>1</v>
      </c>
      <c r="AS17" s="36">
        <f>IF(ISNA(_xlfn.XMATCH("特にない",_xlfn.TEXTSPLIT(回答一覧[[#This Row],[7⃣区のおしらせ「せたがや」でどのようなテーマを特集してほしいか（複数選択可）]],";",,FALSE,0))),0,1)</f>
        <v>0</v>
      </c>
      <c r="AT17" s="36">
        <f>IF(ISNA(_xlfn.XMATCH("その他",_xlfn.TEXTSPLIT(回答一覧[[#This Row],[7⃣区のおしらせ「せたがや」でどのようなテーマを特集してほしいか（複数選択可）]],";",,FALSE,0))),0,1)</f>
        <v>0</v>
      </c>
      <c r="AU17" s="36">
        <f>IF(ISNA(_xlfn.XMATCH("無回答",_xlfn.TEXTSPLIT(回答一覧[[#This Row],[7⃣区のおしらせ「せたがや」でどのようなテーマを特集してほしいか（複数選択可）]],";",,FALSE,0))),0,1)</f>
        <v>0</v>
      </c>
      <c r="AV17" s="8" t="s">
        <v>356</v>
      </c>
      <c r="AW17" s="8" t="s">
        <v>357</v>
      </c>
      <c r="AX17" s="8" t="s">
        <v>347</v>
      </c>
      <c r="AY17" s="7"/>
    </row>
    <row r="18" spans="1:51" ht="27">
      <c r="A18" s="6" t="s">
        <v>250</v>
      </c>
      <c r="B18" s="12" t="s">
        <v>368</v>
      </c>
      <c r="C18" s="12" t="s">
        <v>380</v>
      </c>
      <c r="D18" s="8" t="s">
        <v>728</v>
      </c>
      <c r="E18" s="8" t="s">
        <v>730</v>
      </c>
      <c r="F18" s="7" t="s">
        <v>350</v>
      </c>
      <c r="G18" s="36">
        <f>IF(ISNA(_xlfn.XMATCH("新聞折込・戸別配付",_xlfn.TEXTSPLIT(回答一覧[[#This Row],[4⃣区のおしらせ「せたがや」をどのように入手しているか（複数選択可）]],";",,FALSE,0))),0,1)</f>
        <v>1</v>
      </c>
      <c r="H18" s="36">
        <f>IF(ISNA(_xlfn.XMATCH("駅",_xlfn.TEXTSPLIT(回答一覧[[#This Row],[4⃣区のおしらせ「せたがや」をどのように入手しているか（複数選択可）]],";",,FALSE,0))),0,1)</f>
        <v>0</v>
      </c>
      <c r="I18" s="36">
        <f>IF(ISNA(_xlfn.XMATCH("郵便局・コンビニエンスストア・その他商業施設",_xlfn.TEXTSPLIT(回答一覧[[#This Row],[4⃣区のおしらせ「せたがや」をどのように入手しているか（複数選択可）]],";",,FALSE,0))),0,1)</f>
        <v>0</v>
      </c>
      <c r="J18" s="36">
        <f>IF(ISNA(_xlfn.XMATCH("区施設",_xlfn.TEXTSPLIT(回答一覧[[#This Row],[4⃣区のおしらせ「せたがや」をどのように入手しているか（複数選択可）]],";",,FALSE,0))),0,1)</f>
        <v>0</v>
      </c>
      <c r="K18" s="36">
        <f>IF(ISNA(_xlfn.XMATCH("区のホームページ",_xlfn.TEXTSPLIT(回答一覧[[#This Row],[4⃣区のおしらせ「せたがや」をどのように入手しているか（複数選択可）]],";",,FALSE,0))),0,1)</f>
        <v>0</v>
      </c>
      <c r="L18" s="36">
        <f>IF(ISNA(_xlfn.XMATCH("カタログポケット・マチイロ",_xlfn.TEXTSPLIT(回答一覧[[#This Row],[4⃣区のおしらせ「せたがや」をどのように入手しているか（複数選択可）]],";",,FALSE,0))),0,1)</f>
        <v>0</v>
      </c>
      <c r="M18" s="36">
        <f>IF(ISNA(_xlfn.XMATCH("入手していない",_xlfn.TEXTSPLIT(回答一覧[[#This Row],[4⃣区のおしらせ「せたがや」をどのように入手しているか（複数選択可）]],";",,FALSE,0))),0,1)</f>
        <v>0</v>
      </c>
      <c r="N18" s="36">
        <f>IF(ISNA(_xlfn.XMATCH("その他",_xlfn.TEXTSPLIT(回答一覧[[#This Row],[4⃣区のおしらせ「せたがや」をどのように入手しているか（複数選択可）]],";",,FALSE,0))),0,1)</f>
        <v>0</v>
      </c>
      <c r="O18" s="36">
        <f>IF(ISNA(_xlfn.XMATCH("無回答",_xlfn.TEXTSPLIT(回答一覧[[#This Row],[4⃣区のおしらせ「せたがや」をどのように入手しているか（複数選択可）]],";",,FALSE,0))),0,1)</f>
        <v>0</v>
      </c>
      <c r="P18" s="8" t="s">
        <v>360</v>
      </c>
      <c r="Q18" s="8" t="s">
        <v>377</v>
      </c>
      <c r="R18" s="8" t="s">
        <v>377</v>
      </c>
      <c r="S18" s="8" t="s">
        <v>377</v>
      </c>
      <c r="T18" s="8" t="s">
        <v>352</v>
      </c>
      <c r="U18" s="8" t="s">
        <v>352</v>
      </c>
      <c r="V18" s="8" t="s">
        <v>353</v>
      </c>
      <c r="W18" s="7" t="s">
        <v>533</v>
      </c>
      <c r="X18" s="36">
        <f>IF(ISNA(_xlfn.XMATCH("利用できる行政サービスや、暮らしに関わる情報・知識を入手したい",_xlfn.TEXTSPLIT(回答一覧[[#This Row],[6⃣区のおしらせ「せたがや」にどんなことを期待するか（複数選択可）]],";",,FALSE,0))),0,1)</f>
        <v>1</v>
      </c>
      <c r="Y18" s="36">
        <f>IF(ISNA(_xlfn.XMATCH("イベントの情報を入手したい",_xlfn.TEXTSPLIT(回答一覧[[#This Row],[6⃣区のおしらせ「せたがや」にどんなことを期待するか（複数選択可）]],";",,FALSE,0))),0,1)</f>
        <v>1</v>
      </c>
      <c r="Z18" s="36">
        <f>IF(ISNA(_xlfn.XMATCH("区の新しい取組みについて知りたい",_xlfn.TEXTSPLIT(回答一覧[[#This Row],[6⃣区のおしらせ「せたがや」にどんなことを期待するか（複数選択可）]],";",,FALSE,0))),0,1)</f>
        <v>1</v>
      </c>
      <c r="AA18" s="36">
        <f>IF(ISNA(_xlfn.XMATCH("予算など区政の基本的な情報を入手したい",_xlfn.TEXTSPLIT(回答一覧[[#This Row],[6⃣区のおしらせ「せたがや」にどんなことを期待するか（複数選択可）]],";",,FALSE,0))),0,1)</f>
        <v>0</v>
      </c>
      <c r="AB18" s="36">
        <f>IF(ISNA(_xlfn.XMATCH("区が直面する課題や、それに対する区の考え・取組みについて知りたい",_xlfn.TEXTSPLIT(回答一覧[[#This Row],[6⃣区のおしらせ「せたがや」にどんなことを期待するか（複数選択可）]],";",,FALSE,0))),0,1)</f>
        <v>0</v>
      </c>
      <c r="AC18" s="36">
        <f>IF(ISNA(_xlfn.XMATCH("区の取組みへの意見募集企画に意見や提案を寄せたい",_xlfn.TEXTSPLIT(回答一覧[[#This Row],[6⃣区のおしらせ「せたがや」にどんなことを期待するか（複数選択可）]],";",,FALSE,0))),0,1)</f>
        <v>0</v>
      </c>
      <c r="AD18" s="36">
        <f>IF(ISNA(_xlfn.XMATCH("区民等と区が協働して取り組んでいる事柄について知りたい",_xlfn.TEXTSPLIT(回答一覧[[#This Row],[6⃣区のおしらせ「せたがや」にどんなことを期待するか（複数選択可）]],";",,FALSE,0))),0,1)</f>
        <v>0</v>
      </c>
      <c r="AE18" s="36">
        <f>IF(ISNA(_xlfn.XMATCH("特にない",_xlfn.TEXTSPLIT(回答一覧[[#This Row],[6⃣区のおしらせ「せたがや」にどんなことを期待するか（複数選択可）]],";",,FALSE,0))),0,1)</f>
        <v>0</v>
      </c>
      <c r="AF18" s="36">
        <f>IF(ISNA(_xlfn.XMATCH("無回答",_xlfn.TEXTSPLIT(回答一覧[[#This Row],[6⃣区のおしらせ「せたがや」にどんなことを期待するか（複数選択可）]],";",,FALSE,0))),0,1)</f>
        <v>0</v>
      </c>
      <c r="AG18" s="7" t="s">
        <v>678</v>
      </c>
      <c r="AH18" s="36">
        <f>IF(ISNA(_xlfn.XMATCH("健康づくりや高齢者・障害者の福祉に関すること",_xlfn.TEXTSPLIT(回答一覧[[#This Row],[7⃣区のおしらせ「せたがや」でどのようなテーマを特集してほしいか（複数選択可）]],";",,FALSE,0))),0,1)</f>
        <v>0</v>
      </c>
      <c r="AI18" s="36">
        <f>IF(ISNA(_xlfn.XMATCH("生活の困りごとに対する支援に関すること",_xlfn.TEXTSPLIT(回答一覧[[#This Row],[7⃣区のおしらせ「せたがや」でどのようなテーマを特集してほしいか（複数選択可）]],";",,FALSE,0))),0,1)</f>
        <v>0</v>
      </c>
      <c r="AJ18" s="36">
        <f>IF(ISNA(_xlfn.XMATCH("子ども・若者や教育に関すること",_xlfn.TEXTSPLIT(回答一覧[[#This Row],[7⃣区のおしらせ「せたがや」でどのようなテーマを特集してほしいか（複数選択可）]],";",,FALSE,0))),0,1)</f>
        <v>1</v>
      </c>
      <c r="AK18" s="36">
        <f>IF(ISNA(_xlfn.XMATCH("地域コミュニティに関すること",_xlfn.TEXTSPLIT(回答一覧[[#This Row],[7⃣区のおしらせ「せたがや」でどのようなテーマを特集してほしいか（複数選択可）]],";",,FALSE,0))),0,1)</f>
        <v>0</v>
      </c>
      <c r="AL18" s="36">
        <f>IF(ISNA(_xlfn.XMATCH("防災や防犯に関すること",_xlfn.TEXTSPLIT(回答一覧[[#This Row],[7⃣区のおしらせ「せたがや」でどのようなテーマを特集してほしいか（複数選択可）]],";",,FALSE,0))),0,1)</f>
        <v>0</v>
      </c>
      <c r="AM18" s="36">
        <f>IF(ISNA(_xlfn.XMATCH("多様性の尊重（人権尊重・男女共同参画）に関すること",_xlfn.TEXTSPLIT(回答一覧[[#This Row],[7⃣区のおしらせ「せたがや」でどのようなテーマを特集してほしいか（複数選択可）]],";",,FALSE,0))),0,1)</f>
        <v>0</v>
      </c>
      <c r="AN18" s="36">
        <f>IF(ISNA(_xlfn.XMATCH("文化・芸術やスポーツ、生涯学習に関すること",_xlfn.TEXTSPLIT(回答一覧[[#This Row],[7⃣区のおしらせ「せたがや」でどのようなテーマを特集してほしいか（複数選択可）]],";",,FALSE,0))),0,1)</f>
        <v>0</v>
      </c>
      <c r="AO18" s="36">
        <f>IF(ISNA(_xlfn.XMATCH("清掃・資源リサイクルに関すること",_xlfn.TEXTSPLIT(回答一覧[[#This Row],[7⃣区のおしらせ「せたがや」でどのようなテーマを特集してほしいか（複数選択可）]],";",,FALSE,0))),0,1)</f>
        <v>0</v>
      </c>
      <c r="AP18" s="36">
        <f>IF(ISNA(_xlfn.XMATCH("消費者支援や産業振興・雇用促進に関すること",_xlfn.TEXTSPLIT(回答一覧[[#This Row],[7⃣区のおしらせ「せたがや」でどのようなテーマを特集してほしいか（複数選択可）]],";",,FALSE,0))),0,1)</f>
        <v>0</v>
      </c>
      <c r="AQ18" s="36">
        <f>IF(ISNA(_xlfn.XMATCH("公園・緑地や自然環境の保護に関すること",_xlfn.TEXTSPLIT(回答一覧[[#This Row],[7⃣区のおしらせ「せたがや」でどのようなテーマを特集してほしいか（複数選択可）]],";",,FALSE,0))),0,1)</f>
        <v>0</v>
      </c>
      <c r="AR18" s="36">
        <f>IF(ISNA(_xlfn.XMATCH("都市景観や交通に関すること",_xlfn.TEXTSPLIT(回答一覧[[#This Row],[7⃣区のおしらせ「せたがや」でどのようなテーマを特集してほしいか（複数選択可）]],";",,FALSE,0))),0,1)</f>
        <v>0</v>
      </c>
      <c r="AS18" s="36">
        <f>IF(ISNA(_xlfn.XMATCH("特にない",_xlfn.TEXTSPLIT(回答一覧[[#This Row],[7⃣区のおしらせ「せたがや」でどのようなテーマを特集してほしいか（複数選択可）]],";",,FALSE,0))),0,1)</f>
        <v>0</v>
      </c>
      <c r="AT18" s="36">
        <f>IF(ISNA(_xlfn.XMATCH("その他",_xlfn.TEXTSPLIT(回答一覧[[#This Row],[7⃣区のおしらせ「せたがや」でどのようなテーマを特集してほしいか（複数選択可）]],";",,FALSE,0))),0,1)</f>
        <v>0</v>
      </c>
      <c r="AU18" s="36">
        <f>IF(ISNA(_xlfn.XMATCH("無回答",_xlfn.TEXTSPLIT(回答一覧[[#This Row],[7⃣区のおしらせ「せたがや」でどのようなテーマを特集してほしいか（複数選択可）]],";",,FALSE,0))),0,1)</f>
        <v>0</v>
      </c>
      <c r="AV18" s="8" t="s">
        <v>389</v>
      </c>
      <c r="AW18" s="8" t="s">
        <v>401</v>
      </c>
      <c r="AX18" s="8" t="s">
        <v>347</v>
      </c>
      <c r="AY18" s="7"/>
    </row>
    <row r="19" spans="1:51" ht="67.5">
      <c r="A19" s="6" t="s">
        <v>249</v>
      </c>
      <c r="B19" s="12" t="s">
        <v>348</v>
      </c>
      <c r="C19" s="12" t="s">
        <v>380</v>
      </c>
      <c r="D19" s="8" t="s">
        <v>728</v>
      </c>
      <c r="E19" s="8" t="s">
        <v>730</v>
      </c>
      <c r="F19" s="7" t="s">
        <v>350</v>
      </c>
      <c r="G19" s="36">
        <f>IF(ISNA(_xlfn.XMATCH("新聞折込・戸別配付",_xlfn.TEXTSPLIT(回答一覧[[#This Row],[4⃣区のおしらせ「せたがや」をどのように入手しているか（複数選択可）]],";",,FALSE,0))),0,1)</f>
        <v>1</v>
      </c>
      <c r="H19" s="36">
        <f>IF(ISNA(_xlfn.XMATCH("駅",_xlfn.TEXTSPLIT(回答一覧[[#This Row],[4⃣区のおしらせ「せたがや」をどのように入手しているか（複数選択可）]],";",,FALSE,0))),0,1)</f>
        <v>0</v>
      </c>
      <c r="I19" s="36">
        <f>IF(ISNA(_xlfn.XMATCH("郵便局・コンビニエンスストア・その他商業施設",_xlfn.TEXTSPLIT(回答一覧[[#This Row],[4⃣区のおしらせ「せたがや」をどのように入手しているか（複数選択可）]],";",,FALSE,0))),0,1)</f>
        <v>0</v>
      </c>
      <c r="J19" s="36">
        <f>IF(ISNA(_xlfn.XMATCH("区施設",_xlfn.TEXTSPLIT(回答一覧[[#This Row],[4⃣区のおしらせ「せたがや」をどのように入手しているか（複数選択可）]],";",,FALSE,0))),0,1)</f>
        <v>0</v>
      </c>
      <c r="K19" s="36">
        <f>IF(ISNA(_xlfn.XMATCH("区のホームページ",_xlfn.TEXTSPLIT(回答一覧[[#This Row],[4⃣区のおしらせ「せたがや」をどのように入手しているか（複数選択可）]],";",,FALSE,0))),0,1)</f>
        <v>0</v>
      </c>
      <c r="L19" s="36">
        <f>IF(ISNA(_xlfn.XMATCH("カタログポケット・マチイロ",_xlfn.TEXTSPLIT(回答一覧[[#This Row],[4⃣区のおしらせ「せたがや」をどのように入手しているか（複数選択可）]],";",,FALSE,0))),0,1)</f>
        <v>0</v>
      </c>
      <c r="M19" s="36">
        <f>IF(ISNA(_xlfn.XMATCH("入手していない",_xlfn.TEXTSPLIT(回答一覧[[#This Row],[4⃣区のおしらせ「せたがや」をどのように入手しているか（複数選択可）]],";",,FALSE,0))),0,1)</f>
        <v>0</v>
      </c>
      <c r="N19" s="36">
        <f>IF(ISNA(_xlfn.XMATCH("その他",_xlfn.TEXTSPLIT(回答一覧[[#This Row],[4⃣区のおしらせ「せたがや」をどのように入手しているか（複数選択可）]],";",,FALSE,0))),0,1)</f>
        <v>0</v>
      </c>
      <c r="O19" s="36">
        <f>IF(ISNA(_xlfn.XMATCH("無回答",_xlfn.TEXTSPLIT(回答一覧[[#This Row],[4⃣区のおしらせ「せたがや」をどのように入手しているか（複数選択可）]],";",,FALSE,0))),0,1)</f>
        <v>0</v>
      </c>
      <c r="P19" s="8" t="s">
        <v>351</v>
      </c>
      <c r="Q19" s="8" t="s">
        <v>352</v>
      </c>
      <c r="R19" s="8" t="s">
        <v>352</v>
      </c>
      <c r="S19" s="8" t="s">
        <v>352</v>
      </c>
      <c r="T19" s="8" t="s">
        <v>352</v>
      </c>
      <c r="U19" s="8" t="s">
        <v>352</v>
      </c>
      <c r="V19" s="8" t="s">
        <v>353</v>
      </c>
      <c r="W19" s="7" t="s">
        <v>677</v>
      </c>
      <c r="X19" s="36">
        <f>IF(ISNA(_xlfn.XMATCH("利用できる行政サービスや、暮らしに関わる情報・知識を入手したい",_xlfn.TEXTSPLIT(回答一覧[[#This Row],[6⃣区のおしらせ「せたがや」にどんなことを期待するか（複数選択可）]],";",,FALSE,0))),0,1)</f>
        <v>1</v>
      </c>
      <c r="Y19" s="36">
        <f>IF(ISNA(_xlfn.XMATCH("イベントの情報を入手したい",_xlfn.TEXTSPLIT(回答一覧[[#This Row],[6⃣区のおしらせ「せたがや」にどんなことを期待するか（複数選択可）]],";",,FALSE,0))),0,1)</f>
        <v>1</v>
      </c>
      <c r="Z19" s="36">
        <f>IF(ISNA(_xlfn.XMATCH("区の新しい取組みについて知りたい",_xlfn.TEXTSPLIT(回答一覧[[#This Row],[6⃣区のおしらせ「せたがや」にどんなことを期待するか（複数選択可）]],";",,FALSE,0))),0,1)</f>
        <v>1</v>
      </c>
      <c r="AA19" s="36">
        <f>IF(ISNA(_xlfn.XMATCH("予算など区政の基本的な情報を入手したい",_xlfn.TEXTSPLIT(回答一覧[[#This Row],[6⃣区のおしらせ「せたがや」にどんなことを期待するか（複数選択可）]],";",,FALSE,0))),0,1)</f>
        <v>0</v>
      </c>
      <c r="AB19" s="36">
        <f>IF(ISNA(_xlfn.XMATCH("区が直面する課題や、それに対する区の考え・取組みについて知りたい",_xlfn.TEXTSPLIT(回答一覧[[#This Row],[6⃣区のおしらせ「せたがや」にどんなことを期待するか（複数選択可）]],";",,FALSE,0))),0,1)</f>
        <v>1</v>
      </c>
      <c r="AC19" s="36">
        <f>IF(ISNA(_xlfn.XMATCH("区の取組みへの意見募集企画に意見や提案を寄せたい",_xlfn.TEXTSPLIT(回答一覧[[#This Row],[6⃣区のおしらせ「せたがや」にどんなことを期待するか（複数選択可）]],";",,FALSE,0))),0,1)</f>
        <v>1</v>
      </c>
      <c r="AD19" s="36">
        <f>IF(ISNA(_xlfn.XMATCH("区民等と区が協働して取り組んでいる事柄について知りたい",_xlfn.TEXTSPLIT(回答一覧[[#This Row],[6⃣区のおしらせ「せたがや」にどんなことを期待するか（複数選択可）]],";",,FALSE,0))),0,1)</f>
        <v>1</v>
      </c>
      <c r="AE19" s="36">
        <f>IF(ISNA(_xlfn.XMATCH("特にない",_xlfn.TEXTSPLIT(回答一覧[[#This Row],[6⃣区のおしらせ「せたがや」にどんなことを期待するか（複数選択可）]],";",,FALSE,0))),0,1)</f>
        <v>0</v>
      </c>
      <c r="AF19" s="36">
        <f>IF(ISNA(_xlfn.XMATCH("無回答",_xlfn.TEXTSPLIT(回答一覧[[#This Row],[6⃣区のおしらせ「せたがや」にどんなことを期待するか（複数選択可）]],";",,FALSE,0))),0,1)</f>
        <v>0</v>
      </c>
      <c r="AG19" s="7" t="s">
        <v>547</v>
      </c>
      <c r="AH19" s="36">
        <f>IF(ISNA(_xlfn.XMATCH("健康づくりや高齢者・障害者の福祉に関すること",_xlfn.TEXTSPLIT(回答一覧[[#This Row],[7⃣区のおしらせ「せたがや」でどのようなテーマを特集してほしいか（複数選択可）]],";",,FALSE,0))),0,1)</f>
        <v>0</v>
      </c>
      <c r="AI19" s="36">
        <f>IF(ISNA(_xlfn.XMATCH("生活の困りごとに対する支援に関すること",_xlfn.TEXTSPLIT(回答一覧[[#This Row],[7⃣区のおしらせ「せたがや」でどのようなテーマを特集してほしいか（複数選択可）]],";",,FALSE,0))),0,1)</f>
        <v>1</v>
      </c>
      <c r="AJ19" s="36">
        <f>IF(ISNA(_xlfn.XMATCH("子ども・若者や教育に関すること",_xlfn.TEXTSPLIT(回答一覧[[#This Row],[7⃣区のおしらせ「せたがや」でどのようなテーマを特集してほしいか（複数選択可）]],";",,FALSE,0))),0,1)</f>
        <v>0</v>
      </c>
      <c r="AK19" s="36">
        <f>IF(ISNA(_xlfn.XMATCH("地域コミュニティに関すること",_xlfn.TEXTSPLIT(回答一覧[[#This Row],[7⃣区のおしらせ「せたがや」でどのようなテーマを特集してほしいか（複数選択可）]],";",,FALSE,0))),0,1)</f>
        <v>1</v>
      </c>
      <c r="AL19" s="36">
        <f>IF(ISNA(_xlfn.XMATCH("防災や防犯に関すること",_xlfn.TEXTSPLIT(回答一覧[[#This Row],[7⃣区のおしらせ「せたがや」でどのようなテーマを特集してほしいか（複数選択可）]],";",,FALSE,0))),0,1)</f>
        <v>1</v>
      </c>
      <c r="AM19" s="36">
        <f>IF(ISNA(_xlfn.XMATCH("多様性の尊重（人権尊重・男女共同参画）に関すること",_xlfn.TEXTSPLIT(回答一覧[[#This Row],[7⃣区のおしらせ「せたがや」でどのようなテーマを特集してほしいか（複数選択可）]],";",,FALSE,0))),0,1)</f>
        <v>0</v>
      </c>
      <c r="AN19" s="36">
        <f>IF(ISNA(_xlfn.XMATCH("文化・芸術やスポーツ、生涯学習に関すること",_xlfn.TEXTSPLIT(回答一覧[[#This Row],[7⃣区のおしらせ「せたがや」でどのようなテーマを特集してほしいか（複数選択可）]],";",,FALSE,0))),0,1)</f>
        <v>1</v>
      </c>
      <c r="AO19" s="36">
        <f>IF(ISNA(_xlfn.XMATCH("清掃・資源リサイクルに関すること",_xlfn.TEXTSPLIT(回答一覧[[#This Row],[7⃣区のおしらせ「せたがや」でどのようなテーマを特集してほしいか（複数選択可）]],";",,FALSE,0))),0,1)</f>
        <v>0</v>
      </c>
      <c r="AP19" s="36">
        <f>IF(ISNA(_xlfn.XMATCH("消費者支援や産業振興・雇用促進に関すること",_xlfn.TEXTSPLIT(回答一覧[[#This Row],[7⃣区のおしらせ「せたがや」でどのようなテーマを特集してほしいか（複数選択可）]],";",,FALSE,0))),0,1)</f>
        <v>0</v>
      </c>
      <c r="AQ19" s="36">
        <f>IF(ISNA(_xlfn.XMATCH("公園・緑地や自然環境の保護に関すること",_xlfn.TEXTSPLIT(回答一覧[[#This Row],[7⃣区のおしらせ「せたがや」でどのようなテーマを特集してほしいか（複数選択可）]],";",,FALSE,0))),0,1)</f>
        <v>0</v>
      </c>
      <c r="AR19" s="36">
        <f>IF(ISNA(_xlfn.XMATCH("都市景観や交通に関すること",_xlfn.TEXTSPLIT(回答一覧[[#This Row],[7⃣区のおしらせ「せたがや」でどのようなテーマを特集してほしいか（複数選択可）]],";",,FALSE,0))),0,1)</f>
        <v>0</v>
      </c>
      <c r="AS19" s="36">
        <f>IF(ISNA(_xlfn.XMATCH("特にない",_xlfn.TEXTSPLIT(回答一覧[[#This Row],[7⃣区のおしらせ「せたがや」でどのようなテーマを特集してほしいか（複数選択可）]],";",,FALSE,0))),0,1)</f>
        <v>0</v>
      </c>
      <c r="AT19" s="36">
        <f>IF(ISNA(_xlfn.XMATCH("その他",_xlfn.TEXTSPLIT(回答一覧[[#This Row],[7⃣区のおしらせ「せたがや」でどのようなテーマを特集してほしいか（複数選択可）]],";",,FALSE,0))),0,1)</f>
        <v>0</v>
      </c>
      <c r="AU19" s="36">
        <f>IF(ISNA(_xlfn.XMATCH("無回答",_xlfn.TEXTSPLIT(回答一覧[[#This Row],[7⃣区のおしらせ「せたがや」でどのようなテーマを特集してほしいか（複数選択可）]],";",,FALSE,0))),0,1)</f>
        <v>0</v>
      </c>
      <c r="AV19" s="8" t="s">
        <v>356</v>
      </c>
      <c r="AW19" s="8" t="s">
        <v>397</v>
      </c>
      <c r="AX19" s="8" t="s">
        <v>347</v>
      </c>
      <c r="AY19" s="7"/>
    </row>
    <row r="20" spans="1:51" ht="40.5">
      <c r="A20" s="6" t="s">
        <v>248</v>
      </c>
      <c r="B20" s="12" t="s">
        <v>348</v>
      </c>
      <c r="C20" s="12" t="s">
        <v>380</v>
      </c>
      <c r="D20" s="8" t="s">
        <v>728</v>
      </c>
      <c r="E20" s="8" t="s">
        <v>730</v>
      </c>
      <c r="F20" s="7" t="s">
        <v>350</v>
      </c>
      <c r="G20" s="36">
        <f>IF(ISNA(_xlfn.XMATCH("新聞折込・戸別配付",_xlfn.TEXTSPLIT(回答一覧[[#This Row],[4⃣区のおしらせ「せたがや」をどのように入手しているか（複数選択可）]],";",,FALSE,0))),0,1)</f>
        <v>1</v>
      </c>
      <c r="H20" s="36">
        <f>IF(ISNA(_xlfn.XMATCH("駅",_xlfn.TEXTSPLIT(回答一覧[[#This Row],[4⃣区のおしらせ「せたがや」をどのように入手しているか（複数選択可）]],";",,FALSE,0))),0,1)</f>
        <v>0</v>
      </c>
      <c r="I20" s="36">
        <f>IF(ISNA(_xlfn.XMATCH("郵便局・コンビニエンスストア・その他商業施設",_xlfn.TEXTSPLIT(回答一覧[[#This Row],[4⃣区のおしらせ「せたがや」をどのように入手しているか（複数選択可）]],";",,FALSE,0))),0,1)</f>
        <v>0</v>
      </c>
      <c r="J20" s="36">
        <f>IF(ISNA(_xlfn.XMATCH("区施設",_xlfn.TEXTSPLIT(回答一覧[[#This Row],[4⃣区のおしらせ「せたがや」をどのように入手しているか（複数選択可）]],";",,FALSE,0))),0,1)</f>
        <v>0</v>
      </c>
      <c r="K20" s="36">
        <f>IF(ISNA(_xlfn.XMATCH("区のホームページ",_xlfn.TEXTSPLIT(回答一覧[[#This Row],[4⃣区のおしらせ「せたがや」をどのように入手しているか（複数選択可）]],";",,FALSE,0))),0,1)</f>
        <v>0</v>
      </c>
      <c r="L20" s="36">
        <f>IF(ISNA(_xlfn.XMATCH("カタログポケット・マチイロ",_xlfn.TEXTSPLIT(回答一覧[[#This Row],[4⃣区のおしらせ「せたがや」をどのように入手しているか（複数選択可）]],";",,FALSE,0))),0,1)</f>
        <v>0</v>
      </c>
      <c r="M20" s="36">
        <f>IF(ISNA(_xlfn.XMATCH("入手していない",_xlfn.TEXTSPLIT(回答一覧[[#This Row],[4⃣区のおしらせ「せたがや」をどのように入手しているか（複数選択可）]],";",,FALSE,0))),0,1)</f>
        <v>0</v>
      </c>
      <c r="N20" s="36">
        <f>IF(ISNA(_xlfn.XMATCH("その他",_xlfn.TEXTSPLIT(回答一覧[[#This Row],[4⃣区のおしらせ「せたがや」をどのように入手しているか（複数選択可）]],";",,FALSE,0))),0,1)</f>
        <v>0</v>
      </c>
      <c r="O20" s="36">
        <f>IF(ISNA(_xlfn.XMATCH("無回答",_xlfn.TEXTSPLIT(回答一覧[[#This Row],[4⃣区のおしらせ「せたがや」をどのように入手しているか（複数選択可）]],";",,FALSE,0))),0,1)</f>
        <v>0</v>
      </c>
      <c r="P20" s="8" t="s">
        <v>387</v>
      </c>
      <c r="Q20" s="8" t="s">
        <v>377</v>
      </c>
      <c r="R20" s="8" t="s">
        <v>377</v>
      </c>
      <c r="S20" s="8" t="s">
        <v>352</v>
      </c>
      <c r="T20" s="8" t="s">
        <v>377</v>
      </c>
      <c r="U20" s="8" t="s">
        <v>352</v>
      </c>
      <c r="V20" s="8" t="s">
        <v>353</v>
      </c>
      <c r="W20" s="7" t="s">
        <v>676</v>
      </c>
      <c r="X20" s="36">
        <f>IF(ISNA(_xlfn.XMATCH("利用できる行政サービスや、暮らしに関わる情報・知識を入手したい",_xlfn.TEXTSPLIT(回答一覧[[#This Row],[6⃣区のおしらせ「せたがや」にどんなことを期待するか（複数選択可）]],";",,FALSE,0))),0,1)</f>
        <v>1</v>
      </c>
      <c r="Y20" s="36">
        <f>IF(ISNA(_xlfn.XMATCH("イベントの情報を入手したい",_xlfn.TEXTSPLIT(回答一覧[[#This Row],[6⃣区のおしらせ「せたがや」にどんなことを期待するか（複数選択可）]],";",,FALSE,0))),0,1)</f>
        <v>1</v>
      </c>
      <c r="Z20" s="36">
        <f>IF(ISNA(_xlfn.XMATCH("区の新しい取組みについて知りたい",_xlfn.TEXTSPLIT(回答一覧[[#This Row],[6⃣区のおしらせ「せたがや」にどんなことを期待するか（複数選択可）]],";",,FALSE,0))),0,1)</f>
        <v>1</v>
      </c>
      <c r="AA20" s="36">
        <f>IF(ISNA(_xlfn.XMATCH("予算など区政の基本的な情報を入手したい",_xlfn.TEXTSPLIT(回答一覧[[#This Row],[6⃣区のおしらせ「せたがや」にどんなことを期待するか（複数選択可）]],";",,FALSE,0))),0,1)</f>
        <v>1</v>
      </c>
      <c r="AB20" s="36">
        <f>IF(ISNA(_xlfn.XMATCH("区が直面する課題や、それに対する区の考え・取組みについて知りたい",_xlfn.TEXTSPLIT(回答一覧[[#This Row],[6⃣区のおしらせ「せたがや」にどんなことを期待するか（複数選択可）]],";",,FALSE,0))),0,1)</f>
        <v>0</v>
      </c>
      <c r="AC20" s="36">
        <f>IF(ISNA(_xlfn.XMATCH("区の取組みへの意見募集企画に意見や提案を寄せたい",_xlfn.TEXTSPLIT(回答一覧[[#This Row],[6⃣区のおしらせ「せたがや」にどんなことを期待するか（複数選択可）]],";",,FALSE,0))),0,1)</f>
        <v>0</v>
      </c>
      <c r="AD20" s="36">
        <f>IF(ISNA(_xlfn.XMATCH("区民等と区が協働して取り組んでいる事柄について知りたい",_xlfn.TEXTSPLIT(回答一覧[[#This Row],[6⃣区のおしらせ「せたがや」にどんなことを期待するか（複数選択可）]],";",,FALSE,0))),0,1)</f>
        <v>0</v>
      </c>
      <c r="AE20" s="36">
        <f>IF(ISNA(_xlfn.XMATCH("特にない",_xlfn.TEXTSPLIT(回答一覧[[#This Row],[6⃣区のおしらせ「せたがや」にどんなことを期待するか（複数選択可）]],";",,FALSE,0))),0,1)</f>
        <v>0</v>
      </c>
      <c r="AF20" s="36">
        <f>IF(ISNA(_xlfn.XMATCH("無回答",_xlfn.TEXTSPLIT(回答一覧[[#This Row],[6⃣区のおしらせ「せたがや」にどんなことを期待するか（複数選択可）]],";",,FALSE,0))),0,1)</f>
        <v>0</v>
      </c>
      <c r="AG20" s="7" t="s">
        <v>572</v>
      </c>
      <c r="AH20" s="36">
        <f>IF(ISNA(_xlfn.XMATCH("健康づくりや高齢者・障害者の福祉に関すること",_xlfn.TEXTSPLIT(回答一覧[[#This Row],[7⃣区のおしらせ「せたがや」でどのようなテーマを特集してほしいか（複数選択可）]],";",,FALSE,0))),0,1)</f>
        <v>0</v>
      </c>
      <c r="AI20" s="36">
        <f>IF(ISNA(_xlfn.XMATCH("生活の困りごとに対する支援に関すること",_xlfn.TEXTSPLIT(回答一覧[[#This Row],[7⃣区のおしらせ「せたがや」でどのようなテーマを特集してほしいか（複数選択可）]],";",,FALSE,0))),0,1)</f>
        <v>0</v>
      </c>
      <c r="AJ20" s="36">
        <f>IF(ISNA(_xlfn.XMATCH("子ども・若者や教育に関すること",_xlfn.TEXTSPLIT(回答一覧[[#This Row],[7⃣区のおしらせ「せたがや」でどのようなテーマを特集してほしいか（複数選択可）]],";",,FALSE,0))),0,1)</f>
        <v>0</v>
      </c>
      <c r="AK20" s="36">
        <f>IF(ISNA(_xlfn.XMATCH("地域コミュニティに関すること",_xlfn.TEXTSPLIT(回答一覧[[#This Row],[7⃣区のおしらせ「せたがや」でどのようなテーマを特集してほしいか（複数選択可）]],";",,FALSE,0))),0,1)</f>
        <v>1</v>
      </c>
      <c r="AL20" s="36">
        <f>IF(ISNA(_xlfn.XMATCH("防災や防犯に関すること",_xlfn.TEXTSPLIT(回答一覧[[#This Row],[7⃣区のおしらせ「せたがや」でどのようなテーマを特集してほしいか（複数選択可）]],";",,FALSE,0))),0,1)</f>
        <v>1</v>
      </c>
      <c r="AM20" s="36">
        <f>IF(ISNA(_xlfn.XMATCH("多様性の尊重（人権尊重・男女共同参画）に関すること",_xlfn.TEXTSPLIT(回答一覧[[#This Row],[7⃣区のおしらせ「せたがや」でどのようなテーマを特集してほしいか（複数選択可）]],";",,FALSE,0))),0,1)</f>
        <v>0</v>
      </c>
      <c r="AN20" s="36">
        <f>IF(ISNA(_xlfn.XMATCH("文化・芸術やスポーツ、生涯学習に関すること",_xlfn.TEXTSPLIT(回答一覧[[#This Row],[7⃣区のおしらせ「せたがや」でどのようなテーマを特集してほしいか（複数選択可）]],";",,FALSE,0))),0,1)</f>
        <v>1</v>
      </c>
      <c r="AO20" s="36">
        <f>IF(ISNA(_xlfn.XMATCH("清掃・資源リサイクルに関すること",_xlfn.TEXTSPLIT(回答一覧[[#This Row],[7⃣区のおしらせ「せたがや」でどのようなテーマを特集してほしいか（複数選択可）]],";",,FALSE,0))),0,1)</f>
        <v>0</v>
      </c>
      <c r="AP20" s="36">
        <f>IF(ISNA(_xlfn.XMATCH("消費者支援や産業振興・雇用促進に関すること",_xlfn.TEXTSPLIT(回答一覧[[#This Row],[7⃣区のおしらせ「せたがや」でどのようなテーマを特集してほしいか（複数選択可）]],";",,FALSE,0))),0,1)</f>
        <v>0</v>
      </c>
      <c r="AQ20" s="36">
        <f>IF(ISNA(_xlfn.XMATCH("公園・緑地や自然環境の保護に関すること",_xlfn.TEXTSPLIT(回答一覧[[#This Row],[7⃣区のおしらせ「せたがや」でどのようなテーマを特集してほしいか（複数選択可）]],";",,FALSE,0))),0,1)</f>
        <v>0</v>
      </c>
      <c r="AR20" s="36">
        <f>IF(ISNA(_xlfn.XMATCH("都市景観や交通に関すること",_xlfn.TEXTSPLIT(回答一覧[[#This Row],[7⃣区のおしらせ「せたがや」でどのようなテーマを特集してほしいか（複数選択可）]],";",,FALSE,0))),0,1)</f>
        <v>1</v>
      </c>
      <c r="AS20" s="36">
        <f>IF(ISNA(_xlfn.XMATCH("特にない",_xlfn.TEXTSPLIT(回答一覧[[#This Row],[7⃣区のおしらせ「せたがや」でどのようなテーマを特集してほしいか（複数選択可）]],";",,FALSE,0))),0,1)</f>
        <v>0</v>
      </c>
      <c r="AT20" s="36">
        <f>IF(ISNA(_xlfn.XMATCH("その他",_xlfn.TEXTSPLIT(回答一覧[[#This Row],[7⃣区のおしらせ「せたがや」でどのようなテーマを特集してほしいか（複数選択可）]],";",,FALSE,0))),0,1)</f>
        <v>0</v>
      </c>
      <c r="AU20" s="36">
        <f>IF(ISNA(_xlfn.XMATCH("無回答",_xlfn.TEXTSPLIT(回答一覧[[#This Row],[7⃣区のおしらせ「せたがや」でどのようなテーマを特集してほしいか（複数選択可）]],";",,FALSE,0))),0,1)</f>
        <v>0</v>
      </c>
      <c r="AV20" s="8" t="s">
        <v>419</v>
      </c>
      <c r="AW20" s="8" t="s">
        <v>357</v>
      </c>
      <c r="AX20" s="8" t="s">
        <v>347</v>
      </c>
      <c r="AY20" s="7"/>
    </row>
    <row r="21" spans="1:51" ht="81">
      <c r="A21" s="6" t="s">
        <v>247</v>
      </c>
      <c r="B21" s="12" t="s">
        <v>364</v>
      </c>
      <c r="C21" s="12" t="s">
        <v>380</v>
      </c>
      <c r="D21" s="8" t="s">
        <v>389</v>
      </c>
      <c r="E21" s="8" t="s">
        <v>729</v>
      </c>
      <c r="F21" s="7" t="s">
        <v>847</v>
      </c>
      <c r="G21" s="36">
        <f>IF(ISNA(_xlfn.XMATCH("新聞折込・戸別配付",_xlfn.TEXTSPLIT(回答一覧[[#This Row],[4⃣区のおしらせ「せたがや」をどのように入手しているか（複数選択可）]],";",,FALSE,0))),0,1)</f>
        <v>0</v>
      </c>
      <c r="H21" s="36">
        <f>IF(ISNA(_xlfn.XMATCH("駅",_xlfn.TEXTSPLIT(回答一覧[[#This Row],[4⃣区のおしらせ「せたがや」をどのように入手しているか（複数選択可）]],";",,FALSE,0))),0,1)</f>
        <v>0</v>
      </c>
      <c r="I21" s="36">
        <f>IF(ISNA(_xlfn.XMATCH("郵便局・コンビニエンスストア・その他商業施設",_xlfn.TEXTSPLIT(回答一覧[[#This Row],[4⃣区のおしらせ「せたがや」をどのように入手しているか（複数選択可）]],";",,FALSE,0))),0,1)</f>
        <v>0</v>
      </c>
      <c r="J21" s="36">
        <f>IF(ISNA(_xlfn.XMATCH("区施設",_xlfn.TEXTSPLIT(回答一覧[[#This Row],[4⃣区のおしらせ「せたがや」をどのように入手しているか（複数選択可）]],";",,FALSE,0))),0,1)</f>
        <v>0</v>
      </c>
      <c r="K21" s="36">
        <f>IF(ISNA(_xlfn.XMATCH("区のホームページ",_xlfn.TEXTSPLIT(回答一覧[[#This Row],[4⃣区のおしらせ「せたがや」をどのように入手しているか（複数選択可）]],";",,FALSE,0))),0,1)</f>
        <v>0</v>
      </c>
      <c r="L21" s="36">
        <f>IF(ISNA(_xlfn.XMATCH("カタログポケット・マチイロ",_xlfn.TEXTSPLIT(回答一覧[[#This Row],[4⃣区のおしらせ「せたがや」をどのように入手しているか（複数選択可）]],";",,FALSE,0))),0,1)</f>
        <v>0</v>
      </c>
      <c r="M21" s="36">
        <f>IF(ISNA(_xlfn.XMATCH("入手していない",_xlfn.TEXTSPLIT(回答一覧[[#This Row],[4⃣区のおしらせ「せたがや」をどのように入手しているか（複数選択可）]],";",,FALSE,0))),0,1)</f>
        <v>0</v>
      </c>
      <c r="N21" s="36">
        <f>IF(ISNA(_xlfn.XMATCH("その他",_xlfn.TEXTSPLIT(回答一覧[[#This Row],[4⃣区のおしらせ「せたがや」をどのように入手しているか（複数選択可）]],";",,FALSE,0))),0,1)</f>
        <v>0</v>
      </c>
      <c r="O21" s="36">
        <f>IF(ISNA(_xlfn.XMATCH("無回答",_xlfn.TEXTSPLIT(回答一覧[[#This Row],[4⃣区のおしらせ「せたがや」をどのように入手しているか（複数選択可）]],";",,FALSE,0))),0,1)</f>
        <v>1</v>
      </c>
      <c r="P21" s="8" t="s">
        <v>351</v>
      </c>
      <c r="Q21" s="8" t="s">
        <v>352</v>
      </c>
      <c r="R21" s="8" t="s">
        <v>352</v>
      </c>
      <c r="S21" s="8" t="s">
        <v>352</v>
      </c>
      <c r="T21" s="8" t="s">
        <v>352</v>
      </c>
      <c r="U21" s="8" t="s">
        <v>352</v>
      </c>
      <c r="V21" s="8" t="s">
        <v>353</v>
      </c>
      <c r="W21" s="7" t="s">
        <v>674</v>
      </c>
      <c r="X21" s="36">
        <f>IF(ISNA(_xlfn.XMATCH("利用できる行政サービスや、暮らしに関わる情報・知識を入手したい",_xlfn.TEXTSPLIT(回答一覧[[#This Row],[6⃣区のおしらせ「せたがや」にどんなことを期待するか（複数選択可）]],";",,FALSE,0))),0,1)</f>
        <v>1</v>
      </c>
      <c r="Y21" s="36">
        <f>IF(ISNA(_xlfn.XMATCH("イベントの情報を入手したい",_xlfn.TEXTSPLIT(回答一覧[[#This Row],[6⃣区のおしらせ「せたがや」にどんなことを期待するか（複数選択可）]],";",,FALSE,0))),0,1)</f>
        <v>1</v>
      </c>
      <c r="Z21" s="36">
        <f>IF(ISNA(_xlfn.XMATCH("区の新しい取組みについて知りたい",_xlfn.TEXTSPLIT(回答一覧[[#This Row],[6⃣区のおしらせ「せたがや」にどんなことを期待するか（複数選択可）]],";",,FALSE,0))),0,1)</f>
        <v>1</v>
      </c>
      <c r="AA21" s="36">
        <f>IF(ISNA(_xlfn.XMATCH("予算など区政の基本的な情報を入手したい",_xlfn.TEXTSPLIT(回答一覧[[#This Row],[6⃣区のおしらせ「せたがや」にどんなことを期待するか（複数選択可）]],";",,FALSE,0))),0,1)</f>
        <v>1</v>
      </c>
      <c r="AB21" s="36">
        <f>IF(ISNA(_xlfn.XMATCH("区が直面する課題や、それに対する区の考え・取組みについて知りたい",_xlfn.TEXTSPLIT(回答一覧[[#This Row],[6⃣区のおしらせ「せたがや」にどんなことを期待するか（複数選択可）]],";",,FALSE,0))),0,1)</f>
        <v>1</v>
      </c>
      <c r="AC21" s="36">
        <f>IF(ISNA(_xlfn.XMATCH("区の取組みへの意見募集企画に意見や提案を寄せたい",_xlfn.TEXTSPLIT(回答一覧[[#This Row],[6⃣区のおしらせ「せたがや」にどんなことを期待するか（複数選択可）]],";",,FALSE,0))),0,1)</f>
        <v>1</v>
      </c>
      <c r="AD21" s="36">
        <f>IF(ISNA(_xlfn.XMATCH("区民等と区が協働して取り組んでいる事柄について知りたい",_xlfn.TEXTSPLIT(回答一覧[[#This Row],[6⃣区のおしらせ「せたがや」にどんなことを期待するか（複数選択可）]],";",,FALSE,0))),0,1)</f>
        <v>1</v>
      </c>
      <c r="AE21" s="36">
        <f>IF(ISNA(_xlfn.XMATCH("特にない",_xlfn.TEXTSPLIT(回答一覧[[#This Row],[6⃣区のおしらせ「せたがや」にどんなことを期待するか（複数選択可）]],";",,FALSE,0))),0,1)</f>
        <v>0</v>
      </c>
      <c r="AF21" s="36">
        <f>IF(ISNA(_xlfn.XMATCH("無回答",_xlfn.TEXTSPLIT(回答一覧[[#This Row],[6⃣区のおしらせ「せたがや」にどんなことを期待するか（複数選択可）]],";",,FALSE,0))),0,1)</f>
        <v>0</v>
      </c>
      <c r="AG21" s="7" t="s">
        <v>372</v>
      </c>
      <c r="AH21" s="36">
        <f>IF(ISNA(_xlfn.XMATCH("健康づくりや高齢者・障害者の福祉に関すること",_xlfn.TEXTSPLIT(回答一覧[[#This Row],[7⃣区のおしらせ「せたがや」でどのようなテーマを特集してほしいか（複数選択可）]],";",,FALSE,0))),0,1)</f>
        <v>1</v>
      </c>
      <c r="AI21" s="36">
        <f>IF(ISNA(_xlfn.XMATCH("生活の困りごとに対する支援に関すること",_xlfn.TEXTSPLIT(回答一覧[[#This Row],[7⃣区のおしらせ「せたがや」でどのようなテーマを特集してほしいか（複数選択可）]],";",,FALSE,0))),0,1)</f>
        <v>1</v>
      </c>
      <c r="AJ21" s="36">
        <f>IF(ISNA(_xlfn.XMATCH("子ども・若者や教育に関すること",_xlfn.TEXTSPLIT(回答一覧[[#This Row],[7⃣区のおしらせ「せたがや」でどのようなテーマを特集してほしいか（複数選択可）]],";",,FALSE,0))),0,1)</f>
        <v>1</v>
      </c>
      <c r="AK21" s="36">
        <f>IF(ISNA(_xlfn.XMATCH("地域コミュニティに関すること",_xlfn.TEXTSPLIT(回答一覧[[#This Row],[7⃣区のおしらせ「せたがや」でどのようなテーマを特集してほしいか（複数選択可）]],";",,FALSE,0))),0,1)</f>
        <v>1</v>
      </c>
      <c r="AL21" s="36">
        <f>IF(ISNA(_xlfn.XMATCH("防災や防犯に関すること",_xlfn.TEXTSPLIT(回答一覧[[#This Row],[7⃣区のおしらせ「せたがや」でどのようなテーマを特集してほしいか（複数選択可）]],";",,FALSE,0))),0,1)</f>
        <v>1</v>
      </c>
      <c r="AM21" s="36">
        <f>IF(ISNA(_xlfn.XMATCH("多様性の尊重（人権尊重・男女共同参画）に関すること",_xlfn.TEXTSPLIT(回答一覧[[#This Row],[7⃣区のおしらせ「せたがや」でどのようなテーマを特集してほしいか（複数選択可）]],";",,FALSE,0))),0,1)</f>
        <v>0</v>
      </c>
      <c r="AN21" s="36">
        <f>IF(ISNA(_xlfn.XMATCH("文化・芸術やスポーツ、生涯学習に関すること",_xlfn.TEXTSPLIT(回答一覧[[#This Row],[7⃣区のおしらせ「せたがや」でどのようなテーマを特集してほしいか（複数選択可）]],";",,FALSE,0))),0,1)</f>
        <v>1</v>
      </c>
      <c r="AO21" s="36">
        <f>IF(ISNA(_xlfn.XMATCH("清掃・資源リサイクルに関すること",_xlfn.TEXTSPLIT(回答一覧[[#This Row],[7⃣区のおしらせ「せたがや」でどのようなテーマを特集してほしいか（複数選択可）]],";",,FALSE,0))),0,1)</f>
        <v>1</v>
      </c>
      <c r="AP21" s="36">
        <f>IF(ISNA(_xlfn.XMATCH("消費者支援や産業振興・雇用促進に関すること",_xlfn.TEXTSPLIT(回答一覧[[#This Row],[7⃣区のおしらせ「せたがや」でどのようなテーマを特集してほしいか（複数選択可）]],";",,FALSE,0))),0,1)</f>
        <v>1</v>
      </c>
      <c r="AQ21" s="36">
        <f>IF(ISNA(_xlfn.XMATCH("公園・緑地や自然環境の保護に関すること",_xlfn.TEXTSPLIT(回答一覧[[#This Row],[7⃣区のおしらせ「せたがや」でどのようなテーマを特集してほしいか（複数選択可）]],";",,FALSE,0))),0,1)</f>
        <v>1</v>
      </c>
      <c r="AR21" s="36">
        <f>IF(ISNA(_xlfn.XMATCH("都市景観や交通に関すること",_xlfn.TEXTSPLIT(回答一覧[[#This Row],[7⃣区のおしらせ「せたがや」でどのようなテーマを特集してほしいか（複数選択可）]],";",,FALSE,0))),0,1)</f>
        <v>1</v>
      </c>
      <c r="AS21" s="36">
        <f>IF(ISNA(_xlfn.XMATCH("特にない",_xlfn.TEXTSPLIT(回答一覧[[#This Row],[7⃣区のおしらせ「せたがや」でどのようなテーマを特集してほしいか（複数選択可）]],";",,FALSE,0))),0,1)</f>
        <v>0</v>
      </c>
      <c r="AT21" s="36">
        <f>IF(ISNA(_xlfn.XMATCH("その他",_xlfn.TEXTSPLIT(回答一覧[[#This Row],[7⃣区のおしらせ「せたがや」でどのようなテーマを特集してほしいか（複数選択可）]],";",,FALSE,0))),0,1)</f>
        <v>0</v>
      </c>
      <c r="AU21" s="36">
        <f>IF(ISNA(_xlfn.XMATCH("無回答",_xlfn.TEXTSPLIT(回答一覧[[#This Row],[7⃣区のおしらせ「せたがや」でどのようなテーマを特集してほしいか（複数選択可）]],";",,FALSE,0))),0,1)</f>
        <v>0</v>
      </c>
      <c r="AV21" s="8" t="s">
        <v>389</v>
      </c>
      <c r="AW21" s="8" t="s">
        <v>357</v>
      </c>
      <c r="AX21" s="8" t="s">
        <v>347</v>
      </c>
      <c r="AY21" s="7"/>
    </row>
    <row r="22" spans="1:51" ht="54">
      <c r="A22" s="6" t="s">
        <v>246</v>
      </c>
      <c r="B22" s="12" t="s">
        <v>348</v>
      </c>
      <c r="C22" s="12" t="s">
        <v>380</v>
      </c>
      <c r="D22" s="8" t="s">
        <v>728</v>
      </c>
      <c r="E22" s="8" t="s">
        <v>730</v>
      </c>
      <c r="F22" s="7" t="s">
        <v>350</v>
      </c>
      <c r="G22" s="36">
        <f>IF(ISNA(_xlfn.XMATCH("新聞折込・戸別配付",_xlfn.TEXTSPLIT(回答一覧[[#This Row],[4⃣区のおしらせ「せたがや」をどのように入手しているか（複数選択可）]],";",,FALSE,0))),0,1)</f>
        <v>1</v>
      </c>
      <c r="H22" s="36">
        <f>IF(ISNA(_xlfn.XMATCH("駅",_xlfn.TEXTSPLIT(回答一覧[[#This Row],[4⃣区のおしらせ「せたがや」をどのように入手しているか（複数選択可）]],";",,FALSE,0))),0,1)</f>
        <v>0</v>
      </c>
      <c r="I22" s="36">
        <f>IF(ISNA(_xlfn.XMATCH("郵便局・コンビニエンスストア・その他商業施設",_xlfn.TEXTSPLIT(回答一覧[[#This Row],[4⃣区のおしらせ「せたがや」をどのように入手しているか（複数選択可）]],";",,FALSE,0))),0,1)</f>
        <v>0</v>
      </c>
      <c r="J22" s="36">
        <f>IF(ISNA(_xlfn.XMATCH("区施設",_xlfn.TEXTSPLIT(回答一覧[[#This Row],[4⃣区のおしらせ「せたがや」をどのように入手しているか（複数選択可）]],";",,FALSE,0))),0,1)</f>
        <v>0</v>
      </c>
      <c r="K22" s="36">
        <f>IF(ISNA(_xlfn.XMATCH("区のホームページ",_xlfn.TEXTSPLIT(回答一覧[[#This Row],[4⃣区のおしらせ「せたがや」をどのように入手しているか（複数選択可）]],";",,FALSE,0))),0,1)</f>
        <v>0</v>
      </c>
      <c r="L22" s="36">
        <f>IF(ISNA(_xlfn.XMATCH("カタログポケット・マチイロ",_xlfn.TEXTSPLIT(回答一覧[[#This Row],[4⃣区のおしらせ「せたがや」をどのように入手しているか（複数選択可）]],";",,FALSE,0))),0,1)</f>
        <v>0</v>
      </c>
      <c r="M22" s="36">
        <f>IF(ISNA(_xlfn.XMATCH("入手していない",_xlfn.TEXTSPLIT(回答一覧[[#This Row],[4⃣区のおしらせ「せたがや」をどのように入手しているか（複数選択可）]],";",,FALSE,0))),0,1)</f>
        <v>0</v>
      </c>
      <c r="N22" s="36">
        <f>IF(ISNA(_xlfn.XMATCH("その他",_xlfn.TEXTSPLIT(回答一覧[[#This Row],[4⃣区のおしらせ「せたがや」をどのように入手しているか（複数選択可）]],";",,FALSE,0))),0,1)</f>
        <v>0</v>
      </c>
      <c r="O22" s="36">
        <f>IF(ISNA(_xlfn.XMATCH("無回答",_xlfn.TEXTSPLIT(回答一覧[[#This Row],[4⃣区のおしらせ「せたがや」をどのように入手しているか（複数選択可）]],";",,FALSE,0))),0,1)</f>
        <v>0</v>
      </c>
      <c r="P22" s="8" t="s">
        <v>360</v>
      </c>
      <c r="Q22" s="8" t="s">
        <v>377</v>
      </c>
      <c r="R22" s="8" t="s">
        <v>352</v>
      </c>
      <c r="S22" s="8" t="s">
        <v>377</v>
      </c>
      <c r="T22" s="8" t="s">
        <v>352</v>
      </c>
      <c r="U22" s="8" t="s">
        <v>377</v>
      </c>
      <c r="V22" s="8" t="s">
        <v>353</v>
      </c>
      <c r="W22" s="7" t="s">
        <v>671</v>
      </c>
      <c r="X22" s="36">
        <f>IF(ISNA(_xlfn.XMATCH("利用できる行政サービスや、暮らしに関わる情報・知識を入手したい",_xlfn.TEXTSPLIT(回答一覧[[#This Row],[6⃣区のおしらせ「せたがや」にどんなことを期待するか（複数選択可）]],";",,FALSE,0))),0,1)</f>
        <v>1</v>
      </c>
      <c r="Y22" s="36">
        <f>IF(ISNA(_xlfn.XMATCH("イベントの情報を入手したい",_xlfn.TEXTSPLIT(回答一覧[[#This Row],[6⃣区のおしらせ「せたがや」にどんなことを期待するか（複数選択可）]],";",,FALSE,0))),0,1)</f>
        <v>0</v>
      </c>
      <c r="Z22" s="36">
        <f>IF(ISNA(_xlfn.XMATCH("区の新しい取組みについて知りたい",_xlfn.TEXTSPLIT(回答一覧[[#This Row],[6⃣区のおしらせ「せたがや」にどんなことを期待するか（複数選択可）]],";",,FALSE,0))),0,1)</f>
        <v>1</v>
      </c>
      <c r="AA22" s="36">
        <f>IF(ISNA(_xlfn.XMATCH("予算など区政の基本的な情報を入手したい",_xlfn.TEXTSPLIT(回答一覧[[#This Row],[6⃣区のおしらせ「せたがや」にどんなことを期待するか（複数選択可）]],";",,FALSE,0))),0,1)</f>
        <v>0</v>
      </c>
      <c r="AB22" s="36">
        <f>IF(ISNA(_xlfn.XMATCH("区が直面する課題や、それに対する区の考え・取組みについて知りたい",_xlfn.TEXTSPLIT(回答一覧[[#This Row],[6⃣区のおしらせ「せたがや」にどんなことを期待するか（複数選択可）]],";",,FALSE,0))),0,1)</f>
        <v>1</v>
      </c>
      <c r="AC22" s="36">
        <f>IF(ISNA(_xlfn.XMATCH("区の取組みへの意見募集企画に意見や提案を寄せたい",_xlfn.TEXTSPLIT(回答一覧[[#This Row],[6⃣区のおしらせ「せたがや」にどんなことを期待するか（複数選択可）]],";",,FALSE,0))),0,1)</f>
        <v>0</v>
      </c>
      <c r="AD22" s="36">
        <f>IF(ISNA(_xlfn.XMATCH("区民等と区が協働して取り組んでいる事柄について知りたい",_xlfn.TEXTSPLIT(回答一覧[[#This Row],[6⃣区のおしらせ「せたがや」にどんなことを期待するか（複数選択可）]],";",,FALSE,0))),0,1)</f>
        <v>1</v>
      </c>
      <c r="AE22" s="36">
        <f>IF(ISNA(_xlfn.XMATCH("特にない",_xlfn.TEXTSPLIT(回答一覧[[#This Row],[6⃣区のおしらせ「せたがや」にどんなことを期待するか（複数選択可）]],";",,FALSE,0))),0,1)</f>
        <v>0</v>
      </c>
      <c r="AF22" s="36">
        <f>IF(ISNA(_xlfn.XMATCH("無回答",_xlfn.TEXTSPLIT(回答一覧[[#This Row],[6⃣区のおしらせ「せたがや」にどんなことを期待するか（複数選択可）]],";",,FALSE,0))),0,1)</f>
        <v>0</v>
      </c>
      <c r="AG22" s="7" t="s">
        <v>672</v>
      </c>
      <c r="AH22" s="36">
        <f>IF(ISNA(_xlfn.XMATCH("健康づくりや高齢者・障害者の福祉に関すること",_xlfn.TEXTSPLIT(回答一覧[[#This Row],[7⃣区のおしらせ「せたがや」でどのようなテーマを特集してほしいか（複数選択可）]],";",,FALSE,0))),0,1)</f>
        <v>1</v>
      </c>
      <c r="AI22" s="36">
        <f>IF(ISNA(_xlfn.XMATCH("生活の困りごとに対する支援に関すること",_xlfn.TEXTSPLIT(回答一覧[[#This Row],[7⃣区のおしらせ「せたがや」でどのようなテーマを特集してほしいか（複数選択可）]],";",,FALSE,0))),0,1)</f>
        <v>0</v>
      </c>
      <c r="AJ22" s="36">
        <f>IF(ISNA(_xlfn.XMATCH("子ども・若者や教育に関すること",_xlfn.TEXTSPLIT(回答一覧[[#This Row],[7⃣区のおしらせ「せたがや」でどのようなテーマを特集してほしいか（複数選択可）]],";",,FALSE,0))),0,1)</f>
        <v>0</v>
      </c>
      <c r="AK22" s="36">
        <f>IF(ISNA(_xlfn.XMATCH("地域コミュニティに関すること",_xlfn.TEXTSPLIT(回答一覧[[#This Row],[7⃣区のおしらせ「せたがや」でどのようなテーマを特集してほしいか（複数選択可）]],";",,FALSE,0))),0,1)</f>
        <v>0</v>
      </c>
      <c r="AL22" s="36">
        <f>IF(ISNA(_xlfn.XMATCH("防災や防犯に関すること",_xlfn.TEXTSPLIT(回答一覧[[#This Row],[7⃣区のおしらせ「せたがや」でどのようなテーマを特集してほしいか（複数選択可）]],";",,FALSE,0))),0,1)</f>
        <v>1</v>
      </c>
      <c r="AM22" s="36">
        <f>IF(ISNA(_xlfn.XMATCH("多様性の尊重（人権尊重・男女共同参画）に関すること",_xlfn.TEXTSPLIT(回答一覧[[#This Row],[7⃣区のおしらせ「せたがや」でどのようなテーマを特集してほしいか（複数選択可）]],";",,FALSE,0))),0,1)</f>
        <v>0</v>
      </c>
      <c r="AN22" s="36">
        <f>IF(ISNA(_xlfn.XMATCH("文化・芸術やスポーツ、生涯学習に関すること",_xlfn.TEXTSPLIT(回答一覧[[#This Row],[7⃣区のおしらせ「せたがや」でどのようなテーマを特集してほしいか（複数選択可）]],";",,FALSE,0))),0,1)</f>
        <v>0</v>
      </c>
      <c r="AO22" s="36">
        <f>IF(ISNA(_xlfn.XMATCH("清掃・資源リサイクルに関すること",_xlfn.TEXTSPLIT(回答一覧[[#This Row],[7⃣区のおしらせ「せたがや」でどのようなテーマを特集してほしいか（複数選択可）]],";",,FALSE,0))),0,1)</f>
        <v>1</v>
      </c>
      <c r="AP22" s="36">
        <f>IF(ISNA(_xlfn.XMATCH("消費者支援や産業振興・雇用促進に関すること",_xlfn.TEXTSPLIT(回答一覧[[#This Row],[7⃣区のおしらせ「せたがや」でどのようなテーマを特集してほしいか（複数選択可）]],";",,FALSE,0))),0,1)</f>
        <v>0</v>
      </c>
      <c r="AQ22" s="36">
        <f>IF(ISNA(_xlfn.XMATCH("公園・緑地や自然環境の保護に関すること",_xlfn.TEXTSPLIT(回答一覧[[#This Row],[7⃣区のおしらせ「せたがや」でどのようなテーマを特集してほしいか（複数選択可）]],";",,FALSE,0))),0,1)</f>
        <v>0</v>
      </c>
      <c r="AR22" s="36">
        <f>IF(ISNA(_xlfn.XMATCH("都市景観や交通に関すること",_xlfn.TEXTSPLIT(回答一覧[[#This Row],[7⃣区のおしらせ「せたがや」でどのようなテーマを特集してほしいか（複数選択可）]],";",,FALSE,0))),0,1)</f>
        <v>1</v>
      </c>
      <c r="AS22" s="36">
        <f>IF(ISNA(_xlfn.XMATCH("特にない",_xlfn.TEXTSPLIT(回答一覧[[#This Row],[7⃣区のおしらせ「せたがや」でどのようなテーマを特集してほしいか（複数選択可）]],";",,FALSE,0))),0,1)</f>
        <v>0</v>
      </c>
      <c r="AT22" s="36">
        <f>IF(ISNA(_xlfn.XMATCH("その他",_xlfn.TEXTSPLIT(回答一覧[[#This Row],[7⃣区のおしらせ「せたがや」でどのようなテーマを特集してほしいか（複数選択可）]],";",,FALSE,0))),0,1)</f>
        <v>0</v>
      </c>
      <c r="AU22" s="36">
        <f>IF(ISNA(_xlfn.XMATCH("無回答",_xlfn.TEXTSPLIT(回答一覧[[#This Row],[7⃣区のおしらせ「せたがや」でどのようなテーマを特集してほしいか（複数選択可）]],";",,FALSE,0))),0,1)</f>
        <v>0</v>
      </c>
      <c r="AV22" s="8" t="s">
        <v>356</v>
      </c>
      <c r="AW22" s="8" t="s">
        <v>357</v>
      </c>
      <c r="AX22" s="8" t="s">
        <v>347</v>
      </c>
      <c r="AY22" s="7"/>
    </row>
    <row r="23" spans="1:51" ht="27">
      <c r="A23" s="6" t="s">
        <v>245</v>
      </c>
      <c r="B23" s="12" t="s">
        <v>374</v>
      </c>
      <c r="C23" s="12" t="s">
        <v>349</v>
      </c>
      <c r="D23" s="8" t="s">
        <v>728</v>
      </c>
      <c r="E23" s="8" t="s">
        <v>730</v>
      </c>
      <c r="F23" s="7" t="s">
        <v>350</v>
      </c>
      <c r="G23" s="36">
        <f>IF(ISNA(_xlfn.XMATCH("新聞折込・戸別配付",_xlfn.TEXTSPLIT(回答一覧[[#This Row],[4⃣区のおしらせ「せたがや」をどのように入手しているか（複数選択可）]],";",,FALSE,0))),0,1)</f>
        <v>1</v>
      </c>
      <c r="H23" s="36">
        <f>IF(ISNA(_xlfn.XMATCH("駅",_xlfn.TEXTSPLIT(回答一覧[[#This Row],[4⃣区のおしらせ「せたがや」をどのように入手しているか（複数選択可）]],";",,FALSE,0))),0,1)</f>
        <v>0</v>
      </c>
      <c r="I23" s="36">
        <f>IF(ISNA(_xlfn.XMATCH("郵便局・コンビニエンスストア・その他商業施設",_xlfn.TEXTSPLIT(回答一覧[[#This Row],[4⃣区のおしらせ「せたがや」をどのように入手しているか（複数選択可）]],";",,FALSE,0))),0,1)</f>
        <v>0</v>
      </c>
      <c r="J23" s="36">
        <f>IF(ISNA(_xlfn.XMATCH("区施設",_xlfn.TEXTSPLIT(回答一覧[[#This Row],[4⃣区のおしらせ「せたがや」をどのように入手しているか（複数選択可）]],";",,FALSE,0))),0,1)</f>
        <v>0</v>
      </c>
      <c r="K23" s="36">
        <f>IF(ISNA(_xlfn.XMATCH("区のホームページ",_xlfn.TEXTSPLIT(回答一覧[[#This Row],[4⃣区のおしらせ「せたがや」をどのように入手しているか（複数選択可）]],";",,FALSE,0))),0,1)</f>
        <v>0</v>
      </c>
      <c r="L23" s="36">
        <f>IF(ISNA(_xlfn.XMATCH("カタログポケット・マチイロ",_xlfn.TEXTSPLIT(回答一覧[[#This Row],[4⃣区のおしらせ「せたがや」をどのように入手しているか（複数選択可）]],";",,FALSE,0))),0,1)</f>
        <v>0</v>
      </c>
      <c r="M23" s="36">
        <f>IF(ISNA(_xlfn.XMATCH("入手していない",_xlfn.TEXTSPLIT(回答一覧[[#This Row],[4⃣区のおしらせ「せたがや」をどのように入手しているか（複数選択可）]],";",,FALSE,0))),0,1)</f>
        <v>0</v>
      </c>
      <c r="N23" s="36">
        <f>IF(ISNA(_xlfn.XMATCH("その他",_xlfn.TEXTSPLIT(回答一覧[[#This Row],[4⃣区のおしらせ「せたがや」をどのように入手しているか（複数選択可）]],";",,FALSE,0))),0,1)</f>
        <v>0</v>
      </c>
      <c r="O23" s="36">
        <f>IF(ISNA(_xlfn.XMATCH("無回答",_xlfn.TEXTSPLIT(回答一覧[[#This Row],[4⃣区のおしらせ「せたがや」をどのように入手しているか（複数選択可）]],";",,FALSE,0))),0,1)</f>
        <v>0</v>
      </c>
      <c r="P23" s="8" t="s">
        <v>360</v>
      </c>
      <c r="Q23" s="8" t="s">
        <v>377</v>
      </c>
      <c r="R23" s="8" t="s">
        <v>352</v>
      </c>
      <c r="S23" s="8" t="s">
        <v>352</v>
      </c>
      <c r="T23" s="8" t="s">
        <v>352</v>
      </c>
      <c r="U23" s="8" t="s">
        <v>352</v>
      </c>
      <c r="V23" s="8" t="s">
        <v>353</v>
      </c>
      <c r="W23" s="7" t="s">
        <v>444</v>
      </c>
      <c r="X23" s="36">
        <f>IF(ISNA(_xlfn.XMATCH("利用できる行政サービスや、暮らしに関わる情報・知識を入手したい",_xlfn.TEXTSPLIT(回答一覧[[#This Row],[6⃣区のおしらせ「せたがや」にどんなことを期待するか（複数選択可）]],";",,FALSE,0))),0,1)</f>
        <v>1</v>
      </c>
      <c r="Y23" s="36">
        <f>IF(ISNA(_xlfn.XMATCH("イベントの情報を入手したい",_xlfn.TEXTSPLIT(回答一覧[[#This Row],[6⃣区のおしらせ「せたがや」にどんなことを期待するか（複数選択可）]],";",,FALSE,0))),0,1)</f>
        <v>0</v>
      </c>
      <c r="Z23" s="36">
        <f>IF(ISNA(_xlfn.XMATCH("区の新しい取組みについて知りたい",_xlfn.TEXTSPLIT(回答一覧[[#This Row],[6⃣区のおしらせ「せたがや」にどんなことを期待するか（複数選択可）]],";",,FALSE,0))),0,1)</f>
        <v>0</v>
      </c>
      <c r="AA23" s="36">
        <f>IF(ISNA(_xlfn.XMATCH("予算など区政の基本的な情報を入手したい",_xlfn.TEXTSPLIT(回答一覧[[#This Row],[6⃣区のおしらせ「せたがや」にどんなことを期待するか（複数選択可）]],";",,FALSE,0))),0,1)</f>
        <v>0</v>
      </c>
      <c r="AB23" s="36">
        <f>IF(ISNA(_xlfn.XMATCH("区が直面する課題や、それに対する区の考え・取組みについて知りたい",_xlfn.TEXTSPLIT(回答一覧[[#This Row],[6⃣区のおしらせ「せたがや」にどんなことを期待するか（複数選択可）]],";",,FALSE,0))),0,1)</f>
        <v>0</v>
      </c>
      <c r="AC23" s="36">
        <f>IF(ISNA(_xlfn.XMATCH("区の取組みへの意見募集企画に意見や提案を寄せたい",_xlfn.TEXTSPLIT(回答一覧[[#This Row],[6⃣区のおしらせ「せたがや」にどんなことを期待するか（複数選択可）]],";",,FALSE,0))),0,1)</f>
        <v>0</v>
      </c>
      <c r="AD23" s="36">
        <f>IF(ISNA(_xlfn.XMATCH("区民等と区が協働して取り組んでいる事柄について知りたい",_xlfn.TEXTSPLIT(回答一覧[[#This Row],[6⃣区のおしらせ「せたがや」にどんなことを期待するか（複数選択可）]],";",,FALSE,0))),0,1)</f>
        <v>0</v>
      </c>
      <c r="AE23" s="36">
        <f>IF(ISNA(_xlfn.XMATCH("特にない",_xlfn.TEXTSPLIT(回答一覧[[#This Row],[6⃣区のおしらせ「せたがや」にどんなことを期待するか（複数選択可）]],";",,FALSE,0))),0,1)</f>
        <v>0</v>
      </c>
      <c r="AF23" s="36">
        <f>IF(ISNA(_xlfn.XMATCH("無回答",_xlfn.TEXTSPLIT(回答一覧[[#This Row],[6⃣区のおしらせ「せたがや」にどんなことを期待するか（複数選択可）]],";",,FALSE,0))),0,1)</f>
        <v>0</v>
      </c>
      <c r="AG23" s="7" t="s">
        <v>584</v>
      </c>
      <c r="AH23" s="36">
        <f>IF(ISNA(_xlfn.XMATCH("健康づくりや高齢者・障害者の福祉に関すること",_xlfn.TEXTSPLIT(回答一覧[[#This Row],[7⃣区のおしらせ「せたがや」でどのようなテーマを特集してほしいか（複数選択可）]],";",,FALSE,0))),0,1)</f>
        <v>0</v>
      </c>
      <c r="AI23" s="36">
        <f>IF(ISNA(_xlfn.XMATCH("生活の困りごとに対する支援に関すること",_xlfn.TEXTSPLIT(回答一覧[[#This Row],[7⃣区のおしらせ「せたがや」でどのようなテーマを特集してほしいか（複数選択可）]],";",,FALSE,0))),0,1)</f>
        <v>0</v>
      </c>
      <c r="AJ23" s="36">
        <f>IF(ISNA(_xlfn.XMATCH("子ども・若者や教育に関すること",_xlfn.TEXTSPLIT(回答一覧[[#This Row],[7⃣区のおしらせ「せたがや」でどのようなテーマを特集してほしいか（複数選択可）]],";",,FALSE,0))),0,1)</f>
        <v>0</v>
      </c>
      <c r="AK23" s="36">
        <f>IF(ISNA(_xlfn.XMATCH("地域コミュニティに関すること",_xlfn.TEXTSPLIT(回答一覧[[#This Row],[7⃣区のおしらせ「せたがや」でどのようなテーマを特集してほしいか（複数選択可）]],";",,FALSE,0))),0,1)</f>
        <v>0</v>
      </c>
      <c r="AL23" s="36">
        <f>IF(ISNA(_xlfn.XMATCH("防災や防犯に関すること",_xlfn.TEXTSPLIT(回答一覧[[#This Row],[7⃣区のおしらせ「せたがや」でどのようなテーマを特集してほしいか（複数選択可）]],";",,FALSE,0))),0,1)</f>
        <v>1</v>
      </c>
      <c r="AM23" s="36">
        <f>IF(ISNA(_xlfn.XMATCH("多様性の尊重（人権尊重・男女共同参画）に関すること",_xlfn.TEXTSPLIT(回答一覧[[#This Row],[7⃣区のおしらせ「せたがや」でどのようなテーマを特集してほしいか（複数選択可）]],";",,FALSE,0))),0,1)</f>
        <v>0</v>
      </c>
      <c r="AN23" s="36">
        <f>IF(ISNA(_xlfn.XMATCH("文化・芸術やスポーツ、生涯学習に関すること",_xlfn.TEXTSPLIT(回答一覧[[#This Row],[7⃣区のおしらせ「せたがや」でどのようなテーマを特集してほしいか（複数選択可）]],";",,FALSE,0))),0,1)</f>
        <v>0</v>
      </c>
      <c r="AO23" s="36">
        <f>IF(ISNA(_xlfn.XMATCH("清掃・資源リサイクルに関すること",_xlfn.TEXTSPLIT(回答一覧[[#This Row],[7⃣区のおしらせ「せたがや」でどのようなテーマを特集してほしいか（複数選択可）]],";",,FALSE,0))),0,1)</f>
        <v>1</v>
      </c>
      <c r="AP23" s="36">
        <f>IF(ISNA(_xlfn.XMATCH("消費者支援や産業振興・雇用促進に関すること",_xlfn.TEXTSPLIT(回答一覧[[#This Row],[7⃣区のおしらせ「せたがや」でどのようなテーマを特集してほしいか（複数選択可）]],";",,FALSE,0))),0,1)</f>
        <v>0</v>
      </c>
      <c r="AQ23" s="36">
        <f>IF(ISNA(_xlfn.XMATCH("公園・緑地や自然環境の保護に関すること",_xlfn.TEXTSPLIT(回答一覧[[#This Row],[7⃣区のおしらせ「せたがや」でどのようなテーマを特集してほしいか（複数選択可）]],";",,FALSE,0))),0,1)</f>
        <v>0</v>
      </c>
      <c r="AR23" s="36">
        <f>IF(ISNA(_xlfn.XMATCH("都市景観や交通に関すること",_xlfn.TEXTSPLIT(回答一覧[[#This Row],[7⃣区のおしらせ「せたがや」でどのようなテーマを特集してほしいか（複数選択可）]],";",,FALSE,0))),0,1)</f>
        <v>1</v>
      </c>
      <c r="AS23" s="36">
        <f>IF(ISNA(_xlfn.XMATCH("特にない",_xlfn.TEXTSPLIT(回答一覧[[#This Row],[7⃣区のおしらせ「せたがや」でどのようなテーマを特集してほしいか（複数選択可）]],";",,FALSE,0))),0,1)</f>
        <v>0</v>
      </c>
      <c r="AT23" s="36">
        <f>IF(ISNA(_xlfn.XMATCH("その他",_xlfn.TEXTSPLIT(回答一覧[[#This Row],[7⃣区のおしらせ「せたがや」でどのようなテーマを特集してほしいか（複数選択可）]],";",,FALSE,0))),0,1)</f>
        <v>0</v>
      </c>
      <c r="AU23" s="36">
        <f>IF(ISNA(_xlfn.XMATCH("無回答",_xlfn.TEXTSPLIT(回答一覧[[#This Row],[7⃣区のおしらせ「せたがや」でどのようなテーマを特集してほしいか（複数選択可）]],";",,FALSE,0))),0,1)</f>
        <v>0</v>
      </c>
      <c r="AV23" s="8" t="s">
        <v>419</v>
      </c>
      <c r="AW23" s="8" t="s">
        <v>357</v>
      </c>
      <c r="AX23" s="8" t="s">
        <v>347</v>
      </c>
      <c r="AY23" s="7"/>
    </row>
    <row r="24" spans="1:51" ht="67.5">
      <c r="A24" s="6" t="s">
        <v>244</v>
      </c>
      <c r="B24" s="12" t="s">
        <v>374</v>
      </c>
      <c r="C24" s="12" t="s">
        <v>349</v>
      </c>
      <c r="D24" s="8" t="s">
        <v>728</v>
      </c>
      <c r="E24" s="8" t="s">
        <v>730</v>
      </c>
      <c r="F24" s="7" t="s">
        <v>350</v>
      </c>
      <c r="G24" s="36">
        <f>IF(ISNA(_xlfn.XMATCH("新聞折込・戸別配付",_xlfn.TEXTSPLIT(回答一覧[[#This Row],[4⃣区のおしらせ「せたがや」をどのように入手しているか（複数選択可）]],";",,FALSE,0))),0,1)</f>
        <v>1</v>
      </c>
      <c r="H24" s="36">
        <f>IF(ISNA(_xlfn.XMATCH("駅",_xlfn.TEXTSPLIT(回答一覧[[#This Row],[4⃣区のおしらせ「せたがや」をどのように入手しているか（複数選択可）]],";",,FALSE,0))),0,1)</f>
        <v>0</v>
      </c>
      <c r="I24" s="36">
        <f>IF(ISNA(_xlfn.XMATCH("郵便局・コンビニエンスストア・その他商業施設",_xlfn.TEXTSPLIT(回答一覧[[#This Row],[4⃣区のおしらせ「せたがや」をどのように入手しているか（複数選択可）]],";",,FALSE,0))),0,1)</f>
        <v>0</v>
      </c>
      <c r="J24" s="36">
        <f>IF(ISNA(_xlfn.XMATCH("区施設",_xlfn.TEXTSPLIT(回答一覧[[#This Row],[4⃣区のおしらせ「せたがや」をどのように入手しているか（複数選択可）]],";",,FALSE,0))),0,1)</f>
        <v>0</v>
      </c>
      <c r="K24" s="36">
        <f>IF(ISNA(_xlfn.XMATCH("区のホームページ",_xlfn.TEXTSPLIT(回答一覧[[#This Row],[4⃣区のおしらせ「せたがや」をどのように入手しているか（複数選択可）]],";",,FALSE,0))),0,1)</f>
        <v>0</v>
      </c>
      <c r="L24" s="36">
        <f>IF(ISNA(_xlfn.XMATCH("カタログポケット・マチイロ",_xlfn.TEXTSPLIT(回答一覧[[#This Row],[4⃣区のおしらせ「せたがや」をどのように入手しているか（複数選択可）]],";",,FALSE,0))),0,1)</f>
        <v>0</v>
      </c>
      <c r="M24" s="36">
        <f>IF(ISNA(_xlfn.XMATCH("入手していない",_xlfn.TEXTSPLIT(回答一覧[[#This Row],[4⃣区のおしらせ「せたがや」をどのように入手しているか（複数選択可）]],";",,FALSE,0))),0,1)</f>
        <v>0</v>
      </c>
      <c r="N24" s="36">
        <f>IF(ISNA(_xlfn.XMATCH("その他",_xlfn.TEXTSPLIT(回答一覧[[#This Row],[4⃣区のおしらせ「せたがや」をどのように入手しているか（複数選択可）]],";",,FALSE,0))),0,1)</f>
        <v>0</v>
      </c>
      <c r="O24" s="36">
        <f>IF(ISNA(_xlfn.XMATCH("無回答",_xlfn.TEXTSPLIT(回答一覧[[#This Row],[4⃣区のおしらせ「せたがや」をどのように入手しているか（複数選択可）]],";",,FALSE,0))),0,1)</f>
        <v>0</v>
      </c>
      <c r="P24" s="8" t="s">
        <v>360</v>
      </c>
      <c r="Q24" s="8" t="s">
        <v>352</v>
      </c>
      <c r="R24" s="8" t="s">
        <v>352</v>
      </c>
      <c r="S24" s="8" t="s">
        <v>352</v>
      </c>
      <c r="T24" s="8" t="s">
        <v>352</v>
      </c>
      <c r="U24" s="8" t="s">
        <v>352</v>
      </c>
      <c r="V24" s="8" t="s">
        <v>353</v>
      </c>
      <c r="W24" s="7" t="s">
        <v>669</v>
      </c>
      <c r="X24" s="36">
        <f>IF(ISNA(_xlfn.XMATCH("利用できる行政サービスや、暮らしに関わる情報・知識を入手したい",_xlfn.TEXTSPLIT(回答一覧[[#This Row],[6⃣区のおしらせ「せたがや」にどんなことを期待するか（複数選択可）]],";",,FALSE,0))),0,1)</f>
        <v>1</v>
      </c>
      <c r="Y24" s="36">
        <f>IF(ISNA(_xlfn.XMATCH("イベントの情報を入手したい",_xlfn.TEXTSPLIT(回答一覧[[#This Row],[6⃣区のおしらせ「せたがや」にどんなことを期待するか（複数選択可）]],";",,FALSE,0))),0,1)</f>
        <v>1</v>
      </c>
      <c r="Z24" s="36">
        <f>IF(ISNA(_xlfn.XMATCH("区の新しい取組みについて知りたい",_xlfn.TEXTSPLIT(回答一覧[[#This Row],[6⃣区のおしらせ「せたがや」にどんなことを期待するか（複数選択可）]],";",,FALSE,0))),0,1)</f>
        <v>1</v>
      </c>
      <c r="AA24" s="36">
        <f>IF(ISNA(_xlfn.XMATCH("予算など区政の基本的な情報を入手したい",_xlfn.TEXTSPLIT(回答一覧[[#This Row],[6⃣区のおしらせ「せたがや」にどんなことを期待するか（複数選択可）]],";",,FALSE,0))),0,1)</f>
        <v>1</v>
      </c>
      <c r="AB24" s="36">
        <f>IF(ISNA(_xlfn.XMATCH("区が直面する課題や、それに対する区の考え・取組みについて知りたい",_xlfn.TEXTSPLIT(回答一覧[[#This Row],[6⃣区のおしらせ「せたがや」にどんなことを期待するか（複数選択可）]],";",,FALSE,0))),0,1)</f>
        <v>1</v>
      </c>
      <c r="AC24" s="36">
        <f>IF(ISNA(_xlfn.XMATCH("区の取組みへの意見募集企画に意見や提案を寄せたい",_xlfn.TEXTSPLIT(回答一覧[[#This Row],[6⃣区のおしらせ「せたがや」にどんなことを期待するか（複数選択可）]],";",,FALSE,0))),0,1)</f>
        <v>0</v>
      </c>
      <c r="AD24" s="36">
        <f>IF(ISNA(_xlfn.XMATCH("区民等と区が協働して取り組んでいる事柄について知りたい",_xlfn.TEXTSPLIT(回答一覧[[#This Row],[6⃣区のおしらせ「せたがや」にどんなことを期待するか（複数選択可）]],";",,FALSE,0))),0,1)</f>
        <v>1</v>
      </c>
      <c r="AE24" s="36">
        <f>IF(ISNA(_xlfn.XMATCH("特にない",_xlfn.TEXTSPLIT(回答一覧[[#This Row],[6⃣区のおしらせ「せたがや」にどんなことを期待するか（複数選択可）]],";",,FALSE,0))),0,1)</f>
        <v>0</v>
      </c>
      <c r="AF24" s="36">
        <f>IF(ISNA(_xlfn.XMATCH("無回答",_xlfn.TEXTSPLIT(回答一覧[[#This Row],[6⃣区のおしらせ「せたがや」にどんなことを期待するか（複数選択可）]],";",,FALSE,0))),0,1)</f>
        <v>0</v>
      </c>
      <c r="AG24" s="7" t="s">
        <v>670</v>
      </c>
      <c r="AH24" s="36">
        <f>IF(ISNA(_xlfn.XMATCH("健康づくりや高齢者・障害者の福祉に関すること",_xlfn.TEXTSPLIT(回答一覧[[#This Row],[7⃣区のおしらせ「せたがや」でどのようなテーマを特集してほしいか（複数選択可）]],";",,FALSE,0))),0,1)</f>
        <v>1</v>
      </c>
      <c r="AI24" s="36">
        <f>IF(ISNA(_xlfn.XMATCH("生活の困りごとに対する支援に関すること",_xlfn.TEXTSPLIT(回答一覧[[#This Row],[7⃣区のおしらせ「せたがや」でどのようなテーマを特集してほしいか（複数選択可）]],";",,FALSE,0))),0,1)</f>
        <v>1</v>
      </c>
      <c r="AJ24" s="36">
        <f>IF(ISNA(_xlfn.XMATCH("子ども・若者や教育に関すること",_xlfn.TEXTSPLIT(回答一覧[[#This Row],[7⃣区のおしらせ「せたがや」でどのようなテーマを特集してほしいか（複数選択可）]],";",,FALSE,0))),0,1)</f>
        <v>1</v>
      </c>
      <c r="AK24" s="36">
        <f>IF(ISNA(_xlfn.XMATCH("地域コミュニティに関すること",_xlfn.TEXTSPLIT(回答一覧[[#This Row],[7⃣区のおしらせ「せたがや」でどのようなテーマを特集してほしいか（複数選択可）]],";",,FALSE,0))),0,1)</f>
        <v>1</v>
      </c>
      <c r="AL24" s="36">
        <f>IF(ISNA(_xlfn.XMATCH("防災や防犯に関すること",_xlfn.TEXTSPLIT(回答一覧[[#This Row],[7⃣区のおしらせ「せたがや」でどのようなテーマを特集してほしいか（複数選択可）]],";",,FALSE,0))),0,1)</f>
        <v>1</v>
      </c>
      <c r="AM24" s="36">
        <f>IF(ISNA(_xlfn.XMATCH("多様性の尊重（人権尊重・男女共同参画）に関すること",_xlfn.TEXTSPLIT(回答一覧[[#This Row],[7⃣区のおしらせ「せたがや」でどのようなテーマを特集してほしいか（複数選択可）]],";",,FALSE,0))),0,1)</f>
        <v>0</v>
      </c>
      <c r="AN24" s="36">
        <f>IF(ISNA(_xlfn.XMATCH("文化・芸術やスポーツ、生涯学習に関すること",_xlfn.TEXTSPLIT(回答一覧[[#This Row],[7⃣区のおしらせ「せたがや」でどのようなテーマを特集してほしいか（複数選択可）]],";",,FALSE,0))),0,1)</f>
        <v>0</v>
      </c>
      <c r="AO24" s="36">
        <f>IF(ISNA(_xlfn.XMATCH("清掃・資源リサイクルに関すること",_xlfn.TEXTSPLIT(回答一覧[[#This Row],[7⃣区のおしらせ「せたがや」でどのようなテーマを特集してほしいか（複数選択可）]],";",,FALSE,0))),0,1)</f>
        <v>0</v>
      </c>
      <c r="AP24" s="36">
        <f>IF(ISNA(_xlfn.XMATCH("消費者支援や産業振興・雇用促進に関すること",_xlfn.TEXTSPLIT(回答一覧[[#This Row],[7⃣区のおしらせ「せたがや」でどのようなテーマを特集してほしいか（複数選択可）]],";",,FALSE,0))),0,1)</f>
        <v>0</v>
      </c>
      <c r="AQ24" s="36">
        <f>IF(ISNA(_xlfn.XMATCH("公園・緑地や自然環境の保護に関すること",_xlfn.TEXTSPLIT(回答一覧[[#This Row],[7⃣区のおしらせ「せたがや」でどのようなテーマを特集してほしいか（複数選択可）]],";",,FALSE,0))),0,1)</f>
        <v>0</v>
      </c>
      <c r="AR24" s="36">
        <f>IF(ISNA(_xlfn.XMATCH("都市景観や交通に関すること",_xlfn.TEXTSPLIT(回答一覧[[#This Row],[7⃣区のおしらせ「せたがや」でどのようなテーマを特集してほしいか（複数選択可）]],";",,FALSE,0))),0,1)</f>
        <v>1</v>
      </c>
      <c r="AS24" s="36">
        <f>IF(ISNA(_xlfn.XMATCH("特にない",_xlfn.TEXTSPLIT(回答一覧[[#This Row],[7⃣区のおしらせ「せたがや」でどのようなテーマを特集してほしいか（複数選択可）]],";",,FALSE,0))),0,1)</f>
        <v>0</v>
      </c>
      <c r="AT24" s="36">
        <f>IF(ISNA(_xlfn.XMATCH("その他",_xlfn.TEXTSPLIT(回答一覧[[#This Row],[7⃣区のおしらせ「せたがや」でどのようなテーマを特集してほしいか（複数選択可）]],";",,FALSE,0))),0,1)</f>
        <v>0</v>
      </c>
      <c r="AU24" s="36">
        <f>IF(ISNA(_xlfn.XMATCH("無回答",_xlfn.TEXTSPLIT(回答一覧[[#This Row],[7⃣区のおしらせ「せたがや」でどのようなテーマを特集してほしいか（複数選択可）]],";",,FALSE,0))),0,1)</f>
        <v>0</v>
      </c>
      <c r="AV24" s="8" t="s">
        <v>356</v>
      </c>
      <c r="AW24" s="8" t="s">
        <v>357</v>
      </c>
      <c r="AX24" s="8" t="s">
        <v>347</v>
      </c>
      <c r="AY24" s="7"/>
    </row>
    <row r="25" spans="1:51" ht="54">
      <c r="A25" s="6" t="s">
        <v>243</v>
      </c>
      <c r="B25" s="12" t="s">
        <v>348</v>
      </c>
      <c r="C25" s="12" t="s">
        <v>349</v>
      </c>
      <c r="D25" s="8" t="s">
        <v>728</v>
      </c>
      <c r="E25" s="8" t="s">
        <v>730</v>
      </c>
      <c r="F25" s="7" t="s">
        <v>350</v>
      </c>
      <c r="G25" s="36">
        <f>IF(ISNA(_xlfn.XMATCH("新聞折込・戸別配付",_xlfn.TEXTSPLIT(回答一覧[[#This Row],[4⃣区のおしらせ「せたがや」をどのように入手しているか（複数選択可）]],";",,FALSE,0))),0,1)</f>
        <v>1</v>
      </c>
      <c r="H25" s="36">
        <f>IF(ISNA(_xlfn.XMATCH("駅",_xlfn.TEXTSPLIT(回答一覧[[#This Row],[4⃣区のおしらせ「せたがや」をどのように入手しているか（複数選択可）]],";",,FALSE,0))),0,1)</f>
        <v>0</v>
      </c>
      <c r="I25" s="36">
        <f>IF(ISNA(_xlfn.XMATCH("郵便局・コンビニエンスストア・その他商業施設",_xlfn.TEXTSPLIT(回答一覧[[#This Row],[4⃣区のおしらせ「せたがや」をどのように入手しているか（複数選択可）]],";",,FALSE,0))),0,1)</f>
        <v>0</v>
      </c>
      <c r="J25" s="36">
        <f>IF(ISNA(_xlfn.XMATCH("区施設",_xlfn.TEXTSPLIT(回答一覧[[#This Row],[4⃣区のおしらせ「せたがや」をどのように入手しているか（複数選択可）]],";",,FALSE,0))),0,1)</f>
        <v>0</v>
      </c>
      <c r="K25" s="36">
        <f>IF(ISNA(_xlfn.XMATCH("区のホームページ",_xlfn.TEXTSPLIT(回答一覧[[#This Row],[4⃣区のおしらせ「せたがや」をどのように入手しているか（複数選択可）]],";",,FALSE,0))),0,1)</f>
        <v>0</v>
      </c>
      <c r="L25" s="36">
        <f>IF(ISNA(_xlfn.XMATCH("カタログポケット・マチイロ",_xlfn.TEXTSPLIT(回答一覧[[#This Row],[4⃣区のおしらせ「せたがや」をどのように入手しているか（複数選択可）]],";",,FALSE,0))),0,1)</f>
        <v>0</v>
      </c>
      <c r="M25" s="36">
        <f>IF(ISNA(_xlfn.XMATCH("入手していない",_xlfn.TEXTSPLIT(回答一覧[[#This Row],[4⃣区のおしらせ「せたがや」をどのように入手しているか（複数選択可）]],";",,FALSE,0))),0,1)</f>
        <v>0</v>
      </c>
      <c r="N25" s="36">
        <f>IF(ISNA(_xlfn.XMATCH("その他",_xlfn.TEXTSPLIT(回答一覧[[#This Row],[4⃣区のおしらせ「せたがや」をどのように入手しているか（複数選択可）]],";",,FALSE,0))),0,1)</f>
        <v>0</v>
      </c>
      <c r="O25" s="36">
        <f>IF(ISNA(_xlfn.XMATCH("無回答",_xlfn.TEXTSPLIT(回答一覧[[#This Row],[4⃣区のおしらせ「せたがや」をどのように入手しているか（複数選択可）]],";",,FALSE,0))),0,1)</f>
        <v>0</v>
      </c>
      <c r="P25" s="8" t="s">
        <v>360</v>
      </c>
      <c r="Q25" s="8" t="s">
        <v>352</v>
      </c>
      <c r="R25" s="8" t="s">
        <v>377</v>
      </c>
      <c r="S25" s="8" t="s">
        <v>352</v>
      </c>
      <c r="T25" s="8" t="s">
        <v>352</v>
      </c>
      <c r="U25" s="8" t="s">
        <v>377</v>
      </c>
      <c r="V25" s="8" t="s">
        <v>353</v>
      </c>
      <c r="W25" s="7" t="s">
        <v>664</v>
      </c>
      <c r="X25" s="36">
        <f>IF(ISNA(_xlfn.XMATCH("利用できる行政サービスや、暮らしに関わる情報・知識を入手したい",_xlfn.TEXTSPLIT(回答一覧[[#This Row],[6⃣区のおしらせ「せたがや」にどんなことを期待するか（複数選択可）]],";",,FALSE,0))),0,1)</f>
        <v>1</v>
      </c>
      <c r="Y25" s="36">
        <f>IF(ISNA(_xlfn.XMATCH("イベントの情報を入手したい",_xlfn.TEXTSPLIT(回答一覧[[#This Row],[6⃣区のおしらせ「せたがや」にどんなことを期待するか（複数選択可）]],";",,FALSE,0))),0,1)</f>
        <v>1</v>
      </c>
      <c r="Z25" s="36">
        <f>IF(ISNA(_xlfn.XMATCH("区の新しい取組みについて知りたい",_xlfn.TEXTSPLIT(回答一覧[[#This Row],[6⃣区のおしらせ「せたがや」にどんなことを期待するか（複数選択可）]],";",,FALSE,0))),0,1)</f>
        <v>0</v>
      </c>
      <c r="AA25" s="36">
        <f>IF(ISNA(_xlfn.XMATCH("予算など区政の基本的な情報を入手したい",_xlfn.TEXTSPLIT(回答一覧[[#This Row],[6⃣区のおしらせ「せたがや」にどんなことを期待するか（複数選択可）]],";",,FALSE,0))),0,1)</f>
        <v>0</v>
      </c>
      <c r="AB25" s="36">
        <f>IF(ISNA(_xlfn.XMATCH("区が直面する課題や、それに対する区の考え・取組みについて知りたい",_xlfn.TEXTSPLIT(回答一覧[[#This Row],[6⃣区のおしらせ「せたがや」にどんなことを期待するか（複数選択可）]],";",,FALSE,0))),0,1)</f>
        <v>1</v>
      </c>
      <c r="AC25" s="36">
        <f>IF(ISNA(_xlfn.XMATCH("区の取組みへの意見募集企画に意見や提案を寄せたい",_xlfn.TEXTSPLIT(回答一覧[[#This Row],[6⃣区のおしらせ「せたがや」にどんなことを期待するか（複数選択可）]],";",,FALSE,0))),0,1)</f>
        <v>0</v>
      </c>
      <c r="AD25" s="36">
        <f>IF(ISNA(_xlfn.XMATCH("区民等と区が協働して取り組んでいる事柄について知りたい",_xlfn.TEXTSPLIT(回答一覧[[#This Row],[6⃣区のおしらせ「せたがや」にどんなことを期待するか（複数選択可）]],";",,FALSE,0))),0,1)</f>
        <v>1</v>
      </c>
      <c r="AE25" s="36">
        <f>IF(ISNA(_xlfn.XMATCH("特にない",_xlfn.TEXTSPLIT(回答一覧[[#This Row],[6⃣区のおしらせ「せたがや」にどんなことを期待するか（複数選択可）]],";",,FALSE,0))),0,1)</f>
        <v>0</v>
      </c>
      <c r="AF25" s="36">
        <f>IF(ISNA(_xlfn.XMATCH("無回答",_xlfn.TEXTSPLIT(回答一覧[[#This Row],[6⃣区のおしらせ「せたがや」にどんなことを期待するか（複数選択可）]],";",,FALSE,0))),0,1)</f>
        <v>0</v>
      </c>
      <c r="AG25" s="7" t="s">
        <v>668</v>
      </c>
      <c r="AH25" s="36">
        <f>IF(ISNA(_xlfn.XMATCH("健康づくりや高齢者・障害者の福祉に関すること",_xlfn.TEXTSPLIT(回答一覧[[#This Row],[7⃣区のおしらせ「せたがや」でどのようなテーマを特集してほしいか（複数選択可）]],";",,FALSE,0))),0,1)</f>
        <v>0</v>
      </c>
      <c r="AI25" s="36">
        <f>IF(ISNA(_xlfn.XMATCH("生活の困りごとに対する支援に関すること",_xlfn.TEXTSPLIT(回答一覧[[#This Row],[7⃣区のおしらせ「せたがや」でどのようなテーマを特集してほしいか（複数選択可）]],";",,FALSE,0))),0,1)</f>
        <v>1</v>
      </c>
      <c r="AJ25" s="36">
        <f>IF(ISNA(_xlfn.XMATCH("子ども・若者や教育に関すること",_xlfn.TEXTSPLIT(回答一覧[[#This Row],[7⃣区のおしらせ「せたがや」でどのようなテーマを特集してほしいか（複数選択可）]],";",,FALSE,0))),0,1)</f>
        <v>0</v>
      </c>
      <c r="AK25" s="36">
        <f>IF(ISNA(_xlfn.XMATCH("地域コミュニティに関すること",_xlfn.TEXTSPLIT(回答一覧[[#This Row],[7⃣区のおしらせ「せたがや」でどのようなテーマを特集してほしいか（複数選択可）]],";",,FALSE,0))),0,1)</f>
        <v>1</v>
      </c>
      <c r="AL25" s="36">
        <f>IF(ISNA(_xlfn.XMATCH("防災や防犯に関すること",_xlfn.TEXTSPLIT(回答一覧[[#This Row],[7⃣区のおしらせ「せたがや」でどのようなテーマを特集してほしいか（複数選択可）]],";",,FALSE,0))),0,1)</f>
        <v>0</v>
      </c>
      <c r="AM25" s="36">
        <f>IF(ISNA(_xlfn.XMATCH("多様性の尊重（人権尊重・男女共同参画）に関すること",_xlfn.TEXTSPLIT(回答一覧[[#This Row],[7⃣区のおしらせ「せたがや」でどのようなテーマを特集してほしいか（複数選択可）]],";",,FALSE,0))),0,1)</f>
        <v>0</v>
      </c>
      <c r="AN25" s="36">
        <f>IF(ISNA(_xlfn.XMATCH("文化・芸術やスポーツ、生涯学習に関すること",_xlfn.TEXTSPLIT(回答一覧[[#This Row],[7⃣区のおしらせ「せたがや」でどのようなテーマを特集してほしいか（複数選択可）]],";",,FALSE,0))),0,1)</f>
        <v>0</v>
      </c>
      <c r="AO25" s="36">
        <f>IF(ISNA(_xlfn.XMATCH("清掃・資源リサイクルに関すること",_xlfn.TEXTSPLIT(回答一覧[[#This Row],[7⃣区のおしらせ「せたがや」でどのようなテーマを特集してほしいか（複数選択可）]],";",,FALSE,0))),0,1)</f>
        <v>0</v>
      </c>
      <c r="AP25" s="36">
        <f>IF(ISNA(_xlfn.XMATCH("消費者支援や産業振興・雇用促進に関すること",_xlfn.TEXTSPLIT(回答一覧[[#This Row],[7⃣区のおしらせ「せたがや」でどのようなテーマを特集してほしいか（複数選択可）]],";",,FALSE,0))),0,1)</f>
        <v>0</v>
      </c>
      <c r="AQ25" s="36">
        <f>IF(ISNA(_xlfn.XMATCH("公園・緑地や自然環境の保護に関すること",_xlfn.TEXTSPLIT(回答一覧[[#This Row],[7⃣区のおしらせ「せたがや」でどのようなテーマを特集してほしいか（複数選択可）]],";",,FALSE,0))),0,1)</f>
        <v>0</v>
      </c>
      <c r="AR25" s="36">
        <f>IF(ISNA(_xlfn.XMATCH("都市景観や交通に関すること",_xlfn.TEXTSPLIT(回答一覧[[#This Row],[7⃣区のおしらせ「せたがや」でどのようなテーマを特集してほしいか（複数選択可）]],";",,FALSE,0))),0,1)</f>
        <v>0</v>
      </c>
      <c r="AS25" s="36">
        <f>IF(ISNA(_xlfn.XMATCH("特にない",_xlfn.TEXTSPLIT(回答一覧[[#This Row],[7⃣区のおしらせ「せたがや」でどのようなテーマを特集してほしいか（複数選択可）]],";",,FALSE,0))),0,1)</f>
        <v>0</v>
      </c>
      <c r="AT25" s="36">
        <f>IF(ISNA(_xlfn.XMATCH("その他",_xlfn.TEXTSPLIT(回答一覧[[#This Row],[7⃣区のおしらせ「せたがや」でどのようなテーマを特集してほしいか（複数選択可）]],";",,FALSE,0))),0,1)</f>
        <v>0</v>
      </c>
      <c r="AU25" s="36">
        <f>IF(ISNA(_xlfn.XMATCH("無回答",_xlfn.TEXTSPLIT(回答一覧[[#This Row],[7⃣区のおしらせ「せたがや」でどのようなテーマを特集してほしいか（複数選択可）]],";",,FALSE,0))),0,1)</f>
        <v>0</v>
      </c>
      <c r="AV25" s="8" t="s">
        <v>363</v>
      </c>
      <c r="AW25" s="8" t="s">
        <v>397</v>
      </c>
      <c r="AX25" s="8" t="s">
        <v>347</v>
      </c>
      <c r="AY25" s="7"/>
    </row>
    <row r="26" spans="1:51" ht="27">
      <c r="A26" s="6" t="s">
        <v>242</v>
      </c>
      <c r="B26" s="12" t="s">
        <v>358</v>
      </c>
      <c r="C26" s="12" t="s">
        <v>380</v>
      </c>
      <c r="D26" s="8" t="s">
        <v>728</v>
      </c>
      <c r="E26" s="8" t="s">
        <v>730</v>
      </c>
      <c r="F26" s="7" t="s">
        <v>350</v>
      </c>
      <c r="G26" s="36">
        <f>IF(ISNA(_xlfn.XMATCH("新聞折込・戸別配付",_xlfn.TEXTSPLIT(回答一覧[[#This Row],[4⃣区のおしらせ「せたがや」をどのように入手しているか（複数選択可）]],";",,FALSE,0))),0,1)</f>
        <v>1</v>
      </c>
      <c r="H26" s="36">
        <f>IF(ISNA(_xlfn.XMATCH("駅",_xlfn.TEXTSPLIT(回答一覧[[#This Row],[4⃣区のおしらせ「せたがや」をどのように入手しているか（複数選択可）]],";",,FALSE,0))),0,1)</f>
        <v>0</v>
      </c>
      <c r="I26" s="36">
        <f>IF(ISNA(_xlfn.XMATCH("郵便局・コンビニエンスストア・その他商業施設",_xlfn.TEXTSPLIT(回答一覧[[#This Row],[4⃣区のおしらせ「せたがや」をどのように入手しているか（複数選択可）]],";",,FALSE,0))),0,1)</f>
        <v>0</v>
      </c>
      <c r="J26" s="36">
        <f>IF(ISNA(_xlfn.XMATCH("区施設",_xlfn.TEXTSPLIT(回答一覧[[#This Row],[4⃣区のおしらせ「せたがや」をどのように入手しているか（複数選択可）]],";",,FALSE,0))),0,1)</f>
        <v>0</v>
      </c>
      <c r="K26" s="36">
        <f>IF(ISNA(_xlfn.XMATCH("区のホームページ",_xlfn.TEXTSPLIT(回答一覧[[#This Row],[4⃣区のおしらせ「せたがや」をどのように入手しているか（複数選択可）]],";",,FALSE,0))),0,1)</f>
        <v>0</v>
      </c>
      <c r="L26" s="36">
        <f>IF(ISNA(_xlfn.XMATCH("カタログポケット・マチイロ",_xlfn.TEXTSPLIT(回答一覧[[#This Row],[4⃣区のおしらせ「せたがや」をどのように入手しているか（複数選択可）]],";",,FALSE,0))),0,1)</f>
        <v>0</v>
      </c>
      <c r="M26" s="36">
        <f>IF(ISNA(_xlfn.XMATCH("入手していない",_xlfn.TEXTSPLIT(回答一覧[[#This Row],[4⃣区のおしらせ「せたがや」をどのように入手しているか（複数選択可）]],";",,FALSE,0))),0,1)</f>
        <v>0</v>
      </c>
      <c r="N26" s="36">
        <f>IF(ISNA(_xlfn.XMATCH("その他",_xlfn.TEXTSPLIT(回答一覧[[#This Row],[4⃣区のおしらせ「せたがや」をどのように入手しているか（複数選択可）]],";",,FALSE,0))),0,1)</f>
        <v>0</v>
      </c>
      <c r="O26" s="36">
        <f>IF(ISNA(_xlfn.XMATCH("無回答",_xlfn.TEXTSPLIT(回答一覧[[#This Row],[4⃣区のおしらせ「せたがや」をどのように入手しているか（複数選択可）]],";",,FALSE,0))),0,1)</f>
        <v>0</v>
      </c>
      <c r="P26" s="8" t="s">
        <v>360</v>
      </c>
      <c r="Q26" s="8" t="s">
        <v>377</v>
      </c>
      <c r="R26" s="8" t="s">
        <v>352</v>
      </c>
      <c r="S26" s="8" t="s">
        <v>377</v>
      </c>
      <c r="T26" s="8" t="s">
        <v>352</v>
      </c>
      <c r="U26" s="8" t="s">
        <v>352</v>
      </c>
      <c r="V26" s="8" t="s">
        <v>353</v>
      </c>
      <c r="W26" s="7" t="s">
        <v>444</v>
      </c>
      <c r="X26" s="36">
        <f>IF(ISNA(_xlfn.XMATCH("利用できる行政サービスや、暮らしに関わる情報・知識を入手したい",_xlfn.TEXTSPLIT(回答一覧[[#This Row],[6⃣区のおしらせ「せたがや」にどんなことを期待するか（複数選択可）]],";",,FALSE,0))),0,1)</f>
        <v>1</v>
      </c>
      <c r="Y26" s="36">
        <f>IF(ISNA(_xlfn.XMATCH("イベントの情報を入手したい",_xlfn.TEXTSPLIT(回答一覧[[#This Row],[6⃣区のおしらせ「せたがや」にどんなことを期待するか（複数選択可）]],";",,FALSE,0))),0,1)</f>
        <v>0</v>
      </c>
      <c r="Z26" s="36">
        <f>IF(ISNA(_xlfn.XMATCH("区の新しい取組みについて知りたい",_xlfn.TEXTSPLIT(回答一覧[[#This Row],[6⃣区のおしらせ「せたがや」にどんなことを期待するか（複数選択可）]],";",,FALSE,0))),0,1)</f>
        <v>0</v>
      </c>
      <c r="AA26" s="36">
        <f>IF(ISNA(_xlfn.XMATCH("予算など区政の基本的な情報を入手したい",_xlfn.TEXTSPLIT(回答一覧[[#This Row],[6⃣区のおしらせ「せたがや」にどんなことを期待するか（複数選択可）]],";",,FALSE,0))),0,1)</f>
        <v>0</v>
      </c>
      <c r="AB26" s="36">
        <f>IF(ISNA(_xlfn.XMATCH("区が直面する課題や、それに対する区の考え・取組みについて知りたい",_xlfn.TEXTSPLIT(回答一覧[[#This Row],[6⃣区のおしらせ「せたがや」にどんなことを期待するか（複数選択可）]],";",,FALSE,0))),0,1)</f>
        <v>0</v>
      </c>
      <c r="AC26" s="36">
        <f>IF(ISNA(_xlfn.XMATCH("区の取組みへの意見募集企画に意見や提案を寄せたい",_xlfn.TEXTSPLIT(回答一覧[[#This Row],[6⃣区のおしらせ「せたがや」にどんなことを期待するか（複数選択可）]],";",,FALSE,0))),0,1)</f>
        <v>0</v>
      </c>
      <c r="AD26" s="36">
        <f>IF(ISNA(_xlfn.XMATCH("区民等と区が協働して取り組んでいる事柄について知りたい",_xlfn.TEXTSPLIT(回答一覧[[#This Row],[6⃣区のおしらせ「せたがや」にどんなことを期待するか（複数選択可）]],";",,FALSE,0))),0,1)</f>
        <v>0</v>
      </c>
      <c r="AE26" s="36">
        <f>IF(ISNA(_xlfn.XMATCH("特にない",_xlfn.TEXTSPLIT(回答一覧[[#This Row],[6⃣区のおしらせ「せたがや」にどんなことを期待するか（複数選択可）]],";",,FALSE,0))),0,1)</f>
        <v>0</v>
      </c>
      <c r="AF26" s="36">
        <f>IF(ISNA(_xlfn.XMATCH("無回答",_xlfn.TEXTSPLIT(回答一覧[[#This Row],[6⃣区のおしらせ「せたがや」にどんなことを期待するか（複数選択可）]],";",,FALSE,0))),0,1)</f>
        <v>0</v>
      </c>
      <c r="AG26" s="7" t="s">
        <v>667</v>
      </c>
      <c r="AH26" s="36">
        <f>IF(ISNA(_xlfn.XMATCH("健康づくりや高齢者・障害者の福祉に関すること",_xlfn.TEXTSPLIT(回答一覧[[#This Row],[7⃣区のおしらせ「せたがや」でどのようなテーマを特集してほしいか（複数選択可）]],";",,FALSE,0))),0,1)</f>
        <v>0</v>
      </c>
      <c r="AI26" s="36">
        <f>IF(ISNA(_xlfn.XMATCH("生活の困りごとに対する支援に関すること",_xlfn.TEXTSPLIT(回答一覧[[#This Row],[7⃣区のおしらせ「せたがや」でどのようなテーマを特集してほしいか（複数選択可）]],";",,FALSE,0))),0,1)</f>
        <v>1</v>
      </c>
      <c r="AJ26" s="36">
        <f>IF(ISNA(_xlfn.XMATCH("子ども・若者や教育に関すること",_xlfn.TEXTSPLIT(回答一覧[[#This Row],[7⃣区のおしらせ「せたがや」でどのようなテーマを特集してほしいか（複数選択可）]],";",,FALSE,0))),0,1)</f>
        <v>0</v>
      </c>
      <c r="AK26" s="36">
        <f>IF(ISNA(_xlfn.XMATCH("地域コミュニティに関すること",_xlfn.TEXTSPLIT(回答一覧[[#This Row],[7⃣区のおしらせ「せたがや」でどのようなテーマを特集してほしいか（複数選択可）]],";",,FALSE,0))),0,1)</f>
        <v>0</v>
      </c>
      <c r="AL26" s="36">
        <f>IF(ISNA(_xlfn.XMATCH("防災や防犯に関すること",_xlfn.TEXTSPLIT(回答一覧[[#This Row],[7⃣区のおしらせ「せたがや」でどのようなテーマを特集してほしいか（複数選択可）]],";",,FALSE,0))),0,1)</f>
        <v>0</v>
      </c>
      <c r="AM26" s="36">
        <f>IF(ISNA(_xlfn.XMATCH("多様性の尊重（人権尊重・男女共同参画）に関すること",_xlfn.TEXTSPLIT(回答一覧[[#This Row],[7⃣区のおしらせ「せたがや」でどのようなテーマを特集してほしいか（複数選択可）]],";",,FALSE,0))),0,1)</f>
        <v>0</v>
      </c>
      <c r="AN26" s="36">
        <f>IF(ISNA(_xlfn.XMATCH("文化・芸術やスポーツ、生涯学習に関すること",_xlfn.TEXTSPLIT(回答一覧[[#This Row],[7⃣区のおしらせ「せたがや」でどのようなテーマを特集してほしいか（複数選択可）]],";",,FALSE,0))),0,1)</f>
        <v>1</v>
      </c>
      <c r="AO26" s="36">
        <f>IF(ISNA(_xlfn.XMATCH("清掃・資源リサイクルに関すること",_xlfn.TEXTSPLIT(回答一覧[[#This Row],[7⃣区のおしらせ「せたがや」でどのようなテーマを特集してほしいか（複数選択可）]],";",,FALSE,0))),0,1)</f>
        <v>0</v>
      </c>
      <c r="AP26" s="36">
        <f>IF(ISNA(_xlfn.XMATCH("消費者支援や産業振興・雇用促進に関すること",_xlfn.TEXTSPLIT(回答一覧[[#This Row],[7⃣区のおしらせ「せたがや」でどのようなテーマを特集してほしいか（複数選択可）]],";",,FALSE,0))),0,1)</f>
        <v>0</v>
      </c>
      <c r="AQ26" s="36">
        <f>IF(ISNA(_xlfn.XMATCH("公園・緑地や自然環境の保護に関すること",_xlfn.TEXTSPLIT(回答一覧[[#This Row],[7⃣区のおしらせ「せたがや」でどのようなテーマを特集してほしいか（複数選択可）]],";",,FALSE,0))),0,1)</f>
        <v>0</v>
      </c>
      <c r="AR26" s="36">
        <f>IF(ISNA(_xlfn.XMATCH("都市景観や交通に関すること",_xlfn.TEXTSPLIT(回答一覧[[#This Row],[7⃣区のおしらせ「せたがや」でどのようなテーマを特集してほしいか（複数選択可）]],";",,FALSE,0))),0,1)</f>
        <v>0</v>
      </c>
      <c r="AS26" s="36">
        <f>IF(ISNA(_xlfn.XMATCH("特にない",_xlfn.TEXTSPLIT(回答一覧[[#This Row],[7⃣区のおしらせ「せたがや」でどのようなテーマを特集してほしいか（複数選択可）]],";",,FALSE,0))),0,1)</f>
        <v>0</v>
      </c>
      <c r="AT26" s="36">
        <f>IF(ISNA(_xlfn.XMATCH("その他",_xlfn.TEXTSPLIT(回答一覧[[#This Row],[7⃣区のおしらせ「せたがや」でどのようなテーマを特集してほしいか（複数選択可）]],";",,FALSE,0))),0,1)</f>
        <v>0</v>
      </c>
      <c r="AU26" s="36">
        <f>IF(ISNA(_xlfn.XMATCH("無回答",_xlfn.TEXTSPLIT(回答一覧[[#This Row],[7⃣区のおしらせ「せたがや」でどのようなテーマを特集してほしいか（複数選択可）]],";",,FALSE,0))),0,1)</f>
        <v>0</v>
      </c>
      <c r="AV26" s="8" t="s">
        <v>419</v>
      </c>
      <c r="AW26" s="8" t="s">
        <v>357</v>
      </c>
      <c r="AX26" s="8" t="s">
        <v>347</v>
      </c>
      <c r="AY26" s="7"/>
    </row>
    <row r="27" spans="1:51" ht="40.5">
      <c r="A27" s="6" t="s">
        <v>241</v>
      </c>
      <c r="B27" s="12" t="s">
        <v>348</v>
      </c>
      <c r="C27" s="12" t="s">
        <v>380</v>
      </c>
      <c r="D27" s="8" t="s">
        <v>728</v>
      </c>
      <c r="E27" s="8" t="s">
        <v>730</v>
      </c>
      <c r="F27" s="7" t="s">
        <v>350</v>
      </c>
      <c r="G27" s="36">
        <f>IF(ISNA(_xlfn.XMATCH("新聞折込・戸別配付",_xlfn.TEXTSPLIT(回答一覧[[#This Row],[4⃣区のおしらせ「せたがや」をどのように入手しているか（複数選択可）]],";",,FALSE,0))),0,1)</f>
        <v>1</v>
      </c>
      <c r="H27" s="36">
        <f>IF(ISNA(_xlfn.XMATCH("駅",_xlfn.TEXTSPLIT(回答一覧[[#This Row],[4⃣区のおしらせ「せたがや」をどのように入手しているか（複数選択可）]],";",,FALSE,0))),0,1)</f>
        <v>0</v>
      </c>
      <c r="I27" s="36">
        <f>IF(ISNA(_xlfn.XMATCH("郵便局・コンビニエンスストア・その他商業施設",_xlfn.TEXTSPLIT(回答一覧[[#This Row],[4⃣区のおしらせ「せたがや」をどのように入手しているか（複数選択可）]],";",,FALSE,0))),0,1)</f>
        <v>0</v>
      </c>
      <c r="J27" s="36">
        <f>IF(ISNA(_xlfn.XMATCH("区施設",_xlfn.TEXTSPLIT(回答一覧[[#This Row],[4⃣区のおしらせ「せたがや」をどのように入手しているか（複数選択可）]],";",,FALSE,0))),0,1)</f>
        <v>0</v>
      </c>
      <c r="K27" s="36">
        <f>IF(ISNA(_xlfn.XMATCH("区のホームページ",_xlfn.TEXTSPLIT(回答一覧[[#This Row],[4⃣区のおしらせ「せたがや」をどのように入手しているか（複数選択可）]],";",,FALSE,0))),0,1)</f>
        <v>0</v>
      </c>
      <c r="L27" s="36">
        <f>IF(ISNA(_xlfn.XMATCH("カタログポケット・マチイロ",_xlfn.TEXTSPLIT(回答一覧[[#This Row],[4⃣区のおしらせ「せたがや」をどのように入手しているか（複数選択可）]],";",,FALSE,0))),0,1)</f>
        <v>0</v>
      </c>
      <c r="M27" s="36">
        <f>IF(ISNA(_xlfn.XMATCH("入手していない",_xlfn.TEXTSPLIT(回答一覧[[#This Row],[4⃣区のおしらせ「せたがや」をどのように入手しているか（複数選択可）]],";",,FALSE,0))),0,1)</f>
        <v>0</v>
      </c>
      <c r="N27" s="36">
        <f>IF(ISNA(_xlfn.XMATCH("その他",_xlfn.TEXTSPLIT(回答一覧[[#This Row],[4⃣区のおしらせ「せたがや」をどのように入手しているか（複数選択可）]],";",,FALSE,0))),0,1)</f>
        <v>0</v>
      </c>
      <c r="O27" s="36">
        <f>IF(ISNA(_xlfn.XMATCH("無回答",_xlfn.TEXTSPLIT(回答一覧[[#This Row],[4⃣区のおしらせ「せたがや」をどのように入手しているか（複数選択可）]],";",,FALSE,0))),0,1)</f>
        <v>0</v>
      </c>
      <c r="P27" s="8" t="s">
        <v>351</v>
      </c>
      <c r="Q27" s="8" t="s">
        <v>377</v>
      </c>
      <c r="R27" s="8" t="s">
        <v>352</v>
      </c>
      <c r="S27" s="8" t="s">
        <v>377</v>
      </c>
      <c r="T27" s="8" t="s">
        <v>352</v>
      </c>
      <c r="U27" s="8" t="s">
        <v>352</v>
      </c>
      <c r="V27" s="8" t="s">
        <v>353</v>
      </c>
      <c r="W27" s="7" t="s">
        <v>666</v>
      </c>
      <c r="X27" s="36">
        <f>IF(ISNA(_xlfn.XMATCH("利用できる行政サービスや、暮らしに関わる情報・知識を入手したい",_xlfn.TEXTSPLIT(回答一覧[[#This Row],[6⃣区のおしらせ「せたがや」にどんなことを期待するか（複数選択可）]],";",,FALSE,0))),0,1)</f>
        <v>1</v>
      </c>
      <c r="Y27" s="36">
        <f>IF(ISNA(_xlfn.XMATCH("イベントの情報を入手したい",_xlfn.TEXTSPLIT(回答一覧[[#This Row],[6⃣区のおしらせ「せたがや」にどんなことを期待するか（複数選択可）]],";",,FALSE,0))),0,1)</f>
        <v>1</v>
      </c>
      <c r="Z27" s="36">
        <f>IF(ISNA(_xlfn.XMATCH("区の新しい取組みについて知りたい",_xlfn.TEXTSPLIT(回答一覧[[#This Row],[6⃣区のおしらせ「せたがや」にどんなことを期待するか（複数選択可）]],";",,FALSE,0))),0,1)</f>
        <v>0</v>
      </c>
      <c r="AA27" s="36">
        <f>IF(ISNA(_xlfn.XMATCH("予算など区政の基本的な情報を入手したい",_xlfn.TEXTSPLIT(回答一覧[[#This Row],[6⃣区のおしらせ「せたがや」にどんなことを期待するか（複数選択可）]],";",,FALSE,0))),0,1)</f>
        <v>1</v>
      </c>
      <c r="AB27" s="36">
        <f>IF(ISNA(_xlfn.XMATCH("区が直面する課題や、それに対する区の考え・取組みについて知りたい",_xlfn.TEXTSPLIT(回答一覧[[#This Row],[6⃣区のおしらせ「せたがや」にどんなことを期待するか（複数選択可）]],";",,FALSE,0))),0,1)</f>
        <v>0</v>
      </c>
      <c r="AC27" s="36">
        <f>IF(ISNA(_xlfn.XMATCH("区の取組みへの意見募集企画に意見や提案を寄せたい",_xlfn.TEXTSPLIT(回答一覧[[#This Row],[6⃣区のおしらせ「せたがや」にどんなことを期待するか（複数選択可）]],";",,FALSE,0))),0,1)</f>
        <v>0</v>
      </c>
      <c r="AD27" s="36">
        <f>IF(ISNA(_xlfn.XMATCH("区民等と区が協働して取り組んでいる事柄について知りたい",_xlfn.TEXTSPLIT(回答一覧[[#This Row],[6⃣区のおしらせ「せたがや」にどんなことを期待するか（複数選択可）]],";",,FALSE,0))),0,1)</f>
        <v>0</v>
      </c>
      <c r="AE27" s="36">
        <f>IF(ISNA(_xlfn.XMATCH("特にない",_xlfn.TEXTSPLIT(回答一覧[[#This Row],[6⃣区のおしらせ「せたがや」にどんなことを期待するか（複数選択可）]],";",,FALSE,0))),0,1)</f>
        <v>0</v>
      </c>
      <c r="AF27" s="36">
        <f>IF(ISNA(_xlfn.XMATCH("無回答",_xlfn.TEXTSPLIT(回答一覧[[#This Row],[6⃣区のおしらせ「せたがや」にどんなことを期待するか（複数選択可）]],";",,FALSE,0))),0,1)</f>
        <v>0</v>
      </c>
      <c r="AG27" s="7" t="s">
        <v>396</v>
      </c>
      <c r="AH27" s="36">
        <f>IF(ISNA(_xlfn.XMATCH("健康づくりや高齢者・障害者の福祉に関すること",_xlfn.TEXTSPLIT(回答一覧[[#This Row],[7⃣区のおしらせ「せたがや」でどのようなテーマを特集してほしいか（複数選択可）]],";",,FALSE,0))),0,1)</f>
        <v>1</v>
      </c>
      <c r="AI27" s="36">
        <f>IF(ISNA(_xlfn.XMATCH("生活の困りごとに対する支援に関すること",_xlfn.TEXTSPLIT(回答一覧[[#This Row],[7⃣区のおしらせ「せたがや」でどのようなテーマを特集してほしいか（複数選択可）]],";",,FALSE,0))),0,1)</f>
        <v>0</v>
      </c>
      <c r="AJ27" s="36">
        <f>IF(ISNA(_xlfn.XMATCH("子ども・若者や教育に関すること",_xlfn.TEXTSPLIT(回答一覧[[#This Row],[7⃣区のおしらせ「せたがや」でどのようなテーマを特集してほしいか（複数選択可）]],";",,FALSE,0))),0,1)</f>
        <v>0</v>
      </c>
      <c r="AK27" s="36">
        <f>IF(ISNA(_xlfn.XMATCH("地域コミュニティに関すること",_xlfn.TEXTSPLIT(回答一覧[[#This Row],[7⃣区のおしらせ「せたがや」でどのようなテーマを特集してほしいか（複数選択可）]],";",,FALSE,0))),0,1)</f>
        <v>1</v>
      </c>
      <c r="AL27" s="36">
        <f>IF(ISNA(_xlfn.XMATCH("防災や防犯に関すること",_xlfn.TEXTSPLIT(回答一覧[[#This Row],[7⃣区のおしらせ「せたがや」でどのようなテーマを特集してほしいか（複数選択可）]],";",,FALSE,0))),0,1)</f>
        <v>0</v>
      </c>
      <c r="AM27" s="36">
        <f>IF(ISNA(_xlfn.XMATCH("多様性の尊重（人権尊重・男女共同参画）に関すること",_xlfn.TEXTSPLIT(回答一覧[[#This Row],[7⃣区のおしらせ「せたがや」でどのようなテーマを特集してほしいか（複数選択可）]],";",,FALSE,0))),0,1)</f>
        <v>0</v>
      </c>
      <c r="AN27" s="36">
        <f>IF(ISNA(_xlfn.XMATCH("文化・芸術やスポーツ、生涯学習に関すること",_xlfn.TEXTSPLIT(回答一覧[[#This Row],[7⃣区のおしらせ「せたがや」でどのようなテーマを特集してほしいか（複数選択可）]],";",,FALSE,0))),0,1)</f>
        <v>1</v>
      </c>
      <c r="AO27" s="36">
        <f>IF(ISNA(_xlfn.XMATCH("清掃・資源リサイクルに関すること",_xlfn.TEXTSPLIT(回答一覧[[#This Row],[7⃣区のおしらせ「せたがや」でどのようなテーマを特集してほしいか（複数選択可）]],";",,FALSE,0))),0,1)</f>
        <v>1</v>
      </c>
      <c r="AP27" s="36">
        <f>IF(ISNA(_xlfn.XMATCH("消費者支援や産業振興・雇用促進に関すること",_xlfn.TEXTSPLIT(回答一覧[[#This Row],[7⃣区のおしらせ「せたがや」でどのようなテーマを特集してほしいか（複数選択可）]],";",,FALSE,0))),0,1)</f>
        <v>0</v>
      </c>
      <c r="AQ27" s="36">
        <f>IF(ISNA(_xlfn.XMATCH("公園・緑地や自然環境の保護に関すること",_xlfn.TEXTSPLIT(回答一覧[[#This Row],[7⃣区のおしらせ「せたがや」でどのようなテーマを特集してほしいか（複数選択可）]],";",,FALSE,0))),0,1)</f>
        <v>0</v>
      </c>
      <c r="AR27" s="36">
        <f>IF(ISNA(_xlfn.XMATCH("都市景観や交通に関すること",_xlfn.TEXTSPLIT(回答一覧[[#This Row],[7⃣区のおしらせ「せたがや」でどのようなテーマを特集してほしいか（複数選択可）]],";",,FALSE,0))),0,1)</f>
        <v>0</v>
      </c>
      <c r="AS27" s="36">
        <f>IF(ISNA(_xlfn.XMATCH("特にない",_xlfn.TEXTSPLIT(回答一覧[[#This Row],[7⃣区のおしらせ「せたがや」でどのようなテーマを特集してほしいか（複数選択可）]],";",,FALSE,0))),0,1)</f>
        <v>0</v>
      </c>
      <c r="AT27" s="36">
        <f>IF(ISNA(_xlfn.XMATCH("その他",_xlfn.TEXTSPLIT(回答一覧[[#This Row],[7⃣区のおしらせ「せたがや」でどのようなテーマを特集してほしいか（複数選択可）]],";",,FALSE,0))),0,1)</f>
        <v>0</v>
      </c>
      <c r="AU27" s="36">
        <f>IF(ISNA(_xlfn.XMATCH("無回答",_xlfn.TEXTSPLIT(回答一覧[[#This Row],[7⃣区のおしらせ「せたがや」でどのようなテーマを特集してほしいか（複数選択可）]],";",,FALSE,0))),0,1)</f>
        <v>0</v>
      </c>
      <c r="AV27" s="8" t="s">
        <v>356</v>
      </c>
      <c r="AW27" s="8" t="s">
        <v>357</v>
      </c>
      <c r="AX27" s="8" t="s">
        <v>347</v>
      </c>
      <c r="AY27" s="7"/>
    </row>
    <row r="28" spans="1:51" ht="67.5">
      <c r="A28" s="6" t="s">
        <v>240</v>
      </c>
      <c r="B28" s="12" t="s">
        <v>374</v>
      </c>
      <c r="C28" s="12" t="s">
        <v>349</v>
      </c>
      <c r="D28" s="8" t="s">
        <v>728</v>
      </c>
      <c r="E28" s="8" t="s">
        <v>730</v>
      </c>
      <c r="F28" s="7" t="s">
        <v>662</v>
      </c>
      <c r="G28" s="36">
        <f>IF(ISNA(_xlfn.XMATCH("新聞折込・戸別配付",_xlfn.TEXTSPLIT(回答一覧[[#This Row],[4⃣区のおしらせ「せたがや」をどのように入手しているか（複数選択可）]],";",,FALSE,0))),0,1)</f>
        <v>1</v>
      </c>
      <c r="H28" s="36">
        <f>IF(ISNA(_xlfn.XMATCH("駅",_xlfn.TEXTSPLIT(回答一覧[[#This Row],[4⃣区のおしらせ「せたがや」をどのように入手しているか（複数選択可）]],";",,FALSE,0))),0,1)</f>
        <v>0</v>
      </c>
      <c r="I28" s="36">
        <f>IF(ISNA(_xlfn.XMATCH("郵便局・コンビニエンスストア・その他商業施設",_xlfn.TEXTSPLIT(回答一覧[[#This Row],[4⃣区のおしらせ「せたがや」をどのように入手しているか（複数選択可）]],";",,FALSE,0))),0,1)</f>
        <v>0</v>
      </c>
      <c r="J28" s="36">
        <f>IF(ISNA(_xlfn.XMATCH("区施設",_xlfn.TEXTSPLIT(回答一覧[[#This Row],[4⃣区のおしらせ「せたがや」をどのように入手しているか（複数選択可）]],";",,FALSE,0))),0,1)</f>
        <v>1</v>
      </c>
      <c r="K28" s="36">
        <f>IF(ISNA(_xlfn.XMATCH("区のホームページ",_xlfn.TEXTSPLIT(回答一覧[[#This Row],[4⃣区のおしらせ「せたがや」をどのように入手しているか（複数選択可）]],";",,FALSE,0))),0,1)</f>
        <v>0</v>
      </c>
      <c r="L28" s="36">
        <f>IF(ISNA(_xlfn.XMATCH("カタログポケット・マチイロ",_xlfn.TEXTSPLIT(回答一覧[[#This Row],[4⃣区のおしらせ「せたがや」をどのように入手しているか（複数選択可）]],";",,FALSE,0))),0,1)</f>
        <v>0</v>
      </c>
      <c r="M28" s="36">
        <f>IF(ISNA(_xlfn.XMATCH("入手していない",_xlfn.TEXTSPLIT(回答一覧[[#This Row],[4⃣区のおしらせ「せたがや」をどのように入手しているか（複数選択可）]],";",,FALSE,0))),0,1)</f>
        <v>0</v>
      </c>
      <c r="N28" s="36">
        <f>IF(ISNA(_xlfn.XMATCH("その他",_xlfn.TEXTSPLIT(回答一覧[[#This Row],[4⃣区のおしらせ「せたがや」をどのように入手しているか（複数選択可）]],";",,FALSE,0))),0,1)</f>
        <v>1</v>
      </c>
      <c r="O28" s="36">
        <f>IF(ISNA(_xlfn.XMATCH("無回答",_xlfn.TEXTSPLIT(回答一覧[[#This Row],[4⃣区のおしらせ「せたがや」をどのように入手しているか（複数選択可）]],";",,FALSE,0))),0,1)</f>
        <v>0</v>
      </c>
      <c r="P28" s="8" t="s">
        <v>360</v>
      </c>
      <c r="Q28" s="8" t="s">
        <v>352</v>
      </c>
      <c r="R28" s="8" t="s">
        <v>352</v>
      </c>
      <c r="S28" s="8" t="s">
        <v>352</v>
      </c>
      <c r="T28" s="8" t="s">
        <v>352</v>
      </c>
      <c r="U28" s="8" t="s">
        <v>352</v>
      </c>
      <c r="V28" s="8" t="s">
        <v>353</v>
      </c>
      <c r="W28" s="7" t="s">
        <v>664</v>
      </c>
      <c r="X28" s="36">
        <f>IF(ISNA(_xlfn.XMATCH("利用できる行政サービスや、暮らしに関わる情報・知識を入手したい",_xlfn.TEXTSPLIT(回答一覧[[#This Row],[6⃣区のおしらせ「せたがや」にどんなことを期待するか（複数選択可）]],";",,FALSE,0))),0,1)</f>
        <v>1</v>
      </c>
      <c r="Y28" s="36">
        <f>IF(ISNA(_xlfn.XMATCH("イベントの情報を入手したい",_xlfn.TEXTSPLIT(回答一覧[[#This Row],[6⃣区のおしらせ「せたがや」にどんなことを期待するか（複数選択可）]],";",,FALSE,0))),0,1)</f>
        <v>1</v>
      </c>
      <c r="Z28" s="36">
        <f>IF(ISNA(_xlfn.XMATCH("区の新しい取組みについて知りたい",_xlfn.TEXTSPLIT(回答一覧[[#This Row],[6⃣区のおしらせ「せたがや」にどんなことを期待するか（複数選択可）]],";",,FALSE,0))),0,1)</f>
        <v>0</v>
      </c>
      <c r="AA28" s="36">
        <f>IF(ISNA(_xlfn.XMATCH("予算など区政の基本的な情報を入手したい",_xlfn.TEXTSPLIT(回答一覧[[#This Row],[6⃣区のおしらせ「せたがや」にどんなことを期待するか（複数選択可）]],";",,FALSE,0))),0,1)</f>
        <v>0</v>
      </c>
      <c r="AB28" s="36">
        <f>IF(ISNA(_xlfn.XMATCH("区が直面する課題や、それに対する区の考え・取組みについて知りたい",_xlfn.TEXTSPLIT(回答一覧[[#This Row],[6⃣区のおしらせ「せたがや」にどんなことを期待するか（複数選択可）]],";",,FALSE,0))),0,1)</f>
        <v>1</v>
      </c>
      <c r="AC28" s="36">
        <f>IF(ISNA(_xlfn.XMATCH("区の取組みへの意見募集企画に意見や提案を寄せたい",_xlfn.TEXTSPLIT(回答一覧[[#This Row],[6⃣区のおしらせ「せたがや」にどんなことを期待するか（複数選択可）]],";",,FALSE,0))),0,1)</f>
        <v>0</v>
      </c>
      <c r="AD28" s="36">
        <f>IF(ISNA(_xlfn.XMATCH("区民等と区が協働して取り組んでいる事柄について知りたい",_xlfn.TEXTSPLIT(回答一覧[[#This Row],[6⃣区のおしらせ「せたがや」にどんなことを期待するか（複数選択可）]],";",,FALSE,0))),0,1)</f>
        <v>1</v>
      </c>
      <c r="AE28" s="36">
        <f>IF(ISNA(_xlfn.XMATCH("特にない",_xlfn.TEXTSPLIT(回答一覧[[#This Row],[6⃣区のおしらせ「せたがや」にどんなことを期待するか（複数選択可）]],";",,FALSE,0))),0,1)</f>
        <v>0</v>
      </c>
      <c r="AF28" s="36">
        <f>IF(ISNA(_xlfn.XMATCH("無回答",_xlfn.TEXTSPLIT(回答一覧[[#This Row],[6⃣区のおしらせ「せたがや」にどんなことを期待するか（複数選択可）]],";",,FALSE,0))),0,1)</f>
        <v>0</v>
      </c>
      <c r="AG28" s="7" t="s">
        <v>372</v>
      </c>
      <c r="AH28" s="36">
        <f>IF(ISNA(_xlfn.XMATCH("健康づくりや高齢者・障害者の福祉に関すること",_xlfn.TEXTSPLIT(回答一覧[[#This Row],[7⃣区のおしらせ「せたがや」でどのようなテーマを特集してほしいか（複数選択可）]],";",,FALSE,0))),0,1)</f>
        <v>1</v>
      </c>
      <c r="AI28" s="36">
        <f>IF(ISNA(_xlfn.XMATCH("生活の困りごとに対する支援に関すること",_xlfn.TEXTSPLIT(回答一覧[[#This Row],[7⃣区のおしらせ「せたがや」でどのようなテーマを特集してほしいか（複数選択可）]],";",,FALSE,0))),0,1)</f>
        <v>1</v>
      </c>
      <c r="AJ28" s="36">
        <f>IF(ISNA(_xlfn.XMATCH("子ども・若者や教育に関すること",_xlfn.TEXTSPLIT(回答一覧[[#This Row],[7⃣区のおしらせ「せたがや」でどのようなテーマを特集してほしいか（複数選択可）]],";",,FALSE,0))),0,1)</f>
        <v>1</v>
      </c>
      <c r="AK28" s="36">
        <f>IF(ISNA(_xlfn.XMATCH("地域コミュニティに関すること",_xlfn.TEXTSPLIT(回答一覧[[#This Row],[7⃣区のおしらせ「せたがや」でどのようなテーマを特集してほしいか（複数選択可）]],";",,FALSE,0))),0,1)</f>
        <v>1</v>
      </c>
      <c r="AL28" s="36">
        <f>IF(ISNA(_xlfn.XMATCH("防災や防犯に関すること",_xlfn.TEXTSPLIT(回答一覧[[#This Row],[7⃣区のおしらせ「せたがや」でどのようなテーマを特集してほしいか（複数選択可）]],";",,FALSE,0))),0,1)</f>
        <v>1</v>
      </c>
      <c r="AM28" s="36">
        <f>IF(ISNA(_xlfn.XMATCH("多様性の尊重（人権尊重・男女共同参画）に関すること",_xlfn.TEXTSPLIT(回答一覧[[#This Row],[7⃣区のおしらせ「せたがや」でどのようなテーマを特集してほしいか（複数選択可）]],";",,FALSE,0))),0,1)</f>
        <v>0</v>
      </c>
      <c r="AN28" s="36">
        <f>IF(ISNA(_xlfn.XMATCH("文化・芸術やスポーツ、生涯学習に関すること",_xlfn.TEXTSPLIT(回答一覧[[#This Row],[7⃣区のおしらせ「せたがや」でどのようなテーマを特集してほしいか（複数選択可）]],";",,FALSE,0))),0,1)</f>
        <v>1</v>
      </c>
      <c r="AO28" s="36">
        <f>IF(ISNA(_xlfn.XMATCH("清掃・資源リサイクルに関すること",_xlfn.TEXTSPLIT(回答一覧[[#This Row],[7⃣区のおしらせ「せたがや」でどのようなテーマを特集してほしいか（複数選択可）]],";",,FALSE,0))),0,1)</f>
        <v>1</v>
      </c>
      <c r="AP28" s="36">
        <f>IF(ISNA(_xlfn.XMATCH("消費者支援や産業振興・雇用促進に関すること",_xlfn.TEXTSPLIT(回答一覧[[#This Row],[7⃣区のおしらせ「せたがや」でどのようなテーマを特集してほしいか（複数選択可）]],";",,FALSE,0))),0,1)</f>
        <v>1</v>
      </c>
      <c r="AQ28" s="36">
        <f>IF(ISNA(_xlfn.XMATCH("公園・緑地や自然環境の保護に関すること",_xlfn.TEXTSPLIT(回答一覧[[#This Row],[7⃣区のおしらせ「せたがや」でどのようなテーマを特集してほしいか（複数選択可）]],";",,FALSE,0))),0,1)</f>
        <v>1</v>
      </c>
      <c r="AR28" s="36">
        <f>IF(ISNA(_xlfn.XMATCH("都市景観や交通に関すること",_xlfn.TEXTSPLIT(回答一覧[[#This Row],[7⃣区のおしらせ「せたがや」でどのようなテーマを特集してほしいか（複数選択可）]],";",,FALSE,0))),0,1)</f>
        <v>1</v>
      </c>
      <c r="AS28" s="36">
        <f>IF(ISNA(_xlfn.XMATCH("特にない",_xlfn.TEXTSPLIT(回答一覧[[#This Row],[7⃣区のおしらせ「せたがや」でどのようなテーマを特集してほしいか（複数選択可）]],";",,FALSE,0))),0,1)</f>
        <v>0</v>
      </c>
      <c r="AT28" s="36">
        <f>IF(ISNA(_xlfn.XMATCH("その他",_xlfn.TEXTSPLIT(回答一覧[[#This Row],[7⃣区のおしらせ「せたがや」でどのようなテーマを特集してほしいか（複数選択可）]],";",,FALSE,0))),0,1)</f>
        <v>0</v>
      </c>
      <c r="AU28" s="36">
        <f>IF(ISNA(_xlfn.XMATCH("無回答",_xlfn.TEXTSPLIT(回答一覧[[#This Row],[7⃣区のおしらせ「せたがや」でどのようなテーマを特集してほしいか（複数選択可）]],";",,FALSE,0))),0,1)</f>
        <v>0</v>
      </c>
      <c r="AV28" s="8" t="s">
        <v>356</v>
      </c>
      <c r="AW28" s="8" t="s">
        <v>357</v>
      </c>
      <c r="AX28" s="8" t="s">
        <v>347</v>
      </c>
      <c r="AY28" s="7"/>
    </row>
    <row r="29" spans="1:51" ht="40.5">
      <c r="A29" s="6" t="s">
        <v>239</v>
      </c>
      <c r="B29" s="12" t="s">
        <v>358</v>
      </c>
      <c r="C29" s="12" t="s">
        <v>380</v>
      </c>
      <c r="D29" s="8" t="s">
        <v>728</v>
      </c>
      <c r="E29" s="8" t="s">
        <v>363</v>
      </c>
      <c r="F29" s="7" t="s">
        <v>350</v>
      </c>
      <c r="G29" s="36">
        <f>IF(ISNA(_xlfn.XMATCH("新聞折込・戸別配付",_xlfn.TEXTSPLIT(回答一覧[[#This Row],[4⃣区のおしらせ「せたがや」をどのように入手しているか（複数選択可）]],";",,FALSE,0))),0,1)</f>
        <v>1</v>
      </c>
      <c r="H29" s="36">
        <f>IF(ISNA(_xlfn.XMATCH("駅",_xlfn.TEXTSPLIT(回答一覧[[#This Row],[4⃣区のおしらせ「せたがや」をどのように入手しているか（複数選択可）]],";",,FALSE,0))),0,1)</f>
        <v>0</v>
      </c>
      <c r="I29" s="36">
        <f>IF(ISNA(_xlfn.XMATCH("郵便局・コンビニエンスストア・その他商業施設",_xlfn.TEXTSPLIT(回答一覧[[#This Row],[4⃣区のおしらせ「せたがや」をどのように入手しているか（複数選択可）]],";",,FALSE,0))),0,1)</f>
        <v>0</v>
      </c>
      <c r="J29" s="36">
        <f>IF(ISNA(_xlfn.XMATCH("区施設",_xlfn.TEXTSPLIT(回答一覧[[#This Row],[4⃣区のおしらせ「せたがや」をどのように入手しているか（複数選択可）]],";",,FALSE,0))),0,1)</f>
        <v>0</v>
      </c>
      <c r="K29" s="36">
        <f>IF(ISNA(_xlfn.XMATCH("区のホームページ",_xlfn.TEXTSPLIT(回答一覧[[#This Row],[4⃣区のおしらせ「せたがや」をどのように入手しているか（複数選択可）]],";",,FALSE,0))),0,1)</f>
        <v>0</v>
      </c>
      <c r="L29" s="36">
        <f>IF(ISNA(_xlfn.XMATCH("カタログポケット・マチイロ",_xlfn.TEXTSPLIT(回答一覧[[#This Row],[4⃣区のおしらせ「せたがや」をどのように入手しているか（複数選択可）]],";",,FALSE,0))),0,1)</f>
        <v>0</v>
      </c>
      <c r="M29" s="36">
        <f>IF(ISNA(_xlfn.XMATCH("入手していない",_xlfn.TEXTSPLIT(回答一覧[[#This Row],[4⃣区のおしらせ「せたがや」をどのように入手しているか（複数選択可）]],";",,FALSE,0))),0,1)</f>
        <v>0</v>
      </c>
      <c r="N29" s="36">
        <f>IF(ISNA(_xlfn.XMATCH("その他",_xlfn.TEXTSPLIT(回答一覧[[#This Row],[4⃣区のおしらせ「せたがや」をどのように入手しているか（複数選択可）]],";",,FALSE,0))),0,1)</f>
        <v>0</v>
      </c>
      <c r="O29" s="36">
        <f>IF(ISNA(_xlfn.XMATCH("無回答",_xlfn.TEXTSPLIT(回答一覧[[#This Row],[4⃣区のおしらせ「せたがや」をどのように入手しているか（複数選択可）]],";",,FALSE,0))),0,1)</f>
        <v>0</v>
      </c>
      <c r="P29" s="8" t="s">
        <v>360</v>
      </c>
      <c r="Q29" s="8" t="s">
        <v>352</v>
      </c>
      <c r="R29" s="8" t="s">
        <v>352</v>
      </c>
      <c r="S29" s="8" t="s">
        <v>352</v>
      </c>
      <c r="T29" s="8" t="s">
        <v>352</v>
      </c>
      <c r="U29" s="8" t="s">
        <v>377</v>
      </c>
      <c r="V29" s="8" t="s">
        <v>353</v>
      </c>
      <c r="W29" s="7" t="s">
        <v>422</v>
      </c>
      <c r="X29" s="36">
        <f>IF(ISNA(_xlfn.XMATCH("利用できる行政サービスや、暮らしに関わる情報・知識を入手したい",_xlfn.TEXTSPLIT(回答一覧[[#This Row],[6⃣区のおしらせ「せたがや」にどんなことを期待するか（複数選択可）]],";",,FALSE,0))),0,1)</f>
        <v>1</v>
      </c>
      <c r="Y29" s="36">
        <f>IF(ISNA(_xlfn.XMATCH("イベントの情報を入手したい",_xlfn.TEXTSPLIT(回答一覧[[#This Row],[6⃣区のおしらせ「せたがや」にどんなことを期待するか（複数選択可）]],";",,FALSE,0))),0,1)</f>
        <v>1</v>
      </c>
      <c r="Z29" s="36">
        <f>IF(ISNA(_xlfn.XMATCH("区の新しい取組みについて知りたい",_xlfn.TEXTSPLIT(回答一覧[[#This Row],[6⃣区のおしらせ「せたがや」にどんなことを期待するか（複数選択可）]],";",,FALSE,0))),0,1)</f>
        <v>0</v>
      </c>
      <c r="AA29" s="36">
        <f>IF(ISNA(_xlfn.XMATCH("予算など区政の基本的な情報を入手したい",_xlfn.TEXTSPLIT(回答一覧[[#This Row],[6⃣区のおしらせ「せたがや」にどんなことを期待するか（複数選択可）]],";",,FALSE,0))),0,1)</f>
        <v>0</v>
      </c>
      <c r="AB29" s="36">
        <f>IF(ISNA(_xlfn.XMATCH("区が直面する課題や、それに対する区の考え・取組みについて知りたい",_xlfn.TEXTSPLIT(回答一覧[[#This Row],[6⃣区のおしらせ「せたがや」にどんなことを期待するか（複数選択可）]],";",,FALSE,0))),0,1)</f>
        <v>0</v>
      </c>
      <c r="AC29" s="36">
        <f>IF(ISNA(_xlfn.XMATCH("区の取組みへの意見募集企画に意見や提案を寄せたい",_xlfn.TEXTSPLIT(回答一覧[[#This Row],[6⃣区のおしらせ「せたがや」にどんなことを期待するか（複数選択可）]],";",,FALSE,0))),0,1)</f>
        <v>0</v>
      </c>
      <c r="AD29" s="36">
        <f>IF(ISNA(_xlfn.XMATCH("区民等と区が協働して取り組んでいる事柄について知りたい",_xlfn.TEXTSPLIT(回答一覧[[#This Row],[6⃣区のおしらせ「せたがや」にどんなことを期待するか（複数選択可）]],";",,FALSE,0))),0,1)</f>
        <v>0</v>
      </c>
      <c r="AE29" s="36">
        <f>IF(ISNA(_xlfn.XMATCH("特にない",_xlfn.TEXTSPLIT(回答一覧[[#This Row],[6⃣区のおしらせ「せたがや」にどんなことを期待するか（複数選択可）]],";",,FALSE,0))),0,1)</f>
        <v>0</v>
      </c>
      <c r="AF29" s="36">
        <f>IF(ISNA(_xlfn.XMATCH("無回答",_xlfn.TEXTSPLIT(回答一覧[[#This Row],[6⃣区のおしらせ「せたがや」にどんなことを期待するか（複数選択可）]],";",,FALSE,0))),0,1)</f>
        <v>0</v>
      </c>
      <c r="AG29" s="7" t="s">
        <v>661</v>
      </c>
      <c r="AH29" s="36">
        <f>IF(ISNA(_xlfn.XMATCH("健康づくりや高齢者・障害者の福祉に関すること",_xlfn.TEXTSPLIT(回答一覧[[#This Row],[7⃣区のおしらせ「せたがや」でどのようなテーマを特集してほしいか（複数選択可）]],";",,FALSE,0))),0,1)</f>
        <v>1</v>
      </c>
      <c r="AI29" s="36">
        <f>IF(ISNA(_xlfn.XMATCH("生活の困りごとに対する支援に関すること",_xlfn.TEXTSPLIT(回答一覧[[#This Row],[7⃣区のおしらせ「せたがや」でどのようなテーマを特集してほしいか（複数選択可）]],";",,FALSE,0))),0,1)</f>
        <v>0</v>
      </c>
      <c r="AJ29" s="36">
        <f>IF(ISNA(_xlfn.XMATCH("子ども・若者や教育に関すること",_xlfn.TEXTSPLIT(回答一覧[[#This Row],[7⃣区のおしらせ「せたがや」でどのようなテーマを特集してほしいか（複数選択可）]],";",,FALSE,0))),0,1)</f>
        <v>0</v>
      </c>
      <c r="AK29" s="36">
        <f>IF(ISNA(_xlfn.XMATCH("地域コミュニティに関すること",_xlfn.TEXTSPLIT(回答一覧[[#This Row],[7⃣区のおしらせ「せたがや」でどのようなテーマを特集してほしいか（複数選択可）]],";",,FALSE,0))),0,1)</f>
        <v>1</v>
      </c>
      <c r="AL29" s="36">
        <f>IF(ISNA(_xlfn.XMATCH("防災や防犯に関すること",_xlfn.TEXTSPLIT(回答一覧[[#This Row],[7⃣区のおしらせ「せたがや」でどのようなテーマを特集してほしいか（複数選択可）]],";",,FALSE,0))),0,1)</f>
        <v>1</v>
      </c>
      <c r="AM29" s="36">
        <f>IF(ISNA(_xlfn.XMATCH("多様性の尊重（人権尊重・男女共同参画）に関すること",_xlfn.TEXTSPLIT(回答一覧[[#This Row],[7⃣区のおしらせ「せたがや」でどのようなテーマを特集してほしいか（複数選択可）]],";",,FALSE,0))),0,1)</f>
        <v>0</v>
      </c>
      <c r="AN29" s="36">
        <f>IF(ISNA(_xlfn.XMATCH("文化・芸術やスポーツ、生涯学習に関すること",_xlfn.TEXTSPLIT(回答一覧[[#This Row],[7⃣区のおしらせ「せたがや」でどのようなテーマを特集してほしいか（複数選択可）]],";",,FALSE,0))),0,1)</f>
        <v>1</v>
      </c>
      <c r="AO29" s="36">
        <f>IF(ISNA(_xlfn.XMATCH("清掃・資源リサイクルに関すること",_xlfn.TEXTSPLIT(回答一覧[[#This Row],[7⃣区のおしらせ「せたがや」でどのようなテーマを特集してほしいか（複数選択可）]],";",,FALSE,0))),0,1)</f>
        <v>0</v>
      </c>
      <c r="AP29" s="36">
        <f>IF(ISNA(_xlfn.XMATCH("消費者支援や産業振興・雇用促進に関すること",_xlfn.TEXTSPLIT(回答一覧[[#This Row],[7⃣区のおしらせ「せたがや」でどのようなテーマを特集してほしいか（複数選択可）]],";",,FALSE,0))),0,1)</f>
        <v>0</v>
      </c>
      <c r="AQ29" s="36">
        <f>IF(ISNA(_xlfn.XMATCH("公園・緑地や自然環境の保護に関すること",_xlfn.TEXTSPLIT(回答一覧[[#This Row],[7⃣区のおしらせ「せたがや」でどのようなテーマを特集してほしいか（複数選択可）]],";",,FALSE,0))),0,1)</f>
        <v>0</v>
      </c>
      <c r="AR29" s="36">
        <f>IF(ISNA(_xlfn.XMATCH("都市景観や交通に関すること",_xlfn.TEXTSPLIT(回答一覧[[#This Row],[7⃣区のおしらせ「せたがや」でどのようなテーマを特集してほしいか（複数選択可）]],";",,FALSE,0))),0,1)</f>
        <v>1</v>
      </c>
      <c r="AS29" s="36">
        <f>IF(ISNA(_xlfn.XMATCH("特にない",_xlfn.TEXTSPLIT(回答一覧[[#This Row],[7⃣区のおしらせ「せたがや」でどのようなテーマを特集してほしいか（複数選択可）]],";",,FALSE,0))),0,1)</f>
        <v>0</v>
      </c>
      <c r="AT29" s="36">
        <f>IF(ISNA(_xlfn.XMATCH("その他",_xlfn.TEXTSPLIT(回答一覧[[#This Row],[7⃣区のおしらせ「せたがや」でどのようなテーマを特集してほしいか（複数選択可）]],";",,FALSE,0))),0,1)</f>
        <v>0</v>
      </c>
      <c r="AU29" s="36">
        <f>IF(ISNA(_xlfn.XMATCH("無回答",_xlfn.TEXTSPLIT(回答一覧[[#This Row],[7⃣区のおしらせ「せたがや」でどのようなテーマを特集してほしいか（複数選択可）]],";",,FALSE,0))),0,1)</f>
        <v>0</v>
      </c>
      <c r="AV29" s="8" t="s">
        <v>419</v>
      </c>
      <c r="AW29" s="8" t="s">
        <v>357</v>
      </c>
      <c r="AX29" s="8" t="s">
        <v>347</v>
      </c>
      <c r="AY29" s="7"/>
    </row>
    <row r="30" spans="1:51" ht="27">
      <c r="A30" s="6" t="s">
        <v>238</v>
      </c>
      <c r="B30" s="12" t="s">
        <v>364</v>
      </c>
      <c r="C30" s="12" t="s">
        <v>349</v>
      </c>
      <c r="D30" s="8" t="s">
        <v>728</v>
      </c>
      <c r="E30" s="8" t="s">
        <v>730</v>
      </c>
      <c r="F30" s="7" t="s">
        <v>350</v>
      </c>
      <c r="G30" s="36">
        <f>IF(ISNA(_xlfn.XMATCH("新聞折込・戸別配付",_xlfn.TEXTSPLIT(回答一覧[[#This Row],[4⃣区のおしらせ「せたがや」をどのように入手しているか（複数選択可）]],";",,FALSE,0))),0,1)</f>
        <v>1</v>
      </c>
      <c r="H30" s="36">
        <f>IF(ISNA(_xlfn.XMATCH("駅",_xlfn.TEXTSPLIT(回答一覧[[#This Row],[4⃣区のおしらせ「せたがや」をどのように入手しているか（複数選択可）]],";",,FALSE,0))),0,1)</f>
        <v>0</v>
      </c>
      <c r="I30" s="36">
        <f>IF(ISNA(_xlfn.XMATCH("郵便局・コンビニエンスストア・その他商業施設",_xlfn.TEXTSPLIT(回答一覧[[#This Row],[4⃣区のおしらせ「せたがや」をどのように入手しているか（複数選択可）]],";",,FALSE,0))),0,1)</f>
        <v>0</v>
      </c>
      <c r="J30" s="36">
        <f>IF(ISNA(_xlfn.XMATCH("区施設",_xlfn.TEXTSPLIT(回答一覧[[#This Row],[4⃣区のおしらせ「せたがや」をどのように入手しているか（複数選択可）]],";",,FALSE,0))),0,1)</f>
        <v>0</v>
      </c>
      <c r="K30" s="36">
        <f>IF(ISNA(_xlfn.XMATCH("区のホームページ",_xlfn.TEXTSPLIT(回答一覧[[#This Row],[4⃣区のおしらせ「せたがや」をどのように入手しているか（複数選択可）]],";",,FALSE,0))),0,1)</f>
        <v>0</v>
      </c>
      <c r="L30" s="36">
        <f>IF(ISNA(_xlfn.XMATCH("カタログポケット・マチイロ",_xlfn.TEXTSPLIT(回答一覧[[#This Row],[4⃣区のおしらせ「せたがや」をどのように入手しているか（複数選択可）]],";",,FALSE,0))),0,1)</f>
        <v>0</v>
      </c>
      <c r="M30" s="36">
        <f>IF(ISNA(_xlfn.XMATCH("入手していない",_xlfn.TEXTSPLIT(回答一覧[[#This Row],[4⃣区のおしらせ「せたがや」をどのように入手しているか（複数選択可）]],";",,FALSE,0))),0,1)</f>
        <v>0</v>
      </c>
      <c r="N30" s="36">
        <f>IF(ISNA(_xlfn.XMATCH("その他",_xlfn.TEXTSPLIT(回答一覧[[#This Row],[4⃣区のおしらせ「せたがや」をどのように入手しているか（複数選択可）]],";",,FALSE,0))),0,1)</f>
        <v>0</v>
      </c>
      <c r="O30" s="36">
        <f>IF(ISNA(_xlfn.XMATCH("無回答",_xlfn.TEXTSPLIT(回答一覧[[#This Row],[4⃣区のおしらせ「せたがや」をどのように入手しているか（複数選択可）]],";",,FALSE,0))),0,1)</f>
        <v>0</v>
      </c>
      <c r="P30" s="8" t="s">
        <v>360</v>
      </c>
      <c r="Q30" s="8" t="s">
        <v>352</v>
      </c>
      <c r="R30" s="8" t="s">
        <v>377</v>
      </c>
      <c r="S30" s="8" t="s">
        <v>377</v>
      </c>
      <c r="T30" s="8" t="s">
        <v>377</v>
      </c>
      <c r="U30" s="8" t="s">
        <v>377</v>
      </c>
      <c r="V30" s="8" t="s">
        <v>353</v>
      </c>
      <c r="W30" s="7" t="s">
        <v>422</v>
      </c>
      <c r="X30" s="36">
        <f>IF(ISNA(_xlfn.XMATCH("利用できる行政サービスや、暮らしに関わる情報・知識を入手したい",_xlfn.TEXTSPLIT(回答一覧[[#This Row],[6⃣区のおしらせ「せたがや」にどんなことを期待するか（複数選択可）]],";",,FALSE,0))),0,1)</f>
        <v>1</v>
      </c>
      <c r="Y30" s="36">
        <f>IF(ISNA(_xlfn.XMATCH("イベントの情報を入手したい",_xlfn.TEXTSPLIT(回答一覧[[#This Row],[6⃣区のおしらせ「せたがや」にどんなことを期待するか（複数選択可）]],";",,FALSE,0))),0,1)</f>
        <v>1</v>
      </c>
      <c r="Z30" s="36">
        <f>IF(ISNA(_xlfn.XMATCH("区の新しい取組みについて知りたい",_xlfn.TEXTSPLIT(回答一覧[[#This Row],[6⃣区のおしらせ「せたがや」にどんなことを期待するか（複数選択可）]],";",,FALSE,0))),0,1)</f>
        <v>0</v>
      </c>
      <c r="AA30" s="36">
        <f>IF(ISNA(_xlfn.XMATCH("予算など区政の基本的な情報を入手したい",_xlfn.TEXTSPLIT(回答一覧[[#This Row],[6⃣区のおしらせ「せたがや」にどんなことを期待するか（複数選択可）]],";",,FALSE,0))),0,1)</f>
        <v>0</v>
      </c>
      <c r="AB30" s="36">
        <f>IF(ISNA(_xlfn.XMATCH("区が直面する課題や、それに対する区の考え・取組みについて知りたい",_xlfn.TEXTSPLIT(回答一覧[[#This Row],[6⃣区のおしらせ「せたがや」にどんなことを期待するか（複数選択可）]],";",,FALSE,0))),0,1)</f>
        <v>0</v>
      </c>
      <c r="AC30" s="36">
        <f>IF(ISNA(_xlfn.XMATCH("区の取組みへの意見募集企画に意見や提案を寄せたい",_xlfn.TEXTSPLIT(回答一覧[[#This Row],[6⃣区のおしらせ「せたがや」にどんなことを期待するか（複数選択可）]],";",,FALSE,0))),0,1)</f>
        <v>0</v>
      </c>
      <c r="AD30" s="36">
        <f>IF(ISNA(_xlfn.XMATCH("区民等と区が協働して取り組んでいる事柄について知りたい",_xlfn.TEXTSPLIT(回答一覧[[#This Row],[6⃣区のおしらせ「せたがや」にどんなことを期待するか（複数選択可）]],";",,FALSE,0))),0,1)</f>
        <v>0</v>
      </c>
      <c r="AE30" s="36">
        <f>IF(ISNA(_xlfn.XMATCH("特にない",_xlfn.TEXTSPLIT(回答一覧[[#This Row],[6⃣区のおしらせ「せたがや」にどんなことを期待するか（複数選択可）]],";",,FALSE,0))),0,1)</f>
        <v>0</v>
      </c>
      <c r="AF30" s="36">
        <f>IF(ISNA(_xlfn.XMATCH("無回答",_xlfn.TEXTSPLIT(回答一覧[[#This Row],[6⃣区のおしらせ「せたがや」にどんなことを期待するか（複数選択可）]],";",,FALSE,0))),0,1)</f>
        <v>0</v>
      </c>
      <c r="AG30" s="7" t="s">
        <v>660</v>
      </c>
      <c r="AH30" s="36">
        <f>IF(ISNA(_xlfn.XMATCH("健康づくりや高齢者・障害者の福祉に関すること",_xlfn.TEXTSPLIT(回答一覧[[#This Row],[7⃣区のおしらせ「せたがや」でどのようなテーマを特集してほしいか（複数選択可）]],";",,FALSE,0))),0,1)</f>
        <v>1</v>
      </c>
      <c r="AI30" s="36">
        <f>IF(ISNA(_xlfn.XMATCH("生活の困りごとに対する支援に関すること",_xlfn.TEXTSPLIT(回答一覧[[#This Row],[7⃣区のおしらせ「せたがや」でどのようなテーマを特集してほしいか（複数選択可）]],";",,FALSE,0))),0,1)</f>
        <v>0</v>
      </c>
      <c r="AJ30" s="36">
        <f>IF(ISNA(_xlfn.XMATCH("子ども・若者や教育に関すること",_xlfn.TEXTSPLIT(回答一覧[[#This Row],[7⃣区のおしらせ「せたがや」でどのようなテーマを特集してほしいか（複数選択可）]],";",,FALSE,0))),0,1)</f>
        <v>0</v>
      </c>
      <c r="AK30" s="36">
        <f>IF(ISNA(_xlfn.XMATCH("地域コミュニティに関すること",_xlfn.TEXTSPLIT(回答一覧[[#This Row],[7⃣区のおしらせ「せたがや」でどのようなテーマを特集してほしいか（複数選択可）]],";",,FALSE,0))),0,1)</f>
        <v>0</v>
      </c>
      <c r="AL30" s="36">
        <f>IF(ISNA(_xlfn.XMATCH("防災や防犯に関すること",_xlfn.TEXTSPLIT(回答一覧[[#This Row],[7⃣区のおしらせ「せたがや」でどのようなテーマを特集してほしいか（複数選択可）]],";",,FALSE,0))),0,1)</f>
        <v>1</v>
      </c>
      <c r="AM30" s="36">
        <f>IF(ISNA(_xlfn.XMATCH("多様性の尊重（人権尊重・男女共同参画）に関すること",_xlfn.TEXTSPLIT(回答一覧[[#This Row],[7⃣区のおしらせ「せたがや」でどのようなテーマを特集してほしいか（複数選択可）]],";",,FALSE,0))),0,1)</f>
        <v>0</v>
      </c>
      <c r="AN30" s="36">
        <f>IF(ISNA(_xlfn.XMATCH("文化・芸術やスポーツ、生涯学習に関すること",_xlfn.TEXTSPLIT(回答一覧[[#This Row],[7⃣区のおしらせ「せたがや」でどのようなテーマを特集してほしいか（複数選択可）]],";",,FALSE,0))),0,1)</f>
        <v>1</v>
      </c>
      <c r="AO30" s="36">
        <f>IF(ISNA(_xlfn.XMATCH("清掃・資源リサイクルに関すること",_xlfn.TEXTSPLIT(回答一覧[[#This Row],[7⃣区のおしらせ「せたがや」でどのようなテーマを特集してほしいか（複数選択可）]],";",,FALSE,0))),0,1)</f>
        <v>0</v>
      </c>
      <c r="AP30" s="36">
        <f>IF(ISNA(_xlfn.XMATCH("消費者支援や産業振興・雇用促進に関すること",_xlfn.TEXTSPLIT(回答一覧[[#This Row],[7⃣区のおしらせ「せたがや」でどのようなテーマを特集してほしいか（複数選択可）]],";",,FALSE,0))),0,1)</f>
        <v>0</v>
      </c>
      <c r="AQ30" s="36">
        <f>IF(ISNA(_xlfn.XMATCH("公園・緑地や自然環境の保護に関すること",_xlfn.TEXTSPLIT(回答一覧[[#This Row],[7⃣区のおしらせ「せたがや」でどのようなテーマを特集してほしいか（複数選択可）]],";",,FALSE,0))),0,1)</f>
        <v>0</v>
      </c>
      <c r="AR30" s="36">
        <f>IF(ISNA(_xlfn.XMATCH("都市景観や交通に関すること",_xlfn.TEXTSPLIT(回答一覧[[#This Row],[7⃣区のおしらせ「せたがや」でどのようなテーマを特集してほしいか（複数選択可）]],";",,FALSE,0))),0,1)</f>
        <v>0</v>
      </c>
      <c r="AS30" s="36">
        <f>IF(ISNA(_xlfn.XMATCH("特にない",_xlfn.TEXTSPLIT(回答一覧[[#This Row],[7⃣区のおしらせ「せたがや」でどのようなテーマを特集してほしいか（複数選択可）]],";",,FALSE,0))),0,1)</f>
        <v>0</v>
      </c>
      <c r="AT30" s="36">
        <f>IF(ISNA(_xlfn.XMATCH("その他",_xlfn.TEXTSPLIT(回答一覧[[#This Row],[7⃣区のおしらせ「せたがや」でどのようなテーマを特集してほしいか（複数選択可）]],";",,FALSE,0))),0,1)</f>
        <v>0</v>
      </c>
      <c r="AU30" s="36">
        <f>IF(ISNA(_xlfn.XMATCH("無回答",_xlfn.TEXTSPLIT(回答一覧[[#This Row],[7⃣区のおしらせ「せたがや」でどのようなテーマを特集してほしいか（複数選択可）]],";",,FALSE,0))),0,1)</f>
        <v>0</v>
      </c>
      <c r="AV30" s="8" t="s">
        <v>356</v>
      </c>
      <c r="AW30" s="8" t="s">
        <v>357</v>
      </c>
      <c r="AX30" s="8" t="s">
        <v>347</v>
      </c>
      <c r="AY30" s="7"/>
    </row>
    <row r="31" spans="1:51" ht="54">
      <c r="A31" s="6" t="s">
        <v>237</v>
      </c>
      <c r="B31" s="12" t="s">
        <v>348</v>
      </c>
      <c r="C31" s="12" t="s">
        <v>349</v>
      </c>
      <c r="D31" s="8" t="s">
        <v>728</v>
      </c>
      <c r="E31" s="8" t="s">
        <v>730</v>
      </c>
      <c r="F31" s="7" t="s">
        <v>350</v>
      </c>
      <c r="G31" s="36">
        <f>IF(ISNA(_xlfn.XMATCH("新聞折込・戸別配付",_xlfn.TEXTSPLIT(回答一覧[[#This Row],[4⃣区のおしらせ「せたがや」をどのように入手しているか（複数選択可）]],";",,FALSE,0))),0,1)</f>
        <v>1</v>
      </c>
      <c r="H31" s="36">
        <f>IF(ISNA(_xlfn.XMATCH("駅",_xlfn.TEXTSPLIT(回答一覧[[#This Row],[4⃣区のおしらせ「せたがや」をどのように入手しているか（複数選択可）]],";",,FALSE,0))),0,1)</f>
        <v>0</v>
      </c>
      <c r="I31" s="36">
        <f>IF(ISNA(_xlfn.XMATCH("郵便局・コンビニエンスストア・その他商業施設",_xlfn.TEXTSPLIT(回答一覧[[#This Row],[4⃣区のおしらせ「せたがや」をどのように入手しているか（複数選択可）]],";",,FALSE,0))),0,1)</f>
        <v>0</v>
      </c>
      <c r="J31" s="36">
        <f>IF(ISNA(_xlfn.XMATCH("区施設",_xlfn.TEXTSPLIT(回答一覧[[#This Row],[4⃣区のおしらせ「せたがや」をどのように入手しているか（複数選択可）]],";",,FALSE,0))),0,1)</f>
        <v>0</v>
      </c>
      <c r="K31" s="36">
        <f>IF(ISNA(_xlfn.XMATCH("区のホームページ",_xlfn.TEXTSPLIT(回答一覧[[#This Row],[4⃣区のおしらせ「せたがや」をどのように入手しているか（複数選択可）]],";",,FALSE,0))),0,1)</f>
        <v>0</v>
      </c>
      <c r="L31" s="36">
        <f>IF(ISNA(_xlfn.XMATCH("カタログポケット・マチイロ",_xlfn.TEXTSPLIT(回答一覧[[#This Row],[4⃣区のおしらせ「せたがや」をどのように入手しているか（複数選択可）]],";",,FALSE,0))),0,1)</f>
        <v>0</v>
      </c>
      <c r="M31" s="36">
        <f>IF(ISNA(_xlfn.XMATCH("入手していない",_xlfn.TEXTSPLIT(回答一覧[[#This Row],[4⃣区のおしらせ「せたがや」をどのように入手しているか（複数選択可）]],";",,FALSE,0))),0,1)</f>
        <v>0</v>
      </c>
      <c r="N31" s="36">
        <f>IF(ISNA(_xlfn.XMATCH("その他",_xlfn.TEXTSPLIT(回答一覧[[#This Row],[4⃣区のおしらせ「せたがや」をどのように入手しているか（複数選択可）]],";",,FALSE,0))),0,1)</f>
        <v>0</v>
      </c>
      <c r="O31" s="36">
        <f>IF(ISNA(_xlfn.XMATCH("無回答",_xlfn.TEXTSPLIT(回答一覧[[#This Row],[4⃣区のおしらせ「せたがや」をどのように入手しているか（複数選択可）]],";",,FALSE,0))),0,1)</f>
        <v>0</v>
      </c>
      <c r="P31" s="8" t="s">
        <v>351</v>
      </c>
      <c r="Q31" s="8" t="s">
        <v>352</v>
      </c>
      <c r="R31" s="8" t="s">
        <v>352</v>
      </c>
      <c r="S31" s="8" t="s">
        <v>352</v>
      </c>
      <c r="T31" s="8" t="s">
        <v>352</v>
      </c>
      <c r="U31" s="8" t="s">
        <v>352</v>
      </c>
      <c r="V31" s="8" t="s">
        <v>353</v>
      </c>
      <c r="W31" s="7" t="s">
        <v>381</v>
      </c>
      <c r="X31" s="36">
        <f>IF(ISNA(_xlfn.XMATCH("利用できる行政サービスや、暮らしに関わる情報・知識を入手したい",_xlfn.TEXTSPLIT(回答一覧[[#This Row],[6⃣区のおしらせ「せたがや」にどんなことを期待するか（複数選択可）]],";",,FALSE,0))),0,1)</f>
        <v>1</v>
      </c>
      <c r="Y31" s="36">
        <f>IF(ISNA(_xlfn.XMATCH("イベントの情報を入手したい",_xlfn.TEXTSPLIT(回答一覧[[#This Row],[6⃣区のおしらせ「せたがや」にどんなことを期待するか（複数選択可）]],";",,FALSE,0))),0,1)</f>
        <v>1</v>
      </c>
      <c r="Z31" s="36">
        <f>IF(ISNA(_xlfn.XMATCH("区の新しい取組みについて知りたい",_xlfn.TEXTSPLIT(回答一覧[[#This Row],[6⃣区のおしらせ「せたがや」にどんなことを期待するか（複数選択可）]],";",,FALSE,0))),0,1)</f>
        <v>1</v>
      </c>
      <c r="AA31" s="36">
        <f>IF(ISNA(_xlfn.XMATCH("予算など区政の基本的な情報を入手したい",_xlfn.TEXTSPLIT(回答一覧[[#This Row],[6⃣区のおしらせ「せたがや」にどんなことを期待するか（複数選択可）]],";",,FALSE,0))),0,1)</f>
        <v>0</v>
      </c>
      <c r="AB31" s="36">
        <f>IF(ISNA(_xlfn.XMATCH("区が直面する課題や、それに対する区の考え・取組みについて知りたい",_xlfn.TEXTSPLIT(回答一覧[[#This Row],[6⃣区のおしらせ「せたがや」にどんなことを期待するか（複数選択可）]],";",,FALSE,0))),0,1)</f>
        <v>0</v>
      </c>
      <c r="AC31" s="36">
        <f>IF(ISNA(_xlfn.XMATCH("区の取組みへの意見募集企画に意見や提案を寄せたい",_xlfn.TEXTSPLIT(回答一覧[[#This Row],[6⃣区のおしらせ「せたがや」にどんなことを期待するか（複数選択可）]],";",,FALSE,0))),0,1)</f>
        <v>0</v>
      </c>
      <c r="AD31" s="36">
        <f>IF(ISNA(_xlfn.XMATCH("区民等と区が協働して取り組んでいる事柄について知りたい",_xlfn.TEXTSPLIT(回答一覧[[#This Row],[6⃣区のおしらせ「せたがや」にどんなことを期待するか（複数選択可）]],";",,FALSE,0))),0,1)</f>
        <v>0</v>
      </c>
      <c r="AE31" s="36">
        <f>IF(ISNA(_xlfn.XMATCH("特にない",_xlfn.TEXTSPLIT(回答一覧[[#This Row],[6⃣区のおしらせ「せたがや」にどんなことを期待するか（複数選択可）]],";",,FALSE,0))),0,1)</f>
        <v>0</v>
      </c>
      <c r="AF31" s="36">
        <f>IF(ISNA(_xlfn.XMATCH("無回答",_xlfn.TEXTSPLIT(回答一覧[[#This Row],[6⃣区のおしらせ「せたがや」にどんなことを期待するか（複数選択可）]],";",,FALSE,0))),0,1)</f>
        <v>0</v>
      </c>
      <c r="AG31" s="7" t="s">
        <v>658</v>
      </c>
      <c r="AH31" s="36">
        <f>IF(ISNA(_xlfn.XMATCH("健康づくりや高齢者・障害者の福祉に関すること",_xlfn.TEXTSPLIT(回答一覧[[#This Row],[7⃣区のおしらせ「せたがや」でどのようなテーマを特集してほしいか（複数選択可）]],";",,FALSE,0))),0,1)</f>
        <v>1</v>
      </c>
      <c r="AI31" s="36">
        <f>IF(ISNA(_xlfn.XMATCH("生活の困りごとに対する支援に関すること",_xlfn.TEXTSPLIT(回答一覧[[#This Row],[7⃣区のおしらせ「せたがや」でどのようなテーマを特集してほしいか（複数選択可）]],";",,FALSE,0))),0,1)</f>
        <v>0</v>
      </c>
      <c r="AJ31" s="36">
        <f>IF(ISNA(_xlfn.XMATCH("子ども・若者や教育に関すること",_xlfn.TEXTSPLIT(回答一覧[[#This Row],[7⃣区のおしらせ「せたがや」でどのようなテーマを特集してほしいか（複数選択可）]],";",,FALSE,0))),0,1)</f>
        <v>0</v>
      </c>
      <c r="AK31" s="36">
        <f>IF(ISNA(_xlfn.XMATCH("地域コミュニティに関すること",_xlfn.TEXTSPLIT(回答一覧[[#This Row],[7⃣区のおしらせ「せたがや」でどのようなテーマを特集してほしいか（複数選択可）]],";",,FALSE,0))),0,1)</f>
        <v>0</v>
      </c>
      <c r="AL31" s="36">
        <f>IF(ISNA(_xlfn.XMATCH("防災や防犯に関すること",_xlfn.TEXTSPLIT(回答一覧[[#This Row],[7⃣区のおしらせ「せたがや」でどのようなテーマを特集してほしいか（複数選択可）]],";",,FALSE,0))),0,1)</f>
        <v>1</v>
      </c>
      <c r="AM31" s="36">
        <f>IF(ISNA(_xlfn.XMATCH("多様性の尊重（人権尊重・男女共同参画）に関すること",_xlfn.TEXTSPLIT(回答一覧[[#This Row],[7⃣区のおしらせ「せたがや」でどのようなテーマを特集してほしいか（複数選択可）]],";",,FALSE,0))),0,1)</f>
        <v>1</v>
      </c>
      <c r="AN31" s="36">
        <f>IF(ISNA(_xlfn.XMATCH("文化・芸術やスポーツ、生涯学習に関すること",_xlfn.TEXTSPLIT(回答一覧[[#This Row],[7⃣区のおしらせ「せたがや」でどのようなテーマを特集してほしいか（複数選択可）]],";",,FALSE,0))),0,1)</f>
        <v>1</v>
      </c>
      <c r="AO31" s="36">
        <f>IF(ISNA(_xlfn.XMATCH("清掃・資源リサイクルに関すること",_xlfn.TEXTSPLIT(回答一覧[[#This Row],[7⃣区のおしらせ「せたがや」でどのようなテーマを特集してほしいか（複数選択可）]],";",,FALSE,0))),0,1)</f>
        <v>1</v>
      </c>
      <c r="AP31" s="36">
        <f>IF(ISNA(_xlfn.XMATCH("消費者支援や産業振興・雇用促進に関すること",_xlfn.TEXTSPLIT(回答一覧[[#This Row],[7⃣区のおしらせ「せたがや」でどのようなテーマを特集してほしいか（複数選択可）]],";",,FALSE,0))),0,1)</f>
        <v>0</v>
      </c>
      <c r="AQ31" s="36">
        <f>IF(ISNA(_xlfn.XMATCH("公園・緑地や自然環境の保護に関すること",_xlfn.TEXTSPLIT(回答一覧[[#This Row],[7⃣区のおしらせ「せたがや」でどのようなテーマを特集してほしいか（複数選択可）]],";",,FALSE,0))),0,1)</f>
        <v>1</v>
      </c>
      <c r="AR31" s="36">
        <f>IF(ISNA(_xlfn.XMATCH("都市景観や交通に関すること",_xlfn.TEXTSPLIT(回答一覧[[#This Row],[7⃣区のおしらせ「せたがや」でどのようなテーマを特集してほしいか（複数選択可）]],";",,FALSE,0))),0,1)</f>
        <v>1</v>
      </c>
      <c r="AS31" s="36">
        <f>IF(ISNA(_xlfn.XMATCH("特にない",_xlfn.TEXTSPLIT(回答一覧[[#This Row],[7⃣区のおしらせ「せたがや」でどのようなテーマを特集してほしいか（複数選択可）]],";",,FALSE,0))),0,1)</f>
        <v>0</v>
      </c>
      <c r="AT31" s="36">
        <f>IF(ISNA(_xlfn.XMATCH("その他",_xlfn.TEXTSPLIT(回答一覧[[#This Row],[7⃣区のおしらせ「せたがや」でどのようなテーマを特集してほしいか（複数選択可）]],";",,FALSE,0))),0,1)</f>
        <v>0</v>
      </c>
      <c r="AU31" s="36">
        <f>IF(ISNA(_xlfn.XMATCH("無回答",_xlfn.TEXTSPLIT(回答一覧[[#This Row],[7⃣区のおしらせ「せたがや」でどのようなテーマを特集してほしいか（複数選択可）]],";",,FALSE,0))),0,1)</f>
        <v>0</v>
      </c>
      <c r="AV31" s="8" t="s">
        <v>356</v>
      </c>
      <c r="AW31" s="8" t="s">
        <v>383</v>
      </c>
      <c r="AX31" s="8" t="s">
        <v>347</v>
      </c>
      <c r="AY31" s="7"/>
    </row>
    <row r="32" spans="1:51" ht="40.5">
      <c r="A32" s="6" t="s">
        <v>236</v>
      </c>
      <c r="B32" s="12" t="s">
        <v>368</v>
      </c>
      <c r="C32" s="12" t="s">
        <v>349</v>
      </c>
      <c r="D32" s="8" t="s">
        <v>389</v>
      </c>
      <c r="E32" s="8" t="s">
        <v>729</v>
      </c>
      <c r="F32" s="7" t="s">
        <v>847</v>
      </c>
      <c r="G32" s="36">
        <f>IF(ISNA(_xlfn.XMATCH("新聞折込・戸別配付",_xlfn.TEXTSPLIT(回答一覧[[#This Row],[4⃣区のおしらせ「せたがや」をどのように入手しているか（複数選択可）]],";",,FALSE,0))),0,1)</f>
        <v>0</v>
      </c>
      <c r="H32" s="36">
        <f>IF(ISNA(_xlfn.XMATCH("駅",_xlfn.TEXTSPLIT(回答一覧[[#This Row],[4⃣区のおしらせ「せたがや」をどのように入手しているか（複数選択可）]],";",,FALSE,0))),0,1)</f>
        <v>0</v>
      </c>
      <c r="I32" s="36">
        <f>IF(ISNA(_xlfn.XMATCH("郵便局・コンビニエンスストア・その他商業施設",_xlfn.TEXTSPLIT(回答一覧[[#This Row],[4⃣区のおしらせ「せたがや」をどのように入手しているか（複数選択可）]],";",,FALSE,0))),0,1)</f>
        <v>0</v>
      </c>
      <c r="J32" s="36">
        <f>IF(ISNA(_xlfn.XMATCH("区施設",_xlfn.TEXTSPLIT(回答一覧[[#This Row],[4⃣区のおしらせ「せたがや」をどのように入手しているか（複数選択可）]],";",,FALSE,0))),0,1)</f>
        <v>0</v>
      </c>
      <c r="K32" s="36">
        <f>IF(ISNA(_xlfn.XMATCH("区のホームページ",_xlfn.TEXTSPLIT(回答一覧[[#This Row],[4⃣区のおしらせ「せたがや」をどのように入手しているか（複数選択可）]],";",,FALSE,0))),0,1)</f>
        <v>0</v>
      </c>
      <c r="L32" s="36">
        <f>IF(ISNA(_xlfn.XMATCH("カタログポケット・マチイロ",_xlfn.TEXTSPLIT(回答一覧[[#This Row],[4⃣区のおしらせ「せたがや」をどのように入手しているか（複数選択可）]],";",,FALSE,0))),0,1)</f>
        <v>0</v>
      </c>
      <c r="M32" s="36">
        <f>IF(ISNA(_xlfn.XMATCH("入手していない",_xlfn.TEXTSPLIT(回答一覧[[#This Row],[4⃣区のおしらせ「せたがや」をどのように入手しているか（複数選択可）]],";",,FALSE,0))),0,1)</f>
        <v>0</v>
      </c>
      <c r="N32" s="36">
        <f>IF(ISNA(_xlfn.XMATCH("その他",_xlfn.TEXTSPLIT(回答一覧[[#This Row],[4⃣区のおしらせ「せたがや」をどのように入手しているか（複数選択可）]],";",,FALSE,0))),0,1)</f>
        <v>0</v>
      </c>
      <c r="O32" s="36">
        <f>IF(ISNA(_xlfn.XMATCH("無回答",_xlfn.TEXTSPLIT(回答一覧[[#This Row],[4⃣区のおしらせ「せたがや」をどのように入手しているか（複数選択可）]],";",,FALSE,0))),0,1)</f>
        <v>1</v>
      </c>
      <c r="P32" s="8" t="s">
        <v>401</v>
      </c>
      <c r="Q32" s="8" t="s">
        <v>377</v>
      </c>
      <c r="R32" s="8" t="s">
        <v>847</v>
      </c>
      <c r="S32" s="8" t="s">
        <v>847</v>
      </c>
      <c r="T32" s="8" t="s">
        <v>847</v>
      </c>
      <c r="U32" s="8" t="s">
        <v>847</v>
      </c>
      <c r="V32" s="8" t="s">
        <v>847</v>
      </c>
      <c r="W32" s="7" t="s">
        <v>550</v>
      </c>
      <c r="X32" s="36">
        <f>IF(ISNA(_xlfn.XMATCH("利用できる行政サービスや、暮らしに関わる情報・知識を入手したい",_xlfn.TEXTSPLIT(回答一覧[[#This Row],[6⃣区のおしらせ「せたがや」にどんなことを期待するか（複数選択可）]],";",,FALSE,0))),0,1)</f>
        <v>1</v>
      </c>
      <c r="Y32" s="36">
        <f>IF(ISNA(_xlfn.XMATCH("イベントの情報を入手したい",_xlfn.TEXTSPLIT(回答一覧[[#This Row],[6⃣区のおしらせ「せたがや」にどんなことを期待するか（複数選択可）]],";",,FALSE,0))),0,1)</f>
        <v>1</v>
      </c>
      <c r="Z32" s="36">
        <f>IF(ISNA(_xlfn.XMATCH("区の新しい取組みについて知りたい",_xlfn.TEXTSPLIT(回答一覧[[#This Row],[6⃣区のおしらせ「せたがや」にどんなことを期待するか（複数選択可）]],";",,FALSE,0))),0,1)</f>
        <v>1</v>
      </c>
      <c r="AA32" s="36">
        <f>IF(ISNA(_xlfn.XMATCH("予算など区政の基本的な情報を入手したい",_xlfn.TEXTSPLIT(回答一覧[[#This Row],[6⃣区のおしらせ「せたがや」にどんなことを期待するか（複数選択可）]],";",,FALSE,0))),0,1)</f>
        <v>0</v>
      </c>
      <c r="AB32" s="36">
        <f>IF(ISNA(_xlfn.XMATCH("区が直面する課題や、それに対する区の考え・取組みについて知りたい",_xlfn.TEXTSPLIT(回答一覧[[#This Row],[6⃣区のおしらせ「せたがや」にどんなことを期待するか（複数選択可）]],";",,FALSE,0))),0,1)</f>
        <v>0</v>
      </c>
      <c r="AC32" s="36">
        <f>IF(ISNA(_xlfn.XMATCH("区の取組みへの意見募集企画に意見や提案を寄せたい",_xlfn.TEXTSPLIT(回答一覧[[#This Row],[6⃣区のおしらせ「せたがや」にどんなことを期待するか（複数選択可）]],";",,FALSE,0))),0,1)</f>
        <v>0</v>
      </c>
      <c r="AD32" s="36">
        <f>IF(ISNA(_xlfn.XMATCH("区民等と区が協働して取り組んでいる事柄について知りたい",_xlfn.TEXTSPLIT(回答一覧[[#This Row],[6⃣区のおしらせ「せたがや」にどんなことを期待するか（複数選択可）]],";",,FALSE,0))),0,1)</f>
        <v>1</v>
      </c>
      <c r="AE32" s="36">
        <f>IF(ISNA(_xlfn.XMATCH("特にない",_xlfn.TEXTSPLIT(回答一覧[[#This Row],[6⃣区のおしらせ「せたがや」にどんなことを期待するか（複数選択可）]],";",,FALSE,0))),0,1)</f>
        <v>0</v>
      </c>
      <c r="AF32" s="36">
        <f>IF(ISNA(_xlfn.XMATCH("無回答",_xlfn.TEXTSPLIT(回答一覧[[#This Row],[6⃣区のおしらせ「せたがや」にどんなことを期待するか（複数選択可）]],";",,FALSE,0))),0,1)</f>
        <v>0</v>
      </c>
      <c r="AG32" s="7" t="s">
        <v>656</v>
      </c>
      <c r="AH32" s="36">
        <f>IF(ISNA(_xlfn.XMATCH("健康づくりや高齢者・障害者の福祉に関すること",_xlfn.TEXTSPLIT(回答一覧[[#This Row],[7⃣区のおしらせ「せたがや」でどのようなテーマを特集してほしいか（複数選択可）]],";",,FALSE,0))),0,1)</f>
        <v>0</v>
      </c>
      <c r="AI32" s="36">
        <f>IF(ISNA(_xlfn.XMATCH("生活の困りごとに対する支援に関すること",_xlfn.TEXTSPLIT(回答一覧[[#This Row],[7⃣区のおしらせ「せたがや」でどのようなテーマを特集してほしいか（複数選択可）]],";",,FALSE,0))),0,1)</f>
        <v>1</v>
      </c>
      <c r="AJ32" s="36">
        <f>IF(ISNA(_xlfn.XMATCH("子ども・若者や教育に関すること",_xlfn.TEXTSPLIT(回答一覧[[#This Row],[7⃣区のおしらせ「せたがや」でどのようなテーマを特集してほしいか（複数選択可）]],";",,FALSE,0))),0,1)</f>
        <v>1</v>
      </c>
      <c r="AK32" s="36">
        <f>IF(ISNA(_xlfn.XMATCH("地域コミュニティに関すること",_xlfn.TEXTSPLIT(回答一覧[[#This Row],[7⃣区のおしらせ「せたがや」でどのようなテーマを特集してほしいか（複数選択可）]],";",,FALSE,0))),0,1)</f>
        <v>1</v>
      </c>
      <c r="AL32" s="36">
        <f>IF(ISNA(_xlfn.XMATCH("防災や防犯に関すること",_xlfn.TEXTSPLIT(回答一覧[[#This Row],[7⃣区のおしらせ「せたがや」でどのようなテーマを特集してほしいか（複数選択可）]],";",,FALSE,0))),0,1)</f>
        <v>1</v>
      </c>
      <c r="AM32" s="36">
        <f>IF(ISNA(_xlfn.XMATCH("多様性の尊重（人権尊重・男女共同参画）に関すること",_xlfn.TEXTSPLIT(回答一覧[[#This Row],[7⃣区のおしらせ「せたがや」でどのようなテーマを特集してほしいか（複数選択可）]],";",,FALSE,0))),0,1)</f>
        <v>1</v>
      </c>
      <c r="AN32" s="36">
        <f>IF(ISNA(_xlfn.XMATCH("文化・芸術やスポーツ、生涯学習に関すること",_xlfn.TEXTSPLIT(回答一覧[[#This Row],[7⃣区のおしらせ「せたがや」でどのようなテーマを特集してほしいか（複数選択可）]],";",,FALSE,0))),0,1)</f>
        <v>0</v>
      </c>
      <c r="AO32" s="36">
        <f>IF(ISNA(_xlfn.XMATCH("清掃・資源リサイクルに関すること",_xlfn.TEXTSPLIT(回答一覧[[#This Row],[7⃣区のおしらせ「せたがや」でどのようなテーマを特集してほしいか（複数選択可）]],";",,FALSE,0))),0,1)</f>
        <v>0</v>
      </c>
      <c r="AP32" s="36">
        <f>IF(ISNA(_xlfn.XMATCH("消費者支援や産業振興・雇用促進に関すること",_xlfn.TEXTSPLIT(回答一覧[[#This Row],[7⃣区のおしらせ「せたがや」でどのようなテーマを特集してほしいか（複数選択可）]],";",,FALSE,0))),0,1)</f>
        <v>0</v>
      </c>
      <c r="AQ32" s="36">
        <f>IF(ISNA(_xlfn.XMATCH("公園・緑地や自然環境の保護に関すること",_xlfn.TEXTSPLIT(回答一覧[[#This Row],[7⃣区のおしらせ「せたがや」でどのようなテーマを特集してほしいか（複数選択可）]],";",,FALSE,0))),0,1)</f>
        <v>0</v>
      </c>
      <c r="AR32" s="36">
        <f>IF(ISNA(_xlfn.XMATCH("都市景観や交通に関すること",_xlfn.TEXTSPLIT(回答一覧[[#This Row],[7⃣区のおしらせ「せたがや」でどのようなテーマを特集してほしいか（複数選択可）]],";",,FALSE,0))),0,1)</f>
        <v>0</v>
      </c>
      <c r="AS32" s="36">
        <f>IF(ISNA(_xlfn.XMATCH("特にない",_xlfn.TEXTSPLIT(回答一覧[[#This Row],[7⃣区のおしらせ「せたがや」でどのようなテーマを特集してほしいか（複数選択可）]],";",,FALSE,0))),0,1)</f>
        <v>0</v>
      </c>
      <c r="AT32" s="36">
        <f>IF(ISNA(_xlfn.XMATCH("その他",_xlfn.TEXTSPLIT(回答一覧[[#This Row],[7⃣区のおしらせ「せたがや」でどのようなテーマを特集してほしいか（複数選択可）]],";",,FALSE,0))),0,1)</f>
        <v>0</v>
      </c>
      <c r="AU32" s="36">
        <f>IF(ISNA(_xlfn.XMATCH("無回答",_xlfn.TEXTSPLIT(回答一覧[[#This Row],[7⃣区のおしらせ「せたがや」でどのようなテーマを特集してほしいか（複数選択可）]],";",,FALSE,0))),0,1)</f>
        <v>0</v>
      </c>
      <c r="AV32" s="8" t="s">
        <v>389</v>
      </c>
      <c r="AW32" s="8" t="s">
        <v>357</v>
      </c>
      <c r="AX32" s="8" t="s">
        <v>347</v>
      </c>
      <c r="AY32" s="7"/>
    </row>
    <row r="33" spans="1:51" ht="40.5">
      <c r="A33" s="6" t="s">
        <v>235</v>
      </c>
      <c r="B33" s="12" t="s">
        <v>348</v>
      </c>
      <c r="C33" s="12" t="s">
        <v>380</v>
      </c>
      <c r="D33" s="8" t="s">
        <v>728</v>
      </c>
      <c r="E33" s="8" t="s">
        <v>730</v>
      </c>
      <c r="F33" s="7" t="s">
        <v>350</v>
      </c>
      <c r="G33" s="36">
        <f>IF(ISNA(_xlfn.XMATCH("新聞折込・戸別配付",_xlfn.TEXTSPLIT(回答一覧[[#This Row],[4⃣区のおしらせ「せたがや」をどのように入手しているか（複数選択可）]],";",,FALSE,0))),0,1)</f>
        <v>1</v>
      </c>
      <c r="H33" s="36">
        <f>IF(ISNA(_xlfn.XMATCH("駅",_xlfn.TEXTSPLIT(回答一覧[[#This Row],[4⃣区のおしらせ「せたがや」をどのように入手しているか（複数選択可）]],";",,FALSE,0))),0,1)</f>
        <v>0</v>
      </c>
      <c r="I33" s="36">
        <f>IF(ISNA(_xlfn.XMATCH("郵便局・コンビニエンスストア・その他商業施設",_xlfn.TEXTSPLIT(回答一覧[[#This Row],[4⃣区のおしらせ「せたがや」をどのように入手しているか（複数選択可）]],";",,FALSE,0))),0,1)</f>
        <v>0</v>
      </c>
      <c r="J33" s="36">
        <f>IF(ISNA(_xlfn.XMATCH("区施設",_xlfn.TEXTSPLIT(回答一覧[[#This Row],[4⃣区のおしらせ「せたがや」をどのように入手しているか（複数選択可）]],";",,FALSE,0))),0,1)</f>
        <v>0</v>
      </c>
      <c r="K33" s="36">
        <f>IF(ISNA(_xlfn.XMATCH("区のホームページ",_xlfn.TEXTSPLIT(回答一覧[[#This Row],[4⃣区のおしらせ「せたがや」をどのように入手しているか（複数選択可）]],";",,FALSE,0))),0,1)</f>
        <v>0</v>
      </c>
      <c r="L33" s="36">
        <f>IF(ISNA(_xlfn.XMATCH("カタログポケット・マチイロ",_xlfn.TEXTSPLIT(回答一覧[[#This Row],[4⃣区のおしらせ「せたがや」をどのように入手しているか（複数選択可）]],";",,FALSE,0))),0,1)</f>
        <v>0</v>
      </c>
      <c r="M33" s="36">
        <f>IF(ISNA(_xlfn.XMATCH("入手していない",_xlfn.TEXTSPLIT(回答一覧[[#This Row],[4⃣区のおしらせ「せたがや」をどのように入手しているか（複数選択可）]],";",,FALSE,0))),0,1)</f>
        <v>0</v>
      </c>
      <c r="N33" s="36">
        <f>IF(ISNA(_xlfn.XMATCH("その他",_xlfn.TEXTSPLIT(回答一覧[[#This Row],[4⃣区のおしらせ「せたがや」をどのように入手しているか（複数選択可）]],";",,FALSE,0))),0,1)</f>
        <v>0</v>
      </c>
      <c r="O33" s="36">
        <f>IF(ISNA(_xlfn.XMATCH("無回答",_xlfn.TEXTSPLIT(回答一覧[[#This Row],[4⃣区のおしらせ「せたがや」をどのように入手しているか（複数選択可）]],";",,FALSE,0))),0,1)</f>
        <v>0</v>
      </c>
      <c r="P33" s="8" t="s">
        <v>360</v>
      </c>
      <c r="Q33" s="8" t="s">
        <v>377</v>
      </c>
      <c r="R33" s="8" t="s">
        <v>352</v>
      </c>
      <c r="S33" s="8" t="s">
        <v>352</v>
      </c>
      <c r="T33" s="8" t="s">
        <v>352</v>
      </c>
      <c r="U33" s="8" t="s">
        <v>352</v>
      </c>
      <c r="V33" s="8" t="s">
        <v>353</v>
      </c>
      <c r="W33" s="7" t="s">
        <v>454</v>
      </c>
      <c r="X33" s="36">
        <f>IF(ISNA(_xlfn.XMATCH("利用できる行政サービスや、暮らしに関わる情報・知識を入手したい",_xlfn.TEXTSPLIT(回答一覧[[#This Row],[6⃣区のおしらせ「せたがや」にどんなことを期待するか（複数選択可）]],";",,FALSE,0))),0,1)</f>
        <v>1</v>
      </c>
      <c r="Y33" s="36">
        <f>IF(ISNA(_xlfn.XMATCH("イベントの情報を入手したい",_xlfn.TEXTSPLIT(回答一覧[[#This Row],[6⃣区のおしらせ「せたがや」にどんなことを期待するか（複数選択可）]],";",,FALSE,0))),0,1)</f>
        <v>1</v>
      </c>
      <c r="Z33" s="36">
        <f>IF(ISNA(_xlfn.XMATCH("区の新しい取組みについて知りたい",_xlfn.TEXTSPLIT(回答一覧[[#This Row],[6⃣区のおしらせ「せたがや」にどんなことを期待するか（複数選択可）]],";",,FALSE,0))),0,1)</f>
        <v>0</v>
      </c>
      <c r="AA33" s="36">
        <f>IF(ISNA(_xlfn.XMATCH("予算など区政の基本的な情報を入手したい",_xlfn.TEXTSPLIT(回答一覧[[#This Row],[6⃣区のおしらせ「せたがや」にどんなことを期待するか（複数選択可）]],";",,FALSE,0))),0,1)</f>
        <v>0</v>
      </c>
      <c r="AB33" s="36">
        <f>IF(ISNA(_xlfn.XMATCH("区が直面する課題や、それに対する区の考え・取組みについて知りたい",_xlfn.TEXTSPLIT(回答一覧[[#This Row],[6⃣区のおしらせ「せたがや」にどんなことを期待するか（複数選択可）]],";",,FALSE,0))),0,1)</f>
        <v>0</v>
      </c>
      <c r="AC33" s="36">
        <f>IF(ISNA(_xlfn.XMATCH("区の取組みへの意見募集企画に意見や提案を寄せたい",_xlfn.TEXTSPLIT(回答一覧[[#This Row],[6⃣区のおしらせ「せたがや」にどんなことを期待するか（複数選択可）]],";",,FALSE,0))),0,1)</f>
        <v>0</v>
      </c>
      <c r="AD33" s="36">
        <f>IF(ISNA(_xlfn.XMATCH("区民等と区が協働して取り組んでいる事柄について知りたい",_xlfn.TEXTSPLIT(回答一覧[[#This Row],[6⃣区のおしらせ「せたがや」にどんなことを期待するか（複数選択可）]],";",,FALSE,0))),0,1)</f>
        <v>1</v>
      </c>
      <c r="AE33" s="36">
        <f>IF(ISNA(_xlfn.XMATCH("特にない",_xlfn.TEXTSPLIT(回答一覧[[#This Row],[6⃣区のおしらせ「せたがや」にどんなことを期待するか（複数選択可）]],";",,FALSE,0))),0,1)</f>
        <v>0</v>
      </c>
      <c r="AF33" s="36">
        <f>IF(ISNA(_xlfn.XMATCH("無回答",_xlfn.TEXTSPLIT(回答一覧[[#This Row],[6⃣区のおしらせ「せたがや」にどんなことを期待するか（複数選択可）]],";",,FALSE,0))),0,1)</f>
        <v>0</v>
      </c>
      <c r="AG33" s="7" t="s">
        <v>655</v>
      </c>
      <c r="AH33" s="36">
        <f>IF(ISNA(_xlfn.XMATCH("健康づくりや高齢者・障害者の福祉に関すること",_xlfn.TEXTSPLIT(回答一覧[[#This Row],[7⃣区のおしらせ「せたがや」でどのようなテーマを特集してほしいか（複数選択可）]],";",,FALSE,0))),0,1)</f>
        <v>1</v>
      </c>
      <c r="AI33" s="36">
        <f>IF(ISNA(_xlfn.XMATCH("生活の困りごとに対する支援に関すること",_xlfn.TEXTSPLIT(回答一覧[[#This Row],[7⃣区のおしらせ「せたがや」でどのようなテーマを特集してほしいか（複数選択可）]],";",,FALSE,0))),0,1)</f>
        <v>0</v>
      </c>
      <c r="AJ33" s="36">
        <f>IF(ISNA(_xlfn.XMATCH("子ども・若者や教育に関すること",_xlfn.TEXTSPLIT(回答一覧[[#This Row],[7⃣区のおしらせ「せたがや」でどのようなテーマを特集してほしいか（複数選択可）]],";",,FALSE,0))),0,1)</f>
        <v>0</v>
      </c>
      <c r="AK33" s="36">
        <f>IF(ISNA(_xlfn.XMATCH("地域コミュニティに関すること",_xlfn.TEXTSPLIT(回答一覧[[#This Row],[7⃣区のおしらせ「せたがや」でどのようなテーマを特集してほしいか（複数選択可）]],";",,FALSE,0))),0,1)</f>
        <v>0</v>
      </c>
      <c r="AL33" s="36">
        <f>IF(ISNA(_xlfn.XMATCH("防災や防犯に関すること",_xlfn.TEXTSPLIT(回答一覧[[#This Row],[7⃣区のおしらせ「せたがや」でどのようなテーマを特集してほしいか（複数選択可）]],";",,FALSE,0))),0,1)</f>
        <v>0</v>
      </c>
      <c r="AM33" s="36">
        <f>IF(ISNA(_xlfn.XMATCH("多様性の尊重（人権尊重・男女共同参画）に関すること",_xlfn.TEXTSPLIT(回答一覧[[#This Row],[7⃣区のおしらせ「せたがや」でどのようなテーマを特集してほしいか（複数選択可）]],";",,FALSE,0))),0,1)</f>
        <v>0</v>
      </c>
      <c r="AN33" s="36">
        <f>IF(ISNA(_xlfn.XMATCH("文化・芸術やスポーツ、生涯学習に関すること",_xlfn.TEXTSPLIT(回答一覧[[#This Row],[7⃣区のおしらせ「せたがや」でどのようなテーマを特集してほしいか（複数選択可）]],";",,FALSE,0))),0,1)</f>
        <v>1</v>
      </c>
      <c r="AO33" s="36">
        <f>IF(ISNA(_xlfn.XMATCH("清掃・資源リサイクルに関すること",_xlfn.TEXTSPLIT(回答一覧[[#This Row],[7⃣区のおしらせ「せたがや」でどのようなテーマを特集してほしいか（複数選択可）]],";",,FALSE,0))),0,1)</f>
        <v>1</v>
      </c>
      <c r="AP33" s="36">
        <f>IF(ISNA(_xlfn.XMATCH("消費者支援や産業振興・雇用促進に関すること",_xlfn.TEXTSPLIT(回答一覧[[#This Row],[7⃣区のおしらせ「せたがや」でどのようなテーマを特集してほしいか（複数選択可）]],";",,FALSE,0))),0,1)</f>
        <v>0</v>
      </c>
      <c r="AQ33" s="36">
        <f>IF(ISNA(_xlfn.XMATCH("公園・緑地や自然環境の保護に関すること",_xlfn.TEXTSPLIT(回答一覧[[#This Row],[7⃣区のおしらせ「せたがや」でどのようなテーマを特集してほしいか（複数選択可）]],";",,FALSE,0))),0,1)</f>
        <v>0</v>
      </c>
      <c r="AR33" s="36">
        <f>IF(ISNA(_xlfn.XMATCH("都市景観や交通に関すること",_xlfn.TEXTSPLIT(回答一覧[[#This Row],[7⃣区のおしらせ「せたがや」でどのようなテーマを特集してほしいか（複数選択可）]],";",,FALSE,0))),0,1)</f>
        <v>0</v>
      </c>
      <c r="AS33" s="36">
        <f>IF(ISNA(_xlfn.XMATCH("特にない",_xlfn.TEXTSPLIT(回答一覧[[#This Row],[7⃣区のおしらせ「せたがや」でどのようなテーマを特集してほしいか（複数選択可）]],";",,FALSE,0))),0,1)</f>
        <v>0</v>
      </c>
      <c r="AT33" s="36">
        <f>IF(ISNA(_xlfn.XMATCH("その他",_xlfn.TEXTSPLIT(回答一覧[[#This Row],[7⃣区のおしらせ「せたがや」でどのようなテーマを特集してほしいか（複数選択可）]],";",,FALSE,0))),0,1)</f>
        <v>0</v>
      </c>
      <c r="AU33" s="36">
        <f>IF(ISNA(_xlfn.XMATCH("無回答",_xlfn.TEXTSPLIT(回答一覧[[#This Row],[7⃣区のおしらせ「せたがや」でどのようなテーマを特集してほしいか（複数選択可）]],";",,FALSE,0))),0,1)</f>
        <v>0</v>
      </c>
      <c r="AV33" s="8" t="s">
        <v>356</v>
      </c>
      <c r="AW33" s="8" t="s">
        <v>383</v>
      </c>
      <c r="AX33" s="8" t="s">
        <v>347</v>
      </c>
      <c r="AY33" s="7"/>
    </row>
    <row r="34" spans="1:51" ht="81">
      <c r="A34" s="6" t="s">
        <v>234</v>
      </c>
      <c r="B34" s="12" t="s">
        <v>368</v>
      </c>
      <c r="C34" s="12" t="s">
        <v>349</v>
      </c>
      <c r="D34" s="8" t="s">
        <v>728</v>
      </c>
      <c r="E34" s="8" t="s">
        <v>730</v>
      </c>
      <c r="F34" s="7" t="s">
        <v>350</v>
      </c>
      <c r="G34" s="36">
        <f>IF(ISNA(_xlfn.XMATCH("新聞折込・戸別配付",_xlfn.TEXTSPLIT(回答一覧[[#This Row],[4⃣区のおしらせ「せたがや」をどのように入手しているか（複数選択可）]],";",,FALSE,0))),0,1)</f>
        <v>1</v>
      </c>
      <c r="H34" s="36">
        <f>IF(ISNA(_xlfn.XMATCH("駅",_xlfn.TEXTSPLIT(回答一覧[[#This Row],[4⃣区のおしらせ「せたがや」をどのように入手しているか（複数選択可）]],";",,FALSE,0))),0,1)</f>
        <v>0</v>
      </c>
      <c r="I34" s="36">
        <f>IF(ISNA(_xlfn.XMATCH("郵便局・コンビニエンスストア・その他商業施設",_xlfn.TEXTSPLIT(回答一覧[[#This Row],[4⃣区のおしらせ「せたがや」をどのように入手しているか（複数選択可）]],";",,FALSE,0))),0,1)</f>
        <v>0</v>
      </c>
      <c r="J34" s="36">
        <f>IF(ISNA(_xlfn.XMATCH("区施設",_xlfn.TEXTSPLIT(回答一覧[[#This Row],[4⃣区のおしらせ「せたがや」をどのように入手しているか（複数選択可）]],";",,FALSE,0))),0,1)</f>
        <v>0</v>
      </c>
      <c r="K34" s="36">
        <f>IF(ISNA(_xlfn.XMATCH("区のホームページ",_xlfn.TEXTSPLIT(回答一覧[[#This Row],[4⃣区のおしらせ「せたがや」をどのように入手しているか（複数選択可）]],";",,FALSE,0))),0,1)</f>
        <v>0</v>
      </c>
      <c r="L34" s="36">
        <f>IF(ISNA(_xlfn.XMATCH("カタログポケット・マチイロ",_xlfn.TEXTSPLIT(回答一覧[[#This Row],[4⃣区のおしらせ「せたがや」をどのように入手しているか（複数選択可）]],";",,FALSE,0))),0,1)</f>
        <v>0</v>
      </c>
      <c r="M34" s="36">
        <f>IF(ISNA(_xlfn.XMATCH("入手していない",_xlfn.TEXTSPLIT(回答一覧[[#This Row],[4⃣区のおしらせ「せたがや」をどのように入手しているか（複数選択可）]],";",,FALSE,0))),0,1)</f>
        <v>0</v>
      </c>
      <c r="N34" s="36">
        <f>IF(ISNA(_xlfn.XMATCH("その他",_xlfn.TEXTSPLIT(回答一覧[[#This Row],[4⃣区のおしらせ「せたがや」をどのように入手しているか（複数選択可）]],";",,FALSE,0))),0,1)</f>
        <v>0</v>
      </c>
      <c r="O34" s="36">
        <f>IF(ISNA(_xlfn.XMATCH("無回答",_xlfn.TEXTSPLIT(回答一覧[[#This Row],[4⃣区のおしらせ「せたがや」をどのように入手しているか（複数選択可）]],";",,FALSE,0))),0,1)</f>
        <v>0</v>
      </c>
      <c r="P34" s="8" t="s">
        <v>351</v>
      </c>
      <c r="Q34" s="8" t="s">
        <v>377</v>
      </c>
      <c r="R34" s="8" t="s">
        <v>352</v>
      </c>
      <c r="S34" s="8" t="s">
        <v>352</v>
      </c>
      <c r="T34" s="8" t="s">
        <v>352</v>
      </c>
      <c r="U34" s="8" t="s">
        <v>352</v>
      </c>
      <c r="V34" s="8" t="s">
        <v>353</v>
      </c>
      <c r="W34" s="7" t="s">
        <v>414</v>
      </c>
      <c r="X34" s="36">
        <f>IF(ISNA(_xlfn.XMATCH("利用できる行政サービスや、暮らしに関わる情報・知識を入手したい",_xlfn.TEXTSPLIT(回答一覧[[#This Row],[6⃣区のおしらせ「せたがや」にどんなことを期待するか（複数選択可）]],";",,FALSE,0))),0,1)</f>
        <v>1</v>
      </c>
      <c r="Y34" s="36">
        <f>IF(ISNA(_xlfn.XMATCH("イベントの情報を入手したい",_xlfn.TEXTSPLIT(回答一覧[[#This Row],[6⃣区のおしらせ「せたがや」にどんなことを期待するか（複数選択可）]],";",,FALSE,0))),0,1)</f>
        <v>1</v>
      </c>
      <c r="Z34" s="36">
        <f>IF(ISNA(_xlfn.XMATCH("区の新しい取組みについて知りたい",_xlfn.TEXTSPLIT(回答一覧[[#This Row],[6⃣区のおしらせ「せたがや」にどんなことを期待するか（複数選択可）]],";",,FALSE,0))),0,1)</f>
        <v>1</v>
      </c>
      <c r="AA34" s="36">
        <f>IF(ISNA(_xlfn.XMATCH("予算など区政の基本的な情報を入手したい",_xlfn.TEXTSPLIT(回答一覧[[#This Row],[6⃣区のおしらせ「せたがや」にどんなことを期待するか（複数選択可）]],";",,FALSE,0))),0,1)</f>
        <v>1</v>
      </c>
      <c r="AB34" s="36">
        <f>IF(ISNA(_xlfn.XMATCH("区が直面する課題や、それに対する区の考え・取組みについて知りたい",_xlfn.TEXTSPLIT(回答一覧[[#This Row],[6⃣区のおしらせ「せたがや」にどんなことを期待するか（複数選択可）]],";",,FALSE,0))),0,1)</f>
        <v>1</v>
      </c>
      <c r="AC34" s="36">
        <f>IF(ISNA(_xlfn.XMATCH("区の取組みへの意見募集企画に意見や提案を寄せたい",_xlfn.TEXTSPLIT(回答一覧[[#This Row],[6⃣区のおしらせ「せたがや」にどんなことを期待するか（複数選択可）]],";",,FALSE,0))),0,1)</f>
        <v>1</v>
      </c>
      <c r="AD34" s="36">
        <f>IF(ISNA(_xlfn.XMATCH("区民等と区が協働して取り組んでいる事柄について知りたい",_xlfn.TEXTSPLIT(回答一覧[[#This Row],[6⃣区のおしらせ「せたがや」にどんなことを期待するか（複数選択可）]],";",,FALSE,0))),0,1)</f>
        <v>1</v>
      </c>
      <c r="AE34" s="36">
        <f>IF(ISNA(_xlfn.XMATCH("特にない",_xlfn.TEXTSPLIT(回答一覧[[#This Row],[6⃣区のおしらせ「せたがや」にどんなことを期待するか（複数選択可）]],";",,FALSE,0))),0,1)</f>
        <v>0</v>
      </c>
      <c r="AF34" s="36">
        <f>IF(ISNA(_xlfn.XMATCH("無回答",_xlfn.TEXTSPLIT(回答一覧[[#This Row],[6⃣区のおしらせ「せたがや」にどんなことを期待するか（複数選択可）]],";",,FALSE,0))),0,1)</f>
        <v>0</v>
      </c>
      <c r="AG34" s="7" t="s">
        <v>654</v>
      </c>
      <c r="AH34" s="36">
        <f>IF(ISNA(_xlfn.XMATCH("健康づくりや高齢者・障害者の福祉に関すること",_xlfn.TEXTSPLIT(回答一覧[[#This Row],[7⃣区のおしらせ「せたがや」でどのようなテーマを特集してほしいか（複数選択可）]],";",,FALSE,0))),0,1)</f>
        <v>0</v>
      </c>
      <c r="AI34" s="36">
        <f>IF(ISNA(_xlfn.XMATCH("生活の困りごとに対する支援に関すること",_xlfn.TEXTSPLIT(回答一覧[[#This Row],[7⃣区のおしらせ「せたがや」でどのようなテーマを特集してほしいか（複数選択可）]],";",,FALSE,0))),0,1)</f>
        <v>0</v>
      </c>
      <c r="AJ34" s="36">
        <f>IF(ISNA(_xlfn.XMATCH("子ども・若者や教育に関すること",_xlfn.TEXTSPLIT(回答一覧[[#This Row],[7⃣区のおしらせ「せたがや」でどのようなテーマを特集してほしいか（複数選択可）]],";",,FALSE,0))),0,1)</f>
        <v>1</v>
      </c>
      <c r="AK34" s="36">
        <f>IF(ISNA(_xlfn.XMATCH("地域コミュニティに関すること",_xlfn.TEXTSPLIT(回答一覧[[#This Row],[7⃣区のおしらせ「せたがや」でどのようなテーマを特集してほしいか（複数選択可）]],";",,FALSE,0))),0,1)</f>
        <v>1</v>
      </c>
      <c r="AL34" s="36">
        <f>IF(ISNA(_xlfn.XMATCH("防災や防犯に関すること",_xlfn.TEXTSPLIT(回答一覧[[#This Row],[7⃣区のおしらせ「せたがや」でどのようなテーマを特集してほしいか（複数選択可）]],";",,FALSE,0))),0,1)</f>
        <v>0</v>
      </c>
      <c r="AM34" s="36">
        <f>IF(ISNA(_xlfn.XMATCH("多様性の尊重（人権尊重・男女共同参画）に関すること",_xlfn.TEXTSPLIT(回答一覧[[#This Row],[7⃣区のおしらせ「せたがや」でどのようなテーマを特集してほしいか（複数選択可）]],";",,FALSE,0))),0,1)</f>
        <v>0</v>
      </c>
      <c r="AN34" s="36">
        <f>IF(ISNA(_xlfn.XMATCH("文化・芸術やスポーツ、生涯学習に関すること",_xlfn.TEXTSPLIT(回答一覧[[#This Row],[7⃣区のおしらせ「せたがや」でどのようなテーマを特集してほしいか（複数選択可）]],";",,FALSE,0))),0,1)</f>
        <v>1</v>
      </c>
      <c r="AO34" s="36">
        <f>IF(ISNA(_xlfn.XMATCH("清掃・資源リサイクルに関すること",_xlfn.TEXTSPLIT(回答一覧[[#This Row],[7⃣区のおしらせ「せたがや」でどのようなテーマを特集してほしいか（複数選択可）]],";",,FALSE,0))),0,1)</f>
        <v>1</v>
      </c>
      <c r="AP34" s="36">
        <f>IF(ISNA(_xlfn.XMATCH("消費者支援や産業振興・雇用促進に関すること",_xlfn.TEXTSPLIT(回答一覧[[#This Row],[7⃣区のおしらせ「せたがや」でどのようなテーマを特集してほしいか（複数選択可）]],";",,FALSE,0))),0,1)</f>
        <v>1</v>
      </c>
      <c r="AQ34" s="36">
        <f>IF(ISNA(_xlfn.XMATCH("公園・緑地や自然環境の保護に関すること",_xlfn.TEXTSPLIT(回答一覧[[#This Row],[7⃣区のおしらせ「せたがや」でどのようなテーマを特集してほしいか（複数選択可）]],";",,FALSE,0))),0,1)</f>
        <v>1</v>
      </c>
      <c r="AR34" s="36">
        <f>IF(ISNA(_xlfn.XMATCH("都市景観や交通に関すること",_xlfn.TEXTSPLIT(回答一覧[[#This Row],[7⃣区のおしらせ「せたがや」でどのようなテーマを特集してほしいか（複数選択可）]],";",,FALSE,0))),0,1)</f>
        <v>1</v>
      </c>
      <c r="AS34" s="36">
        <f>IF(ISNA(_xlfn.XMATCH("特にない",_xlfn.TEXTSPLIT(回答一覧[[#This Row],[7⃣区のおしらせ「せたがや」でどのようなテーマを特集してほしいか（複数選択可）]],";",,FALSE,0))),0,1)</f>
        <v>0</v>
      </c>
      <c r="AT34" s="36">
        <f>IF(ISNA(_xlfn.XMATCH("その他",_xlfn.TEXTSPLIT(回答一覧[[#This Row],[7⃣区のおしらせ「せたがや」でどのようなテーマを特集してほしいか（複数選択可）]],";",,FALSE,0))),0,1)</f>
        <v>0</v>
      </c>
      <c r="AU34" s="36">
        <f>IF(ISNA(_xlfn.XMATCH("無回答",_xlfn.TEXTSPLIT(回答一覧[[#This Row],[7⃣区のおしらせ「せたがや」でどのようなテーマを特集してほしいか（複数選択可）]],";",,FALSE,0))),0,1)</f>
        <v>0</v>
      </c>
      <c r="AV34" s="8" t="s">
        <v>356</v>
      </c>
      <c r="AW34" s="8" t="s">
        <v>383</v>
      </c>
      <c r="AX34" s="8" t="s">
        <v>347</v>
      </c>
      <c r="AY34" s="7"/>
    </row>
    <row r="35" spans="1:51" ht="40.5">
      <c r="A35" s="6" t="s">
        <v>233</v>
      </c>
      <c r="B35" s="12" t="s">
        <v>358</v>
      </c>
      <c r="C35" s="12" t="s">
        <v>380</v>
      </c>
      <c r="D35" s="8" t="s">
        <v>728</v>
      </c>
      <c r="E35" s="8" t="s">
        <v>730</v>
      </c>
      <c r="F35" s="7" t="s">
        <v>350</v>
      </c>
      <c r="G35" s="36">
        <f>IF(ISNA(_xlfn.XMATCH("新聞折込・戸別配付",_xlfn.TEXTSPLIT(回答一覧[[#This Row],[4⃣区のおしらせ「せたがや」をどのように入手しているか（複数選択可）]],";",,FALSE,0))),0,1)</f>
        <v>1</v>
      </c>
      <c r="H35" s="36">
        <f>IF(ISNA(_xlfn.XMATCH("駅",_xlfn.TEXTSPLIT(回答一覧[[#This Row],[4⃣区のおしらせ「せたがや」をどのように入手しているか（複数選択可）]],";",,FALSE,0))),0,1)</f>
        <v>0</v>
      </c>
      <c r="I35" s="36">
        <f>IF(ISNA(_xlfn.XMATCH("郵便局・コンビニエンスストア・その他商業施設",_xlfn.TEXTSPLIT(回答一覧[[#This Row],[4⃣区のおしらせ「せたがや」をどのように入手しているか（複数選択可）]],";",,FALSE,0))),0,1)</f>
        <v>0</v>
      </c>
      <c r="J35" s="36">
        <f>IF(ISNA(_xlfn.XMATCH("区施設",_xlfn.TEXTSPLIT(回答一覧[[#This Row],[4⃣区のおしらせ「せたがや」をどのように入手しているか（複数選択可）]],";",,FALSE,0))),0,1)</f>
        <v>0</v>
      </c>
      <c r="K35" s="36">
        <f>IF(ISNA(_xlfn.XMATCH("区のホームページ",_xlfn.TEXTSPLIT(回答一覧[[#This Row],[4⃣区のおしらせ「せたがや」をどのように入手しているか（複数選択可）]],";",,FALSE,0))),0,1)</f>
        <v>0</v>
      </c>
      <c r="L35" s="36">
        <f>IF(ISNA(_xlfn.XMATCH("カタログポケット・マチイロ",_xlfn.TEXTSPLIT(回答一覧[[#This Row],[4⃣区のおしらせ「せたがや」をどのように入手しているか（複数選択可）]],";",,FALSE,0))),0,1)</f>
        <v>0</v>
      </c>
      <c r="M35" s="36">
        <f>IF(ISNA(_xlfn.XMATCH("入手していない",_xlfn.TEXTSPLIT(回答一覧[[#This Row],[4⃣区のおしらせ「せたがや」をどのように入手しているか（複数選択可）]],";",,FALSE,0))),0,1)</f>
        <v>0</v>
      </c>
      <c r="N35" s="36">
        <f>IF(ISNA(_xlfn.XMATCH("その他",_xlfn.TEXTSPLIT(回答一覧[[#This Row],[4⃣区のおしらせ「せたがや」をどのように入手しているか（複数選択可）]],";",,FALSE,0))),0,1)</f>
        <v>0</v>
      </c>
      <c r="O35" s="36">
        <f>IF(ISNA(_xlfn.XMATCH("無回答",_xlfn.TEXTSPLIT(回答一覧[[#This Row],[4⃣区のおしらせ「せたがや」をどのように入手しているか（複数選択可）]],";",,FALSE,0))),0,1)</f>
        <v>0</v>
      </c>
      <c r="P35" s="8" t="s">
        <v>360</v>
      </c>
      <c r="Q35" s="8" t="s">
        <v>352</v>
      </c>
      <c r="R35" s="8" t="s">
        <v>352</v>
      </c>
      <c r="S35" s="8" t="s">
        <v>377</v>
      </c>
      <c r="T35" s="8" t="s">
        <v>352</v>
      </c>
      <c r="U35" s="8" t="s">
        <v>377</v>
      </c>
      <c r="V35" s="8" t="s">
        <v>353</v>
      </c>
      <c r="W35" s="7" t="s">
        <v>652</v>
      </c>
      <c r="X35" s="36">
        <f>IF(ISNA(_xlfn.XMATCH("利用できる行政サービスや、暮らしに関わる情報・知識を入手したい",_xlfn.TEXTSPLIT(回答一覧[[#This Row],[6⃣区のおしらせ「せたがや」にどんなことを期待するか（複数選択可）]],";",,FALSE,0))),0,1)</f>
        <v>1</v>
      </c>
      <c r="Y35" s="36">
        <f>IF(ISNA(_xlfn.XMATCH("イベントの情報を入手したい",_xlfn.TEXTSPLIT(回答一覧[[#This Row],[6⃣区のおしらせ「せたがや」にどんなことを期待するか（複数選択可）]],";",,FALSE,0))),0,1)</f>
        <v>0</v>
      </c>
      <c r="Z35" s="36">
        <f>IF(ISNA(_xlfn.XMATCH("区の新しい取組みについて知りたい",_xlfn.TEXTSPLIT(回答一覧[[#This Row],[6⃣区のおしらせ「せたがや」にどんなことを期待するか（複数選択可）]],";",,FALSE,0))),0,1)</f>
        <v>1</v>
      </c>
      <c r="AA35" s="36">
        <f>IF(ISNA(_xlfn.XMATCH("予算など区政の基本的な情報を入手したい",_xlfn.TEXTSPLIT(回答一覧[[#This Row],[6⃣区のおしらせ「せたがや」にどんなことを期待するか（複数選択可）]],";",,FALSE,0))),0,1)</f>
        <v>0</v>
      </c>
      <c r="AB35" s="36">
        <f>IF(ISNA(_xlfn.XMATCH("区が直面する課題や、それに対する区の考え・取組みについて知りたい",_xlfn.TEXTSPLIT(回答一覧[[#This Row],[6⃣区のおしらせ「せたがや」にどんなことを期待するか（複数選択可）]],";",,FALSE,0))),0,1)</f>
        <v>1</v>
      </c>
      <c r="AC35" s="36">
        <f>IF(ISNA(_xlfn.XMATCH("区の取組みへの意見募集企画に意見や提案を寄せたい",_xlfn.TEXTSPLIT(回答一覧[[#This Row],[6⃣区のおしらせ「せたがや」にどんなことを期待するか（複数選択可）]],";",,FALSE,0))),0,1)</f>
        <v>0</v>
      </c>
      <c r="AD35" s="36">
        <f>IF(ISNA(_xlfn.XMATCH("区民等と区が協働して取り組んでいる事柄について知りたい",_xlfn.TEXTSPLIT(回答一覧[[#This Row],[6⃣区のおしらせ「せたがや」にどんなことを期待するか（複数選択可）]],";",,FALSE,0))),0,1)</f>
        <v>0</v>
      </c>
      <c r="AE35" s="36">
        <f>IF(ISNA(_xlfn.XMATCH("特にない",_xlfn.TEXTSPLIT(回答一覧[[#This Row],[6⃣区のおしらせ「せたがや」にどんなことを期待するか（複数選択可）]],";",,FALSE,0))),0,1)</f>
        <v>0</v>
      </c>
      <c r="AF35" s="36">
        <f>IF(ISNA(_xlfn.XMATCH("無回答",_xlfn.TEXTSPLIT(回答一覧[[#This Row],[6⃣区のおしらせ「せたがや」にどんなことを期待するか（複数選択可）]],";",,FALSE,0))),0,1)</f>
        <v>0</v>
      </c>
      <c r="AG35" s="7" t="s">
        <v>653</v>
      </c>
      <c r="AH35" s="36">
        <f>IF(ISNA(_xlfn.XMATCH("健康づくりや高齢者・障害者の福祉に関すること",_xlfn.TEXTSPLIT(回答一覧[[#This Row],[7⃣区のおしらせ「せたがや」でどのようなテーマを特集してほしいか（複数選択可）]],";",,FALSE,0))),0,1)</f>
        <v>0</v>
      </c>
      <c r="AI35" s="36">
        <f>IF(ISNA(_xlfn.XMATCH("生活の困りごとに対する支援に関すること",_xlfn.TEXTSPLIT(回答一覧[[#This Row],[7⃣区のおしらせ「せたがや」でどのようなテーマを特集してほしいか（複数選択可）]],";",,FALSE,0))),0,1)</f>
        <v>0</v>
      </c>
      <c r="AJ35" s="36">
        <f>IF(ISNA(_xlfn.XMATCH("子ども・若者や教育に関すること",_xlfn.TEXTSPLIT(回答一覧[[#This Row],[7⃣区のおしらせ「せたがや」でどのようなテーマを特集してほしいか（複数選択可）]],";",,FALSE,0))),0,1)</f>
        <v>0</v>
      </c>
      <c r="AK35" s="36">
        <f>IF(ISNA(_xlfn.XMATCH("地域コミュニティに関すること",_xlfn.TEXTSPLIT(回答一覧[[#This Row],[7⃣区のおしらせ「せたがや」でどのようなテーマを特集してほしいか（複数選択可）]],";",,FALSE,0))),0,1)</f>
        <v>0</v>
      </c>
      <c r="AL35" s="36">
        <f>IF(ISNA(_xlfn.XMATCH("防災や防犯に関すること",_xlfn.TEXTSPLIT(回答一覧[[#This Row],[7⃣区のおしらせ「せたがや」でどのようなテーマを特集してほしいか（複数選択可）]],";",,FALSE,0))),0,1)</f>
        <v>0</v>
      </c>
      <c r="AM35" s="36">
        <f>IF(ISNA(_xlfn.XMATCH("多様性の尊重（人権尊重・男女共同参画）に関すること",_xlfn.TEXTSPLIT(回答一覧[[#This Row],[7⃣区のおしらせ「せたがや」でどのようなテーマを特集してほしいか（複数選択可）]],";",,FALSE,0))),0,1)</f>
        <v>0</v>
      </c>
      <c r="AN35" s="36">
        <f>IF(ISNA(_xlfn.XMATCH("文化・芸術やスポーツ、生涯学習に関すること",_xlfn.TEXTSPLIT(回答一覧[[#This Row],[7⃣区のおしらせ「せたがや」でどのようなテーマを特集してほしいか（複数選択可）]],";",,FALSE,0))),0,1)</f>
        <v>0</v>
      </c>
      <c r="AO35" s="36">
        <f>IF(ISNA(_xlfn.XMATCH("清掃・資源リサイクルに関すること",_xlfn.TEXTSPLIT(回答一覧[[#This Row],[7⃣区のおしらせ「せたがや」でどのようなテーマを特集してほしいか（複数選択可）]],";",,FALSE,0))),0,1)</f>
        <v>1</v>
      </c>
      <c r="AP35" s="36">
        <f>IF(ISNA(_xlfn.XMATCH("消費者支援や産業振興・雇用促進に関すること",_xlfn.TEXTSPLIT(回答一覧[[#This Row],[7⃣区のおしらせ「せたがや」でどのようなテーマを特集してほしいか（複数選択可）]],";",,FALSE,0))),0,1)</f>
        <v>0</v>
      </c>
      <c r="AQ35" s="36">
        <f>IF(ISNA(_xlfn.XMATCH("公園・緑地や自然環境の保護に関すること",_xlfn.TEXTSPLIT(回答一覧[[#This Row],[7⃣区のおしらせ「せたがや」でどのようなテーマを特集してほしいか（複数選択可）]],";",,FALSE,0))),0,1)</f>
        <v>1</v>
      </c>
      <c r="AR35" s="36">
        <f>IF(ISNA(_xlfn.XMATCH("都市景観や交通に関すること",_xlfn.TEXTSPLIT(回答一覧[[#This Row],[7⃣区のおしらせ「せたがや」でどのようなテーマを特集してほしいか（複数選択可）]],";",,FALSE,0))),0,1)</f>
        <v>1</v>
      </c>
      <c r="AS35" s="36">
        <f>IF(ISNA(_xlfn.XMATCH("特にない",_xlfn.TEXTSPLIT(回答一覧[[#This Row],[7⃣区のおしらせ「せたがや」でどのようなテーマを特集してほしいか（複数選択可）]],";",,FALSE,0))),0,1)</f>
        <v>0</v>
      </c>
      <c r="AT35" s="36">
        <f>IF(ISNA(_xlfn.XMATCH("その他",_xlfn.TEXTSPLIT(回答一覧[[#This Row],[7⃣区のおしらせ「せたがや」でどのようなテーマを特集してほしいか（複数選択可）]],";",,FALSE,0))),0,1)</f>
        <v>0</v>
      </c>
      <c r="AU35" s="36">
        <f>IF(ISNA(_xlfn.XMATCH("無回答",_xlfn.TEXTSPLIT(回答一覧[[#This Row],[7⃣区のおしらせ「せたがや」でどのようなテーマを特集してほしいか（複数選択可）]],";",,FALSE,0))),0,1)</f>
        <v>0</v>
      </c>
      <c r="AV35" s="8" t="s">
        <v>363</v>
      </c>
      <c r="AW35" s="8" t="s">
        <v>357</v>
      </c>
      <c r="AX35" s="8" t="s">
        <v>347</v>
      </c>
      <c r="AY35" s="7"/>
    </row>
    <row r="36" spans="1:51" ht="40.5">
      <c r="A36" s="6" t="s">
        <v>232</v>
      </c>
      <c r="B36" s="12" t="s">
        <v>358</v>
      </c>
      <c r="C36" s="12" t="s">
        <v>349</v>
      </c>
      <c r="D36" s="8" t="s">
        <v>728</v>
      </c>
      <c r="E36" s="8" t="s">
        <v>730</v>
      </c>
      <c r="F36" s="7" t="s">
        <v>350</v>
      </c>
      <c r="G36" s="36">
        <f>IF(ISNA(_xlfn.XMATCH("新聞折込・戸別配付",_xlfn.TEXTSPLIT(回答一覧[[#This Row],[4⃣区のおしらせ「せたがや」をどのように入手しているか（複数選択可）]],";",,FALSE,0))),0,1)</f>
        <v>1</v>
      </c>
      <c r="H36" s="36">
        <f>IF(ISNA(_xlfn.XMATCH("駅",_xlfn.TEXTSPLIT(回答一覧[[#This Row],[4⃣区のおしらせ「せたがや」をどのように入手しているか（複数選択可）]],";",,FALSE,0))),0,1)</f>
        <v>0</v>
      </c>
      <c r="I36" s="36">
        <f>IF(ISNA(_xlfn.XMATCH("郵便局・コンビニエンスストア・その他商業施設",_xlfn.TEXTSPLIT(回答一覧[[#This Row],[4⃣区のおしらせ「せたがや」をどのように入手しているか（複数選択可）]],";",,FALSE,0))),0,1)</f>
        <v>0</v>
      </c>
      <c r="J36" s="36">
        <f>IF(ISNA(_xlfn.XMATCH("区施設",_xlfn.TEXTSPLIT(回答一覧[[#This Row],[4⃣区のおしらせ「せたがや」をどのように入手しているか（複数選択可）]],";",,FALSE,0))),0,1)</f>
        <v>0</v>
      </c>
      <c r="K36" s="36">
        <f>IF(ISNA(_xlfn.XMATCH("区のホームページ",_xlfn.TEXTSPLIT(回答一覧[[#This Row],[4⃣区のおしらせ「せたがや」をどのように入手しているか（複数選択可）]],";",,FALSE,0))),0,1)</f>
        <v>0</v>
      </c>
      <c r="L36" s="36">
        <f>IF(ISNA(_xlfn.XMATCH("カタログポケット・マチイロ",_xlfn.TEXTSPLIT(回答一覧[[#This Row],[4⃣区のおしらせ「せたがや」をどのように入手しているか（複数選択可）]],";",,FALSE,0))),0,1)</f>
        <v>0</v>
      </c>
      <c r="M36" s="36">
        <f>IF(ISNA(_xlfn.XMATCH("入手していない",_xlfn.TEXTSPLIT(回答一覧[[#This Row],[4⃣区のおしらせ「せたがや」をどのように入手しているか（複数選択可）]],";",,FALSE,0))),0,1)</f>
        <v>0</v>
      </c>
      <c r="N36" s="36">
        <f>IF(ISNA(_xlfn.XMATCH("その他",_xlfn.TEXTSPLIT(回答一覧[[#This Row],[4⃣区のおしらせ「せたがや」をどのように入手しているか（複数選択可）]],";",,FALSE,0))),0,1)</f>
        <v>0</v>
      </c>
      <c r="O36" s="36">
        <f>IF(ISNA(_xlfn.XMATCH("無回答",_xlfn.TEXTSPLIT(回答一覧[[#This Row],[4⃣区のおしらせ「せたがや」をどのように入手しているか（複数選択可）]],";",,FALSE,0))),0,1)</f>
        <v>0</v>
      </c>
      <c r="P36" s="8" t="s">
        <v>360</v>
      </c>
      <c r="Q36" s="8" t="s">
        <v>352</v>
      </c>
      <c r="R36" s="8" t="s">
        <v>352</v>
      </c>
      <c r="S36" s="8" t="s">
        <v>352</v>
      </c>
      <c r="T36" s="8" t="s">
        <v>377</v>
      </c>
      <c r="U36" s="8" t="s">
        <v>377</v>
      </c>
      <c r="V36" s="8" t="s">
        <v>353</v>
      </c>
      <c r="W36" s="7" t="s">
        <v>381</v>
      </c>
      <c r="X36" s="36">
        <f>IF(ISNA(_xlfn.XMATCH("利用できる行政サービスや、暮らしに関わる情報・知識を入手したい",_xlfn.TEXTSPLIT(回答一覧[[#This Row],[6⃣区のおしらせ「せたがや」にどんなことを期待するか（複数選択可）]],";",,FALSE,0))),0,1)</f>
        <v>1</v>
      </c>
      <c r="Y36" s="36">
        <f>IF(ISNA(_xlfn.XMATCH("イベントの情報を入手したい",_xlfn.TEXTSPLIT(回答一覧[[#This Row],[6⃣区のおしらせ「せたがや」にどんなことを期待するか（複数選択可）]],";",,FALSE,0))),0,1)</f>
        <v>1</v>
      </c>
      <c r="Z36" s="36">
        <f>IF(ISNA(_xlfn.XMATCH("区の新しい取組みについて知りたい",_xlfn.TEXTSPLIT(回答一覧[[#This Row],[6⃣区のおしらせ「せたがや」にどんなことを期待するか（複数選択可）]],";",,FALSE,0))),0,1)</f>
        <v>1</v>
      </c>
      <c r="AA36" s="36">
        <f>IF(ISNA(_xlfn.XMATCH("予算など区政の基本的な情報を入手したい",_xlfn.TEXTSPLIT(回答一覧[[#This Row],[6⃣区のおしらせ「せたがや」にどんなことを期待するか（複数選択可）]],";",,FALSE,0))),0,1)</f>
        <v>0</v>
      </c>
      <c r="AB36" s="36">
        <f>IF(ISNA(_xlfn.XMATCH("区が直面する課題や、それに対する区の考え・取組みについて知りたい",_xlfn.TEXTSPLIT(回答一覧[[#This Row],[6⃣区のおしらせ「せたがや」にどんなことを期待するか（複数選択可）]],";",,FALSE,0))),0,1)</f>
        <v>0</v>
      </c>
      <c r="AC36" s="36">
        <f>IF(ISNA(_xlfn.XMATCH("区の取組みへの意見募集企画に意見や提案を寄せたい",_xlfn.TEXTSPLIT(回答一覧[[#This Row],[6⃣区のおしらせ「せたがや」にどんなことを期待するか（複数選択可）]],";",,FALSE,0))),0,1)</f>
        <v>0</v>
      </c>
      <c r="AD36" s="36">
        <f>IF(ISNA(_xlfn.XMATCH("区民等と区が協働して取り組んでいる事柄について知りたい",_xlfn.TEXTSPLIT(回答一覧[[#This Row],[6⃣区のおしらせ「せたがや」にどんなことを期待するか（複数選択可）]],";",,FALSE,0))),0,1)</f>
        <v>0</v>
      </c>
      <c r="AE36" s="36">
        <f>IF(ISNA(_xlfn.XMATCH("特にない",_xlfn.TEXTSPLIT(回答一覧[[#This Row],[6⃣区のおしらせ「せたがや」にどんなことを期待するか（複数選択可）]],";",,FALSE,0))),0,1)</f>
        <v>0</v>
      </c>
      <c r="AF36" s="36">
        <f>IF(ISNA(_xlfn.XMATCH("無回答",_xlfn.TEXTSPLIT(回答一覧[[#This Row],[6⃣区のおしらせ「せたがや」にどんなことを期待するか（複数選択可）]],";",,FALSE,0))),0,1)</f>
        <v>0</v>
      </c>
      <c r="AG36" s="7" t="s">
        <v>451</v>
      </c>
      <c r="AH36" s="36">
        <f>IF(ISNA(_xlfn.XMATCH("健康づくりや高齢者・障害者の福祉に関すること",_xlfn.TEXTSPLIT(回答一覧[[#This Row],[7⃣区のおしらせ「せたがや」でどのようなテーマを特集してほしいか（複数選択可）]],";",,FALSE,0))),0,1)</f>
        <v>1</v>
      </c>
      <c r="AI36" s="36">
        <f>IF(ISNA(_xlfn.XMATCH("生活の困りごとに対する支援に関すること",_xlfn.TEXTSPLIT(回答一覧[[#This Row],[7⃣区のおしらせ「せたがや」でどのようなテーマを特集してほしいか（複数選択可）]],";",,FALSE,0))),0,1)</f>
        <v>1</v>
      </c>
      <c r="AJ36" s="36">
        <f>IF(ISNA(_xlfn.XMATCH("子ども・若者や教育に関すること",_xlfn.TEXTSPLIT(回答一覧[[#This Row],[7⃣区のおしらせ「せたがや」でどのようなテーマを特集してほしいか（複数選択可）]],";",,FALSE,0))),0,1)</f>
        <v>0</v>
      </c>
      <c r="AK36" s="36">
        <f>IF(ISNA(_xlfn.XMATCH("地域コミュニティに関すること",_xlfn.TEXTSPLIT(回答一覧[[#This Row],[7⃣区のおしらせ「せたがや」でどのようなテーマを特集してほしいか（複数選択可）]],";",,FALSE,0))),0,1)</f>
        <v>1</v>
      </c>
      <c r="AL36" s="36">
        <f>IF(ISNA(_xlfn.XMATCH("防災や防犯に関すること",_xlfn.TEXTSPLIT(回答一覧[[#This Row],[7⃣区のおしらせ「せたがや」でどのようなテーマを特集してほしいか（複数選択可）]],";",,FALSE,0))),0,1)</f>
        <v>1</v>
      </c>
      <c r="AM36" s="36">
        <f>IF(ISNA(_xlfn.XMATCH("多様性の尊重（人権尊重・男女共同参画）に関すること",_xlfn.TEXTSPLIT(回答一覧[[#This Row],[7⃣区のおしらせ「せたがや」でどのようなテーマを特集してほしいか（複数選択可）]],";",,FALSE,0))),0,1)</f>
        <v>0</v>
      </c>
      <c r="AN36" s="36">
        <f>IF(ISNA(_xlfn.XMATCH("文化・芸術やスポーツ、生涯学習に関すること",_xlfn.TEXTSPLIT(回答一覧[[#This Row],[7⃣区のおしらせ「せたがや」でどのようなテーマを特集してほしいか（複数選択可）]],";",,FALSE,0))),0,1)</f>
        <v>1</v>
      </c>
      <c r="AO36" s="36">
        <f>IF(ISNA(_xlfn.XMATCH("清掃・資源リサイクルに関すること",_xlfn.TEXTSPLIT(回答一覧[[#This Row],[7⃣区のおしらせ「せたがや」でどのようなテーマを特集してほしいか（複数選択可）]],";",,FALSE,0))),0,1)</f>
        <v>1</v>
      </c>
      <c r="AP36" s="36">
        <f>IF(ISNA(_xlfn.XMATCH("消費者支援や産業振興・雇用促進に関すること",_xlfn.TEXTSPLIT(回答一覧[[#This Row],[7⃣区のおしらせ「せたがや」でどのようなテーマを特集してほしいか（複数選択可）]],";",,FALSE,0))),0,1)</f>
        <v>0</v>
      </c>
      <c r="AQ36" s="36">
        <f>IF(ISNA(_xlfn.XMATCH("公園・緑地や自然環境の保護に関すること",_xlfn.TEXTSPLIT(回答一覧[[#This Row],[7⃣区のおしらせ「せたがや」でどのようなテーマを特集してほしいか（複数選択可）]],";",,FALSE,0))),0,1)</f>
        <v>0</v>
      </c>
      <c r="AR36" s="36">
        <f>IF(ISNA(_xlfn.XMATCH("都市景観や交通に関すること",_xlfn.TEXTSPLIT(回答一覧[[#This Row],[7⃣区のおしらせ「せたがや」でどのようなテーマを特集してほしいか（複数選択可）]],";",,FALSE,0))),0,1)</f>
        <v>0</v>
      </c>
      <c r="AS36" s="36">
        <f>IF(ISNA(_xlfn.XMATCH("特にない",_xlfn.TEXTSPLIT(回答一覧[[#This Row],[7⃣区のおしらせ「せたがや」でどのようなテーマを特集してほしいか（複数選択可）]],";",,FALSE,0))),0,1)</f>
        <v>0</v>
      </c>
      <c r="AT36" s="36">
        <f>IF(ISNA(_xlfn.XMATCH("その他",_xlfn.TEXTSPLIT(回答一覧[[#This Row],[7⃣区のおしらせ「せたがや」でどのようなテーマを特集してほしいか（複数選択可）]],";",,FALSE,0))),0,1)</f>
        <v>0</v>
      </c>
      <c r="AU36" s="36">
        <f>IF(ISNA(_xlfn.XMATCH("無回答",_xlfn.TEXTSPLIT(回答一覧[[#This Row],[7⃣区のおしらせ「せたがや」でどのようなテーマを特集してほしいか（複数選択可）]],";",,FALSE,0))),0,1)</f>
        <v>0</v>
      </c>
      <c r="AV36" s="8" t="s">
        <v>356</v>
      </c>
      <c r="AW36" s="8" t="s">
        <v>397</v>
      </c>
      <c r="AX36" s="8" t="s">
        <v>347</v>
      </c>
      <c r="AY36" s="7"/>
    </row>
    <row r="37" spans="1:51" ht="27">
      <c r="A37" s="6" t="s">
        <v>231</v>
      </c>
      <c r="B37" s="12" t="s">
        <v>348</v>
      </c>
      <c r="C37" s="12" t="s">
        <v>349</v>
      </c>
      <c r="D37" s="8" t="s">
        <v>728</v>
      </c>
      <c r="E37" s="8" t="s">
        <v>730</v>
      </c>
      <c r="F37" s="7" t="s">
        <v>350</v>
      </c>
      <c r="G37" s="36">
        <f>IF(ISNA(_xlfn.XMATCH("新聞折込・戸別配付",_xlfn.TEXTSPLIT(回答一覧[[#This Row],[4⃣区のおしらせ「せたがや」をどのように入手しているか（複数選択可）]],";",,FALSE,0))),0,1)</f>
        <v>1</v>
      </c>
      <c r="H37" s="36">
        <f>IF(ISNA(_xlfn.XMATCH("駅",_xlfn.TEXTSPLIT(回答一覧[[#This Row],[4⃣区のおしらせ「せたがや」をどのように入手しているか（複数選択可）]],";",,FALSE,0))),0,1)</f>
        <v>0</v>
      </c>
      <c r="I37" s="36">
        <f>IF(ISNA(_xlfn.XMATCH("郵便局・コンビニエンスストア・その他商業施設",_xlfn.TEXTSPLIT(回答一覧[[#This Row],[4⃣区のおしらせ「せたがや」をどのように入手しているか（複数選択可）]],";",,FALSE,0))),0,1)</f>
        <v>0</v>
      </c>
      <c r="J37" s="36">
        <f>IF(ISNA(_xlfn.XMATCH("区施設",_xlfn.TEXTSPLIT(回答一覧[[#This Row],[4⃣区のおしらせ「せたがや」をどのように入手しているか（複数選択可）]],";",,FALSE,0))),0,1)</f>
        <v>0</v>
      </c>
      <c r="K37" s="36">
        <f>IF(ISNA(_xlfn.XMATCH("区のホームページ",_xlfn.TEXTSPLIT(回答一覧[[#This Row],[4⃣区のおしらせ「せたがや」をどのように入手しているか（複数選択可）]],";",,FALSE,0))),0,1)</f>
        <v>0</v>
      </c>
      <c r="L37" s="36">
        <f>IF(ISNA(_xlfn.XMATCH("カタログポケット・マチイロ",_xlfn.TEXTSPLIT(回答一覧[[#This Row],[4⃣区のおしらせ「せたがや」をどのように入手しているか（複数選択可）]],";",,FALSE,0))),0,1)</f>
        <v>0</v>
      </c>
      <c r="M37" s="36">
        <f>IF(ISNA(_xlfn.XMATCH("入手していない",_xlfn.TEXTSPLIT(回答一覧[[#This Row],[4⃣区のおしらせ「せたがや」をどのように入手しているか（複数選択可）]],";",,FALSE,0))),0,1)</f>
        <v>0</v>
      </c>
      <c r="N37" s="36">
        <f>IF(ISNA(_xlfn.XMATCH("その他",_xlfn.TEXTSPLIT(回答一覧[[#This Row],[4⃣区のおしらせ「せたがや」をどのように入手しているか（複数選択可）]],";",,FALSE,0))),0,1)</f>
        <v>0</v>
      </c>
      <c r="O37" s="36">
        <f>IF(ISNA(_xlfn.XMATCH("無回答",_xlfn.TEXTSPLIT(回答一覧[[#This Row],[4⃣区のおしらせ「せたがや」をどのように入手しているか（複数選択可）]],";",,FALSE,0))),0,1)</f>
        <v>0</v>
      </c>
      <c r="P37" s="8" t="s">
        <v>360</v>
      </c>
      <c r="Q37" s="8" t="s">
        <v>352</v>
      </c>
      <c r="R37" s="8" t="s">
        <v>847</v>
      </c>
      <c r="S37" s="8" t="s">
        <v>377</v>
      </c>
      <c r="T37" s="8" t="s">
        <v>352</v>
      </c>
      <c r="U37" s="8" t="s">
        <v>352</v>
      </c>
      <c r="V37" s="8" t="s">
        <v>353</v>
      </c>
      <c r="W37" s="7" t="s">
        <v>381</v>
      </c>
      <c r="X37" s="36">
        <f>IF(ISNA(_xlfn.XMATCH("利用できる行政サービスや、暮らしに関わる情報・知識を入手したい",_xlfn.TEXTSPLIT(回答一覧[[#This Row],[6⃣区のおしらせ「せたがや」にどんなことを期待するか（複数選択可）]],";",,FALSE,0))),0,1)</f>
        <v>1</v>
      </c>
      <c r="Y37" s="36">
        <f>IF(ISNA(_xlfn.XMATCH("イベントの情報を入手したい",_xlfn.TEXTSPLIT(回答一覧[[#This Row],[6⃣区のおしらせ「せたがや」にどんなことを期待するか（複数選択可）]],";",,FALSE,0))),0,1)</f>
        <v>1</v>
      </c>
      <c r="Z37" s="36">
        <f>IF(ISNA(_xlfn.XMATCH("区の新しい取組みについて知りたい",_xlfn.TEXTSPLIT(回答一覧[[#This Row],[6⃣区のおしらせ「せたがや」にどんなことを期待するか（複数選択可）]],";",,FALSE,0))),0,1)</f>
        <v>1</v>
      </c>
      <c r="AA37" s="36">
        <f>IF(ISNA(_xlfn.XMATCH("予算など区政の基本的な情報を入手したい",_xlfn.TEXTSPLIT(回答一覧[[#This Row],[6⃣区のおしらせ「せたがや」にどんなことを期待するか（複数選択可）]],";",,FALSE,0))),0,1)</f>
        <v>0</v>
      </c>
      <c r="AB37" s="36">
        <f>IF(ISNA(_xlfn.XMATCH("区が直面する課題や、それに対する区の考え・取組みについて知りたい",_xlfn.TEXTSPLIT(回答一覧[[#This Row],[6⃣区のおしらせ「せたがや」にどんなことを期待するか（複数選択可）]],";",,FALSE,0))),0,1)</f>
        <v>0</v>
      </c>
      <c r="AC37" s="36">
        <f>IF(ISNA(_xlfn.XMATCH("区の取組みへの意見募集企画に意見や提案を寄せたい",_xlfn.TEXTSPLIT(回答一覧[[#This Row],[6⃣区のおしらせ「せたがや」にどんなことを期待するか（複数選択可）]],";",,FALSE,0))),0,1)</f>
        <v>0</v>
      </c>
      <c r="AD37" s="36">
        <f>IF(ISNA(_xlfn.XMATCH("区民等と区が協働して取り組んでいる事柄について知りたい",_xlfn.TEXTSPLIT(回答一覧[[#This Row],[6⃣区のおしらせ「せたがや」にどんなことを期待するか（複数選択可）]],";",,FALSE,0))),0,1)</f>
        <v>0</v>
      </c>
      <c r="AE37" s="36">
        <f>IF(ISNA(_xlfn.XMATCH("特にない",_xlfn.TEXTSPLIT(回答一覧[[#This Row],[6⃣区のおしらせ「せたがや」にどんなことを期待するか（複数選択可）]],";",,FALSE,0))),0,1)</f>
        <v>0</v>
      </c>
      <c r="AF37" s="36">
        <f>IF(ISNA(_xlfn.XMATCH("無回答",_xlfn.TEXTSPLIT(回答一覧[[#This Row],[6⃣区のおしらせ「せたがや」にどんなことを期待するか（複数選択可）]],";",,FALSE,0))),0,1)</f>
        <v>0</v>
      </c>
      <c r="AG37" s="7" t="s">
        <v>650</v>
      </c>
      <c r="AH37" s="36">
        <f>IF(ISNA(_xlfn.XMATCH("健康づくりや高齢者・障害者の福祉に関すること",_xlfn.TEXTSPLIT(回答一覧[[#This Row],[7⃣区のおしらせ「せたがや」でどのようなテーマを特集してほしいか（複数選択可）]],";",,FALSE,0))),0,1)</f>
        <v>0</v>
      </c>
      <c r="AI37" s="36">
        <f>IF(ISNA(_xlfn.XMATCH("生活の困りごとに対する支援に関すること",_xlfn.TEXTSPLIT(回答一覧[[#This Row],[7⃣区のおしらせ「せたがや」でどのようなテーマを特集してほしいか（複数選択可）]],";",,FALSE,0))),0,1)</f>
        <v>1</v>
      </c>
      <c r="AJ37" s="36">
        <f>IF(ISNA(_xlfn.XMATCH("子ども・若者や教育に関すること",_xlfn.TEXTSPLIT(回答一覧[[#This Row],[7⃣区のおしらせ「せたがや」でどのようなテーマを特集してほしいか（複数選択可）]],";",,FALSE,0))),0,1)</f>
        <v>0</v>
      </c>
      <c r="AK37" s="36">
        <f>IF(ISNA(_xlfn.XMATCH("地域コミュニティに関すること",_xlfn.TEXTSPLIT(回答一覧[[#This Row],[7⃣区のおしらせ「せたがや」でどのようなテーマを特集してほしいか（複数選択可）]],";",,FALSE,0))),0,1)</f>
        <v>1</v>
      </c>
      <c r="AL37" s="36">
        <f>IF(ISNA(_xlfn.XMATCH("防災や防犯に関すること",_xlfn.TEXTSPLIT(回答一覧[[#This Row],[7⃣区のおしらせ「せたがや」でどのようなテーマを特集してほしいか（複数選択可）]],";",,FALSE,0))),0,1)</f>
        <v>0</v>
      </c>
      <c r="AM37" s="36">
        <f>IF(ISNA(_xlfn.XMATCH("多様性の尊重（人権尊重・男女共同参画）に関すること",_xlfn.TEXTSPLIT(回答一覧[[#This Row],[7⃣区のおしらせ「せたがや」でどのようなテーマを特集してほしいか（複数選択可）]],";",,FALSE,0))),0,1)</f>
        <v>0</v>
      </c>
      <c r="AN37" s="36">
        <f>IF(ISNA(_xlfn.XMATCH("文化・芸術やスポーツ、生涯学習に関すること",_xlfn.TEXTSPLIT(回答一覧[[#This Row],[7⃣区のおしらせ「せたがや」でどのようなテーマを特集してほしいか（複数選択可）]],";",,FALSE,0))),0,1)</f>
        <v>1</v>
      </c>
      <c r="AO37" s="36">
        <f>IF(ISNA(_xlfn.XMATCH("清掃・資源リサイクルに関すること",_xlfn.TEXTSPLIT(回答一覧[[#This Row],[7⃣区のおしらせ「せたがや」でどのようなテーマを特集してほしいか（複数選択可）]],";",,FALSE,0))),0,1)</f>
        <v>0</v>
      </c>
      <c r="AP37" s="36">
        <f>IF(ISNA(_xlfn.XMATCH("消費者支援や産業振興・雇用促進に関すること",_xlfn.TEXTSPLIT(回答一覧[[#This Row],[7⃣区のおしらせ「せたがや」でどのようなテーマを特集してほしいか（複数選択可）]],";",,FALSE,0))),0,1)</f>
        <v>0</v>
      </c>
      <c r="AQ37" s="36">
        <f>IF(ISNA(_xlfn.XMATCH("公園・緑地や自然環境の保護に関すること",_xlfn.TEXTSPLIT(回答一覧[[#This Row],[7⃣区のおしらせ「せたがや」でどのようなテーマを特集してほしいか（複数選択可）]],";",,FALSE,0))),0,1)</f>
        <v>0</v>
      </c>
      <c r="AR37" s="36">
        <f>IF(ISNA(_xlfn.XMATCH("都市景観や交通に関すること",_xlfn.TEXTSPLIT(回答一覧[[#This Row],[7⃣区のおしらせ「せたがや」でどのようなテーマを特集してほしいか（複数選択可）]],";",,FALSE,0))),0,1)</f>
        <v>0</v>
      </c>
      <c r="AS37" s="36">
        <f>IF(ISNA(_xlfn.XMATCH("特にない",_xlfn.TEXTSPLIT(回答一覧[[#This Row],[7⃣区のおしらせ「せたがや」でどのようなテーマを特集してほしいか（複数選択可）]],";",,FALSE,0))),0,1)</f>
        <v>0</v>
      </c>
      <c r="AT37" s="36">
        <f>IF(ISNA(_xlfn.XMATCH("その他",_xlfn.TEXTSPLIT(回答一覧[[#This Row],[7⃣区のおしらせ「せたがや」でどのようなテーマを特集してほしいか（複数選択可）]],";",,FALSE,0))),0,1)</f>
        <v>0</v>
      </c>
      <c r="AU37" s="36">
        <f>IF(ISNA(_xlfn.XMATCH("無回答",_xlfn.TEXTSPLIT(回答一覧[[#This Row],[7⃣区のおしらせ「せたがや」でどのようなテーマを特集してほしいか（複数選択可）]],";",,FALSE,0))),0,1)</f>
        <v>0</v>
      </c>
      <c r="AV37" s="8" t="s">
        <v>356</v>
      </c>
      <c r="AW37" s="8" t="s">
        <v>383</v>
      </c>
      <c r="AX37" s="8" t="s">
        <v>347</v>
      </c>
      <c r="AY37" s="7"/>
    </row>
    <row r="38" spans="1:51" ht="54">
      <c r="A38" s="6" t="s">
        <v>230</v>
      </c>
      <c r="B38" s="12" t="s">
        <v>348</v>
      </c>
      <c r="C38" s="12" t="s">
        <v>380</v>
      </c>
      <c r="D38" s="8" t="s">
        <v>728</v>
      </c>
      <c r="E38" s="8" t="s">
        <v>730</v>
      </c>
      <c r="F38" s="7" t="s">
        <v>577</v>
      </c>
      <c r="G38" s="36">
        <f>IF(ISNA(_xlfn.XMATCH("新聞折込・戸別配付",_xlfn.TEXTSPLIT(回答一覧[[#This Row],[4⃣区のおしらせ「せたがや」をどのように入手しているか（複数選択可）]],";",,FALSE,0))),0,1)</f>
        <v>1</v>
      </c>
      <c r="H38" s="36">
        <f>IF(ISNA(_xlfn.XMATCH("駅",_xlfn.TEXTSPLIT(回答一覧[[#This Row],[4⃣区のおしらせ「せたがや」をどのように入手しているか（複数選択可）]],";",,FALSE,0))),0,1)</f>
        <v>1</v>
      </c>
      <c r="I38" s="36">
        <f>IF(ISNA(_xlfn.XMATCH("郵便局・コンビニエンスストア・その他商業施設",_xlfn.TEXTSPLIT(回答一覧[[#This Row],[4⃣区のおしらせ「せたがや」をどのように入手しているか（複数選択可）]],";",,FALSE,0))),0,1)</f>
        <v>0</v>
      </c>
      <c r="J38" s="36">
        <f>IF(ISNA(_xlfn.XMATCH("区施設",_xlfn.TEXTSPLIT(回答一覧[[#This Row],[4⃣区のおしらせ「せたがや」をどのように入手しているか（複数選択可）]],";",,FALSE,0))),0,1)</f>
        <v>0</v>
      </c>
      <c r="K38" s="36">
        <f>IF(ISNA(_xlfn.XMATCH("区のホームページ",_xlfn.TEXTSPLIT(回答一覧[[#This Row],[4⃣区のおしらせ「せたがや」をどのように入手しているか（複数選択可）]],";",,FALSE,0))),0,1)</f>
        <v>0</v>
      </c>
      <c r="L38" s="36">
        <f>IF(ISNA(_xlfn.XMATCH("カタログポケット・マチイロ",_xlfn.TEXTSPLIT(回答一覧[[#This Row],[4⃣区のおしらせ「せたがや」をどのように入手しているか（複数選択可）]],";",,FALSE,0))),0,1)</f>
        <v>0</v>
      </c>
      <c r="M38" s="36">
        <f>IF(ISNA(_xlfn.XMATCH("入手していない",_xlfn.TEXTSPLIT(回答一覧[[#This Row],[4⃣区のおしらせ「せたがや」をどのように入手しているか（複数選択可）]],";",,FALSE,0))),0,1)</f>
        <v>0</v>
      </c>
      <c r="N38" s="36">
        <f>IF(ISNA(_xlfn.XMATCH("その他",_xlfn.TEXTSPLIT(回答一覧[[#This Row],[4⃣区のおしらせ「せたがや」をどのように入手しているか（複数選択可）]],";",,FALSE,0))),0,1)</f>
        <v>0</v>
      </c>
      <c r="O38" s="36">
        <f>IF(ISNA(_xlfn.XMATCH("無回答",_xlfn.TEXTSPLIT(回答一覧[[#This Row],[4⃣区のおしらせ「せたがや」をどのように入手しているか（複数選択可）]],";",,FALSE,0))),0,1)</f>
        <v>0</v>
      </c>
      <c r="P38" s="8" t="s">
        <v>360</v>
      </c>
      <c r="Q38" s="8" t="s">
        <v>352</v>
      </c>
      <c r="R38" s="8" t="s">
        <v>352</v>
      </c>
      <c r="S38" s="8" t="s">
        <v>352</v>
      </c>
      <c r="T38" s="8" t="s">
        <v>352</v>
      </c>
      <c r="U38" s="8" t="s">
        <v>352</v>
      </c>
      <c r="V38" s="8" t="s">
        <v>353</v>
      </c>
      <c r="W38" s="7" t="s">
        <v>371</v>
      </c>
      <c r="X38" s="36">
        <f>IF(ISNA(_xlfn.XMATCH("利用できる行政サービスや、暮らしに関わる情報・知識を入手したい",_xlfn.TEXTSPLIT(回答一覧[[#This Row],[6⃣区のおしらせ「せたがや」にどんなことを期待するか（複数選択可）]],";",,FALSE,0))),0,1)</f>
        <v>1</v>
      </c>
      <c r="Y38" s="36">
        <f>IF(ISNA(_xlfn.XMATCH("イベントの情報を入手したい",_xlfn.TEXTSPLIT(回答一覧[[#This Row],[6⃣区のおしらせ「せたがや」にどんなことを期待するか（複数選択可）]],";",,FALSE,0))),0,1)</f>
        <v>1</v>
      </c>
      <c r="Z38" s="36">
        <f>IF(ISNA(_xlfn.XMATCH("区の新しい取組みについて知りたい",_xlfn.TEXTSPLIT(回答一覧[[#This Row],[6⃣区のおしらせ「せたがや」にどんなことを期待するか（複数選択可）]],";",,FALSE,0))),0,1)</f>
        <v>1</v>
      </c>
      <c r="AA38" s="36">
        <f>IF(ISNA(_xlfn.XMATCH("予算など区政の基本的な情報を入手したい",_xlfn.TEXTSPLIT(回答一覧[[#This Row],[6⃣区のおしらせ「せたがや」にどんなことを期待するか（複数選択可）]],";",,FALSE,0))),0,1)</f>
        <v>0</v>
      </c>
      <c r="AB38" s="36">
        <f>IF(ISNA(_xlfn.XMATCH("区が直面する課題や、それに対する区の考え・取組みについて知りたい",_xlfn.TEXTSPLIT(回答一覧[[#This Row],[6⃣区のおしらせ「せたがや」にどんなことを期待するか（複数選択可）]],";",,FALSE,0))),0,1)</f>
        <v>1</v>
      </c>
      <c r="AC38" s="36">
        <f>IF(ISNA(_xlfn.XMATCH("区の取組みへの意見募集企画に意見や提案を寄せたい",_xlfn.TEXTSPLIT(回答一覧[[#This Row],[6⃣区のおしらせ「せたがや」にどんなことを期待するか（複数選択可）]],";",,FALSE,0))),0,1)</f>
        <v>0</v>
      </c>
      <c r="AD38" s="36">
        <f>IF(ISNA(_xlfn.XMATCH("区民等と区が協働して取り組んでいる事柄について知りたい",_xlfn.TEXTSPLIT(回答一覧[[#This Row],[6⃣区のおしらせ「せたがや」にどんなことを期待するか（複数選択可）]],";",,FALSE,0))),0,1)</f>
        <v>1</v>
      </c>
      <c r="AE38" s="36">
        <f>IF(ISNA(_xlfn.XMATCH("特にない",_xlfn.TEXTSPLIT(回答一覧[[#This Row],[6⃣区のおしらせ「せたがや」にどんなことを期待するか（複数選択可）]],";",,FALSE,0))),0,1)</f>
        <v>0</v>
      </c>
      <c r="AF38" s="36">
        <f>IF(ISNA(_xlfn.XMATCH("無回答",_xlfn.TEXTSPLIT(回答一覧[[#This Row],[6⃣区のおしらせ「せたがや」にどんなことを期待するか（複数選択可）]],";",,FALSE,0))),0,1)</f>
        <v>0</v>
      </c>
      <c r="AG38" s="7" t="s">
        <v>650</v>
      </c>
      <c r="AH38" s="36">
        <f>IF(ISNA(_xlfn.XMATCH("健康づくりや高齢者・障害者の福祉に関すること",_xlfn.TEXTSPLIT(回答一覧[[#This Row],[7⃣区のおしらせ「せたがや」でどのようなテーマを特集してほしいか（複数選択可）]],";",,FALSE,0))),0,1)</f>
        <v>0</v>
      </c>
      <c r="AI38" s="36">
        <f>IF(ISNA(_xlfn.XMATCH("生活の困りごとに対する支援に関すること",_xlfn.TEXTSPLIT(回答一覧[[#This Row],[7⃣区のおしらせ「せたがや」でどのようなテーマを特集してほしいか（複数選択可）]],";",,FALSE,0))),0,1)</f>
        <v>1</v>
      </c>
      <c r="AJ38" s="36">
        <f>IF(ISNA(_xlfn.XMATCH("子ども・若者や教育に関すること",_xlfn.TEXTSPLIT(回答一覧[[#This Row],[7⃣区のおしらせ「せたがや」でどのようなテーマを特集してほしいか（複数選択可）]],";",,FALSE,0))),0,1)</f>
        <v>0</v>
      </c>
      <c r="AK38" s="36">
        <f>IF(ISNA(_xlfn.XMATCH("地域コミュニティに関すること",_xlfn.TEXTSPLIT(回答一覧[[#This Row],[7⃣区のおしらせ「せたがや」でどのようなテーマを特集してほしいか（複数選択可）]],";",,FALSE,0))),0,1)</f>
        <v>1</v>
      </c>
      <c r="AL38" s="36">
        <f>IF(ISNA(_xlfn.XMATCH("防災や防犯に関すること",_xlfn.TEXTSPLIT(回答一覧[[#This Row],[7⃣区のおしらせ「せたがや」でどのようなテーマを特集してほしいか（複数選択可）]],";",,FALSE,0))),0,1)</f>
        <v>0</v>
      </c>
      <c r="AM38" s="36">
        <f>IF(ISNA(_xlfn.XMATCH("多様性の尊重（人権尊重・男女共同参画）に関すること",_xlfn.TEXTSPLIT(回答一覧[[#This Row],[7⃣区のおしらせ「せたがや」でどのようなテーマを特集してほしいか（複数選択可）]],";",,FALSE,0))),0,1)</f>
        <v>0</v>
      </c>
      <c r="AN38" s="36">
        <f>IF(ISNA(_xlfn.XMATCH("文化・芸術やスポーツ、生涯学習に関すること",_xlfn.TEXTSPLIT(回答一覧[[#This Row],[7⃣区のおしらせ「せたがや」でどのようなテーマを特集してほしいか（複数選択可）]],";",,FALSE,0))),0,1)</f>
        <v>1</v>
      </c>
      <c r="AO38" s="36">
        <f>IF(ISNA(_xlfn.XMATCH("清掃・資源リサイクルに関すること",_xlfn.TEXTSPLIT(回答一覧[[#This Row],[7⃣区のおしらせ「せたがや」でどのようなテーマを特集してほしいか（複数選択可）]],";",,FALSE,0))),0,1)</f>
        <v>0</v>
      </c>
      <c r="AP38" s="36">
        <f>IF(ISNA(_xlfn.XMATCH("消費者支援や産業振興・雇用促進に関すること",_xlfn.TEXTSPLIT(回答一覧[[#This Row],[7⃣区のおしらせ「せたがや」でどのようなテーマを特集してほしいか（複数選択可）]],";",,FALSE,0))),0,1)</f>
        <v>0</v>
      </c>
      <c r="AQ38" s="36">
        <f>IF(ISNA(_xlfn.XMATCH("公園・緑地や自然環境の保護に関すること",_xlfn.TEXTSPLIT(回答一覧[[#This Row],[7⃣区のおしらせ「せたがや」でどのようなテーマを特集してほしいか（複数選択可）]],";",,FALSE,0))),0,1)</f>
        <v>0</v>
      </c>
      <c r="AR38" s="36">
        <f>IF(ISNA(_xlfn.XMATCH("都市景観や交通に関すること",_xlfn.TEXTSPLIT(回答一覧[[#This Row],[7⃣区のおしらせ「せたがや」でどのようなテーマを特集してほしいか（複数選択可）]],";",,FALSE,0))),0,1)</f>
        <v>0</v>
      </c>
      <c r="AS38" s="36">
        <f>IF(ISNA(_xlfn.XMATCH("特にない",_xlfn.TEXTSPLIT(回答一覧[[#This Row],[7⃣区のおしらせ「せたがや」でどのようなテーマを特集してほしいか（複数選択可）]],";",,FALSE,0))),0,1)</f>
        <v>0</v>
      </c>
      <c r="AT38" s="36">
        <f>IF(ISNA(_xlfn.XMATCH("その他",_xlfn.TEXTSPLIT(回答一覧[[#This Row],[7⃣区のおしらせ「せたがや」でどのようなテーマを特集してほしいか（複数選択可）]],";",,FALSE,0))),0,1)</f>
        <v>0</v>
      </c>
      <c r="AU38" s="36">
        <f>IF(ISNA(_xlfn.XMATCH("無回答",_xlfn.TEXTSPLIT(回答一覧[[#This Row],[7⃣区のおしらせ「せたがや」でどのようなテーマを特集してほしいか（複数選択可）]],";",,FALSE,0))),0,1)</f>
        <v>0</v>
      </c>
      <c r="AV38" s="8" t="s">
        <v>356</v>
      </c>
      <c r="AW38" s="8" t="s">
        <v>397</v>
      </c>
      <c r="AX38" s="8" t="s">
        <v>347</v>
      </c>
      <c r="AY38" s="7"/>
    </row>
    <row r="39" spans="1:51" ht="40.5">
      <c r="A39" s="6" t="s">
        <v>229</v>
      </c>
      <c r="B39" s="12" t="s">
        <v>374</v>
      </c>
      <c r="C39" s="12" t="s">
        <v>349</v>
      </c>
      <c r="D39" s="8" t="s">
        <v>728</v>
      </c>
      <c r="E39" s="8" t="s">
        <v>419</v>
      </c>
      <c r="F39" s="7" t="s">
        <v>386</v>
      </c>
      <c r="G39" s="36">
        <f>IF(ISNA(_xlfn.XMATCH("新聞折込・戸別配付",_xlfn.TEXTSPLIT(回答一覧[[#This Row],[4⃣区のおしらせ「せたがや」をどのように入手しているか（複数選択可）]],";",,FALSE,0))),0,1)</f>
        <v>0</v>
      </c>
      <c r="H39" s="36">
        <f>IF(ISNA(_xlfn.XMATCH("駅",_xlfn.TEXTSPLIT(回答一覧[[#This Row],[4⃣区のおしらせ「せたがや」をどのように入手しているか（複数選択可）]],";",,FALSE,0))),0,1)</f>
        <v>0</v>
      </c>
      <c r="I39" s="36">
        <f>IF(ISNA(_xlfn.XMATCH("郵便局・コンビニエンスストア・その他商業施設",_xlfn.TEXTSPLIT(回答一覧[[#This Row],[4⃣区のおしらせ「せたがや」をどのように入手しているか（複数選択可）]],";",,FALSE,0))),0,1)</f>
        <v>0</v>
      </c>
      <c r="J39" s="36">
        <f>IF(ISNA(_xlfn.XMATCH("区施設",_xlfn.TEXTSPLIT(回答一覧[[#This Row],[4⃣区のおしらせ「せたがや」をどのように入手しているか（複数選択可）]],";",,FALSE,0))),0,1)</f>
        <v>0</v>
      </c>
      <c r="K39" s="36">
        <f>IF(ISNA(_xlfn.XMATCH("区のホームページ",_xlfn.TEXTSPLIT(回答一覧[[#This Row],[4⃣区のおしらせ「せたがや」をどのように入手しているか（複数選択可）]],";",,FALSE,0))),0,1)</f>
        <v>0</v>
      </c>
      <c r="L39" s="36">
        <f>IF(ISNA(_xlfn.XMATCH("カタログポケット・マチイロ",_xlfn.TEXTSPLIT(回答一覧[[#This Row],[4⃣区のおしらせ「せたがや」をどのように入手しているか（複数選択可）]],";",,FALSE,0))),0,1)</f>
        <v>0</v>
      </c>
      <c r="M39" s="36">
        <f>IF(ISNA(_xlfn.XMATCH("入手していない",_xlfn.TEXTSPLIT(回答一覧[[#This Row],[4⃣区のおしらせ「せたがや」をどのように入手しているか（複数選択可）]],";",,FALSE,0))),0,1)</f>
        <v>1</v>
      </c>
      <c r="N39" s="36">
        <f>IF(ISNA(_xlfn.XMATCH("その他",_xlfn.TEXTSPLIT(回答一覧[[#This Row],[4⃣区のおしらせ「せたがや」をどのように入手しているか（複数選択可）]],";",,FALSE,0))),0,1)</f>
        <v>0</v>
      </c>
      <c r="O39" s="36">
        <f>IF(ISNA(_xlfn.XMATCH("無回答",_xlfn.TEXTSPLIT(回答一覧[[#This Row],[4⃣区のおしらせ「せたがや」をどのように入手しているか（複数選択可）]],";",,FALSE,0))),0,1)</f>
        <v>0</v>
      </c>
      <c r="P39" s="8" t="s">
        <v>436</v>
      </c>
      <c r="Q39" s="8" t="s">
        <v>377</v>
      </c>
      <c r="R39" s="8" t="s">
        <v>377</v>
      </c>
      <c r="S39" s="8" t="s">
        <v>377</v>
      </c>
      <c r="T39" s="8" t="s">
        <v>352</v>
      </c>
      <c r="U39" s="8" t="s">
        <v>352</v>
      </c>
      <c r="V39" s="8" t="s">
        <v>370</v>
      </c>
      <c r="W39" s="7" t="s">
        <v>391</v>
      </c>
      <c r="X39" s="36">
        <f>IF(ISNA(_xlfn.XMATCH("利用できる行政サービスや、暮らしに関わる情報・知識を入手したい",_xlfn.TEXTSPLIT(回答一覧[[#This Row],[6⃣区のおしらせ「せたがや」にどんなことを期待するか（複数選択可）]],";",,FALSE,0))),0,1)</f>
        <v>1</v>
      </c>
      <c r="Y39" s="36">
        <f>IF(ISNA(_xlfn.XMATCH("イベントの情報を入手したい",_xlfn.TEXTSPLIT(回答一覧[[#This Row],[6⃣区のおしらせ「せたがや」にどんなことを期待するか（複数選択可）]],";",,FALSE,0))),0,1)</f>
        <v>1</v>
      </c>
      <c r="Z39" s="36">
        <f>IF(ISNA(_xlfn.XMATCH("区の新しい取組みについて知りたい",_xlfn.TEXTSPLIT(回答一覧[[#This Row],[6⃣区のおしらせ「せたがや」にどんなことを期待するか（複数選択可）]],";",,FALSE,0))),0,1)</f>
        <v>0</v>
      </c>
      <c r="AA39" s="36">
        <f>IF(ISNA(_xlfn.XMATCH("予算など区政の基本的な情報を入手したい",_xlfn.TEXTSPLIT(回答一覧[[#This Row],[6⃣区のおしらせ「せたがや」にどんなことを期待するか（複数選択可）]],";",,FALSE,0))),0,1)</f>
        <v>0</v>
      </c>
      <c r="AB39" s="36">
        <f>IF(ISNA(_xlfn.XMATCH("区が直面する課題や、それに対する区の考え・取組みについて知りたい",_xlfn.TEXTSPLIT(回答一覧[[#This Row],[6⃣区のおしらせ「せたがや」にどんなことを期待するか（複数選択可）]],";",,FALSE,0))),0,1)</f>
        <v>0</v>
      </c>
      <c r="AC39" s="36">
        <f>IF(ISNA(_xlfn.XMATCH("区の取組みへの意見募集企画に意見や提案を寄せたい",_xlfn.TEXTSPLIT(回答一覧[[#This Row],[6⃣区のおしらせ「せたがや」にどんなことを期待するか（複数選択可）]],";",,FALSE,0))),0,1)</f>
        <v>0</v>
      </c>
      <c r="AD39" s="36">
        <f>IF(ISNA(_xlfn.XMATCH("区民等と区が協働して取り組んでいる事柄について知りたい",_xlfn.TEXTSPLIT(回答一覧[[#This Row],[6⃣区のおしらせ「せたがや」にどんなことを期待するか（複数選択可）]],";",,FALSE,0))),0,1)</f>
        <v>0</v>
      </c>
      <c r="AE39" s="36">
        <f>IF(ISNA(_xlfn.XMATCH("特にない",_xlfn.TEXTSPLIT(回答一覧[[#This Row],[6⃣区のおしらせ「せたがや」にどんなことを期待するか（複数選択可）]],";",,FALSE,0))),0,1)</f>
        <v>0</v>
      </c>
      <c r="AF39" s="36">
        <f>IF(ISNA(_xlfn.XMATCH("無回答",_xlfn.TEXTSPLIT(回答一覧[[#This Row],[6⃣区のおしらせ「せたがや」にどんなことを期待するか（複数選択可）]],";",,FALSE,0))),0,1)</f>
        <v>0</v>
      </c>
      <c r="AG39" s="7" t="s">
        <v>649</v>
      </c>
      <c r="AH39" s="36">
        <f>IF(ISNA(_xlfn.XMATCH("健康づくりや高齢者・障害者の福祉に関すること",_xlfn.TEXTSPLIT(回答一覧[[#This Row],[7⃣区のおしらせ「せたがや」でどのようなテーマを特集してほしいか（複数選択可）]],";",,FALSE,0))),0,1)</f>
        <v>1</v>
      </c>
      <c r="AI39" s="36">
        <f>IF(ISNA(_xlfn.XMATCH("生活の困りごとに対する支援に関すること",_xlfn.TEXTSPLIT(回答一覧[[#This Row],[7⃣区のおしらせ「せたがや」でどのようなテーマを特集してほしいか（複数選択可）]],";",,FALSE,0))),0,1)</f>
        <v>1</v>
      </c>
      <c r="AJ39" s="36">
        <f>IF(ISNA(_xlfn.XMATCH("子ども・若者や教育に関すること",_xlfn.TEXTSPLIT(回答一覧[[#This Row],[7⃣区のおしらせ「せたがや」でどのようなテーマを特集してほしいか（複数選択可）]],";",,FALSE,0))),0,1)</f>
        <v>1</v>
      </c>
      <c r="AK39" s="36">
        <f>IF(ISNA(_xlfn.XMATCH("地域コミュニティに関すること",_xlfn.TEXTSPLIT(回答一覧[[#This Row],[7⃣区のおしらせ「せたがや」でどのようなテーマを特集してほしいか（複数選択可）]],";",,FALSE,0))),0,1)</f>
        <v>1</v>
      </c>
      <c r="AL39" s="36">
        <f>IF(ISNA(_xlfn.XMATCH("防災や防犯に関すること",_xlfn.TEXTSPLIT(回答一覧[[#This Row],[7⃣区のおしらせ「せたがや」でどのようなテーマを特集してほしいか（複数選択可）]],";",,FALSE,0))),0,1)</f>
        <v>0</v>
      </c>
      <c r="AM39" s="36">
        <f>IF(ISNA(_xlfn.XMATCH("多様性の尊重（人権尊重・男女共同参画）に関すること",_xlfn.TEXTSPLIT(回答一覧[[#This Row],[7⃣区のおしらせ「せたがや」でどのようなテーマを特集してほしいか（複数選択可）]],";",,FALSE,0))),0,1)</f>
        <v>0</v>
      </c>
      <c r="AN39" s="36">
        <f>IF(ISNA(_xlfn.XMATCH("文化・芸術やスポーツ、生涯学習に関すること",_xlfn.TEXTSPLIT(回答一覧[[#This Row],[7⃣区のおしらせ「せたがや」でどのようなテーマを特集してほしいか（複数選択可）]],";",,FALSE,0))),0,1)</f>
        <v>1</v>
      </c>
      <c r="AO39" s="36">
        <f>IF(ISNA(_xlfn.XMATCH("清掃・資源リサイクルに関すること",_xlfn.TEXTSPLIT(回答一覧[[#This Row],[7⃣区のおしらせ「せたがや」でどのようなテーマを特集してほしいか（複数選択可）]],";",,FALSE,0))),0,1)</f>
        <v>0</v>
      </c>
      <c r="AP39" s="36">
        <f>IF(ISNA(_xlfn.XMATCH("消費者支援や産業振興・雇用促進に関すること",_xlfn.TEXTSPLIT(回答一覧[[#This Row],[7⃣区のおしらせ「せたがや」でどのようなテーマを特集してほしいか（複数選択可）]],";",,FALSE,0))),0,1)</f>
        <v>0</v>
      </c>
      <c r="AQ39" s="36">
        <f>IF(ISNA(_xlfn.XMATCH("公園・緑地や自然環境の保護に関すること",_xlfn.TEXTSPLIT(回答一覧[[#This Row],[7⃣区のおしらせ「せたがや」でどのようなテーマを特集してほしいか（複数選択可）]],";",,FALSE,0))),0,1)</f>
        <v>0</v>
      </c>
      <c r="AR39" s="36">
        <f>IF(ISNA(_xlfn.XMATCH("都市景観や交通に関すること",_xlfn.TEXTSPLIT(回答一覧[[#This Row],[7⃣区のおしらせ「せたがや」でどのようなテーマを特集してほしいか（複数選択可）]],";",,FALSE,0))),0,1)</f>
        <v>0</v>
      </c>
      <c r="AS39" s="36">
        <f>IF(ISNA(_xlfn.XMATCH("特にない",_xlfn.TEXTSPLIT(回答一覧[[#This Row],[7⃣区のおしらせ「せたがや」でどのようなテーマを特集してほしいか（複数選択可）]],";",,FALSE,0))),0,1)</f>
        <v>0</v>
      </c>
      <c r="AT39" s="36">
        <f>IF(ISNA(_xlfn.XMATCH("その他",_xlfn.TEXTSPLIT(回答一覧[[#This Row],[7⃣区のおしらせ「せたがや」でどのようなテーマを特集してほしいか（複数選択可）]],";",,FALSE,0))),0,1)</f>
        <v>0</v>
      </c>
      <c r="AU39" s="36">
        <f>IF(ISNA(_xlfn.XMATCH("無回答",_xlfn.TEXTSPLIT(回答一覧[[#This Row],[7⃣区のおしらせ「せたがや」でどのようなテーマを特集してほしいか（複数選択可）]],";",,FALSE,0))),0,1)</f>
        <v>0</v>
      </c>
      <c r="AV39" s="8" t="s">
        <v>419</v>
      </c>
      <c r="AW39" s="8" t="s">
        <v>383</v>
      </c>
      <c r="AX39" s="8" t="s">
        <v>347</v>
      </c>
      <c r="AY39" s="7"/>
    </row>
    <row r="40" spans="1:51" ht="40.5">
      <c r="A40" s="6" t="s">
        <v>228</v>
      </c>
      <c r="B40" s="12" t="s">
        <v>358</v>
      </c>
      <c r="C40" s="12" t="s">
        <v>349</v>
      </c>
      <c r="D40" s="8" t="s">
        <v>728</v>
      </c>
      <c r="E40" s="8" t="s">
        <v>730</v>
      </c>
      <c r="F40" s="7" t="s">
        <v>350</v>
      </c>
      <c r="G40" s="36">
        <f>IF(ISNA(_xlfn.XMATCH("新聞折込・戸別配付",_xlfn.TEXTSPLIT(回答一覧[[#This Row],[4⃣区のおしらせ「せたがや」をどのように入手しているか（複数選択可）]],";",,FALSE,0))),0,1)</f>
        <v>1</v>
      </c>
      <c r="H40" s="36">
        <f>IF(ISNA(_xlfn.XMATCH("駅",_xlfn.TEXTSPLIT(回答一覧[[#This Row],[4⃣区のおしらせ「せたがや」をどのように入手しているか（複数選択可）]],";",,FALSE,0))),0,1)</f>
        <v>0</v>
      </c>
      <c r="I40" s="36">
        <f>IF(ISNA(_xlfn.XMATCH("郵便局・コンビニエンスストア・その他商業施設",_xlfn.TEXTSPLIT(回答一覧[[#This Row],[4⃣区のおしらせ「せたがや」をどのように入手しているか（複数選択可）]],";",,FALSE,0))),0,1)</f>
        <v>0</v>
      </c>
      <c r="J40" s="36">
        <f>IF(ISNA(_xlfn.XMATCH("区施設",_xlfn.TEXTSPLIT(回答一覧[[#This Row],[4⃣区のおしらせ「せたがや」をどのように入手しているか（複数選択可）]],";",,FALSE,0))),0,1)</f>
        <v>0</v>
      </c>
      <c r="K40" s="36">
        <f>IF(ISNA(_xlfn.XMATCH("区のホームページ",_xlfn.TEXTSPLIT(回答一覧[[#This Row],[4⃣区のおしらせ「せたがや」をどのように入手しているか（複数選択可）]],";",,FALSE,0))),0,1)</f>
        <v>0</v>
      </c>
      <c r="L40" s="36">
        <f>IF(ISNA(_xlfn.XMATCH("カタログポケット・マチイロ",_xlfn.TEXTSPLIT(回答一覧[[#This Row],[4⃣区のおしらせ「せたがや」をどのように入手しているか（複数選択可）]],";",,FALSE,0))),0,1)</f>
        <v>0</v>
      </c>
      <c r="M40" s="36">
        <f>IF(ISNA(_xlfn.XMATCH("入手していない",_xlfn.TEXTSPLIT(回答一覧[[#This Row],[4⃣区のおしらせ「せたがや」をどのように入手しているか（複数選択可）]],";",,FALSE,0))),0,1)</f>
        <v>0</v>
      </c>
      <c r="N40" s="36">
        <f>IF(ISNA(_xlfn.XMATCH("その他",_xlfn.TEXTSPLIT(回答一覧[[#This Row],[4⃣区のおしらせ「せたがや」をどのように入手しているか（複数選択可）]],";",,FALSE,0))),0,1)</f>
        <v>0</v>
      </c>
      <c r="O40" s="36">
        <f>IF(ISNA(_xlfn.XMATCH("無回答",_xlfn.TEXTSPLIT(回答一覧[[#This Row],[4⃣区のおしらせ「せたがや」をどのように入手しているか（複数選択可）]],";",,FALSE,0))),0,1)</f>
        <v>0</v>
      </c>
      <c r="P40" s="8" t="s">
        <v>351</v>
      </c>
      <c r="Q40" s="8" t="s">
        <v>352</v>
      </c>
      <c r="R40" s="8" t="s">
        <v>352</v>
      </c>
      <c r="S40" s="8" t="s">
        <v>352</v>
      </c>
      <c r="T40" s="8" t="s">
        <v>352</v>
      </c>
      <c r="U40" s="8" t="s">
        <v>352</v>
      </c>
      <c r="V40" s="8" t="s">
        <v>353</v>
      </c>
      <c r="W40" s="7" t="s">
        <v>391</v>
      </c>
      <c r="X40" s="36">
        <f>IF(ISNA(_xlfn.XMATCH("利用できる行政サービスや、暮らしに関わる情報・知識を入手したい",_xlfn.TEXTSPLIT(回答一覧[[#This Row],[6⃣区のおしらせ「せたがや」にどんなことを期待するか（複数選択可）]],";",,FALSE,0))),0,1)</f>
        <v>1</v>
      </c>
      <c r="Y40" s="36">
        <f>IF(ISNA(_xlfn.XMATCH("イベントの情報を入手したい",_xlfn.TEXTSPLIT(回答一覧[[#This Row],[6⃣区のおしらせ「せたがや」にどんなことを期待するか（複数選択可）]],";",,FALSE,0))),0,1)</f>
        <v>1</v>
      </c>
      <c r="Z40" s="36">
        <f>IF(ISNA(_xlfn.XMATCH("区の新しい取組みについて知りたい",_xlfn.TEXTSPLIT(回答一覧[[#This Row],[6⃣区のおしらせ「せたがや」にどんなことを期待するか（複数選択可）]],";",,FALSE,0))),0,1)</f>
        <v>0</v>
      </c>
      <c r="AA40" s="36">
        <f>IF(ISNA(_xlfn.XMATCH("予算など区政の基本的な情報を入手したい",_xlfn.TEXTSPLIT(回答一覧[[#This Row],[6⃣区のおしらせ「せたがや」にどんなことを期待するか（複数選択可）]],";",,FALSE,0))),0,1)</f>
        <v>0</v>
      </c>
      <c r="AB40" s="36">
        <f>IF(ISNA(_xlfn.XMATCH("区が直面する課題や、それに対する区の考え・取組みについて知りたい",_xlfn.TEXTSPLIT(回答一覧[[#This Row],[6⃣区のおしらせ「せたがや」にどんなことを期待するか（複数選択可）]],";",,FALSE,0))),0,1)</f>
        <v>0</v>
      </c>
      <c r="AC40" s="36">
        <f>IF(ISNA(_xlfn.XMATCH("区の取組みへの意見募集企画に意見や提案を寄せたい",_xlfn.TEXTSPLIT(回答一覧[[#This Row],[6⃣区のおしらせ「せたがや」にどんなことを期待するか（複数選択可）]],";",,FALSE,0))),0,1)</f>
        <v>0</v>
      </c>
      <c r="AD40" s="36">
        <f>IF(ISNA(_xlfn.XMATCH("区民等と区が協働して取り組んでいる事柄について知りたい",_xlfn.TEXTSPLIT(回答一覧[[#This Row],[6⃣区のおしらせ「せたがや」にどんなことを期待するか（複数選択可）]],";",,FALSE,0))),0,1)</f>
        <v>0</v>
      </c>
      <c r="AE40" s="36">
        <f>IF(ISNA(_xlfn.XMATCH("特にない",_xlfn.TEXTSPLIT(回答一覧[[#This Row],[6⃣区のおしらせ「せたがや」にどんなことを期待するか（複数選択可）]],";",,FALSE,0))),0,1)</f>
        <v>0</v>
      </c>
      <c r="AF40" s="36">
        <f>IF(ISNA(_xlfn.XMATCH("無回答",_xlfn.TEXTSPLIT(回答一覧[[#This Row],[6⃣区のおしらせ「せたがや」にどんなことを期待するか（複数選択可）]],";",,FALSE,0))),0,1)</f>
        <v>0</v>
      </c>
      <c r="AG40" s="7" t="s">
        <v>648</v>
      </c>
      <c r="AH40" s="36">
        <f>IF(ISNA(_xlfn.XMATCH("健康づくりや高齢者・障害者の福祉に関すること",_xlfn.TEXTSPLIT(回答一覧[[#This Row],[7⃣区のおしらせ「せたがや」でどのようなテーマを特集してほしいか（複数選択可）]],";",,FALSE,0))),0,1)</f>
        <v>1</v>
      </c>
      <c r="AI40" s="36">
        <f>IF(ISNA(_xlfn.XMATCH("生活の困りごとに対する支援に関すること",_xlfn.TEXTSPLIT(回答一覧[[#This Row],[7⃣区のおしらせ「せたがや」でどのようなテーマを特集してほしいか（複数選択可）]],";",,FALSE,0))),0,1)</f>
        <v>1</v>
      </c>
      <c r="AJ40" s="36">
        <f>IF(ISNA(_xlfn.XMATCH("子ども・若者や教育に関すること",_xlfn.TEXTSPLIT(回答一覧[[#This Row],[7⃣区のおしらせ「せたがや」でどのようなテーマを特集してほしいか（複数選択可）]],";",,FALSE,0))),0,1)</f>
        <v>0</v>
      </c>
      <c r="AK40" s="36">
        <f>IF(ISNA(_xlfn.XMATCH("地域コミュニティに関すること",_xlfn.TEXTSPLIT(回答一覧[[#This Row],[7⃣区のおしらせ「せたがや」でどのようなテーマを特集してほしいか（複数選択可）]],";",,FALSE,0))),0,1)</f>
        <v>0</v>
      </c>
      <c r="AL40" s="36">
        <f>IF(ISNA(_xlfn.XMATCH("防災や防犯に関すること",_xlfn.TEXTSPLIT(回答一覧[[#This Row],[7⃣区のおしらせ「せたがや」でどのようなテーマを特集してほしいか（複数選択可）]],";",,FALSE,0))),0,1)</f>
        <v>0</v>
      </c>
      <c r="AM40" s="36">
        <f>IF(ISNA(_xlfn.XMATCH("多様性の尊重（人権尊重・男女共同参画）に関すること",_xlfn.TEXTSPLIT(回答一覧[[#This Row],[7⃣区のおしらせ「せたがや」でどのようなテーマを特集してほしいか（複数選択可）]],";",,FALSE,0))),0,1)</f>
        <v>0</v>
      </c>
      <c r="AN40" s="36">
        <f>IF(ISNA(_xlfn.XMATCH("文化・芸術やスポーツ、生涯学習に関すること",_xlfn.TEXTSPLIT(回答一覧[[#This Row],[7⃣区のおしらせ「せたがや」でどのようなテーマを特集してほしいか（複数選択可）]],";",,FALSE,0))),0,1)</f>
        <v>1</v>
      </c>
      <c r="AO40" s="36">
        <f>IF(ISNA(_xlfn.XMATCH("清掃・資源リサイクルに関すること",_xlfn.TEXTSPLIT(回答一覧[[#This Row],[7⃣区のおしらせ「せたがや」でどのようなテーマを特集してほしいか（複数選択可）]],";",,FALSE,0))),0,1)</f>
        <v>1</v>
      </c>
      <c r="AP40" s="36">
        <f>IF(ISNA(_xlfn.XMATCH("消費者支援や産業振興・雇用促進に関すること",_xlfn.TEXTSPLIT(回答一覧[[#This Row],[7⃣区のおしらせ「せたがや」でどのようなテーマを特集してほしいか（複数選択可）]],";",,FALSE,0))),0,1)</f>
        <v>0</v>
      </c>
      <c r="AQ40" s="36">
        <f>IF(ISNA(_xlfn.XMATCH("公園・緑地や自然環境の保護に関すること",_xlfn.TEXTSPLIT(回答一覧[[#This Row],[7⃣区のおしらせ「せたがや」でどのようなテーマを特集してほしいか（複数選択可）]],";",,FALSE,0))),0,1)</f>
        <v>0</v>
      </c>
      <c r="AR40" s="36">
        <f>IF(ISNA(_xlfn.XMATCH("都市景観や交通に関すること",_xlfn.TEXTSPLIT(回答一覧[[#This Row],[7⃣区のおしらせ「せたがや」でどのようなテーマを特集してほしいか（複数選択可）]],";",,FALSE,0))),0,1)</f>
        <v>0</v>
      </c>
      <c r="AS40" s="36">
        <f>IF(ISNA(_xlfn.XMATCH("特にない",_xlfn.TEXTSPLIT(回答一覧[[#This Row],[7⃣区のおしらせ「せたがや」でどのようなテーマを特集してほしいか（複数選択可）]],";",,FALSE,0))),0,1)</f>
        <v>0</v>
      </c>
      <c r="AT40" s="36">
        <f>IF(ISNA(_xlfn.XMATCH("その他",_xlfn.TEXTSPLIT(回答一覧[[#This Row],[7⃣区のおしらせ「せたがや」でどのようなテーマを特集してほしいか（複数選択可）]],";",,FALSE,0))),0,1)</f>
        <v>0</v>
      </c>
      <c r="AU40" s="36">
        <f>IF(ISNA(_xlfn.XMATCH("無回答",_xlfn.TEXTSPLIT(回答一覧[[#This Row],[7⃣区のおしらせ「せたがや」でどのようなテーマを特集してほしいか（複数選択可）]],";",,FALSE,0))),0,1)</f>
        <v>0</v>
      </c>
      <c r="AV40" s="8" t="s">
        <v>356</v>
      </c>
      <c r="AW40" s="8" t="s">
        <v>397</v>
      </c>
      <c r="AX40" s="8" t="s">
        <v>347</v>
      </c>
      <c r="AY40" s="7"/>
    </row>
    <row r="41" spans="1:51" ht="27">
      <c r="A41" s="6" t="s">
        <v>227</v>
      </c>
      <c r="B41" s="12" t="s">
        <v>358</v>
      </c>
      <c r="C41" s="12" t="s">
        <v>349</v>
      </c>
      <c r="D41" s="8" t="s">
        <v>728</v>
      </c>
      <c r="E41" s="8" t="s">
        <v>730</v>
      </c>
      <c r="F41" s="7" t="s">
        <v>350</v>
      </c>
      <c r="G41" s="36">
        <f>IF(ISNA(_xlfn.XMATCH("新聞折込・戸別配付",_xlfn.TEXTSPLIT(回答一覧[[#This Row],[4⃣区のおしらせ「せたがや」をどのように入手しているか（複数選択可）]],";",,FALSE,0))),0,1)</f>
        <v>1</v>
      </c>
      <c r="H41" s="36">
        <f>IF(ISNA(_xlfn.XMATCH("駅",_xlfn.TEXTSPLIT(回答一覧[[#This Row],[4⃣区のおしらせ「せたがや」をどのように入手しているか（複数選択可）]],";",,FALSE,0))),0,1)</f>
        <v>0</v>
      </c>
      <c r="I41" s="36">
        <f>IF(ISNA(_xlfn.XMATCH("郵便局・コンビニエンスストア・その他商業施設",_xlfn.TEXTSPLIT(回答一覧[[#This Row],[4⃣区のおしらせ「せたがや」をどのように入手しているか（複数選択可）]],";",,FALSE,0))),0,1)</f>
        <v>0</v>
      </c>
      <c r="J41" s="36">
        <f>IF(ISNA(_xlfn.XMATCH("区施設",_xlfn.TEXTSPLIT(回答一覧[[#This Row],[4⃣区のおしらせ「せたがや」をどのように入手しているか（複数選択可）]],";",,FALSE,0))),0,1)</f>
        <v>0</v>
      </c>
      <c r="K41" s="36">
        <f>IF(ISNA(_xlfn.XMATCH("区のホームページ",_xlfn.TEXTSPLIT(回答一覧[[#This Row],[4⃣区のおしらせ「せたがや」をどのように入手しているか（複数選択可）]],";",,FALSE,0))),0,1)</f>
        <v>0</v>
      </c>
      <c r="L41" s="36">
        <f>IF(ISNA(_xlfn.XMATCH("カタログポケット・マチイロ",_xlfn.TEXTSPLIT(回答一覧[[#This Row],[4⃣区のおしらせ「せたがや」をどのように入手しているか（複数選択可）]],";",,FALSE,0))),0,1)</f>
        <v>0</v>
      </c>
      <c r="M41" s="36">
        <f>IF(ISNA(_xlfn.XMATCH("入手していない",_xlfn.TEXTSPLIT(回答一覧[[#This Row],[4⃣区のおしらせ「せたがや」をどのように入手しているか（複数選択可）]],";",,FALSE,0))),0,1)</f>
        <v>0</v>
      </c>
      <c r="N41" s="36">
        <f>IF(ISNA(_xlfn.XMATCH("その他",_xlfn.TEXTSPLIT(回答一覧[[#This Row],[4⃣区のおしらせ「せたがや」をどのように入手しているか（複数選択可）]],";",,FALSE,0))),0,1)</f>
        <v>0</v>
      </c>
      <c r="O41" s="36">
        <f>IF(ISNA(_xlfn.XMATCH("無回答",_xlfn.TEXTSPLIT(回答一覧[[#This Row],[4⃣区のおしらせ「せたがや」をどのように入手しているか（複数選択可）]],";",,FALSE,0))),0,1)</f>
        <v>0</v>
      </c>
      <c r="P41" s="8" t="s">
        <v>360</v>
      </c>
      <c r="Q41" s="8" t="s">
        <v>352</v>
      </c>
      <c r="R41" s="8" t="s">
        <v>352</v>
      </c>
      <c r="S41" s="8" t="s">
        <v>352</v>
      </c>
      <c r="T41" s="8" t="s">
        <v>352</v>
      </c>
      <c r="U41" s="8" t="s">
        <v>377</v>
      </c>
      <c r="V41" s="8" t="s">
        <v>353</v>
      </c>
      <c r="W41" s="7" t="s">
        <v>381</v>
      </c>
      <c r="X41" s="36">
        <f>IF(ISNA(_xlfn.XMATCH("利用できる行政サービスや、暮らしに関わる情報・知識を入手したい",_xlfn.TEXTSPLIT(回答一覧[[#This Row],[6⃣区のおしらせ「せたがや」にどんなことを期待するか（複数選択可）]],";",,FALSE,0))),0,1)</f>
        <v>1</v>
      </c>
      <c r="Y41" s="36">
        <f>IF(ISNA(_xlfn.XMATCH("イベントの情報を入手したい",_xlfn.TEXTSPLIT(回答一覧[[#This Row],[6⃣区のおしらせ「せたがや」にどんなことを期待するか（複数選択可）]],";",,FALSE,0))),0,1)</f>
        <v>1</v>
      </c>
      <c r="Z41" s="36">
        <f>IF(ISNA(_xlfn.XMATCH("区の新しい取組みについて知りたい",_xlfn.TEXTSPLIT(回答一覧[[#This Row],[6⃣区のおしらせ「せたがや」にどんなことを期待するか（複数選択可）]],";",,FALSE,0))),0,1)</f>
        <v>1</v>
      </c>
      <c r="AA41" s="36">
        <f>IF(ISNA(_xlfn.XMATCH("予算など区政の基本的な情報を入手したい",_xlfn.TEXTSPLIT(回答一覧[[#This Row],[6⃣区のおしらせ「せたがや」にどんなことを期待するか（複数選択可）]],";",,FALSE,0))),0,1)</f>
        <v>0</v>
      </c>
      <c r="AB41" s="36">
        <f>IF(ISNA(_xlfn.XMATCH("区が直面する課題や、それに対する区の考え・取組みについて知りたい",_xlfn.TEXTSPLIT(回答一覧[[#This Row],[6⃣区のおしらせ「せたがや」にどんなことを期待するか（複数選択可）]],";",,FALSE,0))),0,1)</f>
        <v>0</v>
      </c>
      <c r="AC41" s="36">
        <f>IF(ISNA(_xlfn.XMATCH("区の取組みへの意見募集企画に意見や提案を寄せたい",_xlfn.TEXTSPLIT(回答一覧[[#This Row],[6⃣区のおしらせ「せたがや」にどんなことを期待するか（複数選択可）]],";",,FALSE,0))),0,1)</f>
        <v>0</v>
      </c>
      <c r="AD41" s="36">
        <f>IF(ISNA(_xlfn.XMATCH("区民等と区が協働して取り組んでいる事柄について知りたい",_xlfn.TEXTSPLIT(回答一覧[[#This Row],[6⃣区のおしらせ「せたがや」にどんなことを期待するか（複数選択可）]],";",,FALSE,0))),0,1)</f>
        <v>0</v>
      </c>
      <c r="AE41" s="36">
        <f>IF(ISNA(_xlfn.XMATCH("特にない",_xlfn.TEXTSPLIT(回答一覧[[#This Row],[6⃣区のおしらせ「せたがや」にどんなことを期待するか（複数選択可）]],";",,FALSE,0))),0,1)</f>
        <v>0</v>
      </c>
      <c r="AF41" s="36">
        <f>IF(ISNA(_xlfn.XMATCH("無回答",_xlfn.TEXTSPLIT(回答一覧[[#This Row],[6⃣区のおしらせ「せたがや」にどんなことを期待するか（複数選択可）]],";",,FALSE,0))),0,1)</f>
        <v>0</v>
      </c>
      <c r="AG41" s="7" t="s">
        <v>636</v>
      </c>
      <c r="AH41" s="36">
        <f>IF(ISNA(_xlfn.XMATCH("健康づくりや高齢者・障害者の福祉に関すること",_xlfn.TEXTSPLIT(回答一覧[[#This Row],[7⃣区のおしらせ「せたがや」でどのようなテーマを特集してほしいか（複数選択可）]],";",,FALSE,0))),0,1)</f>
        <v>1</v>
      </c>
      <c r="AI41" s="36">
        <f>IF(ISNA(_xlfn.XMATCH("生活の困りごとに対する支援に関すること",_xlfn.TEXTSPLIT(回答一覧[[#This Row],[7⃣区のおしらせ「せたがや」でどのようなテーマを特集してほしいか（複数選択可）]],";",,FALSE,0))),0,1)</f>
        <v>0</v>
      </c>
      <c r="AJ41" s="36">
        <f>IF(ISNA(_xlfn.XMATCH("子ども・若者や教育に関すること",_xlfn.TEXTSPLIT(回答一覧[[#This Row],[7⃣区のおしらせ「せたがや」でどのようなテーマを特集してほしいか（複数選択可）]],";",,FALSE,0))),0,1)</f>
        <v>0</v>
      </c>
      <c r="AK41" s="36">
        <f>IF(ISNA(_xlfn.XMATCH("地域コミュニティに関すること",_xlfn.TEXTSPLIT(回答一覧[[#This Row],[7⃣区のおしらせ「せたがや」でどのようなテーマを特集してほしいか（複数選択可）]],";",,FALSE,0))),0,1)</f>
        <v>1</v>
      </c>
      <c r="AL41" s="36">
        <f>IF(ISNA(_xlfn.XMATCH("防災や防犯に関すること",_xlfn.TEXTSPLIT(回答一覧[[#This Row],[7⃣区のおしらせ「せたがや」でどのようなテーマを特集してほしいか（複数選択可）]],";",,FALSE,0))),0,1)</f>
        <v>0</v>
      </c>
      <c r="AM41" s="36">
        <f>IF(ISNA(_xlfn.XMATCH("多様性の尊重（人権尊重・男女共同参画）に関すること",_xlfn.TEXTSPLIT(回答一覧[[#This Row],[7⃣区のおしらせ「せたがや」でどのようなテーマを特集してほしいか（複数選択可）]],";",,FALSE,0))),0,1)</f>
        <v>0</v>
      </c>
      <c r="AN41" s="36">
        <f>IF(ISNA(_xlfn.XMATCH("文化・芸術やスポーツ、生涯学習に関すること",_xlfn.TEXTSPLIT(回答一覧[[#This Row],[7⃣区のおしらせ「せたがや」でどのようなテーマを特集してほしいか（複数選択可）]],";",,FALSE,0))),0,1)</f>
        <v>1</v>
      </c>
      <c r="AO41" s="36">
        <f>IF(ISNA(_xlfn.XMATCH("清掃・資源リサイクルに関すること",_xlfn.TEXTSPLIT(回答一覧[[#This Row],[7⃣区のおしらせ「せたがや」でどのようなテーマを特集してほしいか（複数選択可）]],";",,FALSE,0))),0,1)</f>
        <v>0</v>
      </c>
      <c r="AP41" s="36">
        <f>IF(ISNA(_xlfn.XMATCH("消費者支援や産業振興・雇用促進に関すること",_xlfn.TEXTSPLIT(回答一覧[[#This Row],[7⃣区のおしらせ「せたがや」でどのようなテーマを特集してほしいか（複数選択可）]],";",,FALSE,0))),0,1)</f>
        <v>0</v>
      </c>
      <c r="AQ41" s="36">
        <f>IF(ISNA(_xlfn.XMATCH("公園・緑地や自然環境の保護に関すること",_xlfn.TEXTSPLIT(回答一覧[[#This Row],[7⃣区のおしらせ「せたがや」でどのようなテーマを特集してほしいか（複数選択可）]],";",,FALSE,0))),0,1)</f>
        <v>0</v>
      </c>
      <c r="AR41" s="36">
        <f>IF(ISNA(_xlfn.XMATCH("都市景観や交通に関すること",_xlfn.TEXTSPLIT(回答一覧[[#This Row],[7⃣区のおしらせ「せたがや」でどのようなテーマを特集してほしいか（複数選択可）]],";",,FALSE,0))),0,1)</f>
        <v>0</v>
      </c>
      <c r="AS41" s="36">
        <f>IF(ISNA(_xlfn.XMATCH("特にない",_xlfn.TEXTSPLIT(回答一覧[[#This Row],[7⃣区のおしらせ「せたがや」でどのようなテーマを特集してほしいか（複数選択可）]],";",,FALSE,0))),0,1)</f>
        <v>0</v>
      </c>
      <c r="AT41" s="36">
        <f>IF(ISNA(_xlfn.XMATCH("その他",_xlfn.TEXTSPLIT(回答一覧[[#This Row],[7⃣区のおしらせ「せたがや」でどのようなテーマを特集してほしいか（複数選択可）]],";",,FALSE,0))),0,1)</f>
        <v>0</v>
      </c>
      <c r="AU41" s="36">
        <f>IF(ISNA(_xlfn.XMATCH("無回答",_xlfn.TEXTSPLIT(回答一覧[[#This Row],[7⃣区のおしらせ「せたがや」でどのようなテーマを特集してほしいか（複数選択可）]],";",,FALSE,0))),0,1)</f>
        <v>0</v>
      </c>
      <c r="AV41" s="8" t="s">
        <v>356</v>
      </c>
      <c r="AW41" s="8" t="s">
        <v>357</v>
      </c>
      <c r="AX41" s="8" t="s">
        <v>347</v>
      </c>
      <c r="AY41" s="7"/>
    </row>
    <row r="42" spans="1:51" ht="27">
      <c r="A42" s="6" t="s">
        <v>226</v>
      </c>
      <c r="B42" s="12" t="s">
        <v>413</v>
      </c>
      <c r="C42" s="12" t="s">
        <v>349</v>
      </c>
      <c r="D42" s="8" t="s">
        <v>728</v>
      </c>
      <c r="E42" s="8" t="s">
        <v>730</v>
      </c>
      <c r="F42" s="7" t="s">
        <v>350</v>
      </c>
      <c r="G42" s="36">
        <f>IF(ISNA(_xlfn.XMATCH("新聞折込・戸別配付",_xlfn.TEXTSPLIT(回答一覧[[#This Row],[4⃣区のおしらせ「せたがや」をどのように入手しているか（複数選択可）]],";",,FALSE,0))),0,1)</f>
        <v>1</v>
      </c>
      <c r="H42" s="36">
        <f>IF(ISNA(_xlfn.XMATCH("駅",_xlfn.TEXTSPLIT(回答一覧[[#This Row],[4⃣区のおしらせ「せたがや」をどのように入手しているか（複数選択可）]],";",,FALSE,0))),0,1)</f>
        <v>0</v>
      </c>
      <c r="I42" s="36">
        <f>IF(ISNA(_xlfn.XMATCH("郵便局・コンビニエンスストア・その他商業施設",_xlfn.TEXTSPLIT(回答一覧[[#This Row],[4⃣区のおしらせ「せたがや」をどのように入手しているか（複数選択可）]],";",,FALSE,0))),0,1)</f>
        <v>0</v>
      </c>
      <c r="J42" s="36">
        <f>IF(ISNA(_xlfn.XMATCH("区施設",_xlfn.TEXTSPLIT(回答一覧[[#This Row],[4⃣区のおしらせ「せたがや」をどのように入手しているか（複数選択可）]],";",,FALSE,0))),0,1)</f>
        <v>0</v>
      </c>
      <c r="K42" s="36">
        <f>IF(ISNA(_xlfn.XMATCH("区のホームページ",_xlfn.TEXTSPLIT(回答一覧[[#This Row],[4⃣区のおしらせ「せたがや」をどのように入手しているか（複数選択可）]],";",,FALSE,0))),0,1)</f>
        <v>0</v>
      </c>
      <c r="L42" s="36">
        <f>IF(ISNA(_xlfn.XMATCH("カタログポケット・マチイロ",_xlfn.TEXTSPLIT(回答一覧[[#This Row],[4⃣区のおしらせ「せたがや」をどのように入手しているか（複数選択可）]],";",,FALSE,0))),0,1)</f>
        <v>0</v>
      </c>
      <c r="M42" s="36">
        <f>IF(ISNA(_xlfn.XMATCH("入手していない",_xlfn.TEXTSPLIT(回答一覧[[#This Row],[4⃣区のおしらせ「せたがや」をどのように入手しているか（複数選択可）]],";",,FALSE,0))),0,1)</f>
        <v>0</v>
      </c>
      <c r="N42" s="36">
        <f>IF(ISNA(_xlfn.XMATCH("その他",_xlfn.TEXTSPLIT(回答一覧[[#This Row],[4⃣区のおしらせ「せたがや」をどのように入手しているか（複数選択可）]],";",,FALSE,0))),0,1)</f>
        <v>0</v>
      </c>
      <c r="O42" s="36">
        <f>IF(ISNA(_xlfn.XMATCH("無回答",_xlfn.TEXTSPLIT(回答一覧[[#This Row],[4⃣区のおしらせ「せたがや」をどのように入手しているか（複数選択可）]],";",,FALSE,0))),0,1)</f>
        <v>0</v>
      </c>
      <c r="P42" s="8" t="s">
        <v>351</v>
      </c>
      <c r="Q42" s="8" t="s">
        <v>377</v>
      </c>
      <c r="R42" s="8" t="s">
        <v>352</v>
      </c>
      <c r="S42" s="8" t="s">
        <v>352</v>
      </c>
      <c r="T42" s="8" t="s">
        <v>352</v>
      </c>
      <c r="U42" s="8" t="s">
        <v>352</v>
      </c>
      <c r="V42" s="8" t="s">
        <v>353</v>
      </c>
      <c r="W42" s="7" t="s">
        <v>645</v>
      </c>
      <c r="X42" s="36">
        <f>IF(ISNA(_xlfn.XMATCH("利用できる行政サービスや、暮らしに関わる情報・知識を入手したい",_xlfn.TEXTSPLIT(回答一覧[[#This Row],[6⃣区のおしらせ「せたがや」にどんなことを期待するか（複数選択可）]],";",,FALSE,0))),0,1)</f>
        <v>0</v>
      </c>
      <c r="Y42" s="36">
        <f>IF(ISNA(_xlfn.XMATCH("イベントの情報を入手したい",_xlfn.TEXTSPLIT(回答一覧[[#This Row],[6⃣区のおしらせ「せたがや」にどんなことを期待するか（複数選択可）]],";",,FALSE,0))),0,1)</f>
        <v>0</v>
      </c>
      <c r="Z42" s="36">
        <f>IF(ISNA(_xlfn.XMATCH("区の新しい取組みについて知りたい",_xlfn.TEXTSPLIT(回答一覧[[#This Row],[6⃣区のおしらせ「せたがや」にどんなことを期待するか（複数選択可）]],";",,FALSE,0))),0,1)</f>
        <v>0</v>
      </c>
      <c r="AA42" s="36">
        <f>IF(ISNA(_xlfn.XMATCH("予算など区政の基本的な情報を入手したい",_xlfn.TEXTSPLIT(回答一覧[[#This Row],[6⃣区のおしらせ「せたがや」にどんなことを期待するか（複数選択可）]],";",,FALSE,0))),0,1)</f>
        <v>0</v>
      </c>
      <c r="AB42" s="36">
        <f>IF(ISNA(_xlfn.XMATCH("区が直面する課題や、それに対する区の考え・取組みについて知りたい",_xlfn.TEXTSPLIT(回答一覧[[#This Row],[6⃣区のおしらせ「せたがや」にどんなことを期待するか（複数選択可）]],";",,FALSE,0))),0,1)</f>
        <v>1</v>
      </c>
      <c r="AC42" s="36">
        <f>IF(ISNA(_xlfn.XMATCH("区の取組みへの意見募集企画に意見や提案を寄せたい",_xlfn.TEXTSPLIT(回答一覧[[#This Row],[6⃣区のおしらせ「せたがや」にどんなことを期待するか（複数選択可）]],";",,FALSE,0))),0,1)</f>
        <v>0</v>
      </c>
      <c r="AD42" s="36">
        <f>IF(ISNA(_xlfn.XMATCH("区民等と区が協働して取り組んでいる事柄について知りたい",_xlfn.TEXTSPLIT(回答一覧[[#This Row],[6⃣区のおしらせ「せたがや」にどんなことを期待するか（複数選択可）]],";",,FALSE,0))),0,1)</f>
        <v>0</v>
      </c>
      <c r="AE42" s="36">
        <f>IF(ISNA(_xlfn.XMATCH("特にない",_xlfn.TEXTSPLIT(回答一覧[[#This Row],[6⃣区のおしらせ「せたがや」にどんなことを期待するか（複数選択可）]],";",,FALSE,0))),0,1)</f>
        <v>0</v>
      </c>
      <c r="AF42" s="36">
        <f>IF(ISNA(_xlfn.XMATCH("無回答",_xlfn.TEXTSPLIT(回答一覧[[#This Row],[6⃣区のおしらせ「せたがや」にどんなことを期待するか（複数選択可）]],";",,FALSE,0))),0,1)</f>
        <v>0</v>
      </c>
      <c r="AG42" s="7" t="s">
        <v>646</v>
      </c>
      <c r="AH42" s="36">
        <f>IF(ISNA(_xlfn.XMATCH("健康づくりや高齢者・障害者の福祉に関すること",_xlfn.TEXTSPLIT(回答一覧[[#This Row],[7⃣区のおしらせ「せたがや」でどのようなテーマを特集してほしいか（複数選択可）]],";",,FALSE,0))),0,1)</f>
        <v>0</v>
      </c>
      <c r="AI42" s="36">
        <f>IF(ISNA(_xlfn.XMATCH("生活の困りごとに対する支援に関すること",_xlfn.TEXTSPLIT(回答一覧[[#This Row],[7⃣区のおしらせ「せたがや」でどのようなテーマを特集してほしいか（複数選択可）]],";",,FALSE,0))),0,1)</f>
        <v>0</v>
      </c>
      <c r="AJ42" s="36">
        <f>IF(ISNA(_xlfn.XMATCH("子ども・若者や教育に関すること",_xlfn.TEXTSPLIT(回答一覧[[#This Row],[7⃣区のおしらせ「せたがや」でどのようなテーマを特集してほしいか（複数選択可）]],";",,FALSE,0))),0,1)</f>
        <v>0</v>
      </c>
      <c r="AK42" s="36">
        <f>IF(ISNA(_xlfn.XMATCH("地域コミュニティに関すること",_xlfn.TEXTSPLIT(回答一覧[[#This Row],[7⃣区のおしらせ「せたがや」でどのようなテーマを特集してほしいか（複数選択可）]],";",,FALSE,0))),0,1)</f>
        <v>0</v>
      </c>
      <c r="AL42" s="36">
        <f>IF(ISNA(_xlfn.XMATCH("防災や防犯に関すること",_xlfn.TEXTSPLIT(回答一覧[[#This Row],[7⃣区のおしらせ「せたがや」でどのようなテーマを特集してほしいか（複数選択可）]],";",,FALSE,0))),0,1)</f>
        <v>0</v>
      </c>
      <c r="AM42" s="36">
        <f>IF(ISNA(_xlfn.XMATCH("多様性の尊重（人権尊重・男女共同参画）に関すること",_xlfn.TEXTSPLIT(回答一覧[[#This Row],[7⃣区のおしらせ「せたがや」でどのようなテーマを特集してほしいか（複数選択可）]],";",,FALSE,0))),0,1)</f>
        <v>1</v>
      </c>
      <c r="AN42" s="36">
        <f>IF(ISNA(_xlfn.XMATCH("文化・芸術やスポーツ、生涯学習に関すること",_xlfn.TEXTSPLIT(回答一覧[[#This Row],[7⃣区のおしらせ「せたがや」でどのようなテーマを特集してほしいか（複数選択可）]],";",,FALSE,0))),0,1)</f>
        <v>0</v>
      </c>
      <c r="AO42" s="36">
        <f>IF(ISNA(_xlfn.XMATCH("清掃・資源リサイクルに関すること",_xlfn.TEXTSPLIT(回答一覧[[#This Row],[7⃣区のおしらせ「せたがや」でどのようなテーマを特集してほしいか（複数選択可）]],";",,FALSE,0))),0,1)</f>
        <v>0</v>
      </c>
      <c r="AP42" s="36">
        <f>IF(ISNA(_xlfn.XMATCH("消費者支援や産業振興・雇用促進に関すること",_xlfn.TEXTSPLIT(回答一覧[[#This Row],[7⃣区のおしらせ「せたがや」でどのようなテーマを特集してほしいか（複数選択可）]],";",,FALSE,0))),0,1)</f>
        <v>0</v>
      </c>
      <c r="AQ42" s="36">
        <f>IF(ISNA(_xlfn.XMATCH("公園・緑地や自然環境の保護に関すること",_xlfn.TEXTSPLIT(回答一覧[[#This Row],[7⃣区のおしらせ「せたがや」でどのようなテーマを特集してほしいか（複数選択可）]],";",,FALSE,0))),0,1)</f>
        <v>0</v>
      </c>
      <c r="AR42" s="36">
        <f>IF(ISNA(_xlfn.XMATCH("都市景観や交通に関すること",_xlfn.TEXTSPLIT(回答一覧[[#This Row],[7⃣区のおしらせ「せたがや」でどのようなテーマを特集してほしいか（複数選択可）]],";",,FALSE,0))),0,1)</f>
        <v>0</v>
      </c>
      <c r="AS42" s="36">
        <f>IF(ISNA(_xlfn.XMATCH("特にない",_xlfn.TEXTSPLIT(回答一覧[[#This Row],[7⃣区のおしらせ「せたがや」でどのようなテーマを特集してほしいか（複数選択可）]],";",,FALSE,0))),0,1)</f>
        <v>0</v>
      </c>
      <c r="AT42" s="36">
        <f>IF(ISNA(_xlfn.XMATCH("その他",_xlfn.TEXTSPLIT(回答一覧[[#This Row],[7⃣区のおしらせ「せたがや」でどのようなテーマを特集してほしいか（複数選択可）]],";",,FALSE,0))),0,1)</f>
        <v>0</v>
      </c>
      <c r="AU42" s="36">
        <f>IF(ISNA(_xlfn.XMATCH("無回答",_xlfn.TEXTSPLIT(回答一覧[[#This Row],[7⃣区のおしらせ「せたがや」でどのようなテーマを特集してほしいか（複数選択可）]],";",,FALSE,0))),0,1)</f>
        <v>0</v>
      </c>
      <c r="AV42" s="8" t="s">
        <v>356</v>
      </c>
      <c r="AW42" s="8" t="s">
        <v>397</v>
      </c>
      <c r="AX42" s="8" t="s">
        <v>347</v>
      </c>
      <c r="AY42" s="7"/>
    </row>
    <row r="43" spans="1:51" ht="54">
      <c r="A43" s="6" t="s">
        <v>225</v>
      </c>
      <c r="B43" s="12" t="s">
        <v>374</v>
      </c>
      <c r="C43" s="12" t="s">
        <v>380</v>
      </c>
      <c r="D43" s="8" t="s">
        <v>728</v>
      </c>
      <c r="E43" s="8" t="s">
        <v>363</v>
      </c>
      <c r="F43" s="7" t="s">
        <v>350</v>
      </c>
      <c r="G43" s="36">
        <f>IF(ISNA(_xlfn.XMATCH("新聞折込・戸別配付",_xlfn.TEXTSPLIT(回答一覧[[#This Row],[4⃣区のおしらせ「せたがや」をどのように入手しているか（複数選択可）]],";",,FALSE,0))),0,1)</f>
        <v>1</v>
      </c>
      <c r="H43" s="36">
        <f>IF(ISNA(_xlfn.XMATCH("駅",_xlfn.TEXTSPLIT(回答一覧[[#This Row],[4⃣区のおしらせ「せたがや」をどのように入手しているか（複数選択可）]],";",,FALSE,0))),0,1)</f>
        <v>0</v>
      </c>
      <c r="I43" s="36">
        <f>IF(ISNA(_xlfn.XMATCH("郵便局・コンビニエンスストア・その他商業施設",_xlfn.TEXTSPLIT(回答一覧[[#This Row],[4⃣区のおしらせ「せたがや」をどのように入手しているか（複数選択可）]],";",,FALSE,0))),0,1)</f>
        <v>0</v>
      </c>
      <c r="J43" s="36">
        <f>IF(ISNA(_xlfn.XMATCH("区施設",_xlfn.TEXTSPLIT(回答一覧[[#This Row],[4⃣区のおしらせ「せたがや」をどのように入手しているか（複数選択可）]],";",,FALSE,0))),0,1)</f>
        <v>0</v>
      </c>
      <c r="K43" s="36">
        <f>IF(ISNA(_xlfn.XMATCH("区のホームページ",_xlfn.TEXTSPLIT(回答一覧[[#This Row],[4⃣区のおしらせ「せたがや」をどのように入手しているか（複数選択可）]],";",,FALSE,0))),0,1)</f>
        <v>0</v>
      </c>
      <c r="L43" s="36">
        <f>IF(ISNA(_xlfn.XMATCH("カタログポケット・マチイロ",_xlfn.TEXTSPLIT(回答一覧[[#This Row],[4⃣区のおしらせ「せたがや」をどのように入手しているか（複数選択可）]],";",,FALSE,0))),0,1)</f>
        <v>0</v>
      </c>
      <c r="M43" s="36">
        <f>IF(ISNA(_xlfn.XMATCH("入手していない",_xlfn.TEXTSPLIT(回答一覧[[#This Row],[4⃣区のおしらせ「せたがや」をどのように入手しているか（複数選択可）]],";",,FALSE,0))),0,1)</f>
        <v>0</v>
      </c>
      <c r="N43" s="36">
        <f>IF(ISNA(_xlfn.XMATCH("その他",_xlfn.TEXTSPLIT(回答一覧[[#This Row],[4⃣区のおしらせ「せたがや」をどのように入手しているか（複数選択可）]],";",,FALSE,0))),0,1)</f>
        <v>0</v>
      </c>
      <c r="O43" s="36">
        <f>IF(ISNA(_xlfn.XMATCH("無回答",_xlfn.TEXTSPLIT(回答一覧[[#This Row],[4⃣区のおしらせ「せたがや」をどのように入手しているか（複数選択可）]],";",,FALSE,0))),0,1)</f>
        <v>0</v>
      </c>
      <c r="P43" s="8" t="s">
        <v>360</v>
      </c>
      <c r="Q43" s="8" t="s">
        <v>352</v>
      </c>
      <c r="R43" s="8" t="s">
        <v>352</v>
      </c>
      <c r="S43" s="8" t="s">
        <v>352</v>
      </c>
      <c r="T43" s="8" t="s">
        <v>377</v>
      </c>
      <c r="U43" s="8" t="s">
        <v>377</v>
      </c>
      <c r="V43" s="8" t="s">
        <v>353</v>
      </c>
      <c r="W43" s="7" t="s">
        <v>526</v>
      </c>
      <c r="X43" s="36">
        <f>IF(ISNA(_xlfn.XMATCH("利用できる行政サービスや、暮らしに関わる情報・知識を入手したい",_xlfn.TEXTSPLIT(回答一覧[[#This Row],[6⃣区のおしらせ「せたがや」にどんなことを期待するか（複数選択可）]],";",,FALSE,0))),0,1)</f>
        <v>1</v>
      </c>
      <c r="Y43" s="36">
        <f>IF(ISNA(_xlfn.XMATCH("イベントの情報を入手したい",_xlfn.TEXTSPLIT(回答一覧[[#This Row],[6⃣区のおしらせ「せたがや」にどんなことを期待するか（複数選択可）]],";",,FALSE,0))),0,1)</f>
        <v>1</v>
      </c>
      <c r="Z43" s="36">
        <f>IF(ISNA(_xlfn.XMATCH("区の新しい取組みについて知りたい",_xlfn.TEXTSPLIT(回答一覧[[#This Row],[6⃣区のおしらせ「せたがや」にどんなことを期待するか（複数選択可）]],";",,FALSE,0))),0,1)</f>
        <v>1</v>
      </c>
      <c r="AA43" s="36">
        <f>IF(ISNA(_xlfn.XMATCH("予算など区政の基本的な情報を入手したい",_xlfn.TEXTSPLIT(回答一覧[[#This Row],[6⃣区のおしらせ「せたがや」にどんなことを期待するか（複数選択可）]],";",,FALSE,0))),0,1)</f>
        <v>1</v>
      </c>
      <c r="AB43" s="36">
        <f>IF(ISNA(_xlfn.XMATCH("区が直面する課題や、それに対する区の考え・取組みについて知りたい",_xlfn.TEXTSPLIT(回答一覧[[#This Row],[6⃣区のおしらせ「せたがや」にどんなことを期待するか（複数選択可）]],";",,FALSE,0))),0,1)</f>
        <v>1</v>
      </c>
      <c r="AC43" s="36">
        <f>IF(ISNA(_xlfn.XMATCH("区の取組みへの意見募集企画に意見や提案を寄せたい",_xlfn.TEXTSPLIT(回答一覧[[#This Row],[6⃣区のおしらせ「せたがや」にどんなことを期待するか（複数選択可）]],";",,FALSE,0))),0,1)</f>
        <v>0</v>
      </c>
      <c r="AD43" s="36">
        <f>IF(ISNA(_xlfn.XMATCH("区民等と区が協働して取り組んでいる事柄について知りたい",_xlfn.TEXTSPLIT(回答一覧[[#This Row],[6⃣区のおしらせ「せたがや」にどんなことを期待するか（複数選択可）]],";",,FALSE,0))),0,1)</f>
        <v>0</v>
      </c>
      <c r="AE43" s="36">
        <f>IF(ISNA(_xlfn.XMATCH("特にない",_xlfn.TEXTSPLIT(回答一覧[[#This Row],[6⃣区のおしらせ「せたがや」にどんなことを期待するか（複数選択可）]],";",,FALSE,0))),0,1)</f>
        <v>0</v>
      </c>
      <c r="AF43" s="36">
        <f>IF(ISNA(_xlfn.XMATCH("無回答",_xlfn.TEXTSPLIT(回答一覧[[#This Row],[6⃣区のおしらせ「せたがや」にどんなことを期待するか（複数選択可）]],";",,FALSE,0))),0,1)</f>
        <v>0</v>
      </c>
      <c r="AG43" s="7" t="s">
        <v>644</v>
      </c>
      <c r="AH43" s="36">
        <f>IF(ISNA(_xlfn.XMATCH("健康づくりや高齢者・障害者の福祉に関すること",_xlfn.TEXTSPLIT(回答一覧[[#This Row],[7⃣区のおしらせ「せたがや」でどのようなテーマを特集してほしいか（複数選択可）]],";",,FALSE,0))),0,1)</f>
        <v>0</v>
      </c>
      <c r="AI43" s="36">
        <f>IF(ISNA(_xlfn.XMATCH("生活の困りごとに対する支援に関すること",_xlfn.TEXTSPLIT(回答一覧[[#This Row],[7⃣区のおしらせ「せたがや」でどのようなテーマを特集してほしいか（複数選択可）]],";",,FALSE,0))),0,1)</f>
        <v>1</v>
      </c>
      <c r="AJ43" s="36">
        <f>IF(ISNA(_xlfn.XMATCH("子ども・若者や教育に関すること",_xlfn.TEXTSPLIT(回答一覧[[#This Row],[7⃣区のおしらせ「せたがや」でどのようなテーマを特集してほしいか（複数選択可）]],";",,FALSE,0))),0,1)</f>
        <v>0</v>
      </c>
      <c r="AK43" s="36">
        <f>IF(ISNA(_xlfn.XMATCH("地域コミュニティに関すること",_xlfn.TEXTSPLIT(回答一覧[[#This Row],[7⃣区のおしらせ「せたがや」でどのようなテーマを特集してほしいか（複数選択可）]],";",,FALSE,0))),0,1)</f>
        <v>1</v>
      </c>
      <c r="AL43" s="36">
        <f>IF(ISNA(_xlfn.XMATCH("防災や防犯に関すること",_xlfn.TEXTSPLIT(回答一覧[[#This Row],[7⃣区のおしらせ「せたがや」でどのようなテーマを特集してほしいか（複数選択可）]],";",,FALSE,0))),0,1)</f>
        <v>1</v>
      </c>
      <c r="AM43" s="36">
        <f>IF(ISNA(_xlfn.XMATCH("多様性の尊重（人権尊重・男女共同参画）に関すること",_xlfn.TEXTSPLIT(回答一覧[[#This Row],[7⃣区のおしらせ「せたがや」でどのようなテーマを特集してほしいか（複数選択可）]],";",,FALSE,0))),0,1)</f>
        <v>0</v>
      </c>
      <c r="AN43" s="36">
        <f>IF(ISNA(_xlfn.XMATCH("文化・芸術やスポーツ、生涯学習に関すること",_xlfn.TEXTSPLIT(回答一覧[[#This Row],[7⃣区のおしらせ「せたがや」でどのようなテーマを特集してほしいか（複数選択可）]],";",,FALSE,0))),0,1)</f>
        <v>1</v>
      </c>
      <c r="AO43" s="36">
        <f>IF(ISNA(_xlfn.XMATCH("清掃・資源リサイクルに関すること",_xlfn.TEXTSPLIT(回答一覧[[#This Row],[7⃣区のおしらせ「せたがや」でどのようなテーマを特集してほしいか（複数選択可）]],";",,FALSE,0))),0,1)</f>
        <v>1</v>
      </c>
      <c r="AP43" s="36">
        <f>IF(ISNA(_xlfn.XMATCH("消費者支援や産業振興・雇用促進に関すること",_xlfn.TEXTSPLIT(回答一覧[[#This Row],[7⃣区のおしらせ「せたがや」でどのようなテーマを特集してほしいか（複数選択可）]],";",,FALSE,0))),0,1)</f>
        <v>1</v>
      </c>
      <c r="AQ43" s="36">
        <f>IF(ISNA(_xlfn.XMATCH("公園・緑地や自然環境の保護に関すること",_xlfn.TEXTSPLIT(回答一覧[[#This Row],[7⃣区のおしらせ「せたがや」でどのようなテーマを特集してほしいか（複数選択可）]],";",,FALSE,0))),0,1)</f>
        <v>1</v>
      </c>
      <c r="AR43" s="36">
        <f>IF(ISNA(_xlfn.XMATCH("都市景観や交通に関すること",_xlfn.TEXTSPLIT(回答一覧[[#This Row],[7⃣区のおしらせ「せたがや」でどのようなテーマを特集してほしいか（複数選択可）]],";",,FALSE,0))),0,1)</f>
        <v>1</v>
      </c>
      <c r="AS43" s="36">
        <f>IF(ISNA(_xlfn.XMATCH("特にない",_xlfn.TEXTSPLIT(回答一覧[[#This Row],[7⃣区のおしらせ「せたがや」でどのようなテーマを特集してほしいか（複数選択可）]],";",,FALSE,0))),0,1)</f>
        <v>0</v>
      </c>
      <c r="AT43" s="36">
        <f>IF(ISNA(_xlfn.XMATCH("その他",_xlfn.TEXTSPLIT(回答一覧[[#This Row],[7⃣区のおしらせ「せたがや」でどのようなテーマを特集してほしいか（複数選択可）]],";",,FALSE,0))),0,1)</f>
        <v>0</v>
      </c>
      <c r="AU43" s="36">
        <f>IF(ISNA(_xlfn.XMATCH("無回答",_xlfn.TEXTSPLIT(回答一覧[[#This Row],[7⃣区のおしらせ「せたがや」でどのようなテーマを特集してほしいか（複数選択可）]],";",,FALSE,0))),0,1)</f>
        <v>0</v>
      </c>
      <c r="AV43" s="8" t="s">
        <v>363</v>
      </c>
      <c r="AW43" s="8" t="s">
        <v>357</v>
      </c>
      <c r="AX43" s="8" t="s">
        <v>347</v>
      </c>
      <c r="AY43" s="7"/>
    </row>
    <row r="44" spans="1:51" ht="54">
      <c r="A44" s="6" t="s">
        <v>224</v>
      </c>
      <c r="B44" s="12" t="s">
        <v>348</v>
      </c>
      <c r="C44" s="12" t="s">
        <v>380</v>
      </c>
      <c r="D44" s="8" t="s">
        <v>728</v>
      </c>
      <c r="E44" s="8" t="s">
        <v>730</v>
      </c>
      <c r="F44" s="7" t="s">
        <v>350</v>
      </c>
      <c r="G44" s="36">
        <f>IF(ISNA(_xlfn.XMATCH("新聞折込・戸別配付",_xlfn.TEXTSPLIT(回答一覧[[#This Row],[4⃣区のおしらせ「せたがや」をどのように入手しているか（複数選択可）]],";",,FALSE,0))),0,1)</f>
        <v>1</v>
      </c>
      <c r="H44" s="36">
        <f>IF(ISNA(_xlfn.XMATCH("駅",_xlfn.TEXTSPLIT(回答一覧[[#This Row],[4⃣区のおしらせ「せたがや」をどのように入手しているか（複数選択可）]],";",,FALSE,0))),0,1)</f>
        <v>0</v>
      </c>
      <c r="I44" s="36">
        <f>IF(ISNA(_xlfn.XMATCH("郵便局・コンビニエンスストア・その他商業施設",_xlfn.TEXTSPLIT(回答一覧[[#This Row],[4⃣区のおしらせ「せたがや」をどのように入手しているか（複数選択可）]],";",,FALSE,0))),0,1)</f>
        <v>0</v>
      </c>
      <c r="J44" s="36">
        <f>IF(ISNA(_xlfn.XMATCH("区施設",_xlfn.TEXTSPLIT(回答一覧[[#This Row],[4⃣区のおしらせ「せたがや」をどのように入手しているか（複数選択可）]],";",,FALSE,0))),0,1)</f>
        <v>0</v>
      </c>
      <c r="K44" s="36">
        <f>IF(ISNA(_xlfn.XMATCH("区のホームページ",_xlfn.TEXTSPLIT(回答一覧[[#This Row],[4⃣区のおしらせ「せたがや」をどのように入手しているか（複数選択可）]],";",,FALSE,0))),0,1)</f>
        <v>0</v>
      </c>
      <c r="L44" s="36">
        <f>IF(ISNA(_xlfn.XMATCH("カタログポケット・マチイロ",_xlfn.TEXTSPLIT(回答一覧[[#This Row],[4⃣区のおしらせ「せたがや」をどのように入手しているか（複数選択可）]],";",,FALSE,0))),0,1)</f>
        <v>0</v>
      </c>
      <c r="M44" s="36">
        <f>IF(ISNA(_xlfn.XMATCH("入手していない",_xlfn.TEXTSPLIT(回答一覧[[#This Row],[4⃣区のおしらせ「せたがや」をどのように入手しているか（複数選択可）]],";",,FALSE,0))),0,1)</f>
        <v>0</v>
      </c>
      <c r="N44" s="36">
        <f>IF(ISNA(_xlfn.XMATCH("その他",_xlfn.TEXTSPLIT(回答一覧[[#This Row],[4⃣区のおしらせ「せたがや」をどのように入手しているか（複数選択可）]],";",,FALSE,0))),0,1)</f>
        <v>0</v>
      </c>
      <c r="O44" s="36">
        <f>IF(ISNA(_xlfn.XMATCH("無回答",_xlfn.TEXTSPLIT(回答一覧[[#This Row],[4⃣区のおしらせ「せたがや」をどのように入手しているか（複数選択可）]],";",,FALSE,0))),0,1)</f>
        <v>0</v>
      </c>
      <c r="P44" s="8" t="s">
        <v>360</v>
      </c>
      <c r="Q44" s="8" t="s">
        <v>352</v>
      </c>
      <c r="R44" s="8" t="s">
        <v>352</v>
      </c>
      <c r="S44" s="8" t="s">
        <v>352</v>
      </c>
      <c r="T44" s="8" t="s">
        <v>377</v>
      </c>
      <c r="U44" s="8" t="s">
        <v>352</v>
      </c>
      <c r="V44" s="8" t="s">
        <v>353</v>
      </c>
      <c r="W44" s="7" t="s">
        <v>643</v>
      </c>
      <c r="X44" s="36">
        <f>IF(ISNA(_xlfn.XMATCH("利用できる行政サービスや、暮らしに関わる情報・知識を入手したい",_xlfn.TEXTSPLIT(回答一覧[[#This Row],[6⃣区のおしらせ「せたがや」にどんなことを期待するか（複数選択可）]],";",,FALSE,0))),0,1)</f>
        <v>1</v>
      </c>
      <c r="Y44" s="36">
        <f>IF(ISNA(_xlfn.XMATCH("イベントの情報を入手したい",_xlfn.TEXTSPLIT(回答一覧[[#This Row],[6⃣区のおしらせ「せたがや」にどんなことを期待するか（複数選択可）]],";",,FALSE,0))),0,1)</f>
        <v>0</v>
      </c>
      <c r="Z44" s="36">
        <f>IF(ISNA(_xlfn.XMATCH("区の新しい取組みについて知りたい",_xlfn.TEXTSPLIT(回答一覧[[#This Row],[6⃣区のおしらせ「せたがや」にどんなことを期待するか（複数選択可）]],";",,FALSE,0))),0,1)</f>
        <v>1</v>
      </c>
      <c r="AA44" s="36">
        <f>IF(ISNA(_xlfn.XMATCH("予算など区政の基本的な情報を入手したい",_xlfn.TEXTSPLIT(回答一覧[[#This Row],[6⃣区のおしらせ「せたがや」にどんなことを期待するか（複数選択可）]],";",,FALSE,0))),0,1)</f>
        <v>1</v>
      </c>
      <c r="AB44" s="36">
        <f>IF(ISNA(_xlfn.XMATCH("区が直面する課題や、それに対する区の考え・取組みについて知りたい",_xlfn.TEXTSPLIT(回答一覧[[#This Row],[6⃣区のおしらせ「せたがや」にどんなことを期待するか（複数選択可）]],";",,FALSE,0))),0,1)</f>
        <v>1</v>
      </c>
      <c r="AC44" s="36">
        <f>IF(ISNA(_xlfn.XMATCH("区の取組みへの意見募集企画に意見や提案を寄せたい",_xlfn.TEXTSPLIT(回答一覧[[#This Row],[6⃣区のおしらせ「せたがや」にどんなことを期待するか（複数選択可）]],";",,FALSE,0))),0,1)</f>
        <v>0</v>
      </c>
      <c r="AD44" s="36">
        <f>IF(ISNA(_xlfn.XMATCH("区民等と区が協働して取り組んでいる事柄について知りたい",_xlfn.TEXTSPLIT(回答一覧[[#This Row],[6⃣区のおしらせ「せたがや」にどんなことを期待するか（複数選択可）]],";",,FALSE,0))),0,1)</f>
        <v>0</v>
      </c>
      <c r="AE44" s="36">
        <f>IF(ISNA(_xlfn.XMATCH("特にない",_xlfn.TEXTSPLIT(回答一覧[[#This Row],[6⃣区のおしらせ「せたがや」にどんなことを期待するか（複数選択可）]],";",,FALSE,0))),0,1)</f>
        <v>0</v>
      </c>
      <c r="AF44" s="36">
        <f>IF(ISNA(_xlfn.XMATCH("無回答",_xlfn.TEXTSPLIT(回答一覧[[#This Row],[6⃣区のおしらせ「せたがや」にどんなことを期待するか（複数選択可）]],";",,FALSE,0))),0,1)</f>
        <v>0</v>
      </c>
      <c r="AG44" s="7" t="s">
        <v>591</v>
      </c>
      <c r="AH44" s="36">
        <f>IF(ISNA(_xlfn.XMATCH("健康づくりや高齢者・障害者の福祉に関すること",_xlfn.TEXTSPLIT(回答一覧[[#This Row],[7⃣区のおしらせ「せたがや」でどのようなテーマを特集してほしいか（複数選択可）]],";",,FALSE,0))),0,1)</f>
        <v>1</v>
      </c>
      <c r="AI44" s="36">
        <f>IF(ISNA(_xlfn.XMATCH("生活の困りごとに対する支援に関すること",_xlfn.TEXTSPLIT(回答一覧[[#This Row],[7⃣区のおしらせ「せたがや」でどのようなテーマを特集してほしいか（複数選択可）]],";",,FALSE,0))),0,1)</f>
        <v>1</v>
      </c>
      <c r="AJ44" s="36">
        <f>IF(ISNA(_xlfn.XMATCH("子ども・若者や教育に関すること",_xlfn.TEXTSPLIT(回答一覧[[#This Row],[7⃣区のおしらせ「せたがや」でどのようなテーマを特集してほしいか（複数選択可）]],";",,FALSE,0))),0,1)</f>
        <v>0</v>
      </c>
      <c r="AK44" s="36">
        <f>IF(ISNA(_xlfn.XMATCH("地域コミュニティに関すること",_xlfn.TEXTSPLIT(回答一覧[[#This Row],[7⃣区のおしらせ「せたがや」でどのようなテーマを特集してほしいか（複数選択可）]],";",,FALSE,0))),0,1)</f>
        <v>0</v>
      </c>
      <c r="AL44" s="36">
        <f>IF(ISNA(_xlfn.XMATCH("防災や防犯に関すること",_xlfn.TEXTSPLIT(回答一覧[[#This Row],[7⃣区のおしらせ「せたがや」でどのようなテーマを特集してほしいか（複数選択可）]],";",,FALSE,0))),0,1)</f>
        <v>1</v>
      </c>
      <c r="AM44" s="36">
        <f>IF(ISNA(_xlfn.XMATCH("多様性の尊重（人権尊重・男女共同参画）に関すること",_xlfn.TEXTSPLIT(回答一覧[[#This Row],[7⃣区のおしらせ「せたがや」でどのようなテーマを特集してほしいか（複数選択可）]],";",,FALSE,0))),0,1)</f>
        <v>0</v>
      </c>
      <c r="AN44" s="36">
        <f>IF(ISNA(_xlfn.XMATCH("文化・芸術やスポーツ、生涯学習に関すること",_xlfn.TEXTSPLIT(回答一覧[[#This Row],[7⃣区のおしらせ「せたがや」でどのようなテーマを特集してほしいか（複数選択可）]],";",,FALSE,0))),0,1)</f>
        <v>0</v>
      </c>
      <c r="AO44" s="36">
        <f>IF(ISNA(_xlfn.XMATCH("清掃・資源リサイクルに関すること",_xlfn.TEXTSPLIT(回答一覧[[#This Row],[7⃣区のおしらせ「せたがや」でどのようなテーマを特集してほしいか（複数選択可）]],";",,FALSE,0))),0,1)</f>
        <v>0</v>
      </c>
      <c r="AP44" s="36">
        <f>IF(ISNA(_xlfn.XMATCH("消費者支援や産業振興・雇用促進に関すること",_xlfn.TEXTSPLIT(回答一覧[[#This Row],[7⃣区のおしらせ「せたがや」でどのようなテーマを特集してほしいか（複数選択可）]],";",,FALSE,0))),0,1)</f>
        <v>0</v>
      </c>
      <c r="AQ44" s="36">
        <f>IF(ISNA(_xlfn.XMATCH("公園・緑地や自然環境の保護に関すること",_xlfn.TEXTSPLIT(回答一覧[[#This Row],[7⃣区のおしらせ「せたがや」でどのようなテーマを特集してほしいか（複数選択可）]],";",,FALSE,0))),0,1)</f>
        <v>0</v>
      </c>
      <c r="AR44" s="36">
        <f>IF(ISNA(_xlfn.XMATCH("都市景観や交通に関すること",_xlfn.TEXTSPLIT(回答一覧[[#This Row],[7⃣区のおしらせ「せたがや」でどのようなテーマを特集してほしいか（複数選択可）]],";",,FALSE,0))),0,1)</f>
        <v>0</v>
      </c>
      <c r="AS44" s="36">
        <f>IF(ISNA(_xlfn.XMATCH("特にない",_xlfn.TEXTSPLIT(回答一覧[[#This Row],[7⃣区のおしらせ「せたがや」でどのようなテーマを特集してほしいか（複数選択可）]],";",,FALSE,0))),0,1)</f>
        <v>0</v>
      </c>
      <c r="AT44" s="36">
        <f>IF(ISNA(_xlfn.XMATCH("その他",_xlfn.TEXTSPLIT(回答一覧[[#This Row],[7⃣区のおしらせ「せたがや」でどのようなテーマを特集してほしいか（複数選択可）]],";",,FALSE,0))),0,1)</f>
        <v>0</v>
      </c>
      <c r="AU44" s="36">
        <f>IF(ISNA(_xlfn.XMATCH("無回答",_xlfn.TEXTSPLIT(回答一覧[[#This Row],[7⃣区のおしらせ「せたがや」でどのようなテーマを特集してほしいか（複数選択可）]],";",,FALSE,0))),0,1)</f>
        <v>0</v>
      </c>
      <c r="AV44" s="8" t="s">
        <v>356</v>
      </c>
      <c r="AW44" s="8" t="s">
        <v>357</v>
      </c>
      <c r="AX44" s="8" t="s">
        <v>347</v>
      </c>
      <c r="AY44" s="7"/>
    </row>
    <row r="45" spans="1:51" ht="40.5">
      <c r="A45" s="6" t="s">
        <v>223</v>
      </c>
      <c r="B45" s="12" t="s">
        <v>413</v>
      </c>
      <c r="C45" s="12" t="s">
        <v>349</v>
      </c>
      <c r="D45" s="8" t="s">
        <v>728</v>
      </c>
      <c r="E45" s="8" t="s">
        <v>730</v>
      </c>
      <c r="F45" s="7" t="s">
        <v>350</v>
      </c>
      <c r="G45" s="36">
        <f>IF(ISNA(_xlfn.XMATCH("新聞折込・戸別配付",_xlfn.TEXTSPLIT(回答一覧[[#This Row],[4⃣区のおしらせ「せたがや」をどのように入手しているか（複数選択可）]],";",,FALSE,0))),0,1)</f>
        <v>1</v>
      </c>
      <c r="H45" s="36">
        <f>IF(ISNA(_xlfn.XMATCH("駅",_xlfn.TEXTSPLIT(回答一覧[[#This Row],[4⃣区のおしらせ「せたがや」をどのように入手しているか（複数選択可）]],";",,FALSE,0))),0,1)</f>
        <v>0</v>
      </c>
      <c r="I45" s="36">
        <f>IF(ISNA(_xlfn.XMATCH("郵便局・コンビニエンスストア・その他商業施設",_xlfn.TEXTSPLIT(回答一覧[[#This Row],[4⃣区のおしらせ「せたがや」をどのように入手しているか（複数選択可）]],";",,FALSE,0))),0,1)</f>
        <v>0</v>
      </c>
      <c r="J45" s="36">
        <f>IF(ISNA(_xlfn.XMATCH("区施設",_xlfn.TEXTSPLIT(回答一覧[[#This Row],[4⃣区のおしらせ「せたがや」をどのように入手しているか（複数選択可）]],";",,FALSE,0))),0,1)</f>
        <v>0</v>
      </c>
      <c r="K45" s="36">
        <f>IF(ISNA(_xlfn.XMATCH("区のホームページ",_xlfn.TEXTSPLIT(回答一覧[[#This Row],[4⃣区のおしらせ「せたがや」をどのように入手しているか（複数選択可）]],";",,FALSE,0))),0,1)</f>
        <v>0</v>
      </c>
      <c r="L45" s="36">
        <f>IF(ISNA(_xlfn.XMATCH("カタログポケット・マチイロ",_xlfn.TEXTSPLIT(回答一覧[[#This Row],[4⃣区のおしらせ「せたがや」をどのように入手しているか（複数選択可）]],";",,FALSE,0))),0,1)</f>
        <v>0</v>
      </c>
      <c r="M45" s="36">
        <f>IF(ISNA(_xlfn.XMATCH("入手していない",_xlfn.TEXTSPLIT(回答一覧[[#This Row],[4⃣区のおしらせ「せたがや」をどのように入手しているか（複数選択可）]],";",,FALSE,0))),0,1)</f>
        <v>0</v>
      </c>
      <c r="N45" s="36">
        <f>IF(ISNA(_xlfn.XMATCH("その他",_xlfn.TEXTSPLIT(回答一覧[[#This Row],[4⃣区のおしらせ「せたがや」をどのように入手しているか（複数選択可）]],";",,FALSE,0))),0,1)</f>
        <v>0</v>
      </c>
      <c r="O45" s="36">
        <f>IF(ISNA(_xlfn.XMATCH("無回答",_xlfn.TEXTSPLIT(回答一覧[[#This Row],[4⃣区のおしらせ「せたがや」をどのように入手しているか（複数選択可）]],";",,FALSE,0))),0,1)</f>
        <v>0</v>
      </c>
      <c r="P45" s="8" t="s">
        <v>360</v>
      </c>
      <c r="Q45" s="8" t="s">
        <v>377</v>
      </c>
      <c r="R45" s="8" t="s">
        <v>352</v>
      </c>
      <c r="S45" s="8" t="s">
        <v>352</v>
      </c>
      <c r="T45" s="8" t="s">
        <v>352</v>
      </c>
      <c r="U45" s="8" t="s">
        <v>377</v>
      </c>
      <c r="V45" s="8" t="s">
        <v>353</v>
      </c>
      <c r="W45" s="7" t="s">
        <v>641</v>
      </c>
      <c r="X45" s="36">
        <f>IF(ISNA(_xlfn.XMATCH("利用できる行政サービスや、暮らしに関わる情報・知識を入手したい",_xlfn.TEXTSPLIT(回答一覧[[#This Row],[6⃣区のおしらせ「せたがや」にどんなことを期待するか（複数選択可）]],";",,FALSE,0))),0,1)</f>
        <v>1</v>
      </c>
      <c r="Y45" s="36">
        <f>IF(ISNA(_xlfn.XMATCH("イベントの情報を入手したい",_xlfn.TEXTSPLIT(回答一覧[[#This Row],[6⃣区のおしらせ「せたがや」にどんなことを期待するか（複数選択可）]],";",,FALSE,0))),0,1)</f>
        <v>1</v>
      </c>
      <c r="Z45" s="36">
        <f>IF(ISNA(_xlfn.XMATCH("区の新しい取組みについて知りたい",_xlfn.TEXTSPLIT(回答一覧[[#This Row],[6⃣区のおしらせ「せたがや」にどんなことを期待するか（複数選択可）]],";",,FALSE,0))),0,1)</f>
        <v>0</v>
      </c>
      <c r="AA45" s="36">
        <f>IF(ISNA(_xlfn.XMATCH("予算など区政の基本的な情報を入手したい",_xlfn.TEXTSPLIT(回答一覧[[#This Row],[6⃣区のおしらせ「せたがや」にどんなことを期待するか（複数選択可）]],";",,FALSE,0))),0,1)</f>
        <v>0</v>
      </c>
      <c r="AB45" s="36">
        <f>IF(ISNA(_xlfn.XMATCH("区が直面する課題や、それに対する区の考え・取組みについて知りたい",_xlfn.TEXTSPLIT(回答一覧[[#This Row],[6⃣区のおしらせ「せたがや」にどんなことを期待するか（複数選択可）]],";",,FALSE,0))),0,1)</f>
        <v>1</v>
      </c>
      <c r="AC45" s="36">
        <f>IF(ISNA(_xlfn.XMATCH("区の取組みへの意見募集企画に意見や提案を寄せたい",_xlfn.TEXTSPLIT(回答一覧[[#This Row],[6⃣区のおしらせ「せたがや」にどんなことを期待するか（複数選択可）]],";",,FALSE,0))),0,1)</f>
        <v>0</v>
      </c>
      <c r="AD45" s="36">
        <f>IF(ISNA(_xlfn.XMATCH("区民等と区が協働して取り組んでいる事柄について知りたい",_xlfn.TEXTSPLIT(回答一覧[[#This Row],[6⃣区のおしらせ「せたがや」にどんなことを期待するか（複数選択可）]],";",,FALSE,0))),0,1)</f>
        <v>0</v>
      </c>
      <c r="AE45" s="36">
        <f>IF(ISNA(_xlfn.XMATCH("特にない",_xlfn.TEXTSPLIT(回答一覧[[#This Row],[6⃣区のおしらせ「せたがや」にどんなことを期待するか（複数選択可）]],";",,FALSE,0))),0,1)</f>
        <v>0</v>
      </c>
      <c r="AF45" s="36">
        <f>IF(ISNA(_xlfn.XMATCH("無回答",_xlfn.TEXTSPLIT(回答一覧[[#This Row],[6⃣区のおしらせ「せたがや」にどんなことを期待するか（複数選択可）]],";",,FALSE,0))),0,1)</f>
        <v>0</v>
      </c>
      <c r="AG45" s="7" t="s">
        <v>642</v>
      </c>
      <c r="AH45" s="36">
        <f>IF(ISNA(_xlfn.XMATCH("健康づくりや高齢者・障害者の福祉に関すること",_xlfn.TEXTSPLIT(回答一覧[[#This Row],[7⃣区のおしらせ「せたがや」でどのようなテーマを特集してほしいか（複数選択可）]],";",,FALSE,0))),0,1)</f>
        <v>0</v>
      </c>
      <c r="AI45" s="36">
        <f>IF(ISNA(_xlfn.XMATCH("生活の困りごとに対する支援に関すること",_xlfn.TEXTSPLIT(回答一覧[[#This Row],[7⃣区のおしらせ「せたがや」でどのようなテーマを特集してほしいか（複数選択可）]],";",,FALSE,0))),0,1)</f>
        <v>1</v>
      </c>
      <c r="AJ45" s="36">
        <f>IF(ISNA(_xlfn.XMATCH("子ども・若者や教育に関すること",_xlfn.TEXTSPLIT(回答一覧[[#This Row],[7⃣区のおしらせ「せたがや」でどのようなテーマを特集してほしいか（複数選択可）]],";",,FALSE,0))),0,1)</f>
        <v>0</v>
      </c>
      <c r="AK45" s="36">
        <f>IF(ISNA(_xlfn.XMATCH("地域コミュニティに関すること",_xlfn.TEXTSPLIT(回答一覧[[#This Row],[7⃣区のおしらせ「せたがや」でどのようなテーマを特集してほしいか（複数選択可）]],";",,FALSE,0))),0,1)</f>
        <v>1</v>
      </c>
      <c r="AL45" s="36">
        <f>IF(ISNA(_xlfn.XMATCH("防災や防犯に関すること",_xlfn.TEXTSPLIT(回答一覧[[#This Row],[7⃣区のおしらせ「せたがや」でどのようなテーマを特集してほしいか（複数選択可）]],";",,FALSE,0))),0,1)</f>
        <v>0</v>
      </c>
      <c r="AM45" s="36">
        <f>IF(ISNA(_xlfn.XMATCH("多様性の尊重（人権尊重・男女共同参画）に関すること",_xlfn.TEXTSPLIT(回答一覧[[#This Row],[7⃣区のおしらせ「せたがや」でどのようなテーマを特集してほしいか（複数選択可）]],";",,FALSE,0))),0,1)</f>
        <v>0</v>
      </c>
      <c r="AN45" s="36">
        <f>IF(ISNA(_xlfn.XMATCH("文化・芸術やスポーツ、生涯学習に関すること",_xlfn.TEXTSPLIT(回答一覧[[#This Row],[7⃣区のおしらせ「せたがや」でどのようなテーマを特集してほしいか（複数選択可）]],";",,FALSE,0))),0,1)</f>
        <v>1</v>
      </c>
      <c r="AO45" s="36">
        <f>IF(ISNA(_xlfn.XMATCH("清掃・資源リサイクルに関すること",_xlfn.TEXTSPLIT(回答一覧[[#This Row],[7⃣区のおしらせ「せたがや」でどのようなテーマを特集してほしいか（複数選択可）]],";",,FALSE,0))),0,1)</f>
        <v>0</v>
      </c>
      <c r="AP45" s="36">
        <f>IF(ISNA(_xlfn.XMATCH("消費者支援や産業振興・雇用促進に関すること",_xlfn.TEXTSPLIT(回答一覧[[#This Row],[7⃣区のおしらせ「せたがや」でどのようなテーマを特集してほしいか（複数選択可）]],";",,FALSE,0))),0,1)</f>
        <v>0</v>
      </c>
      <c r="AQ45" s="36">
        <f>IF(ISNA(_xlfn.XMATCH("公園・緑地や自然環境の保護に関すること",_xlfn.TEXTSPLIT(回答一覧[[#This Row],[7⃣区のおしらせ「せたがや」でどのようなテーマを特集してほしいか（複数選択可）]],";",,FALSE,0))),0,1)</f>
        <v>1</v>
      </c>
      <c r="AR45" s="36">
        <f>IF(ISNA(_xlfn.XMATCH("都市景観や交通に関すること",_xlfn.TEXTSPLIT(回答一覧[[#This Row],[7⃣区のおしらせ「せたがや」でどのようなテーマを特集してほしいか（複数選択可）]],";",,FALSE,0))),0,1)</f>
        <v>0</v>
      </c>
      <c r="AS45" s="36">
        <f>IF(ISNA(_xlfn.XMATCH("特にない",_xlfn.TEXTSPLIT(回答一覧[[#This Row],[7⃣区のおしらせ「せたがや」でどのようなテーマを特集してほしいか（複数選択可）]],";",,FALSE,0))),0,1)</f>
        <v>0</v>
      </c>
      <c r="AT45" s="36">
        <f>IF(ISNA(_xlfn.XMATCH("その他",_xlfn.TEXTSPLIT(回答一覧[[#This Row],[7⃣区のおしらせ「せたがや」でどのようなテーマを特集してほしいか（複数選択可）]],";",,FALSE,0))),0,1)</f>
        <v>0</v>
      </c>
      <c r="AU45" s="36">
        <f>IF(ISNA(_xlfn.XMATCH("無回答",_xlfn.TEXTSPLIT(回答一覧[[#This Row],[7⃣区のおしらせ「せたがや」でどのようなテーマを特集してほしいか（複数選択可）]],";",,FALSE,0))),0,1)</f>
        <v>0</v>
      </c>
      <c r="AV45" s="8" t="s">
        <v>356</v>
      </c>
      <c r="AW45" s="8" t="s">
        <v>397</v>
      </c>
      <c r="AX45" s="8" t="s">
        <v>347</v>
      </c>
      <c r="AY45" s="7"/>
    </row>
    <row r="46" spans="1:51" ht="40.5">
      <c r="A46" s="6" t="s">
        <v>222</v>
      </c>
      <c r="B46" s="12" t="s">
        <v>348</v>
      </c>
      <c r="C46" s="12" t="s">
        <v>349</v>
      </c>
      <c r="D46" s="8" t="s">
        <v>728</v>
      </c>
      <c r="E46" s="8" t="s">
        <v>730</v>
      </c>
      <c r="F46" s="7" t="s">
        <v>350</v>
      </c>
      <c r="G46" s="36">
        <f>IF(ISNA(_xlfn.XMATCH("新聞折込・戸別配付",_xlfn.TEXTSPLIT(回答一覧[[#This Row],[4⃣区のおしらせ「せたがや」をどのように入手しているか（複数選択可）]],";",,FALSE,0))),0,1)</f>
        <v>1</v>
      </c>
      <c r="H46" s="36">
        <f>IF(ISNA(_xlfn.XMATCH("駅",_xlfn.TEXTSPLIT(回答一覧[[#This Row],[4⃣区のおしらせ「せたがや」をどのように入手しているか（複数選択可）]],";",,FALSE,0))),0,1)</f>
        <v>0</v>
      </c>
      <c r="I46" s="36">
        <f>IF(ISNA(_xlfn.XMATCH("郵便局・コンビニエンスストア・その他商業施設",_xlfn.TEXTSPLIT(回答一覧[[#This Row],[4⃣区のおしらせ「せたがや」をどのように入手しているか（複数選択可）]],";",,FALSE,0))),0,1)</f>
        <v>0</v>
      </c>
      <c r="J46" s="36">
        <f>IF(ISNA(_xlfn.XMATCH("区施設",_xlfn.TEXTSPLIT(回答一覧[[#This Row],[4⃣区のおしらせ「せたがや」をどのように入手しているか（複数選択可）]],";",,FALSE,0))),0,1)</f>
        <v>0</v>
      </c>
      <c r="K46" s="36">
        <f>IF(ISNA(_xlfn.XMATCH("区のホームページ",_xlfn.TEXTSPLIT(回答一覧[[#This Row],[4⃣区のおしらせ「せたがや」をどのように入手しているか（複数選択可）]],";",,FALSE,0))),0,1)</f>
        <v>0</v>
      </c>
      <c r="L46" s="36">
        <f>IF(ISNA(_xlfn.XMATCH("カタログポケット・マチイロ",_xlfn.TEXTSPLIT(回答一覧[[#This Row],[4⃣区のおしらせ「せたがや」をどのように入手しているか（複数選択可）]],";",,FALSE,0))),0,1)</f>
        <v>0</v>
      </c>
      <c r="M46" s="36">
        <f>IF(ISNA(_xlfn.XMATCH("入手していない",_xlfn.TEXTSPLIT(回答一覧[[#This Row],[4⃣区のおしらせ「せたがや」をどのように入手しているか（複数選択可）]],";",,FALSE,0))),0,1)</f>
        <v>0</v>
      </c>
      <c r="N46" s="36">
        <f>IF(ISNA(_xlfn.XMATCH("その他",_xlfn.TEXTSPLIT(回答一覧[[#This Row],[4⃣区のおしらせ「せたがや」をどのように入手しているか（複数選択可）]],";",,FALSE,0))),0,1)</f>
        <v>0</v>
      </c>
      <c r="O46" s="36">
        <f>IF(ISNA(_xlfn.XMATCH("無回答",_xlfn.TEXTSPLIT(回答一覧[[#This Row],[4⃣区のおしらせ「せたがや」をどのように入手しているか（複数選択可）]],";",,FALSE,0))),0,1)</f>
        <v>0</v>
      </c>
      <c r="P46" s="8" t="s">
        <v>360</v>
      </c>
      <c r="Q46" s="8" t="s">
        <v>352</v>
      </c>
      <c r="R46" s="8" t="s">
        <v>352</v>
      </c>
      <c r="S46" s="8" t="s">
        <v>352</v>
      </c>
      <c r="T46" s="8" t="s">
        <v>352</v>
      </c>
      <c r="U46" s="8" t="s">
        <v>352</v>
      </c>
      <c r="V46" s="8" t="s">
        <v>353</v>
      </c>
      <c r="W46" s="7" t="s">
        <v>500</v>
      </c>
      <c r="X46" s="36">
        <f>IF(ISNA(_xlfn.XMATCH("利用できる行政サービスや、暮らしに関わる情報・知識を入手したい",_xlfn.TEXTSPLIT(回答一覧[[#This Row],[6⃣区のおしらせ「せたがや」にどんなことを期待するか（複数選択可）]],";",,FALSE,0))),0,1)</f>
        <v>1</v>
      </c>
      <c r="Y46" s="36">
        <f>IF(ISNA(_xlfn.XMATCH("イベントの情報を入手したい",_xlfn.TEXTSPLIT(回答一覧[[#This Row],[6⃣区のおしらせ「せたがや」にどんなことを期待するか（複数選択可）]],";",,FALSE,0))),0,1)</f>
        <v>1</v>
      </c>
      <c r="Z46" s="36">
        <f>IF(ISNA(_xlfn.XMATCH("区の新しい取組みについて知りたい",_xlfn.TEXTSPLIT(回答一覧[[#This Row],[6⃣区のおしらせ「せたがや」にどんなことを期待するか（複数選択可）]],";",,FALSE,0))),0,1)</f>
        <v>0</v>
      </c>
      <c r="AA46" s="36">
        <f>IF(ISNA(_xlfn.XMATCH("予算など区政の基本的な情報を入手したい",_xlfn.TEXTSPLIT(回答一覧[[#This Row],[6⃣区のおしらせ「せたがや」にどんなことを期待するか（複数選択可）]],";",,FALSE,0))),0,1)</f>
        <v>0</v>
      </c>
      <c r="AB46" s="36">
        <f>IF(ISNA(_xlfn.XMATCH("区が直面する課題や、それに対する区の考え・取組みについて知りたい",_xlfn.TEXTSPLIT(回答一覧[[#This Row],[6⃣区のおしらせ「せたがや」にどんなことを期待するか（複数選択可）]],";",,FALSE,0))),0,1)</f>
        <v>1</v>
      </c>
      <c r="AC46" s="36">
        <f>IF(ISNA(_xlfn.XMATCH("区の取組みへの意見募集企画に意見や提案を寄せたい",_xlfn.TEXTSPLIT(回答一覧[[#This Row],[6⃣区のおしらせ「せたがや」にどんなことを期待するか（複数選択可）]],";",,FALSE,0))),0,1)</f>
        <v>0</v>
      </c>
      <c r="AD46" s="36">
        <f>IF(ISNA(_xlfn.XMATCH("区民等と区が協働して取り組んでいる事柄について知りたい",_xlfn.TEXTSPLIT(回答一覧[[#This Row],[6⃣区のおしらせ「せたがや」にどんなことを期待するか（複数選択可）]],";",,FALSE,0))),0,1)</f>
        <v>0</v>
      </c>
      <c r="AE46" s="36">
        <f>IF(ISNA(_xlfn.XMATCH("特にない",_xlfn.TEXTSPLIT(回答一覧[[#This Row],[6⃣区のおしらせ「せたがや」にどんなことを期待するか（複数選択可）]],";",,FALSE,0))),0,1)</f>
        <v>0</v>
      </c>
      <c r="AF46" s="36">
        <f>IF(ISNA(_xlfn.XMATCH("無回答",_xlfn.TEXTSPLIT(回答一覧[[#This Row],[6⃣区のおしらせ「せたがや」にどんなことを期待するか（複数選択可）]],";",,FALSE,0))),0,1)</f>
        <v>0</v>
      </c>
      <c r="AG46" s="7" t="s">
        <v>640</v>
      </c>
      <c r="AH46" s="36">
        <f>IF(ISNA(_xlfn.XMATCH("健康づくりや高齢者・障害者の福祉に関すること",_xlfn.TEXTSPLIT(回答一覧[[#This Row],[7⃣区のおしらせ「せたがや」でどのようなテーマを特集してほしいか（複数選択可）]],";",,FALSE,0))),0,1)</f>
        <v>1</v>
      </c>
      <c r="AI46" s="36">
        <f>IF(ISNA(_xlfn.XMATCH("生活の困りごとに対する支援に関すること",_xlfn.TEXTSPLIT(回答一覧[[#This Row],[7⃣区のおしらせ「せたがや」でどのようなテーマを特集してほしいか（複数選択可）]],";",,FALSE,0))),0,1)</f>
        <v>0</v>
      </c>
      <c r="AJ46" s="36">
        <f>IF(ISNA(_xlfn.XMATCH("子ども・若者や教育に関すること",_xlfn.TEXTSPLIT(回答一覧[[#This Row],[7⃣区のおしらせ「せたがや」でどのようなテーマを特集してほしいか（複数選択可）]],";",,FALSE,0))),0,1)</f>
        <v>0</v>
      </c>
      <c r="AK46" s="36">
        <f>IF(ISNA(_xlfn.XMATCH("地域コミュニティに関すること",_xlfn.TEXTSPLIT(回答一覧[[#This Row],[7⃣区のおしらせ「せたがや」でどのようなテーマを特集してほしいか（複数選択可）]],";",,FALSE,0))),0,1)</f>
        <v>1</v>
      </c>
      <c r="AL46" s="36">
        <f>IF(ISNA(_xlfn.XMATCH("防災や防犯に関すること",_xlfn.TEXTSPLIT(回答一覧[[#This Row],[7⃣区のおしらせ「せたがや」でどのようなテーマを特集してほしいか（複数選択可）]],";",,FALSE,0))),0,1)</f>
        <v>1</v>
      </c>
      <c r="AM46" s="36">
        <f>IF(ISNA(_xlfn.XMATCH("多様性の尊重（人権尊重・男女共同参画）に関すること",_xlfn.TEXTSPLIT(回答一覧[[#This Row],[7⃣区のおしらせ「せたがや」でどのようなテーマを特集してほしいか（複数選択可）]],";",,FALSE,0))),0,1)</f>
        <v>0</v>
      </c>
      <c r="AN46" s="36">
        <f>IF(ISNA(_xlfn.XMATCH("文化・芸術やスポーツ、生涯学習に関すること",_xlfn.TEXTSPLIT(回答一覧[[#This Row],[7⃣区のおしらせ「せたがや」でどのようなテーマを特集してほしいか（複数選択可）]],";",,FALSE,0))),0,1)</f>
        <v>1</v>
      </c>
      <c r="AO46" s="36">
        <f>IF(ISNA(_xlfn.XMATCH("清掃・資源リサイクルに関すること",_xlfn.TEXTSPLIT(回答一覧[[#This Row],[7⃣区のおしらせ「せたがや」でどのようなテーマを特集してほしいか（複数選択可）]],";",,FALSE,0))),0,1)</f>
        <v>1</v>
      </c>
      <c r="AP46" s="36">
        <f>IF(ISNA(_xlfn.XMATCH("消費者支援や産業振興・雇用促進に関すること",_xlfn.TEXTSPLIT(回答一覧[[#This Row],[7⃣区のおしらせ「せたがや」でどのようなテーマを特集してほしいか（複数選択可）]],";",,FALSE,0))),0,1)</f>
        <v>0</v>
      </c>
      <c r="AQ46" s="36">
        <f>IF(ISNA(_xlfn.XMATCH("公園・緑地や自然環境の保護に関すること",_xlfn.TEXTSPLIT(回答一覧[[#This Row],[7⃣区のおしらせ「せたがや」でどのようなテーマを特集してほしいか（複数選択可）]],";",,FALSE,0))),0,1)</f>
        <v>0</v>
      </c>
      <c r="AR46" s="36">
        <f>IF(ISNA(_xlfn.XMATCH("都市景観や交通に関すること",_xlfn.TEXTSPLIT(回答一覧[[#This Row],[7⃣区のおしらせ「せたがや」でどのようなテーマを特集してほしいか（複数選択可）]],";",,FALSE,0))),0,1)</f>
        <v>1</v>
      </c>
      <c r="AS46" s="36">
        <f>IF(ISNA(_xlfn.XMATCH("特にない",_xlfn.TEXTSPLIT(回答一覧[[#This Row],[7⃣区のおしらせ「せたがや」でどのようなテーマを特集してほしいか（複数選択可）]],";",,FALSE,0))),0,1)</f>
        <v>0</v>
      </c>
      <c r="AT46" s="36">
        <f>IF(ISNA(_xlfn.XMATCH("その他",_xlfn.TEXTSPLIT(回答一覧[[#This Row],[7⃣区のおしらせ「せたがや」でどのようなテーマを特集してほしいか（複数選択可）]],";",,FALSE,0))),0,1)</f>
        <v>0</v>
      </c>
      <c r="AU46" s="36">
        <f>IF(ISNA(_xlfn.XMATCH("無回答",_xlfn.TEXTSPLIT(回答一覧[[#This Row],[7⃣区のおしらせ「せたがや」でどのようなテーマを特集してほしいか（複数選択可）]],";",,FALSE,0))),0,1)</f>
        <v>0</v>
      </c>
      <c r="AV46" s="8" t="s">
        <v>356</v>
      </c>
      <c r="AW46" s="8" t="s">
        <v>383</v>
      </c>
      <c r="AX46" s="8" t="s">
        <v>347</v>
      </c>
      <c r="AY46" s="7"/>
    </row>
    <row r="47" spans="1:51" ht="40.5">
      <c r="A47" s="6" t="s">
        <v>221</v>
      </c>
      <c r="B47" s="12" t="s">
        <v>358</v>
      </c>
      <c r="C47" s="12" t="s">
        <v>349</v>
      </c>
      <c r="D47" s="8" t="s">
        <v>728</v>
      </c>
      <c r="E47" s="8" t="s">
        <v>730</v>
      </c>
      <c r="F47" s="7" t="s">
        <v>350</v>
      </c>
      <c r="G47" s="36">
        <f>IF(ISNA(_xlfn.XMATCH("新聞折込・戸別配付",_xlfn.TEXTSPLIT(回答一覧[[#This Row],[4⃣区のおしらせ「せたがや」をどのように入手しているか（複数選択可）]],";",,FALSE,0))),0,1)</f>
        <v>1</v>
      </c>
      <c r="H47" s="36">
        <f>IF(ISNA(_xlfn.XMATCH("駅",_xlfn.TEXTSPLIT(回答一覧[[#This Row],[4⃣区のおしらせ「せたがや」をどのように入手しているか（複数選択可）]],";",,FALSE,0))),0,1)</f>
        <v>0</v>
      </c>
      <c r="I47" s="36">
        <f>IF(ISNA(_xlfn.XMATCH("郵便局・コンビニエンスストア・その他商業施設",_xlfn.TEXTSPLIT(回答一覧[[#This Row],[4⃣区のおしらせ「せたがや」をどのように入手しているか（複数選択可）]],";",,FALSE,0))),0,1)</f>
        <v>0</v>
      </c>
      <c r="J47" s="36">
        <f>IF(ISNA(_xlfn.XMATCH("区施設",_xlfn.TEXTSPLIT(回答一覧[[#This Row],[4⃣区のおしらせ「せたがや」をどのように入手しているか（複数選択可）]],";",,FALSE,0))),0,1)</f>
        <v>0</v>
      </c>
      <c r="K47" s="36">
        <f>IF(ISNA(_xlfn.XMATCH("区のホームページ",_xlfn.TEXTSPLIT(回答一覧[[#This Row],[4⃣区のおしらせ「せたがや」をどのように入手しているか（複数選択可）]],";",,FALSE,0))),0,1)</f>
        <v>0</v>
      </c>
      <c r="L47" s="36">
        <f>IF(ISNA(_xlfn.XMATCH("カタログポケット・マチイロ",_xlfn.TEXTSPLIT(回答一覧[[#This Row],[4⃣区のおしらせ「せたがや」をどのように入手しているか（複数選択可）]],";",,FALSE,0))),0,1)</f>
        <v>0</v>
      </c>
      <c r="M47" s="36">
        <f>IF(ISNA(_xlfn.XMATCH("入手していない",_xlfn.TEXTSPLIT(回答一覧[[#This Row],[4⃣区のおしらせ「せたがや」をどのように入手しているか（複数選択可）]],";",,FALSE,0))),0,1)</f>
        <v>0</v>
      </c>
      <c r="N47" s="36">
        <f>IF(ISNA(_xlfn.XMATCH("その他",_xlfn.TEXTSPLIT(回答一覧[[#This Row],[4⃣区のおしらせ「せたがや」をどのように入手しているか（複数選択可）]],";",,FALSE,0))),0,1)</f>
        <v>0</v>
      </c>
      <c r="O47" s="36">
        <f>IF(ISNA(_xlfn.XMATCH("無回答",_xlfn.TEXTSPLIT(回答一覧[[#This Row],[4⃣区のおしらせ「せたがや」をどのように入手しているか（複数選択可）]],";",,FALSE,0))),0,1)</f>
        <v>0</v>
      </c>
      <c r="P47" s="8" t="s">
        <v>387</v>
      </c>
      <c r="Q47" s="8" t="s">
        <v>352</v>
      </c>
      <c r="R47" s="8" t="s">
        <v>352</v>
      </c>
      <c r="S47" s="8" t="s">
        <v>377</v>
      </c>
      <c r="T47" s="8" t="s">
        <v>352</v>
      </c>
      <c r="U47" s="8" t="s">
        <v>377</v>
      </c>
      <c r="V47" s="8" t="s">
        <v>353</v>
      </c>
      <c r="W47" s="7" t="s">
        <v>432</v>
      </c>
      <c r="X47" s="36">
        <f>IF(ISNA(_xlfn.XMATCH("利用できる行政サービスや、暮らしに関わる情報・知識を入手したい",_xlfn.TEXTSPLIT(回答一覧[[#This Row],[6⃣区のおしらせ「せたがや」にどんなことを期待するか（複数選択可）]],";",,FALSE,0))),0,1)</f>
        <v>1</v>
      </c>
      <c r="Y47" s="36">
        <f>IF(ISNA(_xlfn.XMATCH("イベントの情報を入手したい",_xlfn.TEXTSPLIT(回答一覧[[#This Row],[6⃣区のおしらせ「せたがや」にどんなことを期待するか（複数選択可）]],";",,FALSE,0))),0,1)</f>
        <v>1</v>
      </c>
      <c r="Z47" s="36">
        <f>IF(ISNA(_xlfn.XMATCH("区の新しい取組みについて知りたい",_xlfn.TEXTSPLIT(回答一覧[[#This Row],[6⃣区のおしらせ「せたがや」にどんなことを期待するか（複数選択可）]],";",,FALSE,0))),0,1)</f>
        <v>1</v>
      </c>
      <c r="AA47" s="36">
        <f>IF(ISNA(_xlfn.XMATCH("予算など区政の基本的な情報を入手したい",_xlfn.TEXTSPLIT(回答一覧[[#This Row],[6⃣区のおしらせ「せたがや」にどんなことを期待するか（複数選択可）]],";",,FALSE,0))),0,1)</f>
        <v>0</v>
      </c>
      <c r="AB47" s="36">
        <f>IF(ISNA(_xlfn.XMATCH("区が直面する課題や、それに対する区の考え・取組みについて知りたい",_xlfn.TEXTSPLIT(回答一覧[[#This Row],[6⃣区のおしらせ「せたがや」にどんなことを期待するか（複数選択可）]],";",,FALSE,0))),0,1)</f>
        <v>1</v>
      </c>
      <c r="AC47" s="36">
        <f>IF(ISNA(_xlfn.XMATCH("区の取組みへの意見募集企画に意見や提案を寄せたい",_xlfn.TEXTSPLIT(回答一覧[[#This Row],[6⃣区のおしらせ「せたがや」にどんなことを期待するか（複数選択可）]],";",,FALSE,0))),0,1)</f>
        <v>0</v>
      </c>
      <c r="AD47" s="36">
        <f>IF(ISNA(_xlfn.XMATCH("区民等と区が協働して取り組んでいる事柄について知りたい",_xlfn.TEXTSPLIT(回答一覧[[#This Row],[6⃣区のおしらせ「せたがや」にどんなことを期待するか（複数選択可）]],";",,FALSE,0))),0,1)</f>
        <v>0</v>
      </c>
      <c r="AE47" s="36">
        <f>IF(ISNA(_xlfn.XMATCH("特にない",_xlfn.TEXTSPLIT(回答一覧[[#This Row],[6⃣区のおしらせ「せたがや」にどんなことを期待するか（複数選択可）]],";",,FALSE,0))),0,1)</f>
        <v>0</v>
      </c>
      <c r="AF47" s="36">
        <f>IF(ISNA(_xlfn.XMATCH("無回答",_xlfn.TEXTSPLIT(回答一覧[[#This Row],[6⃣区のおしらせ「せたがや」にどんなことを期待するか（複数選択可）]],";",,FALSE,0))),0,1)</f>
        <v>0</v>
      </c>
      <c r="AG47" s="7" t="s">
        <v>638</v>
      </c>
      <c r="AH47" s="36">
        <f>IF(ISNA(_xlfn.XMATCH("健康づくりや高齢者・障害者の福祉に関すること",_xlfn.TEXTSPLIT(回答一覧[[#This Row],[7⃣区のおしらせ「せたがや」でどのようなテーマを特集してほしいか（複数選択可）]],";",,FALSE,0))),0,1)</f>
        <v>0</v>
      </c>
      <c r="AI47" s="36">
        <f>IF(ISNA(_xlfn.XMATCH("生活の困りごとに対する支援に関すること",_xlfn.TEXTSPLIT(回答一覧[[#This Row],[7⃣区のおしらせ「せたがや」でどのようなテーマを特集してほしいか（複数選択可）]],";",,FALSE,0))),0,1)</f>
        <v>1</v>
      </c>
      <c r="AJ47" s="36">
        <f>IF(ISNA(_xlfn.XMATCH("子ども・若者や教育に関すること",_xlfn.TEXTSPLIT(回答一覧[[#This Row],[7⃣区のおしらせ「せたがや」でどのようなテーマを特集してほしいか（複数選択可）]],";",,FALSE,0))),0,1)</f>
        <v>0</v>
      </c>
      <c r="AK47" s="36">
        <f>IF(ISNA(_xlfn.XMATCH("地域コミュニティに関すること",_xlfn.TEXTSPLIT(回答一覧[[#This Row],[7⃣区のおしらせ「せたがや」でどのようなテーマを特集してほしいか（複数選択可）]],";",,FALSE,0))),0,1)</f>
        <v>0</v>
      </c>
      <c r="AL47" s="36">
        <f>IF(ISNA(_xlfn.XMATCH("防災や防犯に関すること",_xlfn.TEXTSPLIT(回答一覧[[#This Row],[7⃣区のおしらせ「せたがや」でどのようなテーマを特集してほしいか（複数選択可）]],";",,FALSE,0))),0,1)</f>
        <v>1</v>
      </c>
      <c r="AM47" s="36">
        <f>IF(ISNA(_xlfn.XMATCH("多様性の尊重（人権尊重・男女共同参画）に関すること",_xlfn.TEXTSPLIT(回答一覧[[#This Row],[7⃣区のおしらせ「せたがや」でどのようなテーマを特集してほしいか（複数選択可）]],";",,FALSE,0))),0,1)</f>
        <v>0</v>
      </c>
      <c r="AN47" s="36">
        <f>IF(ISNA(_xlfn.XMATCH("文化・芸術やスポーツ、生涯学習に関すること",_xlfn.TEXTSPLIT(回答一覧[[#This Row],[7⃣区のおしらせ「せたがや」でどのようなテーマを特集してほしいか（複数選択可）]],";",,FALSE,0))),0,1)</f>
        <v>0</v>
      </c>
      <c r="AO47" s="36">
        <f>IF(ISNA(_xlfn.XMATCH("清掃・資源リサイクルに関すること",_xlfn.TEXTSPLIT(回答一覧[[#This Row],[7⃣区のおしらせ「せたがや」でどのようなテーマを特集してほしいか（複数選択可）]],";",,FALSE,0))),0,1)</f>
        <v>0</v>
      </c>
      <c r="AP47" s="36">
        <f>IF(ISNA(_xlfn.XMATCH("消費者支援や産業振興・雇用促進に関すること",_xlfn.TEXTSPLIT(回答一覧[[#This Row],[7⃣区のおしらせ「せたがや」でどのようなテーマを特集してほしいか（複数選択可）]],";",,FALSE,0))),0,1)</f>
        <v>0</v>
      </c>
      <c r="AQ47" s="36">
        <f>IF(ISNA(_xlfn.XMATCH("公園・緑地や自然環境の保護に関すること",_xlfn.TEXTSPLIT(回答一覧[[#This Row],[7⃣区のおしらせ「せたがや」でどのようなテーマを特集してほしいか（複数選択可）]],";",,FALSE,0))),0,1)</f>
        <v>1</v>
      </c>
      <c r="AR47" s="36">
        <f>IF(ISNA(_xlfn.XMATCH("都市景観や交通に関すること",_xlfn.TEXTSPLIT(回答一覧[[#This Row],[7⃣区のおしらせ「せたがや」でどのようなテーマを特集してほしいか（複数選択可）]],";",,FALSE,0))),0,1)</f>
        <v>0</v>
      </c>
      <c r="AS47" s="36">
        <f>IF(ISNA(_xlfn.XMATCH("特にない",_xlfn.TEXTSPLIT(回答一覧[[#This Row],[7⃣区のおしらせ「せたがや」でどのようなテーマを特集してほしいか（複数選択可）]],";",,FALSE,0))),0,1)</f>
        <v>0</v>
      </c>
      <c r="AT47" s="36">
        <f>IF(ISNA(_xlfn.XMATCH("その他",_xlfn.TEXTSPLIT(回答一覧[[#This Row],[7⃣区のおしらせ「せたがや」でどのようなテーマを特集してほしいか（複数選択可）]],";",,FALSE,0))),0,1)</f>
        <v>0</v>
      </c>
      <c r="AU47" s="36">
        <f>IF(ISNA(_xlfn.XMATCH("無回答",_xlfn.TEXTSPLIT(回答一覧[[#This Row],[7⃣区のおしらせ「せたがや」でどのようなテーマを特集してほしいか（複数選択可）]],";",,FALSE,0))),0,1)</f>
        <v>0</v>
      </c>
      <c r="AV47" s="8" t="s">
        <v>356</v>
      </c>
      <c r="AW47" s="8" t="s">
        <v>383</v>
      </c>
      <c r="AX47" s="8" t="s">
        <v>347</v>
      </c>
      <c r="AY47" s="7"/>
    </row>
    <row r="48" spans="1:51" ht="40.5">
      <c r="A48" s="6" t="s">
        <v>220</v>
      </c>
      <c r="B48" s="12" t="s">
        <v>358</v>
      </c>
      <c r="C48" s="12" t="s">
        <v>380</v>
      </c>
      <c r="D48" s="8" t="s">
        <v>728</v>
      </c>
      <c r="E48" s="8" t="s">
        <v>730</v>
      </c>
      <c r="F48" s="7" t="s">
        <v>350</v>
      </c>
      <c r="G48" s="36">
        <f>IF(ISNA(_xlfn.XMATCH("新聞折込・戸別配付",_xlfn.TEXTSPLIT(回答一覧[[#This Row],[4⃣区のおしらせ「せたがや」をどのように入手しているか（複数選択可）]],";",,FALSE,0))),0,1)</f>
        <v>1</v>
      </c>
      <c r="H48" s="36">
        <f>IF(ISNA(_xlfn.XMATCH("駅",_xlfn.TEXTSPLIT(回答一覧[[#This Row],[4⃣区のおしらせ「せたがや」をどのように入手しているか（複数選択可）]],";",,FALSE,0))),0,1)</f>
        <v>0</v>
      </c>
      <c r="I48" s="36">
        <f>IF(ISNA(_xlfn.XMATCH("郵便局・コンビニエンスストア・その他商業施設",_xlfn.TEXTSPLIT(回答一覧[[#This Row],[4⃣区のおしらせ「せたがや」をどのように入手しているか（複数選択可）]],";",,FALSE,0))),0,1)</f>
        <v>0</v>
      </c>
      <c r="J48" s="36">
        <f>IF(ISNA(_xlfn.XMATCH("区施設",_xlfn.TEXTSPLIT(回答一覧[[#This Row],[4⃣区のおしらせ「せたがや」をどのように入手しているか（複数選択可）]],";",,FALSE,0))),0,1)</f>
        <v>0</v>
      </c>
      <c r="K48" s="36">
        <f>IF(ISNA(_xlfn.XMATCH("区のホームページ",_xlfn.TEXTSPLIT(回答一覧[[#This Row],[4⃣区のおしらせ「せたがや」をどのように入手しているか（複数選択可）]],";",,FALSE,0))),0,1)</f>
        <v>0</v>
      </c>
      <c r="L48" s="36">
        <f>IF(ISNA(_xlfn.XMATCH("カタログポケット・マチイロ",_xlfn.TEXTSPLIT(回答一覧[[#This Row],[4⃣区のおしらせ「せたがや」をどのように入手しているか（複数選択可）]],";",,FALSE,0))),0,1)</f>
        <v>0</v>
      </c>
      <c r="M48" s="36">
        <f>IF(ISNA(_xlfn.XMATCH("入手していない",_xlfn.TEXTSPLIT(回答一覧[[#This Row],[4⃣区のおしらせ「せたがや」をどのように入手しているか（複数選択可）]],";",,FALSE,0))),0,1)</f>
        <v>0</v>
      </c>
      <c r="N48" s="36">
        <f>IF(ISNA(_xlfn.XMATCH("その他",_xlfn.TEXTSPLIT(回答一覧[[#This Row],[4⃣区のおしらせ「せたがや」をどのように入手しているか（複数選択可）]],";",,FALSE,0))),0,1)</f>
        <v>0</v>
      </c>
      <c r="O48" s="36">
        <f>IF(ISNA(_xlfn.XMATCH("無回答",_xlfn.TEXTSPLIT(回答一覧[[#This Row],[4⃣区のおしらせ「せたがや」をどのように入手しているか（複数選択可）]],";",,FALSE,0))),0,1)</f>
        <v>0</v>
      </c>
      <c r="P48" s="8" t="s">
        <v>360</v>
      </c>
      <c r="Q48" s="8" t="s">
        <v>352</v>
      </c>
      <c r="R48" s="8" t="s">
        <v>377</v>
      </c>
      <c r="S48" s="8" t="s">
        <v>352</v>
      </c>
      <c r="T48" s="8" t="s">
        <v>352</v>
      </c>
      <c r="U48" s="8" t="s">
        <v>352</v>
      </c>
      <c r="V48" s="8" t="s">
        <v>353</v>
      </c>
      <c r="W48" s="7" t="s">
        <v>500</v>
      </c>
      <c r="X48" s="36">
        <f>IF(ISNA(_xlfn.XMATCH("利用できる行政サービスや、暮らしに関わる情報・知識を入手したい",_xlfn.TEXTSPLIT(回答一覧[[#This Row],[6⃣区のおしらせ「せたがや」にどんなことを期待するか（複数選択可）]],";",,FALSE,0))),0,1)</f>
        <v>1</v>
      </c>
      <c r="Y48" s="36">
        <f>IF(ISNA(_xlfn.XMATCH("イベントの情報を入手したい",_xlfn.TEXTSPLIT(回答一覧[[#This Row],[6⃣区のおしらせ「せたがや」にどんなことを期待するか（複数選択可）]],";",,FALSE,0))),0,1)</f>
        <v>1</v>
      </c>
      <c r="Z48" s="36">
        <f>IF(ISNA(_xlfn.XMATCH("区の新しい取組みについて知りたい",_xlfn.TEXTSPLIT(回答一覧[[#This Row],[6⃣区のおしらせ「せたがや」にどんなことを期待するか（複数選択可）]],";",,FALSE,0))),0,1)</f>
        <v>0</v>
      </c>
      <c r="AA48" s="36">
        <f>IF(ISNA(_xlfn.XMATCH("予算など区政の基本的な情報を入手したい",_xlfn.TEXTSPLIT(回答一覧[[#This Row],[6⃣区のおしらせ「せたがや」にどんなことを期待するか（複数選択可）]],";",,FALSE,0))),0,1)</f>
        <v>0</v>
      </c>
      <c r="AB48" s="36">
        <f>IF(ISNA(_xlfn.XMATCH("区が直面する課題や、それに対する区の考え・取組みについて知りたい",_xlfn.TEXTSPLIT(回答一覧[[#This Row],[6⃣区のおしらせ「せたがや」にどんなことを期待するか（複数選択可）]],";",,FALSE,0))),0,1)</f>
        <v>1</v>
      </c>
      <c r="AC48" s="36">
        <f>IF(ISNA(_xlfn.XMATCH("区の取組みへの意見募集企画に意見や提案を寄せたい",_xlfn.TEXTSPLIT(回答一覧[[#This Row],[6⃣区のおしらせ「せたがや」にどんなことを期待するか（複数選択可）]],";",,FALSE,0))),0,1)</f>
        <v>0</v>
      </c>
      <c r="AD48" s="36">
        <f>IF(ISNA(_xlfn.XMATCH("区民等と区が協働して取り組んでいる事柄について知りたい",_xlfn.TEXTSPLIT(回答一覧[[#This Row],[6⃣区のおしらせ「せたがや」にどんなことを期待するか（複数選択可）]],";",,FALSE,0))),0,1)</f>
        <v>0</v>
      </c>
      <c r="AE48" s="36">
        <f>IF(ISNA(_xlfn.XMATCH("特にない",_xlfn.TEXTSPLIT(回答一覧[[#This Row],[6⃣区のおしらせ「せたがや」にどんなことを期待するか（複数選択可）]],";",,FALSE,0))),0,1)</f>
        <v>0</v>
      </c>
      <c r="AF48" s="36">
        <f>IF(ISNA(_xlfn.XMATCH("無回答",_xlfn.TEXTSPLIT(回答一覧[[#This Row],[6⃣区のおしらせ「せたがや」にどんなことを期待するか（複数選択可）]],";",,FALSE,0))),0,1)</f>
        <v>0</v>
      </c>
      <c r="AG48" s="7" t="s">
        <v>637</v>
      </c>
      <c r="AH48" s="36">
        <f>IF(ISNA(_xlfn.XMATCH("健康づくりや高齢者・障害者の福祉に関すること",_xlfn.TEXTSPLIT(回答一覧[[#This Row],[7⃣区のおしらせ「せたがや」でどのようなテーマを特集してほしいか（複数選択可）]],";",,FALSE,0))),0,1)</f>
        <v>1</v>
      </c>
      <c r="AI48" s="36">
        <f>IF(ISNA(_xlfn.XMATCH("生活の困りごとに対する支援に関すること",_xlfn.TEXTSPLIT(回答一覧[[#This Row],[7⃣区のおしらせ「せたがや」でどのようなテーマを特集してほしいか（複数選択可）]],";",,FALSE,0))),0,1)</f>
        <v>0</v>
      </c>
      <c r="AJ48" s="36">
        <f>IF(ISNA(_xlfn.XMATCH("子ども・若者や教育に関すること",_xlfn.TEXTSPLIT(回答一覧[[#This Row],[7⃣区のおしらせ「せたがや」でどのようなテーマを特集してほしいか（複数選択可）]],";",,FALSE,0))),0,1)</f>
        <v>0</v>
      </c>
      <c r="AK48" s="36">
        <f>IF(ISNA(_xlfn.XMATCH("地域コミュニティに関すること",_xlfn.TEXTSPLIT(回答一覧[[#This Row],[7⃣区のおしらせ「せたがや」でどのようなテーマを特集してほしいか（複数選択可）]],";",,FALSE,0))),0,1)</f>
        <v>0</v>
      </c>
      <c r="AL48" s="36">
        <f>IF(ISNA(_xlfn.XMATCH("防災や防犯に関すること",_xlfn.TEXTSPLIT(回答一覧[[#This Row],[7⃣区のおしらせ「せたがや」でどのようなテーマを特集してほしいか（複数選択可）]],";",,FALSE,0))),0,1)</f>
        <v>0</v>
      </c>
      <c r="AM48" s="36">
        <f>IF(ISNA(_xlfn.XMATCH("多様性の尊重（人権尊重・男女共同参画）に関すること",_xlfn.TEXTSPLIT(回答一覧[[#This Row],[7⃣区のおしらせ「せたがや」でどのようなテーマを特集してほしいか（複数選択可）]],";",,FALSE,0))),0,1)</f>
        <v>0</v>
      </c>
      <c r="AN48" s="36">
        <f>IF(ISNA(_xlfn.XMATCH("文化・芸術やスポーツ、生涯学習に関すること",_xlfn.TEXTSPLIT(回答一覧[[#This Row],[7⃣区のおしらせ「せたがや」でどのようなテーマを特集してほしいか（複数選択可）]],";",,FALSE,0))),0,1)</f>
        <v>1</v>
      </c>
      <c r="AO48" s="36">
        <f>IF(ISNA(_xlfn.XMATCH("清掃・資源リサイクルに関すること",_xlfn.TEXTSPLIT(回答一覧[[#This Row],[7⃣区のおしらせ「せたがや」でどのようなテーマを特集してほしいか（複数選択可）]],";",,FALSE,0))),0,1)</f>
        <v>0</v>
      </c>
      <c r="AP48" s="36">
        <f>IF(ISNA(_xlfn.XMATCH("消費者支援や産業振興・雇用促進に関すること",_xlfn.TEXTSPLIT(回答一覧[[#This Row],[7⃣区のおしらせ「せたがや」でどのようなテーマを特集してほしいか（複数選択可）]],";",,FALSE,0))),0,1)</f>
        <v>0</v>
      </c>
      <c r="AQ48" s="36">
        <f>IF(ISNA(_xlfn.XMATCH("公園・緑地や自然環境の保護に関すること",_xlfn.TEXTSPLIT(回答一覧[[#This Row],[7⃣区のおしらせ「せたがや」でどのようなテーマを特集してほしいか（複数選択可）]],";",,FALSE,0))),0,1)</f>
        <v>0</v>
      </c>
      <c r="AR48" s="36">
        <f>IF(ISNA(_xlfn.XMATCH("都市景観や交通に関すること",_xlfn.TEXTSPLIT(回答一覧[[#This Row],[7⃣区のおしらせ「せたがや」でどのようなテーマを特集してほしいか（複数選択可）]],";",,FALSE,0))),0,1)</f>
        <v>1</v>
      </c>
      <c r="AS48" s="36">
        <f>IF(ISNA(_xlfn.XMATCH("特にない",_xlfn.TEXTSPLIT(回答一覧[[#This Row],[7⃣区のおしらせ「せたがや」でどのようなテーマを特集してほしいか（複数選択可）]],";",,FALSE,0))),0,1)</f>
        <v>0</v>
      </c>
      <c r="AT48" s="36">
        <f>IF(ISNA(_xlfn.XMATCH("その他",_xlfn.TEXTSPLIT(回答一覧[[#This Row],[7⃣区のおしらせ「せたがや」でどのようなテーマを特集してほしいか（複数選択可）]],";",,FALSE,0))),0,1)</f>
        <v>0</v>
      </c>
      <c r="AU48" s="36">
        <f>IF(ISNA(_xlfn.XMATCH("無回答",_xlfn.TEXTSPLIT(回答一覧[[#This Row],[7⃣区のおしらせ「せたがや」でどのようなテーマを特集してほしいか（複数選択可）]],";",,FALSE,0))),0,1)</f>
        <v>0</v>
      </c>
      <c r="AV48" s="8" t="s">
        <v>363</v>
      </c>
      <c r="AW48" s="8" t="s">
        <v>357</v>
      </c>
      <c r="AX48" s="8" t="s">
        <v>347</v>
      </c>
      <c r="AY48" s="7"/>
    </row>
    <row r="49" spans="1:51" ht="54">
      <c r="A49" s="6" t="s">
        <v>219</v>
      </c>
      <c r="B49" s="12" t="s">
        <v>358</v>
      </c>
      <c r="C49" s="12" t="s">
        <v>349</v>
      </c>
      <c r="D49" s="8" t="s">
        <v>728</v>
      </c>
      <c r="E49" s="8" t="s">
        <v>730</v>
      </c>
      <c r="F49" s="7" t="s">
        <v>350</v>
      </c>
      <c r="G49" s="36">
        <f>IF(ISNA(_xlfn.XMATCH("新聞折込・戸別配付",_xlfn.TEXTSPLIT(回答一覧[[#This Row],[4⃣区のおしらせ「せたがや」をどのように入手しているか（複数選択可）]],";",,FALSE,0))),0,1)</f>
        <v>1</v>
      </c>
      <c r="H49" s="36">
        <f>IF(ISNA(_xlfn.XMATCH("駅",_xlfn.TEXTSPLIT(回答一覧[[#This Row],[4⃣区のおしらせ「せたがや」をどのように入手しているか（複数選択可）]],";",,FALSE,0))),0,1)</f>
        <v>0</v>
      </c>
      <c r="I49" s="36">
        <f>IF(ISNA(_xlfn.XMATCH("郵便局・コンビニエンスストア・その他商業施設",_xlfn.TEXTSPLIT(回答一覧[[#This Row],[4⃣区のおしらせ「せたがや」をどのように入手しているか（複数選択可）]],";",,FALSE,0))),0,1)</f>
        <v>0</v>
      </c>
      <c r="J49" s="36">
        <f>IF(ISNA(_xlfn.XMATCH("区施設",_xlfn.TEXTSPLIT(回答一覧[[#This Row],[4⃣区のおしらせ「せたがや」をどのように入手しているか（複数選択可）]],";",,FALSE,0))),0,1)</f>
        <v>0</v>
      </c>
      <c r="K49" s="36">
        <f>IF(ISNA(_xlfn.XMATCH("区のホームページ",_xlfn.TEXTSPLIT(回答一覧[[#This Row],[4⃣区のおしらせ「せたがや」をどのように入手しているか（複数選択可）]],";",,FALSE,0))),0,1)</f>
        <v>0</v>
      </c>
      <c r="L49" s="36">
        <f>IF(ISNA(_xlfn.XMATCH("カタログポケット・マチイロ",_xlfn.TEXTSPLIT(回答一覧[[#This Row],[4⃣区のおしらせ「せたがや」をどのように入手しているか（複数選択可）]],";",,FALSE,0))),0,1)</f>
        <v>0</v>
      </c>
      <c r="M49" s="36">
        <f>IF(ISNA(_xlfn.XMATCH("入手していない",_xlfn.TEXTSPLIT(回答一覧[[#This Row],[4⃣区のおしらせ「せたがや」をどのように入手しているか（複数選択可）]],";",,FALSE,0))),0,1)</f>
        <v>0</v>
      </c>
      <c r="N49" s="36">
        <f>IF(ISNA(_xlfn.XMATCH("その他",_xlfn.TEXTSPLIT(回答一覧[[#This Row],[4⃣区のおしらせ「せたがや」をどのように入手しているか（複数選択可）]],";",,FALSE,0))),0,1)</f>
        <v>0</v>
      </c>
      <c r="O49" s="36">
        <f>IF(ISNA(_xlfn.XMATCH("無回答",_xlfn.TEXTSPLIT(回答一覧[[#This Row],[4⃣区のおしらせ「せたがや」をどのように入手しているか（複数選択可）]],";",,FALSE,0))),0,1)</f>
        <v>0</v>
      </c>
      <c r="P49" s="8" t="s">
        <v>360</v>
      </c>
      <c r="Q49" s="8" t="s">
        <v>377</v>
      </c>
      <c r="R49" s="8" t="s">
        <v>377</v>
      </c>
      <c r="S49" s="8" t="s">
        <v>352</v>
      </c>
      <c r="T49" s="8" t="s">
        <v>377</v>
      </c>
      <c r="U49" s="8" t="s">
        <v>352</v>
      </c>
      <c r="V49" s="8" t="s">
        <v>370</v>
      </c>
      <c r="W49" s="7" t="s">
        <v>635</v>
      </c>
      <c r="X49" s="36">
        <f>IF(ISNA(_xlfn.XMATCH("利用できる行政サービスや、暮らしに関わる情報・知識を入手したい",_xlfn.TEXTSPLIT(回答一覧[[#This Row],[6⃣区のおしらせ「せたがや」にどんなことを期待するか（複数選択可）]],";",,FALSE,0))),0,1)</f>
        <v>1</v>
      </c>
      <c r="Y49" s="36">
        <f>IF(ISNA(_xlfn.XMATCH("イベントの情報を入手したい",_xlfn.TEXTSPLIT(回答一覧[[#This Row],[6⃣区のおしらせ「せたがや」にどんなことを期待するか（複数選択可）]],";",,FALSE,0))),0,1)</f>
        <v>1</v>
      </c>
      <c r="Z49" s="36">
        <f>IF(ISNA(_xlfn.XMATCH("区の新しい取組みについて知りたい",_xlfn.TEXTSPLIT(回答一覧[[#This Row],[6⃣区のおしらせ「せたがや」にどんなことを期待するか（複数選択可）]],";",,FALSE,0))),0,1)</f>
        <v>0</v>
      </c>
      <c r="AA49" s="36">
        <f>IF(ISNA(_xlfn.XMATCH("予算など区政の基本的な情報を入手したい",_xlfn.TEXTSPLIT(回答一覧[[#This Row],[6⃣区のおしらせ「せたがや」にどんなことを期待するか（複数選択可）]],";",,FALSE,0))),0,1)</f>
        <v>1</v>
      </c>
      <c r="AB49" s="36">
        <f>IF(ISNA(_xlfn.XMATCH("区が直面する課題や、それに対する区の考え・取組みについて知りたい",_xlfn.TEXTSPLIT(回答一覧[[#This Row],[6⃣区のおしらせ「せたがや」にどんなことを期待するか（複数選択可）]],";",,FALSE,0))),0,1)</f>
        <v>1</v>
      </c>
      <c r="AC49" s="36">
        <f>IF(ISNA(_xlfn.XMATCH("区の取組みへの意見募集企画に意見や提案を寄せたい",_xlfn.TEXTSPLIT(回答一覧[[#This Row],[6⃣区のおしらせ「せたがや」にどんなことを期待するか（複数選択可）]],";",,FALSE,0))),0,1)</f>
        <v>0</v>
      </c>
      <c r="AD49" s="36">
        <f>IF(ISNA(_xlfn.XMATCH("区民等と区が協働して取り組んでいる事柄について知りたい",_xlfn.TEXTSPLIT(回答一覧[[#This Row],[6⃣区のおしらせ「せたがや」にどんなことを期待するか（複数選択可）]],";",,FALSE,0))),0,1)</f>
        <v>1</v>
      </c>
      <c r="AE49" s="36">
        <f>IF(ISNA(_xlfn.XMATCH("特にない",_xlfn.TEXTSPLIT(回答一覧[[#This Row],[6⃣区のおしらせ「せたがや」にどんなことを期待するか（複数選択可）]],";",,FALSE,0))),0,1)</f>
        <v>0</v>
      </c>
      <c r="AF49" s="36">
        <f>IF(ISNA(_xlfn.XMATCH("無回答",_xlfn.TEXTSPLIT(回答一覧[[#This Row],[6⃣区のおしらせ「せたがや」にどんなことを期待するか（複数選択可）]],";",,FALSE,0))),0,1)</f>
        <v>0</v>
      </c>
      <c r="AG49" s="7" t="s">
        <v>636</v>
      </c>
      <c r="AH49" s="36">
        <f>IF(ISNA(_xlfn.XMATCH("健康づくりや高齢者・障害者の福祉に関すること",_xlfn.TEXTSPLIT(回答一覧[[#This Row],[7⃣区のおしらせ「せたがや」でどのようなテーマを特集してほしいか（複数選択可）]],";",,FALSE,0))),0,1)</f>
        <v>1</v>
      </c>
      <c r="AI49" s="36">
        <f>IF(ISNA(_xlfn.XMATCH("生活の困りごとに対する支援に関すること",_xlfn.TEXTSPLIT(回答一覧[[#This Row],[7⃣区のおしらせ「せたがや」でどのようなテーマを特集してほしいか（複数選択可）]],";",,FALSE,0))),0,1)</f>
        <v>0</v>
      </c>
      <c r="AJ49" s="36">
        <f>IF(ISNA(_xlfn.XMATCH("子ども・若者や教育に関すること",_xlfn.TEXTSPLIT(回答一覧[[#This Row],[7⃣区のおしらせ「せたがや」でどのようなテーマを特集してほしいか（複数選択可）]],";",,FALSE,0))),0,1)</f>
        <v>0</v>
      </c>
      <c r="AK49" s="36">
        <f>IF(ISNA(_xlfn.XMATCH("地域コミュニティに関すること",_xlfn.TEXTSPLIT(回答一覧[[#This Row],[7⃣区のおしらせ「せたがや」でどのようなテーマを特集してほしいか（複数選択可）]],";",,FALSE,0))),0,1)</f>
        <v>1</v>
      </c>
      <c r="AL49" s="36">
        <f>IF(ISNA(_xlfn.XMATCH("防災や防犯に関すること",_xlfn.TEXTSPLIT(回答一覧[[#This Row],[7⃣区のおしらせ「せたがや」でどのようなテーマを特集してほしいか（複数選択可）]],";",,FALSE,0))),0,1)</f>
        <v>0</v>
      </c>
      <c r="AM49" s="36">
        <f>IF(ISNA(_xlfn.XMATCH("多様性の尊重（人権尊重・男女共同参画）に関すること",_xlfn.TEXTSPLIT(回答一覧[[#This Row],[7⃣区のおしらせ「せたがや」でどのようなテーマを特集してほしいか（複数選択可）]],";",,FALSE,0))),0,1)</f>
        <v>0</v>
      </c>
      <c r="AN49" s="36">
        <f>IF(ISNA(_xlfn.XMATCH("文化・芸術やスポーツ、生涯学習に関すること",_xlfn.TEXTSPLIT(回答一覧[[#This Row],[7⃣区のおしらせ「せたがや」でどのようなテーマを特集してほしいか（複数選択可）]],";",,FALSE,0))),0,1)</f>
        <v>1</v>
      </c>
      <c r="AO49" s="36">
        <f>IF(ISNA(_xlfn.XMATCH("清掃・資源リサイクルに関すること",_xlfn.TEXTSPLIT(回答一覧[[#This Row],[7⃣区のおしらせ「せたがや」でどのようなテーマを特集してほしいか（複数選択可）]],";",,FALSE,0))),0,1)</f>
        <v>0</v>
      </c>
      <c r="AP49" s="36">
        <f>IF(ISNA(_xlfn.XMATCH("消費者支援や産業振興・雇用促進に関すること",_xlfn.TEXTSPLIT(回答一覧[[#This Row],[7⃣区のおしらせ「せたがや」でどのようなテーマを特集してほしいか（複数選択可）]],";",,FALSE,0))),0,1)</f>
        <v>0</v>
      </c>
      <c r="AQ49" s="36">
        <f>IF(ISNA(_xlfn.XMATCH("公園・緑地や自然環境の保護に関すること",_xlfn.TEXTSPLIT(回答一覧[[#This Row],[7⃣区のおしらせ「せたがや」でどのようなテーマを特集してほしいか（複数選択可）]],";",,FALSE,0))),0,1)</f>
        <v>0</v>
      </c>
      <c r="AR49" s="36">
        <f>IF(ISNA(_xlfn.XMATCH("都市景観や交通に関すること",_xlfn.TEXTSPLIT(回答一覧[[#This Row],[7⃣区のおしらせ「せたがや」でどのようなテーマを特集してほしいか（複数選択可）]],";",,FALSE,0))),0,1)</f>
        <v>0</v>
      </c>
      <c r="AS49" s="36">
        <f>IF(ISNA(_xlfn.XMATCH("特にない",_xlfn.TEXTSPLIT(回答一覧[[#This Row],[7⃣区のおしらせ「せたがや」でどのようなテーマを特集してほしいか（複数選択可）]],";",,FALSE,0))),0,1)</f>
        <v>0</v>
      </c>
      <c r="AT49" s="36">
        <f>IF(ISNA(_xlfn.XMATCH("その他",_xlfn.TEXTSPLIT(回答一覧[[#This Row],[7⃣区のおしらせ「せたがや」でどのようなテーマを特集してほしいか（複数選択可）]],";",,FALSE,0))),0,1)</f>
        <v>0</v>
      </c>
      <c r="AU49" s="36">
        <f>IF(ISNA(_xlfn.XMATCH("無回答",_xlfn.TEXTSPLIT(回答一覧[[#This Row],[7⃣区のおしらせ「せたがや」でどのようなテーマを特集してほしいか（複数選択可）]],";",,FALSE,0))),0,1)</f>
        <v>0</v>
      </c>
      <c r="AV49" s="8" t="s">
        <v>363</v>
      </c>
      <c r="AW49" s="8" t="s">
        <v>357</v>
      </c>
      <c r="AX49" s="8" t="s">
        <v>347</v>
      </c>
      <c r="AY49" s="7"/>
    </row>
    <row r="50" spans="1:51" ht="40.5">
      <c r="A50" s="6" t="s">
        <v>218</v>
      </c>
      <c r="B50" s="12" t="s">
        <v>413</v>
      </c>
      <c r="C50" s="12" t="s">
        <v>380</v>
      </c>
      <c r="D50" s="8" t="s">
        <v>728</v>
      </c>
      <c r="E50" s="8" t="s">
        <v>730</v>
      </c>
      <c r="F50" s="7" t="s">
        <v>350</v>
      </c>
      <c r="G50" s="36">
        <f>IF(ISNA(_xlfn.XMATCH("新聞折込・戸別配付",_xlfn.TEXTSPLIT(回答一覧[[#This Row],[4⃣区のおしらせ「せたがや」をどのように入手しているか（複数選択可）]],";",,FALSE,0))),0,1)</f>
        <v>1</v>
      </c>
      <c r="H50" s="36">
        <f>IF(ISNA(_xlfn.XMATCH("駅",_xlfn.TEXTSPLIT(回答一覧[[#This Row],[4⃣区のおしらせ「せたがや」をどのように入手しているか（複数選択可）]],";",,FALSE,0))),0,1)</f>
        <v>0</v>
      </c>
      <c r="I50" s="36">
        <f>IF(ISNA(_xlfn.XMATCH("郵便局・コンビニエンスストア・その他商業施設",_xlfn.TEXTSPLIT(回答一覧[[#This Row],[4⃣区のおしらせ「せたがや」をどのように入手しているか（複数選択可）]],";",,FALSE,0))),0,1)</f>
        <v>0</v>
      </c>
      <c r="J50" s="36">
        <f>IF(ISNA(_xlfn.XMATCH("区施設",_xlfn.TEXTSPLIT(回答一覧[[#This Row],[4⃣区のおしらせ「せたがや」をどのように入手しているか（複数選択可）]],";",,FALSE,0))),0,1)</f>
        <v>0</v>
      </c>
      <c r="K50" s="36">
        <f>IF(ISNA(_xlfn.XMATCH("区のホームページ",_xlfn.TEXTSPLIT(回答一覧[[#This Row],[4⃣区のおしらせ「せたがや」をどのように入手しているか（複数選択可）]],";",,FALSE,0))),0,1)</f>
        <v>0</v>
      </c>
      <c r="L50" s="36">
        <f>IF(ISNA(_xlfn.XMATCH("カタログポケット・マチイロ",_xlfn.TEXTSPLIT(回答一覧[[#This Row],[4⃣区のおしらせ「せたがや」をどのように入手しているか（複数選択可）]],";",,FALSE,0))),0,1)</f>
        <v>0</v>
      </c>
      <c r="M50" s="36">
        <f>IF(ISNA(_xlfn.XMATCH("入手していない",_xlfn.TEXTSPLIT(回答一覧[[#This Row],[4⃣区のおしらせ「せたがや」をどのように入手しているか（複数選択可）]],";",,FALSE,0))),0,1)</f>
        <v>0</v>
      </c>
      <c r="N50" s="36">
        <f>IF(ISNA(_xlfn.XMATCH("その他",_xlfn.TEXTSPLIT(回答一覧[[#This Row],[4⃣区のおしらせ「せたがや」をどのように入手しているか（複数選択可）]],";",,FALSE,0))),0,1)</f>
        <v>0</v>
      </c>
      <c r="O50" s="36">
        <f>IF(ISNA(_xlfn.XMATCH("無回答",_xlfn.TEXTSPLIT(回答一覧[[#This Row],[4⃣区のおしらせ「せたがや」をどのように入手しているか（複数選択可）]],";",,FALSE,0))),0,1)</f>
        <v>0</v>
      </c>
      <c r="P50" s="8" t="s">
        <v>360</v>
      </c>
      <c r="Q50" s="8" t="s">
        <v>377</v>
      </c>
      <c r="R50" s="8" t="s">
        <v>352</v>
      </c>
      <c r="S50" s="8" t="s">
        <v>352</v>
      </c>
      <c r="T50" s="8" t="s">
        <v>352</v>
      </c>
      <c r="U50" s="8" t="s">
        <v>352</v>
      </c>
      <c r="V50" s="8" t="s">
        <v>353</v>
      </c>
      <c r="W50" s="7" t="s">
        <v>633</v>
      </c>
      <c r="X50" s="36">
        <f>IF(ISNA(_xlfn.XMATCH("利用できる行政サービスや、暮らしに関わる情報・知識を入手したい",_xlfn.TEXTSPLIT(回答一覧[[#This Row],[6⃣区のおしらせ「せたがや」にどんなことを期待するか（複数選択可）]],";",,FALSE,0))),0,1)</f>
        <v>1</v>
      </c>
      <c r="Y50" s="36">
        <f>IF(ISNA(_xlfn.XMATCH("イベントの情報を入手したい",_xlfn.TEXTSPLIT(回答一覧[[#This Row],[6⃣区のおしらせ「せたがや」にどんなことを期待するか（複数選択可）]],";",,FALSE,0))),0,1)</f>
        <v>1</v>
      </c>
      <c r="Z50" s="36">
        <f>IF(ISNA(_xlfn.XMATCH("区の新しい取組みについて知りたい",_xlfn.TEXTSPLIT(回答一覧[[#This Row],[6⃣区のおしらせ「せたがや」にどんなことを期待するか（複数選択可）]],";",,FALSE,0))),0,1)</f>
        <v>0</v>
      </c>
      <c r="AA50" s="36">
        <f>IF(ISNA(_xlfn.XMATCH("予算など区政の基本的な情報を入手したい",_xlfn.TEXTSPLIT(回答一覧[[#This Row],[6⃣区のおしらせ「せたがや」にどんなことを期待するか（複数選択可）]],";",,FALSE,0))),0,1)</f>
        <v>0</v>
      </c>
      <c r="AB50" s="36">
        <f>IF(ISNA(_xlfn.XMATCH("区が直面する課題や、それに対する区の考え・取組みについて知りたい",_xlfn.TEXTSPLIT(回答一覧[[#This Row],[6⃣区のおしらせ「せたがや」にどんなことを期待するか（複数選択可）]],";",,FALSE,0))),0,1)</f>
        <v>0</v>
      </c>
      <c r="AC50" s="36">
        <f>IF(ISNA(_xlfn.XMATCH("区の取組みへの意見募集企画に意見や提案を寄せたい",_xlfn.TEXTSPLIT(回答一覧[[#This Row],[6⃣区のおしらせ「せたがや」にどんなことを期待するか（複数選択可）]],";",,FALSE,0))),0,1)</f>
        <v>0</v>
      </c>
      <c r="AD50" s="36">
        <f>IF(ISNA(_xlfn.XMATCH("区民等と区が協働して取り組んでいる事柄について知りたい",_xlfn.TEXTSPLIT(回答一覧[[#This Row],[6⃣区のおしらせ「せたがや」にどんなことを期待するか（複数選択可）]],";",,FALSE,0))),0,1)</f>
        <v>1</v>
      </c>
      <c r="AE50" s="36">
        <f>IF(ISNA(_xlfn.XMATCH("特にない",_xlfn.TEXTSPLIT(回答一覧[[#This Row],[6⃣区のおしらせ「せたがや」にどんなことを期待するか（複数選択可）]],";",,FALSE,0))),0,1)</f>
        <v>0</v>
      </c>
      <c r="AF50" s="36">
        <f>IF(ISNA(_xlfn.XMATCH("無回答",_xlfn.TEXTSPLIT(回答一覧[[#This Row],[6⃣区のおしらせ「せたがや」にどんなことを期待するか（複数選択可）]],";",,FALSE,0))),0,1)</f>
        <v>0</v>
      </c>
      <c r="AG50" s="7" t="s">
        <v>505</v>
      </c>
      <c r="AH50" s="36">
        <f>IF(ISNA(_xlfn.XMATCH("健康づくりや高齢者・障害者の福祉に関すること",_xlfn.TEXTSPLIT(回答一覧[[#This Row],[7⃣区のおしらせ「せたがや」でどのようなテーマを特集してほしいか（複数選択可）]],";",,FALSE,0))),0,1)</f>
        <v>0</v>
      </c>
      <c r="AI50" s="36">
        <f>IF(ISNA(_xlfn.XMATCH("生活の困りごとに対する支援に関すること",_xlfn.TEXTSPLIT(回答一覧[[#This Row],[7⃣区のおしらせ「せたがや」でどのようなテーマを特集してほしいか（複数選択可）]],";",,FALSE,0))),0,1)</f>
        <v>0</v>
      </c>
      <c r="AJ50" s="36">
        <f>IF(ISNA(_xlfn.XMATCH("子ども・若者や教育に関すること",_xlfn.TEXTSPLIT(回答一覧[[#This Row],[7⃣区のおしらせ「せたがや」でどのようなテーマを特集してほしいか（複数選択可）]],";",,FALSE,0))),0,1)</f>
        <v>0</v>
      </c>
      <c r="AK50" s="36">
        <f>IF(ISNA(_xlfn.XMATCH("地域コミュニティに関すること",_xlfn.TEXTSPLIT(回答一覧[[#This Row],[7⃣区のおしらせ「せたがや」でどのようなテーマを特集してほしいか（複数選択可）]],";",,FALSE,0))),0,1)</f>
        <v>1</v>
      </c>
      <c r="AL50" s="36">
        <f>IF(ISNA(_xlfn.XMATCH("防災や防犯に関すること",_xlfn.TEXTSPLIT(回答一覧[[#This Row],[7⃣区のおしらせ「せたがや」でどのようなテーマを特集してほしいか（複数選択可）]],";",,FALSE,0))),0,1)</f>
        <v>0</v>
      </c>
      <c r="AM50" s="36">
        <f>IF(ISNA(_xlfn.XMATCH("多様性の尊重（人権尊重・男女共同参画）に関すること",_xlfn.TEXTSPLIT(回答一覧[[#This Row],[7⃣区のおしらせ「せたがや」でどのようなテーマを特集してほしいか（複数選択可）]],";",,FALSE,0))),0,1)</f>
        <v>0</v>
      </c>
      <c r="AN50" s="36">
        <f>IF(ISNA(_xlfn.XMATCH("文化・芸術やスポーツ、生涯学習に関すること",_xlfn.TEXTSPLIT(回答一覧[[#This Row],[7⃣区のおしらせ「せたがや」でどのようなテーマを特集してほしいか（複数選択可）]],";",,FALSE,0))),0,1)</f>
        <v>1</v>
      </c>
      <c r="AO50" s="36">
        <f>IF(ISNA(_xlfn.XMATCH("清掃・資源リサイクルに関すること",_xlfn.TEXTSPLIT(回答一覧[[#This Row],[7⃣区のおしらせ「せたがや」でどのようなテーマを特集してほしいか（複数選択可）]],";",,FALSE,0))),0,1)</f>
        <v>0</v>
      </c>
      <c r="AP50" s="36">
        <f>IF(ISNA(_xlfn.XMATCH("消費者支援や産業振興・雇用促進に関すること",_xlfn.TEXTSPLIT(回答一覧[[#This Row],[7⃣区のおしらせ「せたがや」でどのようなテーマを特集してほしいか（複数選択可）]],";",,FALSE,0))),0,1)</f>
        <v>0</v>
      </c>
      <c r="AQ50" s="36">
        <f>IF(ISNA(_xlfn.XMATCH("公園・緑地や自然環境の保護に関すること",_xlfn.TEXTSPLIT(回答一覧[[#This Row],[7⃣区のおしらせ「せたがや」でどのようなテーマを特集してほしいか（複数選択可）]],";",,FALSE,0))),0,1)</f>
        <v>0</v>
      </c>
      <c r="AR50" s="36">
        <f>IF(ISNA(_xlfn.XMATCH("都市景観や交通に関すること",_xlfn.TEXTSPLIT(回答一覧[[#This Row],[7⃣区のおしらせ「せたがや」でどのようなテーマを特集してほしいか（複数選択可）]],";",,FALSE,0))),0,1)</f>
        <v>0</v>
      </c>
      <c r="AS50" s="36">
        <f>IF(ISNA(_xlfn.XMATCH("特にない",_xlfn.TEXTSPLIT(回答一覧[[#This Row],[7⃣区のおしらせ「せたがや」でどのようなテーマを特集してほしいか（複数選択可）]],";",,FALSE,0))),0,1)</f>
        <v>0</v>
      </c>
      <c r="AT50" s="36">
        <f>IF(ISNA(_xlfn.XMATCH("その他",_xlfn.TEXTSPLIT(回答一覧[[#This Row],[7⃣区のおしらせ「せたがや」でどのようなテーマを特集してほしいか（複数選択可）]],";",,FALSE,0))),0,1)</f>
        <v>0</v>
      </c>
      <c r="AU50" s="36">
        <f>IF(ISNA(_xlfn.XMATCH("無回答",_xlfn.TEXTSPLIT(回答一覧[[#This Row],[7⃣区のおしらせ「せたがや」でどのようなテーマを特集してほしいか（複数選択可）]],";",,FALSE,0))),0,1)</f>
        <v>0</v>
      </c>
      <c r="AV50" s="8" t="s">
        <v>356</v>
      </c>
      <c r="AW50" s="8" t="s">
        <v>383</v>
      </c>
      <c r="AX50" s="8" t="s">
        <v>347</v>
      </c>
      <c r="AY50" s="7"/>
    </row>
    <row r="51" spans="1:51" ht="40.5">
      <c r="A51" s="6" t="s">
        <v>217</v>
      </c>
      <c r="B51" s="12" t="s">
        <v>374</v>
      </c>
      <c r="C51" s="12" t="s">
        <v>349</v>
      </c>
      <c r="D51" s="8" t="s">
        <v>728</v>
      </c>
      <c r="E51" s="8" t="s">
        <v>730</v>
      </c>
      <c r="F51" s="7" t="s">
        <v>350</v>
      </c>
      <c r="G51" s="36">
        <f>IF(ISNA(_xlfn.XMATCH("新聞折込・戸別配付",_xlfn.TEXTSPLIT(回答一覧[[#This Row],[4⃣区のおしらせ「せたがや」をどのように入手しているか（複数選択可）]],";",,FALSE,0))),0,1)</f>
        <v>1</v>
      </c>
      <c r="H51" s="36">
        <f>IF(ISNA(_xlfn.XMATCH("駅",_xlfn.TEXTSPLIT(回答一覧[[#This Row],[4⃣区のおしらせ「せたがや」をどのように入手しているか（複数選択可）]],";",,FALSE,0))),0,1)</f>
        <v>0</v>
      </c>
      <c r="I51" s="36">
        <f>IF(ISNA(_xlfn.XMATCH("郵便局・コンビニエンスストア・その他商業施設",_xlfn.TEXTSPLIT(回答一覧[[#This Row],[4⃣区のおしらせ「せたがや」をどのように入手しているか（複数選択可）]],";",,FALSE,0))),0,1)</f>
        <v>0</v>
      </c>
      <c r="J51" s="36">
        <f>IF(ISNA(_xlfn.XMATCH("区施設",_xlfn.TEXTSPLIT(回答一覧[[#This Row],[4⃣区のおしらせ「せたがや」をどのように入手しているか（複数選択可）]],";",,FALSE,0))),0,1)</f>
        <v>0</v>
      </c>
      <c r="K51" s="36">
        <f>IF(ISNA(_xlfn.XMATCH("区のホームページ",_xlfn.TEXTSPLIT(回答一覧[[#This Row],[4⃣区のおしらせ「せたがや」をどのように入手しているか（複数選択可）]],";",,FALSE,0))),0,1)</f>
        <v>0</v>
      </c>
      <c r="L51" s="36">
        <f>IF(ISNA(_xlfn.XMATCH("カタログポケット・マチイロ",_xlfn.TEXTSPLIT(回答一覧[[#This Row],[4⃣区のおしらせ「せたがや」をどのように入手しているか（複数選択可）]],";",,FALSE,0))),0,1)</f>
        <v>0</v>
      </c>
      <c r="M51" s="36">
        <f>IF(ISNA(_xlfn.XMATCH("入手していない",_xlfn.TEXTSPLIT(回答一覧[[#This Row],[4⃣区のおしらせ「せたがや」をどのように入手しているか（複数選択可）]],";",,FALSE,0))),0,1)</f>
        <v>0</v>
      </c>
      <c r="N51" s="36">
        <f>IF(ISNA(_xlfn.XMATCH("その他",_xlfn.TEXTSPLIT(回答一覧[[#This Row],[4⃣区のおしらせ「せたがや」をどのように入手しているか（複数選択可）]],";",,FALSE,0))),0,1)</f>
        <v>0</v>
      </c>
      <c r="O51" s="36">
        <f>IF(ISNA(_xlfn.XMATCH("無回答",_xlfn.TEXTSPLIT(回答一覧[[#This Row],[4⃣区のおしらせ「せたがや」をどのように入手しているか（複数選択可）]],";",,FALSE,0))),0,1)</f>
        <v>0</v>
      </c>
      <c r="P51" s="8" t="s">
        <v>360</v>
      </c>
      <c r="Q51" s="8" t="s">
        <v>352</v>
      </c>
      <c r="R51" s="8" t="s">
        <v>377</v>
      </c>
      <c r="S51" s="8" t="s">
        <v>352</v>
      </c>
      <c r="T51" s="8" t="s">
        <v>352</v>
      </c>
      <c r="U51" s="8" t="s">
        <v>377</v>
      </c>
      <c r="V51" s="8" t="s">
        <v>353</v>
      </c>
      <c r="W51" s="7" t="s">
        <v>631</v>
      </c>
      <c r="X51" s="36">
        <f>IF(ISNA(_xlfn.XMATCH("利用できる行政サービスや、暮らしに関わる情報・知識を入手したい",_xlfn.TEXTSPLIT(回答一覧[[#This Row],[6⃣区のおしらせ「せたがや」にどんなことを期待するか（複数選択可）]],";",,FALSE,0))),0,1)</f>
        <v>1</v>
      </c>
      <c r="Y51" s="36">
        <f>IF(ISNA(_xlfn.XMATCH("イベントの情報を入手したい",_xlfn.TEXTSPLIT(回答一覧[[#This Row],[6⃣区のおしらせ「せたがや」にどんなことを期待するか（複数選択可）]],";",,FALSE,0))),0,1)</f>
        <v>1</v>
      </c>
      <c r="Z51" s="36">
        <f>IF(ISNA(_xlfn.XMATCH("区の新しい取組みについて知りたい",_xlfn.TEXTSPLIT(回答一覧[[#This Row],[6⃣区のおしらせ「せたがや」にどんなことを期待するか（複数選択可）]],";",,FALSE,0))),0,1)</f>
        <v>1</v>
      </c>
      <c r="AA51" s="36">
        <f>IF(ISNA(_xlfn.XMATCH("予算など区政の基本的な情報を入手したい",_xlfn.TEXTSPLIT(回答一覧[[#This Row],[6⃣区のおしらせ「せたがや」にどんなことを期待するか（複数選択可）]],";",,FALSE,0))),0,1)</f>
        <v>0</v>
      </c>
      <c r="AB51" s="36">
        <f>IF(ISNA(_xlfn.XMATCH("区が直面する課題や、それに対する区の考え・取組みについて知りたい",_xlfn.TEXTSPLIT(回答一覧[[#This Row],[6⃣区のおしらせ「せたがや」にどんなことを期待するか（複数選択可）]],";",,FALSE,0))),0,1)</f>
        <v>1</v>
      </c>
      <c r="AC51" s="36">
        <f>IF(ISNA(_xlfn.XMATCH("区の取組みへの意見募集企画に意見や提案を寄せたい",_xlfn.TEXTSPLIT(回答一覧[[#This Row],[6⃣区のおしらせ「せたがや」にどんなことを期待するか（複数選択可）]],";",,FALSE,0))),0,1)</f>
        <v>0</v>
      </c>
      <c r="AD51" s="36">
        <f>IF(ISNA(_xlfn.XMATCH("区民等と区が協働して取り組んでいる事柄について知りたい",_xlfn.TEXTSPLIT(回答一覧[[#This Row],[6⃣区のおしらせ「せたがや」にどんなことを期待するか（複数選択可）]],";",,FALSE,0))),0,1)</f>
        <v>0</v>
      </c>
      <c r="AE51" s="36">
        <f>IF(ISNA(_xlfn.XMATCH("特にない",_xlfn.TEXTSPLIT(回答一覧[[#This Row],[6⃣区のおしらせ「せたがや」にどんなことを期待するか（複数選択可）]],";",,FALSE,0))),0,1)</f>
        <v>0</v>
      </c>
      <c r="AF51" s="36">
        <f>IF(ISNA(_xlfn.XMATCH("無回答",_xlfn.TEXTSPLIT(回答一覧[[#This Row],[6⃣区のおしらせ「せたがや」にどんなことを期待するか（複数選択可）]],";",,FALSE,0))),0,1)</f>
        <v>0</v>
      </c>
      <c r="AG51" s="7" t="s">
        <v>632</v>
      </c>
      <c r="AH51" s="36">
        <f>IF(ISNA(_xlfn.XMATCH("健康づくりや高齢者・障害者の福祉に関すること",_xlfn.TEXTSPLIT(回答一覧[[#This Row],[7⃣区のおしらせ「せたがや」でどのようなテーマを特集してほしいか（複数選択可）]],";",,FALSE,0))),0,1)</f>
        <v>1</v>
      </c>
      <c r="AI51" s="36">
        <f>IF(ISNA(_xlfn.XMATCH("生活の困りごとに対する支援に関すること",_xlfn.TEXTSPLIT(回答一覧[[#This Row],[7⃣区のおしらせ「せたがや」でどのようなテーマを特集してほしいか（複数選択可）]],";",,FALSE,0))),0,1)</f>
        <v>1</v>
      </c>
      <c r="AJ51" s="36">
        <f>IF(ISNA(_xlfn.XMATCH("子ども・若者や教育に関すること",_xlfn.TEXTSPLIT(回答一覧[[#This Row],[7⃣区のおしらせ「せたがや」でどのようなテーマを特集してほしいか（複数選択可）]],";",,FALSE,0))),0,1)</f>
        <v>0</v>
      </c>
      <c r="AK51" s="36">
        <f>IF(ISNA(_xlfn.XMATCH("地域コミュニティに関すること",_xlfn.TEXTSPLIT(回答一覧[[#This Row],[7⃣区のおしらせ「せたがや」でどのようなテーマを特集してほしいか（複数選択可）]],";",,FALSE,0))),0,1)</f>
        <v>1</v>
      </c>
      <c r="AL51" s="36">
        <f>IF(ISNA(_xlfn.XMATCH("防災や防犯に関すること",_xlfn.TEXTSPLIT(回答一覧[[#This Row],[7⃣区のおしらせ「せたがや」でどのようなテーマを特集してほしいか（複数選択可）]],";",,FALSE,0))),0,1)</f>
        <v>1</v>
      </c>
      <c r="AM51" s="36">
        <f>IF(ISNA(_xlfn.XMATCH("多様性の尊重（人権尊重・男女共同参画）に関すること",_xlfn.TEXTSPLIT(回答一覧[[#This Row],[7⃣区のおしらせ「せたがや」でどのようなテーマを特集してほしいか（複数選択可）]],";",,FALSE,0))),0,1)</f>
        <v>0</v>
      </c>
      <c r="AN51" s="36">
        <f>IF(ISNA(_xlfn.XMATCH("文化・芸術やスポーツ、生涯学習に関すること",_xlfn.TEXTSPLIT(回答一覧[[#This Row],[7⃣区のおしらせ「せたがや」でどのようなテーマを特集してほしいか（複数選択可）]],";",,FALSE,0))),0,1)</f>
        <v>1</v>
      </c>
      <c r="AO51" s="36">
        <f>IF(ISNA(_xlfn.XMATCH("清掃・資源リサイクルに関すること",_xlfn.TEXTSPLIT(回答一覧[[#This Row],[7⃣区のおしらせ「せたがや」でどのようなテーマを特集してほしいか（複数選択可）]],";",,FALSE,0))),0,1)</f>
        <v>1</v>
      </c>
      <c r="AP51" s="36">
        <f>IF(ISNA(_xlfn.XMATCH("消費者支援や産業振興・雇用促進に関すること",_xlfn.TEXTSPLIT(回答一覧[[#This Row],[7⃣区のおしらせ「せたがや」でどのようなテーマを特集してほしいか（複数選択可）]],";",,FALSE,0))),0,1)</f>
        <v>0</v>
      </c>
      <c r="AQ51" s="36">
        <f>IF(ISNA(_xlfn.XMATCH("公園・緑地や自然環境の保護に関すること",_xlfn.TEXTSPLIT(回答一覧[[#This Row],[7⃣区のおしらせ「せたがや」でどのようなテーマを特集してほしいか（複数選択可）]],";",,FALSE,0))),0,1)</f>
        <v>0</v>
      </c>
      <c r="AR51" s="36">
        <f>IF(ISNA(_xlfn.XMATCH("都市景観や交通に関すること",_xlfn.TEXTSPLIT(回答一覧[[#This Row],[7⃣区のおしらせ「せたがや」でどのようなテーマを特集してほしいか（複数選択可）]],";",,FALSE,0))),0,1)</f>
        <v>0</v>
      </c>
      <c r="AS51" s="36">
        <f>IF(ISNA(_xlfn.XMATCH("特にない",_xlfn.TEXTSPLIT(回答一覧[[#This Row],[7⃣区のおしらせ「せたがや」でどのようなテーマを特集してほしいか（複数選択可）]],";",,FALSE,0))),0,1)</f>
        <v>0</v>
      </c>
      <c r="AT51" s="36">
        <f>IF(ISNA(_xlfn.XMATCH("その他",_xlfn.TEXTSPLIT(回答一覧[[#This Row],[7⃣区のおしらせ「せたがや」でどのようなテーマを特集してほしいか（複数選択可）]],";",,FALSE,0))),0,1)</f>
        <v>0</v>
      </c>
      <c r="AU51" s="36">
        <f>IF(ISNA(_xlfn.XMATCH("無回答",_xlfn.TEXTSPLIT(回答一覧[[#This Row],[7⃣区のおしらせ「せたがや」でどのようなテーマを特集してほしいか（複数選択可）]],";",,FALSE,0))),0,1)</f>
        <v>0</v>
      </c>
      <c r="AV51" s="8" t="s">
        <v>363</v>
      </c>
      <c r="AW51" s="8" t="s">
        <v>383</v>
      </c>
      <c r="AX51" s="8" t="s">
        <v>347</v>
      </c>
      <c r="AY51" s="7"/>
    </row>
    <row r="52" spans="1:51" ht="54">
      <c r="A52" s="6" t="s">
        <v>216</v>
      </c>
      <c r="B52" s="12" t="s">
        <v>348</v>
      </c>
      <c r="C52" s="12" t="s">
        <v>380</v>
      </c>
      <c r="D52" s="8" t="s">
        <v>728</v>
      </c>
      <c r="E52" s="8" t="s">
        <v>730</v>
      </c>
      <c r="F52" s="7" t="s">
        <v>350</v>
      </c>
      <c r="G52" s="36">
        <f>IF(ISNA(_xlfn.XMATCH("新聞折込・戸別配付",_xlfn.TEXTSPLIT(回答一覧[[#This Row],[4⃣区のおしらせ「せたがや」をどのように入手しているか（複数選択可）]],";",,FALSE,0))),0,1)</f>
        <v>1</v>
      </c>
      <c r="H52" s="36">
        <f>IF(ISNA(_xlfn.XMATCH("駅",_xlfn.TEXTSPLIT(回答一覧[[#This Row],[4⃣区のおしらせ「せたがや」をどのように入手しているか（複数選択可）]],";",,FALSE,0))),0,1)</f>
        <v>0</v>
      </c>
      <c r="I52" s="36">
        <f>IF(ISNA(_xlfn.XMATCH("郵便局・コンビニエンスストア・その他商業施設",_xlfn.TEXTSPLIT(回答一覧[[#This Row],[4⃣区のおしらせ「せたがや」をどのように入手しているか（複数選択可）]],";",,FALSE,0))),0,1)</f>
        <v>0</v>
      </c>
      <c r="J52" s="36">
        <f>IF(ISNA(_xlfn.XMATCH("区施設",_xlfn.TEXTSPLIT(回答一覧[[#This Row],[4⃣区のおしらせ「せたがや」をどのように入手しているか（複数選択可）]],";",,FALSE,0))),0,1)</f>
        <v>0</v>
      </c>
      <c r="K52" s="36">
        <f>IF(ISNA(_xlfn.XMATCH("区のホームページ",_xlfn.TEXTSPLIT(回答一覧[[#This Row],[4⃣区のおしらせ「せたがや」をどのように入手しているか（複数選択可）]],";",,FALSE,0))),0,1)</f>
        <v>0</v>
      </c>
      <c r="L52" s="36">
        <f>IF(ISNA(_xlfn.XMATCH("カタログポケット・マチイロ",_xlfn.TEXTSPLIT(回答一覧[[#This Row],[4⃣区のおしらせ「せたがや」をどのように入手しているか（複数選択可）]],";",,FALSE,0))),0,1)</f>
        <v>0</v>
      </c>
      <c r="M52" s="36">
        <f>IF(ISNA(_xlfn.XMATCH("入手していない",_xlfn.TEXTSPLIT(回答一覧[[#This Row],[4⃣区のおしらせ「せたがや」をどのように入手しているか（複数選択可）]],";",,FALSE,0))),0,1)</f>
        <v>0</v>
      </c>
      <c r="N52" s="36">
        <f>IF(ISNA(_xlfn.XMATCH("その他",_xlfn.TEXTSPLIT(回答一覧[[#This Row],[4⃣区のおしらせ「せたがや」をどのように入手しているか（複数選択可）]],";",,FALSE,0))),0,1)</f>
        <v>0</v>
      </c>
      <c r="O52" s="36">
        <f>IF(ISNA(_xlfn.XMATCH("無回答",_xlfn.TEXTSPLIT(回答一覧[[#This Row],[4⃣区のおしらせ「せたがや」をどのように入手しているか（複数選択可）]],";",,FALSE,0))),0,1)</f>
        <v>0</v>
      </c>
      <c r="P52" s="8" t="s">
        <v>387</v>
      </c>
      <c r="Q52" s="8" t="s">
        <v>377</v>
      </c>
      <c r="R52" s="8" t="s">
        <v>377</v>
      </c>
      <c r="S52" s="8" t="s">
        <v>377</v>
      </c>
      <c r="T52" s="8" t="s">
        <v>377</v>
      </c>
      <c r="U52" s="8" t="s">
        <v>352</v>
      </c>
      <c r="V52" s="8" t="s">
        <v>353</v>
      </c>
      <c r="W52" s="7" t="s">
        <v>629</v>
      </c>
      <c r="X52" s="36">
        <f>IF(ISNA(_xlfn.XMATCH("利用できる行政サービスや、暮らしに関わる情報・知識を入手したい",_xlfn.TEXTSPLIT(回答一覧[[#This Row],[6⃣区のおしらせ「せたがや」にどんなことを期待するか（複数選択可）]],";",,FALSE,0))),0,1)</f>
        <v>1</v>
      </c>
      <c r="Y52" s="36">
        <f>IF(ISNA(_xlfn.XMATCH("イベントの情報を入手したい",_xlfn.TEXTSPLIT(回答一覧[[#This Row],[6⃣区のおしらせ「せたがや」にどんなことを期待するか（複数選択可）]],";",,FALSE,0))),0,1)</f>
        <v>1</v>
      </c>
      <c r="Z52" s="36">
        <f>IF(ISNA(_xlfn.XMATCH("区の新しい取組みについて知りたい",_xlfn.TEXTSPLIT(回答一覧[[#This Row],[6⃣区のおしらせ「せたがや」にどんなことを期待するか（複数選択可）]],";",,FALSE,0))),0,1)</f>
        <v>0</v>
      </c>
      <c r="AA52" s="36">
        <f>IF(ISNA(_xlfn.XMATCH("予算など区政の基本的な情報を入手したい",_xlfn.TEXTSPLIT(回答一覧[[#This Row],[6⃣区のおしらせ「せたがや」にどんなことを期待するか（複数選択可）]],";",,FALSE,0))),0,1)</f>
        <v>1</v>
      </c>
      <c r="AB52" s="36">
        <f>IF(ISNA(_xlfn.XMATCH("区が直面する課題や、それに対する区の考え・取組みについて知りたい",_xlfn.TEXTSPLIT(回答一覧[[#This Row],[6⃣区のおしらせ「せたがや」にどんなことを期待するか（複数選択可）]],";",,FALSE,0))),0,1)</f>
        <v>1</v>
      </c>
      <c r="AC52" s="36">
        <f>IF(ISNA(_xlfn.XMATCH("区の取組みへの意見募集企画に意見や提案を寄せたい",_xlfn.TEXTSPLIT(回答一覧[[#This Row],[6⃣区のおしらせ「せたがや」にどんなことを期待するか（複数選択可）]],";",,FALSE,0))),0,1)</f>
        <v>0</v>
      </c>
      <c r="AD52" s="36">
        <f>IF(ISNA(_xlfn.XMATCH("区民等と区が協働して取り組んでいる事柄について知りたい",_xlfn.TEXTSPLIT(回答一覧[[#This Row],[6⃣区のおしらせ「せたがや」にどんなことを期待するか（複数選択可）]],";",,FALSE,0))),0,1)</f>
        <v>0</v>
      </c>
      <c r="AE52" s="36">
        <f>IF(ISNA(_xlfn.XMATCH("特にない",_xlfn.TEXTSPLIT(回答一覧[[#This Row],[6⃣区のおしらせ「せたがや」にどんなことを期待するか（複数選択可）]],";",,FALSE,0))),0,1)</f>
        <v>0</v>
      </c>
      <c r="AF52" s="36">
        <f>IF(ISNA(_xlfn.XMATCH("無回答",_xlfn.TEXTSPLIT(回答一覧[[#This Row],[6⃣区のおしらせ「せたがや」にどんなことを期待するか（複数選択可）]],";",,FALSE,0))),0,1)</f>
        <v>0</v>
      </c>
      <c r="AG52" s="7" t="s">
        <v>630</v>
      </c>
      <c r="AH52" s="36">
        <f>IF(ISNA(_xlfn.XMATCH("健康づくりや高齢者・障害者の福祉に関すること",_xlfn.TEXTSPLIT(回答一覧[[#This Row],[7⃣区のおしらせ「せたがや」でどのようなテーマを特集してほしいか（複数選択可）]],";",,FALSE,0))),0,1)</f>
        <v>1</v>
      </c>
      <c r="AI52" s="36">
        <f>IF(ISNA(_xlfn.XMATCH("生活の困りごとに対する支援に関すること",_xlfn.TEXTSPLIT(回答一覧[[#This Row],[7⃣区のおしらせ「せたがや」でどのようなテーマを特集してほしいか（複数選択可）]],";",,FALSE,0))),0,1)</f>
        <v>1</v>
      </c>
      <c r="AJ52" s="36">
        <f>IF(ISNA(_xlfn.XMATCH("子ども・若者や教育に関すること",_xlfn.TEXTSPLIT(回答一覧[[#This Row],[7⃣区のおしらせ「せたがや」でどのようなテーマを特集してほしいか（複数選択可）]],";",,FALSE,0))),0,1)</f>
        <v>0</v>
      </c>
      <c r="AK52" s="36">
        <f>IF(ISNA(_xlfn.XMATCH("地域コミュニティに関すること",_xlfn.TEXTSPLIT(回答一覧[[#This Row],[7⃣区のおしらせ「せたがや」でどのようなテーマを特集してほしいか（複数選択可）]],";",,FALSE,0))),0,1)</f>
        <v>0</v>
      </c>
      <c r="AL52" s="36">
        <f>IF(ISNA(_xlfn.XMATCH("防災や防犯に関すること",_xlfn.TEXTSPLIT(回答一覧[[#This Row],[7⃣区のおしらせ「せたがや」でどのようなテーマを特集してほしいか（複数選択可）]],";",,FALSE,0))),0,1)</f>
        <v>0</v>
      </c>
      <c r="AM52" s="36">
        <f>IF(ISNA(_xlfn.XMATCH("多様性の尊重（人権尊重・男女共同参画）に関すること",_xlfn.TEXTSPLIT(回答一覧[[#This Row],[7⃣区のおしらせ「せたがや」でどのようなテーマを特集してほしいか（複数選択可）]],";",,FALSE,0))),0,1)</f>
        <v>0</v>
      </c>
      <c r="AN52" s="36">
        <f>IF(ISNA(_xlfn.XMATCH("文化・芸術やスポーツ、生涯学習に関すること",_xlfn.TEXTSPLIT(回答一覧[[#This Row],[7⃣区のおしらせ「せたがや」でどのようなテーマを特集してほしいか（複数選択可）]],";",,FALSE,0))),0,1)</f>
        <v>0</v>
      </c>
      <c r="AO52" s="36">
        <f>IF(ISNA(_xlfn.XMATCH("清掃・資源リサイクルに関すること",_xlfn.TEXTSPLIT(回答一覧[[#This Row],[7⃣区のおしらせ「せたがや」でどのようなテーマを特集してほしいか（複数選択可）]],";",,FALSE,0))),0,1)</f>
        <v>1</v>
      </c>
      <c r="AP52" s="36">
        <f>IF(ISNA(_xlfn.XMATCH("消費者支援や産業振興・雇用促進に関すること",_xlfn.TEXTSPLIT(回答一覧[[#This Row],[7⃣区のおしらせ「せたがや」でどのようなテーマを特集してほしいか（複数選択可）]],";",,FALSE,0))),0,1)</f>
        <v>0</v>
      </c>
      <c r="AQ52" s="36">
        <f>IF(ISNA(_xlfn.XMATCH("公園・緑地や自然環境の保護に関すること",_xlfn.TEXTSPLIT(回答一覧[[#This Row],[7⃣区のおしらせ「せたがや」でどのようなテーマを特集してほしいか（複数選択可）]],";",,FALSE,0))),0,1)</f>
        <v>1</v>
      </c>
      <c r="AR52" s="36">
        <f>IF(ISNA(_xlfn.XMATCH("都市景観や交通に関すること",_xlfn.TEXTSPLIT(回答一覧[[#This Row],[7⃣区のおしらせ「せたがや」でどのようなテーマを特集してほしいか（複数選択可）]],";",,FALSE,0))),0,1)</f>
        <v>1</v>
      </c>
      <c r="AS52" s="36">
        <f>IF(ISNA(_xlfn.XMATCH("特にない",_xlfn.TEXTSPLIT(回答一覧[[#This Row],[7⃣区のおしらせ「せたがや」でどのようなテーマを特集してほしいか（複数選択可）]],";",,FALSE,0))),0,1)</f>
        <v>0</v>
      </c>
      <c r="AT52" s="36">
        <f>IF(ISNA(_xlfn.XMATCH("その他",_xlfn.TEXTSPLIT(回答一覧[[#This Row],[7⃣区のおしらせ「せたがや」でどのようなテーマを特集してほしいか（複数選択可）]],";",,FALSE,0))),0,1)</f>
        <v>0</v>
      </c>
      <c r="AU52" s="36">
        <f>IF(ISNA(_xlfn.XMATCH("無回答",_xlfn.TEXTSPLIT(回答一覧[[#This Row],[7⃣区のおしらせ「せたがや」でどのようなテーマを特集してほしいか（複数選択可）]],";",,FALSE,0))),0,1)</f>
        <v>0</v>
      </c>
      <c r="AV52" s="8" t="s">
        <v>356</v>
      </c>
      <c r="AW52" s="8" t="s">
        <v>357</v>
      </c>
      <c r="AX52" s="8" t="s">
        <v>347</v>
      </c>
      <c r="AY52" s="7"/>
    </row>
    <row r="53" spans="1:51" ht="54">
      <c r="A53" s="6" t="s">
        <v>215</v>
      </c>
      <c r="B53" s="12" t="s">
        <v>348</v>
      </c>
      <c r="C53" s="12" t="s">
        <v>380</v>
      </c>
      <c r="D53" s="8" t="s">
        <v>728</v>
      </c>
      <c r="E53" s="8" t="s">
        <v>730</v>
      </c>
      <c r="F53" s="7" t="s">
        <v>350</v>
      </c>
      <c r="G53" s="36">
        <f>IF(ISNA(_xlfn.XMATCH("新聞折込・戸別配付",_xlfn.TEXTSPLIT(回答一覧[[#This Row],[4⃣区のおしらせ「せたがや」をどのように入手しているか（複数選択可）]],";",,FALSE,0))),0,1)</f>
        <v>1</v>
      </c>
      <c r="H53" s="36">
        <f>IF(ISNA(_xlfn.XMATCH("駅",_xlfn.TEXTSPLIT(回答一覧[[#This Row],[4⃣区のおしらせ「せたがや」をどのように入手しているか（複数選択可）]],";",,FALSE,0))),0,1)</f>
        <v>0</v>
      </c>
      <c r="I53" s="36">
        <f>IF(ISNA(_xlfn.XMATCH("郵便局・コンビニエンスストア・その他商業施設",_xlfn.TEXTSPLIT(回答一覧[[#This Row],[4⃣区のおしらせ「せたがや」をどのように入手しているか（複数選択可）]],";",,FALSE,0))),0,1)</f>
        <v>0</v>
      </c>
      <c r="J53" s="36">
        <f>IF(ISNA(_xlfn.XMATCH("区施設",_xlfn.TEXTSPLIT(回答一覧[[#This Row],[4⃣区のおしらせ「せたがや」をどのように入手しているか（複数選択可）]],";",,FALSE,0))),0,1)</f>
        <v>0</v>
      </c>
      <c r="K53" s="36">
        <f>IF(ISNA(_xlfn.XMATCH("区のホームページ",_xlfn.TEXTSPLIT(回答一覧[[#This Row],[4⃣区のおしらせ「せたがや」をどのように入手しているか（複数選択可）]],";",,FALSE,0))),0,1)</f>
        <v>0</v>
      </c>
      <c r="L53" s="36">
        <f>IF(ISNA(_xlfn.XMATCH("カタログポケット・マチイロ",_xlfn.TEXTSPLIT(回答一覧[[#This Row],[4⃣区のおしらせ「せたがや」をどのように入手しているか（複数選択可）]],";",,FALSE,0))),0,1)</f>
        <v>0</v>
      </c>
      <c r="M53" s="36">
        <f>IF(ISNA(_xlfn.XMATCH("入手していない",_xlfn.TEXTSPLIT(回答一覧[[#This Row],[4⃣区のおしらせ「せたがや」をどのように入手しているか（複数選択可）]],";",,FALSE,0))),0,1)</f>
        <v>0</v>
      </c>
      <c r="N53" s="36">
        <f>IF(ISNA(_xlfn.XMATCH("その他",_xlfn.TEXTSPLIT(回答一覧[[#This Row],[4⃣区のおしらせ「せたがや」をどのように入手しているか（複数選択可）]],";",,FALSE,0))),0,1)</f>
        <v>0</v>
      </c>
      <c r="O53" s="36">
        <f>IF(ISNA(_xlfn.XMATCH("無回答",_xlfn.TEXTSPLIT(回答一覧[[#This Row],[4⃣区のおしらせ「せたがや」をどのように入手しているか（複数選択可）]],";",,FALSE,0))),0,1)</f>
        <v>0</v>
      </c>
      <c r="P53" s="8" t="s">
        <v>360</v>
      </c>
      <c r="Q53" s="8" t="s">
        <v>377</v>
      </c>
      <c r="R53" s="8" t="s">
        <v>352</v>
      </c>
      <c r="S53" s="8" t="s">
        <v>352</v>
      </c>
      <c r="T53" s="8" t="s">
        <v>377</v>
      </c>
      <c r="U53" s="8" t="s">
        <v>352</v>
      </c>
      <c r="V53" s="8" t="s">
        <v>353</v>
      </c>
      <c r="W53" s="7" t="s">
        <v>627</v>
      </c>
      <c r="X53" s="36">
        <f>IF(ISNA(_xlfn.XMATCH("利用できる行政サービスや、暮らしに関わる情報・知識を入手したい",_xlfn.TEXTSPLIT(回答一覧[[#This Row],[6⃣区のおしらせ「せたがや」にどんなことを期待するか（複数選択可）]],";",,FALSE,0))),0,1)</f>
        <v>1</v>
      </c>
      <c r="Y53" s="36">
        <f>IF(ISNA(_xlfn.XMATCH("イベントの情報を入手したい",_xlfn.TEXTSPLIT(回答一覧[[#This Row],[6⃣区のおしらせ「せたがや」にどんなことを期待するか（複数選択可）]],";",,FALSE,0))),0,1)</f>
        <v>0</v>
      </c>
      <c r="Z53" s="36">
        <f>IF(ISNA(_xlfn.XMATCH("区の新しい取組みについて知りたい",_xlfn.TEXTSPLIT(回答一覧[[#This Row],[6⃣区のおしらせ「せたがや」にどんなことを期待するか（複数選択可）]],";",,FALSE,0))),0,1)</f>
        <v>1</v>
      </c>
      <c r="AA53" s="36">
        <f>IF(ISNA(_xlfn.XMATCH("予算など区政の基本的な情報を入手したい",_xlfn.TEXTSPLIT(回答一覧[[#This Row],[6⃣区のおしらせ「せたがや」にどんなことを期待するか（複数選択可）]],";",,FALSE,0))),0,1)</f>
        <v>1</v>
      </c>
      <c r="AB53" s="36">
        <f>IF(ISNA(_xlfn.XMATCH("区が直面する課題や、それに対する区の考え・取組みについて知りたい",_xlfn.TEXTSPLIT(回答一覧[[#This Row],[6⃣区のおしらせ「せたがや」にどんなことを期待するか（複数選択可）]],";",,FALSE,0))),0,1)</f>
        <v>1</v>
      </c>
      <c r="AC53" s="36">
        <f>IF(ISNA(_xlfn.XMATCH("区の取組みへの意見募集企画に意見や提案を寄せたい",_xlfn.TEXTSPLIT(回答一覧[[#This Row],[6⃣区のおしらせ「せたがや」にどんなことを期待するか（複数選択可）]],";",,FALSE,0))),0,1)</f>
        <v>1</v>
      </c>
      <c r="AD53" s="36">
        <f>IF(ISNA(_xlfn.XMATCH("区民等と区が協働して取り組んでいる事柄について知りたい",_xlfn.TEXTSPLIT(回答一覧[[#This Row],[6⃣区のおしらせ「せたがや」にどんなことを期待するか（複数選択可）]],";",,FALSE,0))),0,1)</f>
        <v>0</v>
      </c>
      <c r="AE53" s="36">
        <f>IF(ISNA(_xlfn.XMATCH("特にない",_xlfn.TEXTSPLIT(回答一覧[[#This Row],[6⃣区のおしらせ「せたがや」にどんなことを期待するか（複数選択可）]],";",,FALSE,0))),0,1)</f>
        <v>0</v>
      </c>
      <c r="AF53" s="36">
        <f>IF(ISNA(_xlfn.XMATCH("無回答",_xlfn.TEXTSPLIT(回答一覧[[#This Row],[6⃣区のおしらせ「せたがや」にどんなことを期待するか（複数選択可）]],";",,FALSE,0))),0,1)</f>
        <v>0</v>
      </c>
      <c r="AG53" s="7" t="s">
        <v>628</v>
      </c>
      <c r="AH53" s="36">
        <f>IF(ISNA(_xlfn.XMATCH("健康づくりや高齢者・障害者の福祉に関すること",_xlfn.TEXTSPLIT(回答一覧[[#This Row],[7⃣区のおしらせ「せたがや」でどのようなテーマを特集してほしいか（複数選択可）]],";",,FALSE,0))),0,1)</f>
        <v>0</v>
      </c>
      <c r="AI53" s="36">
        <f>IF(ISNA(_xlfn.XMATCH("生活の困りごとに対する支援に関すること",_xlfn.TEXTSPLIT(回答一覧[[#This Row],[7⃣区のおしらせ「せたがや」でどのようなテーマを特集してほしいか（複数選択可）]],";",,FALSE,0))),0,1)</f>
        <v>0</v>
      </c>
      <c r="AJ53" s="36">
        <f>IF(ISNA(_xlfn.XMATCH("子ども・若者や教育に関すること",_xlfn.TEXTSPLIT(回答一覧[[#This Row],[7⃣区のおしらせ「せたがや」でどのようなテーマを特集してほしいか（複数選択可）]],";",,FALSE,0))),0,1)</f>
        <v>0</v>
      </c>
      <c r="AK53" s="36">
        <f>IF(ISNA(_xlfn.XMATCH("地域コミュニティに関すること",_xlfn.TEXTSPLIT(回答一覧[[#This Row],[7⃣区のおしらせ「せたがや」でどのようなテーマを特集してほしいか（複数選択可）]],";",,FALSE,0))),0,1)</f>
        <v>0</v>
      </c>
      <c r="AL53" s="36">
        <f>IF(ISNA(_xlfn.XMATCH("防災や防犯に関すること",_xlfn.TEXTSPLIT(回答一覧[[#This Row],[7⃣区のおしらせ「せたがや」でどのようなテーマを特集してほしいか（複数選択可）]],";",,FALSE,0))),0,1)</f>
        <v>1</v>
      </c>
      <c r="AM53" s="36">
        <f>IF(ISNA(_xlfn.XMATCH("多様性の尊重（人権尊重・男女共同参画）に関すること",_xlfn.TEXTSPLIT(回答一覧[[#This Row],[7⃣区のおしらせ「せたがや」でどのようなテーマを特集してほしいか（複数選択可）]],";",,FALSE,0))),0,1)</f>
        <v>0</v>
      </c>
      <c r="AN53" s="36">
        <f>IF(ISNA(_xlfn.XMATCH("文化・芸術やスポーツ、生涯学習に関すること",_xlfn.TEXTSPLIT(回答一覧[[#This Row],[7⃣区のおしらせ「せたがや」でどのようなテーマを特集してほしいか（複数選択可）]],";",,FALSE,0))),0,1)</f>
        <v>1</v>
      </c>
      <c r="AO53" s="36">
        <f>IF(ISNA(_xlfn.XMATCH("清掃・資源リサイクルに関すること",_xlfn.TEXTSPLIT(回答一覧[[#This Row],[7⃣区のおしらせ「せたがや」でどのようなテーマを特集してほしいか（複数選択可）]],";",,FALSE,0))),0,1)</f>
        <v>1</v>
      </c>
      <c r="AP53" s="36">
        <f>IF(ISNA(_xlfn.XMATCH("消費者支援や産業振興・雇用促進に関すること",_xlfn.TEXTSPLIT(回答一覧[[#This Row],[7⃣区のおしらせ「せたがや」でどのようなテーマを特集してほしいか（複数選択可）]],";",,FALSE,0))),0,1)</f>
        <v>0</v>
      </c>
      <c r="AQ53" s="36">
        <f>IF(ISNA(_xlfn.XMATCH("公園・緑地や自然環境の保護に関すること",_xlfn.TEXTSPLIT(回答一覧[[#This Row],[7⃣区のおしらせ「せたがや」でどのようなテーマを特集してほしいか（複数選択可）]],";",,FALSE,0))),0,1)</f>
        <v>0</v>
      </c>
      <c r="AR53" s="36">
        <f>IF(ISNA(_xlfn.XMATCH("都市景観や交通に関すること",_xlfn.TEXTSPLIT(回答一覧[[#This Row],[7⃣区のおしらせ「せたがや」でどのようなテーマを特集してほしいか（複数選択可）]],";",,FALSE,0))),0,1)</f>
        <v>0</v>
      </c>
      <c r="AS53" s="36">
        <f>IF(ISNA(_xlfn.XMATCH("特にない",_xlfn.TEXTSPLIT(回答一覧[[#This Row],[7⃣区のおしらせ「せたがや」でどのようなテーマを特集してほしいか（複数選択可）]],";",,FALSE,0))),0,1)</f>
        <v>0</v>
      </c>
      <c r="AT53" s="36">
        <f>IF(ISNA(_xlfn.XMATCH("その他",_xlfn.TEXTSPLIT(回答一覧[[#This Row],[7⃣区のおしらせ「せたがや」でどのようなテーマを特集してほしいか（複数選択可）]],";",,FALSE,0))),0,1)</f>
        <v>0</v>
      </c>
      <c r="AU53" s="36">
        <f>IF(ISNA(_xlfn.XMATCH("無回答",_xlfn.TEXTSPLIT(回答一覧[[#This Row],[7⃣区のおしらせ「せたがや」でどのようなテーマを特集してほしいか（複数選択可）]],";",,FALSE,0))),0,1)</f>
        <v>0</v>
      </c>
      <c r="AV53" s="8" t="s">
        <v>356</v>
      </c>
      <c r="AW53" s="8" t="s">
        <v>397</v>
      </c>
      <c r="AX53" s="8" t="s">
        <v>347</v>
      </c>
      <c r="AY53" s="7"/>
    </row>
    <row r="54" spans="1:51" ht="54">
      <c r="A54" s="6" t="s">
        <v>214</v>
      </c>
      <c r="B54" s="12" t="s">
        <v>374</v>
      </c>
      <c r="C54" s="12" t="s">
        <v>349</v>
      </c>
      <c r="D54" s="8" t="s">
        <v>728</v>
      </c>
      <c r="E54" s="8" t="s">
        <v>730</v>
      </c>
      <c r="F54" s="7" t="s">
        <v>350</v>
      </c>
      <c r="G54" s="36">
        <f>IF(ISNA(_xlfn.XMATCH("新聞折込・戸別配付",_xlfn.TEXTSPLIT(回答一覧[[#This Row],[4⃣区のおしらせ「せたがや」をどのように入手しているか（複数選択可）]],";",,FALSE,0))),0,1)</f>
        <v>1</v>
      </c>
      <c r="H54" s="36">
        <f>IF(ISNA(_xlfn.XMATCH("駅",_xlfn.TEXTSPLIT(回答一覧[[#This Row],[4⃣区のおしらせ「せたがや」をどのように入手しているか（複数選択可）]],";",,FALSE,0))),0,1)</f>
        <v>0</v>
      </c>
      <c r="I54" s="36">
        <f>IF(ISNA(_xlfn.XMATCH("郵便局・コンビニエンスストア・その他商業施設",_xlfn.TEXTSPLIT(回答一覧[[#This Row],[4⃣区のおしらせ「せたがや」をどのように入手しているか（複数選択可）]],";",,FALSE,0))),0,1)</f>
        <v>0</v>
      </c>
      <c r="J54" s="36">
        <f>IF(ISNA(_xlfn.XMATCH("区施設",_xlfn.TEXTSPLIT(回答一覧[[#This Row],[4⃣区のおしらせ「せたがや」をどのように入手しているか（複数選択可）]],";",,FALSE,0))),0,1)</f>
        <v>0</v>
      </c>
      <c r="K54" s="36">
        <f>IF(ISNA(_xlfn.XMATCH("区のホームページ",_xlfn.TEXTSPLIT(回答一覧[[#This Row],[4⃣区のおしらせ「せたがや」をどのように入手しているか（複数選択可）]],";",,FALSE,0))),0,1)</f>
        <v>0</v>
      </c>
      <c r="L54" s="36">
        <f>IF(ISNA(_xlfn.XMATCH("カタログポケット・マチイロ",_xlfn.TEXTSPLIT(回答一覧[[#This Row],[4⃣区のおしらせ「せたがや」をどのように入手しているか（複数選択可）]],";",,FALSE,0))),0,1)</f>
        <v>0</v>
      </c>
      <c r="M54" s="36">
        <f>IF(ISNA(_xlfn.XMATCH("入手していない",_xlfn.TEXTSPLIT(回答一覧[[#This Row],[4⃣区のおしらせ「せたがや」をどのように入手しているか（複数選択可）]],";",,FALSE,0))),0,1)</f>
        <v>0</v>
      </c>
      <c r="N54" s="36">
        <f>IF(ISNA(_xlfn.XMATCH("その他",_xlfn.TEXTSPLIT(回答一覧[[#This Row],[4⃣区のおしらせ「せたがや」をどのように入手しているか（複数選択可）]],";",,FALSE,0))),0,1)</f>
        <v>0</v>
      </c>
      <c r="O54" s="36">
        <f>IF(ISNA(_xlfn.XMATCH("無回答",_xlfn.TEXTSPLIT(回答一覧[[#This Row],[4⃣区のおしらせ「せたがや」をどのように入手しているか（複数選択可）]],";",,FALSE,0))),0,1)</f>
        <v>0</v>
      </c>
      <c r="P54" s="8" t="s">
        <v>351</v>
      </c>
      <c r="Q54" s="8" t="s">
        <v>352</v>
      </c>
      <c r="R54" s="8" t="s">
        <v>352</v>
      </c>
      <c r="S54" s="8" t="s">
        <v>352</v>
      </c>
      <c r="T54" s="8" t="s">
        <v>352</v>
      </c>
      <c r="U54" s="8" t="s">
        <v>377</v>
      </c>
      <c r="V54" s="8" t="s">
        <v>353</v>
      </c>
      <c r="W54" s="7" t="s">
        <v>625</v>
      </c>
      <c r="X54" s="36">
        <f>IF(ISNA(_xlfn.XMATCH("利用できる行政サービスや、暮らしに関わる情報・知識を入手したい",_xlfn.TEXTSPLIT(回答一覧[[#This Row],[6⃣区のおしらせ「せたがや」にどんなことを期待するか（複数選択可）]],";",,FALSE,0))),0,1)</f>
        <v>1</v>
      </c>
      <c r="Y54" s="36">
        <f>IF(ISNA(_xlfn.XMATCH("イベントの情報を入手したい",_xlfn.TEXTSPLIT(回答一覧[[#This Row],[6⃣区のおしらせ「せたがや」にどんなことを期待するか（複数選択可）]],";",,FALSE,0))),0,1)</f>
        <v>1</v>
      </c>
      <c r="Z54" s="36">
        <f>IF(ISNA(_xlfn.XMATCH("区の新しい取組みについて知りたい",_xlfn.TEXTSPLIT(回答一覧[[#This Row],[6⃣区のおしらせ「せたがや」にどんなことを期待するか（複数選択可）]],";",,FALSE,0))),0,1)</f>
        <v>0</v>
      </c>
      <c r="AA54" s="36">
        <f>IF(ISNA(_xlfn.XMATCH("予算など区政の基本的な情報を入手したい",_xlfn.TEXTSPLIT(回答一覧[[#This Row],[6⃣区のおしらせ「せたがや」にどんなことを期待するか（複数選択可）]],";",,FALSE,0))),0,1)</f>
        <v>0</v>
      </c>
      <c r="AB54" s="36">
        <f>IF(ISNA(_xlfn.XMATCH("区が直面する課題や、それに対する区の考え・取組みについて知りたい",_xlfn.TEXTSPLIT(回答一覧[[#This Row],[6⃣区のおしらせ「せたがや」にどんなことを期待するか（複数選択可）]],";",,FALSE,0))),0,1)</f>
        <v>1</v>
      </c>
      <c r="AC54" s="36">
        <f>IF(ISNA(_xlfn.XMATCH("区の取組みへの意見募集企画に意見や提案を寄せたい",_xlfn.TEXTSPLIT(回答一覧[[#This Row],[6⃣区のおしらせ「せたがや」にどんなことを期待するか（複数選択可）]],";",,FALSE,0))),0,1)</f>
        <v>0</v>
      </c>
      <c r="AD54" s="36">
        <f>IF(ISNA(_xlfn.XMATCH("区民等と区が協働して取り組んでいる事柄について知りたい",_xlfn.TEXTSPLIT(回答一覧[[#This Row],[6⃣区のおしらせ「せたがや」にどんなことを期待するか（複数選択可）]],";",,FALSE,0))),0,1)</f>
        <v>1</v>
      </c>
      <c r="AE54" s="36">
        <f>IF(ISNA(_xlfn.XMATCH("特にない",_xlfn.TEXTSPLIT(回答一覧[[#This Row],[6⃣区のおしらせ「せたがや」にどんなことを期待するか（複数選択可）]],";",,FALSE,0))),0,1)</f>
        <v>0</v>
      </c>
      <c r="AF54" s="36">
        <f>IF(ISNA(_xlfn.XMATCH("無回答",_xlfn.TEXTSPLIT(回答一覧[[#This Row],[6⃣区のおしらせ「せたがや」にどんなことを期待するか（複数選択可）]],";",,FALSE,0))),0,1)</f>
        <v>0</v>
      </c>
      <c r="AG54" s="7" t="s">
        <v>626</v>
      </c>
      <c r="AH54" s="36">
        <f>IF(ISNA(_xlfn.XMATCH("健康づくりや高齢者・障害者の福祉に関すること",_xlfn.TEXTSPLIT(回答一覧[[#This Row],[7⃣区のおしらせ「せたがや」でどのようなテーマを特集してほしいか（複数選択可）]],";",,FALSE,0))),0,1)</f>
        <v>0</v>
      </c>
      <c r="AI54" s="36">
        <f>IF(ISNA(_xlfn.XMATCH("生活の困りごとに対する支援に関すること",_xlfn.TEXTSPLIT(回答一覧[[#This Row],[7⃣区のおしらせ「せたがや」でどのようなテーマを特集してほしいか（複数選択可）]],";",,FALSE,0))),0,1)</f>
        <v>0</v>
      </c>
      <c r="AJ54" s="36">
        <f>IF(ISNA(_xlfn.XMATCH("子ども・若者や教育に関すること",_xlfn.TEXTSPLIT(回答一覧[[#This Row],[7⃣区のおしらせ「せたがや」でどのようなテーマを特集してほしいか（複数選択可）]],";",,FALSE,0))),0,1)</f>
        <v>0</v>
      </c>
      <c r="AK54" s="36">
        <f>IF(ISNA(_xlfn.XMATCH("地域コミュニティに関すること",_xlfn.TEXTSPLIT(回答一覧[[#This Row],[7⃣区のおしらせ「せたがや」でどのようなテーマを特集してほしいか（複数選択可）]],";",,FALSE,0))),0,1)</f>
        <v>1</v>
      </c>
      <c r="AL54" s="36">
        <f>IF(ISNA(_xlfn.XMATCH("防災や防犯に関すること",_xlfn.TEXTSPLIT(回答一覧[[#This Row],[7⃣区のおしらせ「せたがや」でどのようなテーマを特集してほしいか（複数選択可）]],";",,FALSE,0))),0,1)</f>
        <v>1</v>
      </c>
      <c r="AM54" s="36">
        <f>IF(ISNA(_xlfn.XMATCH("多様性の尊重（人権尊重・男女共同参画）に関すること",_xlfn.TEXTSPLIT(回答一覧[[#This Row],[7⃣区のおしらせ「せたがや」でどのようなテーマを特集してほしいか（複数選択可）]],";",,FALSE,0))),0,1)</f>
        <v>0</v>
      </c>
      <c r="AN54" s="36">
        <f>IF(ISNA(_xlfn.XMATCH("文化・芸術やスポーツ、生涯学習に関すること",_xlfn.TEXTSPLIT(回答一覧[[#This Row],[7⃣区のおしらせ「せたがや」でどのようなテーマを特集してほしいか（複数選択可）]],";",,FALSE,0))),0,1)</f>
        <v>1</v>
      </c>
      <c r="AO54" s="36">
        <f>IF(ISNA(_xlfn.XMATCH("清掃・資源リサイクルに関すること",_xlfn.TEXTSPLIT(回答一覧[[#This Row],[7⃣区のおしらせ「せたがや」でどのようなテーマを特集してほしいか（複数選択可）]],";",,FALSE,0))),0,1)</f>
        <v>0</v>
      </c>
      <c r="AP54" s="36">
        <f>IF(ISNA(_xlfn.XMATCH("消費者支援や産業振興・雇用促進に関すること",_xlfn.TEXTSPLIT(回答一覧[[#This Row],[7⃣区のおしらせ「せたがや」でどのようなテーマを特集してほしいか（複数選択可）]],";",,FALSE,0))),0,1)</f>
        <v>0</v>
      </c>
      <c r="AQ54" s="36">
        <f>IF(ISNA(_xlfn.XMATCH("公園・緑地や自然環境の保護に関すること",_xlfn.TEXTSPLIT(回答一覧[[#This Row],[7⃣区のおしらせ「せたがや」でどのようなテーマを特集してほしいか（複数選択可）]],";",,FALSE,0))),0,1)</f>
        <v>0</v>
      </c>
      <c r="AR54" s="36">
        <f>IF(ISNA(_xlfn.XMATCH("都市景観や交通に関すること",_xlfn.TEXTSPLIT(回答一覧[[#This Row],[7⃣区のおしらせ「せたがや」でどのようなテーマを特集してほしいか（複数選択可）]],";",,FALSE,0))),0,1)</f>
        <v>0</v>
      </c>
      <c r="AS54" s="36">
        <f>IF(ISNA(_xlfn.XMATCH("特にない",_xlfn.TEXTSPLIT(回答一覧[[#This Row],[7⃣区のおしらせ「せたがや」でどのようなテーマを特集してほしいか（複数選択可）]],";",,FALSE,0))),0,1)</f>
        <v>0</v>
      </c>
      <c r="AT54" s="36">
        <f>IF(ISNA(_xlfn.XMATCH("その他",_xlfn.TEXTSPLIT(回答一覧[[#This Row],[7⃣区のおしらせ「せたがや」でどのようなテーマを特集してほしいか（複数選択可）]],";",,FALSE,0))),0,1)</f>
        <v>0</v>
      </c>
      <c r="AU54" s="36">
        <f>IF(ISNA(_xlfn.XMATCH("無回答",_xlfn.TEXTSPLIT(回答一覧[[#This Row],[7⃣区のおしらせ「せたがや」でどのようなテーマを特集してほしいか（複数選択可）]],";",,FALSE,0))),0,1)</f>
        <v>0</v>
      </c>
      <c r="AV54" s="8" t="s">
        <v>356</v>
      </c>
      <c r="AW54" s="8" t="s">
        <v>383</v>
      </c>
      <c r="AX54" s="8" t="s">
        <v>347</v>
      </c>
      <c r="AY54" s="7"/>
    </row>
    <row r="55" spans="1:51" ht="40.5">
      <c r="A55" s="6" t="s">
        <v>213</v>
      </c>
      <c r="B55" s="12" t="s">
        <v>358</v>
      </c>
      <c r="C55" s="12" t="s">
        <v>349</v>
      </c>
      <c r="D55" s="8" t="s">
        <v>728</v>
      </c>
      <c r="E55" s="8" t="s">
        <v>730</v>
      </c>
      <c r="F55" s="7" t="s">
        <v>350</v>
      </c>
      <c r="G55" s="36">
        <f>IF(ISNA(_xlfn.XMATCH("新聞折込・戸別配付",_xlfn.TEXTSPLIT(回答一覧[[#This Row],[4⃣区のおしらせ「せたがや」をどのように入手しているか（複数選択可）]],";",,FALSE,0))),0,1)</f>
        <v>1</v>
      </c>
      <c r="H55" s="36">
        <f>IF(ISNA(_xlfn.XMATCH("駅",_xlfn.TEXTSPLIT(回答一覧[[#This Row],[4⃣区のおしらせ「せたがや」をどのように入手しているか（複数選択可）]],";",,FALSE,0))),0,1)</f>
        <v>0</v>
      </c>
      <c r="I55" s="36">
        <f>IF(ISNA(_xlfn.XMATCH("郵便局・コンビニエンスストア・その他商業施設",_xlfn.TEXTSPLIT(回答一覧[[#This Row],[4⃣区のおしらせ「せたがや」をどのように入手しているか（複数選択可）]],";",,FALSE,0))),0,1)</f>
        <v>0</v>
      </c>
      <c r="J55" s="36">
        <f>IF(ISNA(_xlfn.XMATCH("区施設",_xlfn.TEXTSPLIT(回答一覧[[#This Row],[4⃣区のおしらせ「せたがや」をどのように入手しているか（複数選択可）]],";",,FALSE,0))),0,1)</f>
        <v>0</v>
      </c>
      <c r="K55" s="36">
        <f>IF(ISNA(_xlfn.XMATCH("区のホームページ",_xlfn.TEXTSPLIT(回答一覧[[#This Row],[4⃣区のおしらせ「せたがや」をどのように入手しているか（複数選択可）]],";",,FALSE,0))),0,1)</f>
        <v>0</v>
      </c>
      <c r="L55" s="36">
        <f>IF(ISNA(_xlfn.XMATCH("カタログポケット・マチイロ",_xlfn.TEXTSPLIT(回答一覧[[#This Row],[4⃣区のおしらせ「せたがや」をどのように入手しているか（複数選択可）]],";",,FALSE,0))),0,1)</f>
        <v>0</v>
      </c>
      <c r="M55" s="36">
        <f>IF(ISNA(_xlfn.XMATCH("入手していない",_xlfn.TEXTSPLIT(回答一覧[[#This Row],[4⃣区のおしらせ「せたがや」をどのように入手しているか（複数選択可）]],";",,FALSE,0))),0,1)</f>
        <v>0</v>
      </c>
      <c r="N55" s="36">
        <f>IF(ISNA(_xlfn.XMATCH("その他",_xlfn.TEXTSPLIT(回答一覧[[#This Row],[4⃣区のおしらせ「せたがや」をどのように入手しているか（複数選択可）]],";",,FALSE,0))),0,1)</f>
        <v>0</v>
      </c>
      <c r="O55" s="36">
        <f>IF(ISNA(_xlfn.XMATCH("無回答",_xlfn.TEXTSPLIT(回答一覧[[#This Row],[4⃣区のおしらせ「せたがや」をどのように入手しているか（複数選択可）]],";",,FALSE,0))),0,1)</f>
        <v>0</v>
      </c>
      <c r="P55" s="8" t="s">
        <v>360</v>
      </c>
      <c r="Q55" s="8" t="s">
        <v>377</v>
      </c>
      <c r="R55" s="8" t="s">
        <v>352</v>
      </c>
      <c r="S55" s="8" t="s">
        <v>352</v>
      </c>
      <c r="T55" s="8" t="s">
        <v>352</v>
      </c>
      <c r="U55" s="8" t="s">
        <v>352</v>
      </c>
      <c r="V55" s="8" t="s">
        <v>353</v>
      </c>
      <c r="W55" s="7" t="s">
        <v>381</v>
      </c>
      <c r="X55" s="36">
        <f>IF(ISNA(_xlfn.XMATCH("利用できる行政サービスや、暮らしに関わる情報・知識を入手したい",_xlfn.TEXTSPLIT(回答一覧[[#This Row],[6⃣区のおしらせ「せたがや」にどんなことを期待するか（複数選択可）]],";",,FALSE,0))),0,1)</f>
        <v>1</v>
      </c>
      <c r="Y55" s="36">
        <f>IF(ISNA(_xlfn.XMATCH("イベントの情報を入手したい",_xlfn.TEXTSPLIT(回答一覧[[#This Row],[6⃣区のおしらせ「せたがや」にどんなことを期待するか（複数選択可）]],";",,FALSE,0))),0,1)</f>
        <v>1</v>
      </c>
      <c r="Z55" s="36">
        <f>IF(ISNA(_xlfn.XMATCH("区の新しい取組みについて知りたい",_xlfn.TEXTSPLIT(回答一覧[[#This Row],[6⃣区のおしらせ「せたがや」にどんなことを期待するか（複数選択可）]],";",,FALSE,0))),0,1)</f>
        <v>1</v>
      </c>
      <c r="AA55" s="36">
        <f>IF(ISNA(_xlfn.XMATCH("予算など区政の基本的な情報を入手したい",_xlfn.TEXTSPLIT(回答一覧[[#This Row],[6⃣区のおしらせ「せたがや」にどんなことを期待するか（複数選択可）]],";",,FALSE,0))),0,1)</f>
        <v>0</v>
      </c>
      <c r="AB55" s="36">
        <f>IF(ISNA(_xlfn.XMATCH("区が直面する課題や、それに対する区の考え・取組みについて知りたい",_xlfn.TEXTSPLIT(回答一覧[[#This Row],[6⃣区のおしらせ「せたがや」にどんなことを期待するか（複数選択可）]],";",,FALSE,0))),0,1)</f>
        <v>0</v>
      </c>
      <c r="AC55" s="36">
        <f>IF(ISNA(_xlfn.XMATCH("区の取組みへの意見募集企画に意見や提案を寄せたい",_xlfn.TEXTSPLIT(回答一覧[[#This Row],[6⃣区のおしらせ「せたがや」にどんなことを期待するか（複数選択可）]],";",,FALSE,0))),0,1)</f>
        <v>0</v>
      </c>
      <c r="AD55" s="36">
        <f>IF(ISNA(_xlfn.XMATCH("区民等と区が協働して取り組んでいる事柄について知りたい",_xlfn.TEXTSPLIT(回答一覧[[#This Row],[6⃣区のおしらせ「せたがや」にどんなことを期待するか（複数選択可）]],";",,FALSE,0))),0,1)</f>
        <v>0</v>
      </c>
      <c r="AE55" s="36">
        <f>IF(ISNA(_xlfn.XMATCH("特にない",_xlfn.TEXTSPLIT(回答一覧[[#This Row],[6⃣区のおしらせ「せたがや」にどんなことを期待するか（複数選択可）]],";",,FALSE,0))),0,1)</f>
        <v>0</v>
      </c>
      <c r="AF55" s="36">
        <f>IF(ISNA(_xlfn.XMATCH("無回答",_xlfn.TEXTSPLIT(回答一覧[[#This Row],[6⃣区のおしらせ「せたがや」にどんなことを期待するか（複数選択可）]],";",,FALSE,0))),0,1)</f>
        <v>0</v>
      </c>
      <c r="AG55" s="7" t="s">
        <v>623</v>
      </c>
      <c r="AH55" s="36">
        <f>IF(ISNA(_xlfn.XMATCH("健康づくりや高齢者・障害者の福祉に関すること",_xlfn.TEXTSPLIT(回答一覧[[#This Row],[7⃣区のおしらせ「せたがや」でどのようなテーマを特集してほしいか（複数選択可）]],";",,FALSE,0))),0,1)</f>
        <v>1</v>
      </c>
      <c r="AI55" s="36">
        <f>IF(ISNA(_xlfn.XMATCH("生活の困りごとに対する支援に関すること",_xlfn.TEXTSPLIT(回答一覧[[#This Row],[7⃣区のおしらせ「せたがや」でどのようなテーマを特集してほしいか（複数選択可）]],";",,FALSE,0))),0,1)</f>
        <v>1</v>
      </c>
      <c r="AJ55" s="36">
        <f>IF(ISNA(_xlfn.XMATCH("子ども・若者や教育に関すること",_xlfn.TEXTSPLIT(回答一覧[[#This Row],[7⃣区のおしらせ「せたがや」でどのようなテーマを特集してほしいか（複数選択可）]],";",,FALSE,0))),0,1)</f>
        <v>0</v>
      </c>
      <c r="AK55" s="36">
        <f>IF(ISNA(_xlfn.XMATCH("地域コミュニティに関すること",_xlfn.TEXTSPLIT(回答一覧[[#This Row],[7⃣区のおしらせ「せたがや」でどのようなテーマを特集してほしいか（複数選択可）]],";",,FALSE,0))),0,1)</f>
        <v>0</v>
      </c>
      <c r="AL55" s="36">
        <f>IF(ISNA(_xlfn.XMATCH("防災や防犯に関すること",_xlfn.TEXTSPLIT(回答一覧[[#This Row],[7⃣区のおしらせ「せたがや」でどのようなテーマを特集してほしいか（複数選択可）]],";",,FALSE,0))),0,1)</f>
        <v>1</v>
      </c>
      <c r="AM55" s="36">
        <f>IF(ISNA(_xlfn.XMATCH("多様性の尊重（人権尊重・男女共同参画）に関すること",_xlfn.TEXTSPLIT(回答一覧[[#This Row],[7⃣区のおしらせ「せたがや」でどのようなテーマを特集してほしいか（複数選択可）]],";",,FALSE,0))),0,1)</f>
        <v>0</v>
      </c>
      <c r="AN55" s="36">
        <f>IF(ISNA(_xlfn.XMATCH("文化・芸術やスポーツ、生涯学習に関すること",_xlfn.TEXTSPLIT(回答一覧[[#This Row],[7⃣区のおしらせ「せたがや」でどのようなテーマを特集してほしいか（複数選択可）]],";",,FALSE,0))),0,1)</f>
        <v>1</v>
      </c>
      <c r="AO55" s="36">
        <f>IF(ISNA(_xlfn.XMATCH("清掃・資源リサイクルに関すること",_xlfn.TEXTSPLIT(回答一覧[[#This Row],[7⃣区のおしらせ「せたがや」でどのようなテーマを特集してほしいか（複数選択可）]],";",,FALSE,0))),0,1)</f>
        <v>1</v>
      </c>
      <c r="AP55" s="36">
        <f>IF(ISNA(_xlfn.XMATCH("消費者支援や産業振興・雇用促進に関すること",_xlfn.TEXTSPLIT(回答一覧[[#This Row],[7⃣区のおしらせ「せたがや」でどのようなテーマを特集してほしいか（複数選択可）]],";",,FALSE,0))),0,1)</f>
        <v>0</v>
      </c>
      <c r="AQ55" s="36">
        <f>IF(ISNA(_xlfn.XMATCH("公園・緑地や自然環境の保護に関すること",_xlfn.TEXTSPLIT(回答一覧[[#This Row],[7⃣区のおしらせ「せたがや」でどのようなテーマを特集してほしいか（複数選択可）]],";",,FALSE,0))),0,1)</f>
        <v>0</v>
      </c>
      <c r="AR55" s="36">
        <f>IF(ISNA(_xlfn.XMATCH("都市景観や交通に関すること",_xlfn.TEXTSPLIT(回答一覧[[#This Row],[7⃣区のおしらせ「せたがや」でどのようなテーマを特集してほしいか（複数選択可）]],";",,FALSE,0))),0,1)</f>
        <v>0</v>
      </c>
      <c r="AS55" s="36">
        <f>IF(ISNA(_xlfn.XMATCH("特にない",_xlfn.TEXTSPLIT(回答一覧[[#This Row],[7⃣区のおしらせ「せたがや」でどのようなテーマを特集してほしいか（複数選択可）]],";",,FALSE,0))),0,1)</f>
        <v>0</v>
      </c>
      <c r="AT55" s="36">
        <f>IF(ISNA(_xlfn.XMATCH("その他",_xlfn.TEXTSPLIT(回答一覧[[#This Row],[7⃣区のおしらせ「せたがや」でどのようなテーマを特集してほしいか（複数選択可）]],";",,FALSE,0))),0,1)</f>
        <v>0</v>
      </c>
      <c r="AU55" s="36">
        <f>IF(ISNA(_xlfn.XMATCH("無回答",_xlfn.TEXTSPLIT(回答一覧[[#This Row],[7⃣区のおしらせ「せたがや」でどのようなテーマを特集してほしいか（複数選択可）]],";",,FALSE,0))),0,1)</f>
        <v>0</v>
      </c>
      <c r="AV55" s="8" t="s">
        <v>356</v>
      </c>
      <c r="AW55" s="8" t="s">
        <v>397</v>
      </c>
      <c r="AX55" s="8" t="s">
        <v>347</v>
      </c>
      <c r="AY55" s="7"/>
    </row>
    <row r="56" spans="1:51" ht="81">
      <c r="A56" s="6" t="s">
        <v>212</v>
      </c>
      <c r="B56" s="12" t="s">
        <v>358</v>
      </c>
      <c r="C56" s="12" t="s">
        <v>349</v>
      </c>
      <c r="D56" s="8" t="s">
        <v>728</v>
      </c>
      <c r="E56" s="8" t="s">
        <v>730</v>
      </c>
      <c r="F56" s="7" t="s">
        <v>350</v>
      </c>
      <c r="G56" s="36">
        <f>IF(ISNA(_xlfn.XMATCH("新聞折込・戸別配付",_xlfn.TEXTSPLIT(回答一覧[[#This Row],[4⃣区のおしらせ「せたがや」をどのように入手しているか（複数選択可）]],";",,FALSE,0))),0,1)</f>
        <v>1</v>
      </c>
      <c r="H56" s="36">
        <f>IF(ISNA(_xlfn.XMATCH("駅",_xlfn.TEXTSPLIT(回答一覧[[#This Row],[4⃣区のおしらせ「せたがや」をどのように入手しているか（複数選択可）]],";",,FALSE,0))),0,1)</f>
        <v>0</v>
      </c>
      <c r="I56" s="36">
        <f>IF(ISNA(_xlfn.XMATCH("郵便局・コンビニエンスストア・その他商業施設",_xlfn.TEXTSPLIT(回答一覧[[#This Row],[4⃣区のおしらせ「せたがや」をどのように入手しているか（複数選択可）]],";",,FALSE,0))),0,1)</f>
        <v>0</v>
      </c>
      <c r="J56" s="36">
        <f>IF(ISNA(_xlfn.XMATCH("区施設",_xlfn.TEXTSPLIT(回答一覧[[#This Row],[4⃣区のおしらせ「せたがや」をどのように入手しているか（複数選択可）]],";",,FALSE,0))),0,1)</f>
        <v>0</v>
      </c>
      <c r="K56" s="36">
        <f>IF(ISNA(_xlfn.XMATCH("区のホームページ",_xlfn.TEXTSPLIT(回答一覧[[#This Row],[4⃣区のおしらせ「せたがや」をどのように入手しているか（複数選択可）]],";",,FALSE,0))),0,1)</f>
        <v>0</v>
      </c>
      <c r="L56" s="36">
        <f>IF(ISNA(_xlfn.XMATCH("カタログポケット・マチイロ",_xlfn.TEXTSPLIT(回答一覧[[#This Row],[4⃣区のおしらせ「せたがや」をどのように入手しているか（複数選択可）]],";",,FALSE,0))),0,1)</f>
        <v>0</v>
      </c>
      <c r="M56" s="36">
        <f>IF(ISNA(_xlfn.XMATCH("入手していない",_xlfn.TEXTSPLIT(回答一覧[[#This Row],[4⃣区のおしらせ「せたがや」をどのように入手しているか（複数選択可）]],";",,FALSE,0))),0,1)</f>
        <v>0</v>
      </c>
      <c r="N56" s="36">
        <f>IF(ISNA(_xlfn.XMATCH("その他",_xlfn.TEXTSPLIT(回答一覧[[#This Row],[4⃣区のおしらせ「せたがや」をどのように入手しているか（複数選択可）]],";",,FALSE,0))),0,1)</f>
        <v>0</v>
      </c>
      <c r="O56" s="36">
        <f>IF(ISNA(_xlfn.XMATCH("無回答",_xlfn.TEXTSPLIT(回答一覧[[#This Row],[4⃣区のおしらせ「せたがや」をどのように入手しているか（複数選択可）]],";",,FALSE,0))),0,1)</f>
        <v>0</v>
      </c>
      <c r="P56" s="8" t="s">
        <v>360</v>
      </c>
      <c r="Q56" s="8" t="s">
        <v>352</v>
      </c>
      <c r="R56" s="8" t="s">
        <v>352</v>
      </c>
      <c r="S56" s="8" t="s">
        <v>352</v>
      </c>
      <c r="T56" s="8" t="s">
        <v>352</v>
      </c>
      <c r="U56" s="8" t="s">
        <v>352</v>
      </c>
      <c r="V56" s="8" t="s">
        <v>353</v>
      </c>
      <c r="W56" s="7" t="s">
        <v>414</v>
      </c>
      <c r="X56" s="36">
        <f>IF(ISNA(_xlfn.XMATCH("利用できる行政サービスや、暮らしに関わる情報・知識を入手したい",_xlfn.TEXTSPLIT(回答一覧[[#This Row],[6⃣区のおしらせ「せたがや」にどんなことを期待するか（複数選択可）]],";",,FALSE,0))),0,1)</f>
        <v>1</v>
      </c>
      <c r="Y56" s="36">
        <f>IF(ISNA(_xlfn.XMATCH("イベントの情報を入手したい",_xlfn.TEXTSPLIT(回答一覧[[#This Row],[6⃣区のおしらせ「せたがや」にどんなことを期待するか（複数選択可）]],";",,FALSE,0))),0,1)</f>
        <v>1</v>
      </c>
      <c r="Z56" s="36">
        <f>IF(ISNA(_xlfn.XMATCH("区の新しい取組みについて知りたい",_xlfn.TEXTSPLIT(回答一覧[[#This Row],[6⃣区のおしらせ「せたがや」にどんなことを期待するか（複数選択可）]],";",,FALSE,0))),0,1)</f>
        <v>1</v>
      </c>
      <c r="AA56" s="36">
        <f>IF(ISNA(_xlfn.XMATCH("予算など区政の基本的な情報を入手したい",_xlfn.TEXTSPLIT(回答一覧[[#This Row],[6⃣区のおしらせ「せたがや」にどんなことを期待するか（複数選択可）]],";",,FALSE,0))),0,1)</f>
        <v>1</v>
      </c>
      <c r="AB56" s="36">
        <f>IF(ISNA(_xlfn.XMATCH("区が直面する課題や、それに対する区の考え・取組みについて知りたい",_xlfn.TEXTSPLIT(回答一覧[[#This Row],[6⃣区のおしらせ「せたがや」にどんなことを期待するか（複数選択可）]],";",,FALSE,0))),0,1)</f>
        <v>1</v>
      </c>
      <c r="AC56" s="36">
        <f>IF(ISNA(_xlfn.XMATCH("区の取組みへの意見募集企画に意見や提案を寄せたい",_xlfn.TEXTSPLIT(回答一覧[[#This Row],[6⃣区のおしらせ「せたがや」にどんなことを期待するか（複数選択可）]],";",,FALSE,0))),0,1)</f>
        <v>1</v>
      </c>
      <c r="AD56" s="36">
        <f>IF(ISNA(_xlfn.XMATCH("区民等と区が協働して取り組んでいる事柄について知りたい",_xlfn.TEXTSPLIT(回答一覧[[#This Row],[6⃣区のおしらせ「せたがや」にどんなことを期待するか（複数選択可）]],";",,FALSE,0))),0,1)</f>
        <v>1</v>
      </c>
      <c r="AE56" s="36">
        <f>IF(ISNA(_xlfn.XMATCH("特にない",_xlfn.TEXTSPLIT(回答一覧[[#This Row],[6⃣区のおしらせ「せたがや」にどんなことを期待するか（複数選択可）]],";",,FALSE,0))),0,1)</f>
        <v>0</v>
      </c>
      <c r="AF56" s="36">
        <f>IF(ISNA(_xlfn.XMATCH("無回答",_xlfn.TEXTSPLIT(回答一覧[[#This Row],[6⃣区のおしらせ「せたがや」にどんなことを期待するか（複数選択可）]],";",,FALSE,0))),0,1)</f>
        <v>0</v>
      </c>
      <c r="AG56" s="7" t="s">
        <v>491</v>
      </c>
      <c r="AH56" s="36">
        <f>IF(ISNA(_xlfn.XMATCH("健康づくりや高齢者・障害者の福祉に関すること",_xlfn.TEXTSPLIT(回答一覧[[#This Row],[7⃣区のおしらせ「せたがや」でどのようなテーマを特集してほしいか（複数選択可）]],";",,FALSE,0))),0,1)</f>
        <v>1</v>
      </c>
      <c r="AI56" s="36">
        <f>IF(ISNA(_xlfn.XMATCH("生活の困りごとに対する支援に関すること",_xlfn.TEXTSPLIT(回答一覧[[#This Row],[7⃣区のおしらせ「せたがや」でどのようなテーマを特集してほしいか（複数選択可）]],";",,FALSE,0))),0,1)</f>
        <v>0</v>
      </c>
      <c r="AJ56" s="36">
        <f>IF(ISNA(_xlfn.XMATCH("子ども・若者や教育に関すること",_xlfn.TEXTSPLIT(回答一覧[[#This Row],[7⃣区のおしらせ「せたがや」でどのようなテーマを特集してほしいか（複数選択可）]],";",,FALSE,0))),0,1)</f>
        <v>0</v>
      </c>
      <c r="AK56" s="36">
        <f>IF(ISNA(_xlfn.XMATCH("地域コミュニティに関すること",_xlfn.TEXTSPLIT(回答一覧[[#This Row],[7⃣区のおしらせ「せたがや」でどのようなテーマを特集してほしいか（複数選択可）]],";",,FALSE,0))),0,1)</f>
        <v>1</v>
      </c>
      <c r="AL56" s="36">
        <f>IF(ISNA(_xlfn.XMATCH("防災や防犯に関すること",_xlfn.TEXTSPLIT(回答一覧[[#This Row],[7⃣区のおしらせ「せたがや」でどのようなテーマを特集してほしいか（複数選択可）]],";",,FALSE,0))),0,1)</f>
        <v>1</v>
      </c>
      <c r="AM56" s="36">
        <f>IF(ISNA(_xlfn.XMATCH("多様性の尊重（人権尊重・男女共同参画）に関すること",_xlfn.TEXTSPLIT(回答一覧[[#This Row],[7⃣区のおしらせ「せたがや」でどのようなテーマを特集してほしいか（複数選択可）]],";",,FALSE,0))),0,1)</f>
        <v>0</v>
      </c>
      <c r="AN56" s="36">
        <f>IF(ISNA(_xlfn.XMATCH("文化・芸術やスポーツ、生涯学習に関すること",_xlfn.TEXTSPLIT(回答一覧[[#This Row],[7⃣区のおしらせ「せたがや」でどのようなテーマを特集してほしいか（複数選択可）]],";",,FALSE,0))),0,1)</f>
        <v>1</v>
      </c>
      <c r="AO56" s="36">
        <f>IF(ISNA(_xlfn.XMATCH("清掃・資源リサイクルに関すること",_xlfn.TEXTSPLIT(回答一覧[[#This Row],[7⃣区のおしらせ「せたがや」でどのようなテーマを特集してほしいか（複数選択可）]],";",,FALSE,0))),0,1)</f>
        <v>1</v>
      </c>
      <c r="AP56" s="36">
        <f>IF(ISNA(_xlfn.XMATCH("消費者支援や産業振興・雇用促進に関すること",_xlfn.TEXTSPLIT(回答一覧[[#This Row],[7⃣区のおしらせ「せたがや」でどのようなテーマを特集してほしいか（複数選択可）]],";",,FALSE,0))),0,1)</f>
        <v>0</v>
      </c>
      <c r="AQ56" s="36">
        <f>IF(ISNA(_xlfn.XMATCH("公園・緑地や自然環境の保護に関すること",_xlfn.TEXTSPLIT(回答一覧[[#This Row],[7⃣区のおしらせ「せたがや」でどのようなテーマを特集してほしいか（複数選択可）]],";",,FALSE,0))),0,1)</f>
        <v>1</v>
      </c>
      <c r="AR56" s="36">
        <f>IF(ISNA(_xlfn.XMATCH("都市景観や交通に関すること",_xlfn.TEXTSPLIT(回答一覧[[#This Row],[7⃣区のおしらせ「せたがや」でどのようなテーマを特集してほしいか（複数選択可）]],";",,FALSE,0))),0,1)</f>
        <v>1</v>
      </c>
      <c r="AS56" s="36">
        <f>IF(ISNA(_xlfn.XMATCH("特にない",_xlfn.TEXTSPLIT(回答一覧[[#This Row],[7⃣区のおしらせ「せたがや」でどのようなテーマを特集してほしいか（複数選択可）]],";",,FALSE,0))),0,1)</f>
        <v>0</v>
      </c>
      <c r="AT56" s="36">
        <f>IF(ISNA(_xlfn.XMATCH("その他",_xlfn.TEXTSPLIT(回答一覧[[#This Row],[7⃣区のおしらせ「せたがや」でどのようなテーマを特集してほしいか（複数選択可）]],";",,FALSE,0))),0,1)</f>
        <v>0</v>
      </c>
      <c r="AU56" s="36">
        <f>IF(ISNA(_xlfn.XMATCH("無回答",_xlfn.TEXTSPLIT(回答一覧[[#This Row],[7⃣区のおしらせ「せたがや」でどのようなテーマを特集してほしいか（複数選択可）]],";",,FALSE,0))),0,1)</f>
        <v>0</v>
      </c>
      <c r="AV56" s="8" t="s">
        <v>356</v>
      </c>
      <c r="AW56" s="8" t="s">
        <v>383</v>
      </c>
      <c r="AX56" s="8" t="s">
        <v>347</v>
      </c>
      <c r="AY56" s="7"/>
    </row>
    <row r="57" spans="1:51" ht="54">
      <c r="A57" s="6" t="s">
        <v>211</v>
      </c>
      <c r="B57" s="12" t="s">
        <v>348</v>
      </c>
      <c r="C57" s="12" t="s">
        <v>349</v>
      </c>
      <c r="D57" s="8" t="s">
        <v>728</v>
      </c>
      <c r="E57" s="8" t="s">
        <v>730</v>
      </c>
      <c r="F57" s="7" t="s">
        <v>350</v>
      </c>
      <c r="G57" s="36">
        <f>IF(ISNA(_xlfn.XMATCH("新聞折込・戸別配付",_xlfn.TEXTSPLIT(回答一覧[[#This Row],[4⃣区のおしらせ「せたがや」をどのように入手しているか（複数選択可）]],";",,FALSE,0))),0,1)</f>
        <v>1</v>
      </c>
      <c r="H57" s="36">
        <f>IF(ISNA(_xlfn.XMATCH("駅",_xlfn.TEXTSPLIT(回答一覧[[#This Row],[4⃣区のおしらせ「せたがや」をどのように入手しているか（複数選択可）]],";",,FALSE,0))),0,1)</f>
        <v>0</v>
      </c>
      <c r="I57" s="36">
        <f>IF(ISNA(_xlfn.XMATCH("郵便局・コンビニエンスストア・その他商業施設",_xlfn.TEXTSPLIT(回答一覧[[#This Row],[4⃣区のおしらせ「せたがや」をどのように入手しているか（複数選択可）]],";",,FALSE,0))),0,1)</f>
        <v>0</v>
      </c>
      <c r="J57" s="36">
        <f>IF(ISNA(_xlfn.XMATCH("区施設",_xlfn.TEXTSPLIT(回答一覧[[#This Row],[4⃣区のおしらせ「せたがや」をどのように入手しているか（複数選択可）]],";",,FALSE,0))),0,1)</f>
        <v>0</v>
      </c>
      <c r="K57" s="36">
        <f>IF(ISNA(_xlfn.XMATCH("区のホームページ",_xlfn.TEXTSPLIT(回答一覧[[#This Row],[4⃣区のおしらせ「せたがや」をどのように入手しているか（複数選択可）]],";",,FALSE,0))),0,1)</f>
        <v>0</v>
      </c>
      <c r="L57" s="36">
        <f>IF(ISNA(_xlfn.XMATCH("カタログポケット・マチイロ",_xlfn.TEXTSPLIT(回答一覧[[#This Row],[4⃣区のおしらせ「せたがや」をどのように入手しているか（複数選択可）]],";",,FALSE,0))),0,1)</f>
        <v>0</v>
      </c>
      <c r="M57" s="36">
        <f>IF(ISNA(_xlfn.XMATCH("入手していない",_xlfn.TEXTSPLIT(回答一覧[[#This Row],[4⃣区のおしらせ「せたがや」をどのように入手しているか（複数選択可）]],";",,FALSE,0))),0,1)</f>
        <v>0</v>
      </c>
      <c r="N57" s="36">
        <f>IF(ISNA(_xlfn.XMATCH("その他",_xlfn.TEXTSPLIT(回答一覧[[#This Row],[4⃣区のおしらせ「せたがや」をどのように入手しているか（複数選択可）]],";",,FALSE,0))),0,1)</f>
        <v>0</v>
      </c>
      <c r="O57" s="36">
        <f>IF(ISNA(_xlfn.XMATCH("無回答",_xlfn.TEXTSPLIT(回答一覧[[#This Row],[4⃣区のおしらせ「せたがや」をどのように入手しているか（複数選択可）]],";",,FALSE,0))),0,1)</f>
        <v>0</v>
      </c>
      <c r="P57" s="8" t="s">
        <v>360</v>
      </c>
      <c r="Q57" s="8" t="s">
        <v>352</v>
      </c>
      <c r="R57" s="8" t="s">
        <v>377</v>
      </c>
      <c r="S57" s="8" t="s">
        <v>377</v>
      </c>
      <c r="T57" s="8" t="s">
        <v>377</v>
      </c>
      <c r="U57" s="8" t="s">
        <v>352</v>
      </c>
      <c r="V57" s="8" t="s">
        <v>353</v>
      </c>
      <c r="W57" s="7" t="s">
        <v>620</v>
      </c>
      <c r="X57" s="36">
        <f>IF(ISNA(_xlfn.XMATCH("利用できる行政サービスや、暮らしに関わる情報・知識を入手したい",_xlfn.TEXTSPLIT(回答一覧[[#This Row],[6⃣区のおしらせ「せたがや」にどんなことを期待するか（複数選択可）]],";",,FALSE,0))),0,1)</f>
        <v>1</v>
      </c>
      <c r="Y57" s="36">
        <f>IF(ISNA(_xlfn.XMATCH("イベントの情報を入手したい",_xlfn.TEXTSPLIT(回答一覧[[#This Row],[6⃣区のおしらせ「せたがや」にどんなことを期待するか（複数選択可）]],";",,FALSE,0))),0,1)</f>
        <v>0</v>
      </c>
      <c r="Z57" s="36">
        <f>IF(ISNA(_xlfn.XMATCH("区の新しい取組みについて知りたい",_xlfn.TEXTSPLIT(回答一覧[[#This Row],[6⃣区のおしらせ「せたがや」にどんなことを期待するか（複数選択可）]],";",,FALSE,0))),0,1)</f>
        <v>1</v>
      </c>
      <c r="AA57" s="36">
        <f>IF(ISNA(_xlfn.XMATCH("予算など区政の基本的な情報を入手したい",_xlfn.TEXTSPLIT(回答一覧[[#This Row],[6⃣区のおしらせ「せたがや」にどんなことを期待するか（複数選択可）]],";",,FALSE,0))),0,1)</f>
        <v>1</v>
      </c>
      <c r="AB57" s="36">
        <f>IF(ISNA(_xlfn.XMATCH("区が直面する課題や、それに対する区の考え・取組みについて知りたい",_xlfn.TEXTSPLIT(回答一覧[[#This Row],[6⃣区のおしらせ「せたがや」にどんなことを期待するか（複数選択可）]],";",,FALSE,0))),0,1)</f>
        <v>0</v>
      </c>
      <c r="AC57" s="36">
        <f>IF(ISNA(_xlfn.XMATCH("区の取組みへの意見募集企画に意見や提案を寄せたい",_xlfn.TEXTSPLIT(回答一覧[[#This Row],[6⃣区のおしらせ「せたがや」にどんなことを期待するか（複数選択可）]],";",,FALSE,0))),0,1)</f>
        <v>0</v>
      </c>
      <c r="AD57" s="36">
        <f>IF(ISNA(_xlfn.XMATCH("区民等と区が協働して取り組んでいる事柄について知りたい",_xlfn.TEXTSPLIT(回答一覧[[#This Row],[6⃣区のおしらせ「せたがや」にどんなことを期待するか（複数選択可）]],";",,FALSE,0))),0,1)</f>
        <v>1</v>
      </c>
      <c r="AE57" s="36">
        <f>IF(ISNA(_xlfn.XMATCH("特にない",_xlfn.TEXTSPLIT(回答一覧[[#This Row],[6⃣区のおしらせ「せたがや」にどんなことを期待するか（複数選択可）]],";",,FALSE,0))),0,1)</f>
        <v>0</v>
      </c>
      <c r="AF57" s="36">
        <f>IF(ISNA(_xlfn.XMATCH("無回答",_xlfn.TEXTSPLIT(回答一覧[[#This Row],[6⃣区のおしらせ「せたがや」にどんなことを期待するか（複数選択可）]],";",,FALSE,0))),0,1)</f>
        <v>0</v>
      </c>
      <c r="AG57" s="7" t="s">
        <v>621</v>
      </c>
      <c r="AH57" s="36">
        <f>IF(ISNA(_xlfn.XMATCH("健康づくりや高齢者・障害者の福祉に関すること",_xlfn.TEXTSPLIT(回答一覧[[#This Row],[7⃣区のおしらせ「せたがや」でどのようなテーマを特集してほしいか（複数選択可）]],";",,FALSE,0))),0,1)</f>
        <v>0</v>
      </c>
      <c r="AI57" s="36">
        <f>IF(ISNA(_xlfn.XMATCH("生活の困りごとに対する支援に関すること",_xlfn.TEXTSPLIT(回答一覧[[#This Row],[7⃣区のおしらせ「せたがや」でどのようなテーマを特集してほしいか（複数選択可）]],";",,FALSE,0))),0,1)</f>
        <v>0</v>
      </c>
      <c r="AJ57" s="36">
        <f>IF(ISNA(_xlfn.XMATCH("子ども・若者や教育に関すること",_xlfn.TEXTSPLIT(回答一覧[[#This Row],[7⃣区のおしらせ「せたがや」でどのようなテーマを特集してほしいか（複数選択可）]],";",,FALSE,0))),0,1)</f>
        <v>1</v>
      </c>
      <c r="AK57" s="36">
        <f>IF(ISNA(_xlfn.XMATCH("地域コミュニティに関すること",_xlfn.TEXTSPLIT(回答一覧[[#This Row],[7⃣区のおしらせ「せたがや」でどのようなテーマを特集してほしいか（複数選択可）]],";",,FALSE,0))),0,1)</f>
        <v>0</v>
      </c>
      <c r="AL57" s="36">
        <f>IF(ISNA(_xlfn.XMATCH("防災や防犯に関すること",_xlfn.TEXTSPLIT(回答一覧[[#This Row],[7⃣区のおしらせ「せたがや」でどのようなテーマを特集してほしいか（複数選択可）]],";",,FALSE,0))),0,1)</f>
        <v>1</v>
      </c>
      <c r="AM57" s="36">
        <f>IF(ISNA(_xlfn.XMATCH("多様性の尊重（人権尊重・男女共同参画）に関すること",_xlfn.TEXTSPLIT(回答一覧[[#This Row],[7⃣区のおしらせ「せたがや」でどのようなテーマを特集してほしいか（複数選択可）]],";",,FALSE,0))),0,1)</f>
        <v>0</v>
      </c>
      <c r="AN57" s="36">
        <f>IF(ISNA(_xlfn.XMATCH("文化・芸術やスポーツ、生涯学習に関すること",_xlfn.TEXTSPLIT(回答一覧[[#This Row],[7⃣区のおしらせ「せたがや」でどのようなテーマを特集してほしいか（複数選択可）]],";",,FALSE,0))),0,1)</f>
        <v>0</v>
      </c>
      <c r="AO57" s="36">
        <f>IF(ISNA(_xlfn.XMATCH("清掃・資源リサイクルに関すること",_xlfn.TEXTSPLIT(回答一覧[[#This Row],[7⃣区のおしらせ「せたがや」でどのようなテーマを特集してほしいか（複数選択可）]],";",,FALSE,0))),0,1)</f>
        <v>1</v>
      </c>
      <c r="AP57" s="36">
        <f>IF(ISNA(_xlfn.XMATCH("消費者支援や産業振興・雇用促進に関すること",_xlfn.TEXTSPLIT(回答一覧[[#This Row],[7⃣区のおしらせ「せたがや」でどのようなテーマを特集してほしいか（複数選択可）]],";",,FALSE,0))),0,1)</f>
        <v>0</v>
      </c>
      <c r="AQ57" s="36">
        <f>IF(ISNA(_xlfn.XMATCH("公園・緑地や自然環境の保護に関すること",_xlfn.TEXTSPLIT(回答一覧[[#This Row],[7⃣区のおしらせ「せたがや」でどのようなテーマを特集してほしいか（複数選択可）]],";",,FALSE,0))),0,1)</f>
        <v>0</v>
      </c>
      <c r="AR57" s="36">
        <f>IF(ISNA(_xlfn.XMATCH("都市景観や交通に関すること",_xlfn.TEXTSPLIT(回答一覧[[#This Row],[7⃣区のおしらせ「せたがや」でどのようなテーマを特集してほしいか（複数選択可）]],";",,FALSE,0))),0,1)</f>
        <v>1</v>
      </c>
      <c r="AS57" s="36">
        <f>IF(ISNA(_xlfn.XMATCH("特にない",_xlfn.TEXTSPLIT(回答一覧[[#This Row],[7⃣区のおしらせ「せたがや」でどのようなテーマを特集してほしいか（複数選択可）]],";",,FALSE,0))),0,1)</f>
        <v>0</v>
      </c>
      <c r="AT57" s="36">
        <f>IF(ISNA(_xlfn.XMATCH("その他",_xlfn.TEXTSPLIT(回答一覧[[#This Row],[7⃣区のおしらせ「せたがや」でどのようなテーマを特集してほしいか（複数選択可）]],";",,FALSE,0))),0,1)</f>
        <v>0</v>
      </c>
      <c r="AU57" s="36">
        <f>IF(ISNA(_xlfn.XMATCH("無回答",_xlfn.TEXTSPLIT(回答一覧[[#This Row],[7⃣区のおしらせ「せたがや」でどのようなテーマを特集してほしいか（複数選択可）]],";",,FALSE,0))),0,1)</f>
        <v>0</v>
      </c>
      <c r="AV57" s="8" t="s">
        <v>363</v>
      </c>
      <c r="AW57" s="8" t="s">
        <v>357</v>
      </c>
      <c r="AX57" s="8" t="s">
        <v>347</v>
      </c>
      <c r="AY57" s="7"/>
    </row>
    <row r="58" spans="1:51" ht="54">
      <c r="A58" s="6" t="s">
        <v>210</v>
      </c>
      <c r="B58" s="12" t="s">
        <v>617</v>
      </c>
      <c r="C58" s="12" t="s">
        <v>380</v>
      </c>
      <c r="D58" s="8" t="s">
        <v>728</v>
      </c>
      <c r="E58" s="8" t="s">
        <v>363</v>
      </c>
      <c r="F58" s="7" t="s">
        <v>350</v>
      </c>
      <c r="G58" s="36">
        <f>IF(ISNA(_xlfn.XMATCH("新聞折込・戸別配付",_xlfn.TEXTSPLIT(回答一覧[[#This Row],[4⃣区のおしらせ「せたがや」をどのように入手しているか（複数選択可）]],";",,FALSE,0))),0,1)</f>
        <v>1</v>
      </c>
      <c r="H58" s="36">
        <f>IF(ISNA(_xlfn.XMATCH("駅",_xlfn.TEXTSPLIT(回答一覧[[#This Row],[4⃣区のおしらせ「せたがや」をどのように入手しているか（複数選択可）]],";",,FALSE,0))),0,1)</f>
        <v>0</v>
      </c>
      <c r="I58" s="36">
        <f>IF(ISNA(_xlfn.XMATCH("郵便局・コンビニエンスストア・その他商業施設",_xlfn.TEXTSPLIT(回答一覧[[#This Row],[4⃣区のおしらせ「せたがや」をどのように入手しているか（複数選択可）]],";",,FALSE,0))),0,1)</f>
        <v>0</v>
      </c>
      <c r="J58" s="36">
        <f>IF(ISNA(_xlfn.XMATCH("区施設",_xlfn.TEXTSPLIT(回答一覧[[#This Row],[4⃣区のおしらせ「せたがや」をどのように入手しているか（複数選択可）]],";",,FALSE,0))),0,1)</f>
        <v>0</v>
      </c>
      <c r="K58" s="36">
        <f>IF(ISNA(_xlfn.XMATCH("区のホームページ",_xlfn.TEXTSPLIT(回答一覧[[#This Row],[4⃣区のおしらせ「せたがや」をどのように入手しているか（複数選択可）]],";",,FALSE,0))),0,1)</f>
        <v>0</v>
      </c>
      <c r="L58" s="36">
        <f>IF(ISNA(_xlfn.XMATCH("カタログポケット・マチイロ",_xlfn.TEXTSPLIT(回答一覧[[#This Row],[4⃣区のおしらせ「せたがや」をどのように入手しているか（複数選択可）]],";",,FALSE,0))),0,1)</f>
        <v>0</v>
      </c>
      <c r="M58" s="36">
        <f>IF(ISNA(_xlfn.XMATCH("入手していない",_xlfn.TEXTSPLIT(回答一覧[[#This Row],[4⃣区のおしらせ「せたがや」をどのように入手しているか（複数選択可）]],";",,FALSE,0))),0,1)</f>
        <v>0</v>
      </c>
      <c r="N58" s="36">
        <f>IF(ISNA(_xlfn.XMATCH("その他",_xlfn.TEXTSPLIT(回答一覧[[#This Row],[4⃣区のおしらせ「せたがや」をどのように入手しているか（複数選択可）]],";",,FALSE,0))),0,1)</f>
        <v>0</v>
      </c>
      <c r="O58" s="36">
        <f>IF(ISNA(_xlfn.XMATCH("無回答",_xlfn.TEXTSPLIT(回答一覧[[#This Row],[4⃣区のおしらせ「せたがや」をどのように入手しているか（複数選択可）]],";",,FALSE,0))),0,1)</f>
        <v>0</v>
      </c>
      <c r="P58" s="8" t="s">
        <v>351</v>
      </c>
      <c r="Q58" s="8" t="s">
        <v>847</v>
      </c>
      <c r="R58" s="8" t="s">
        <v>352</v>
      </c>
      <c r="S58" s="8" t="s">
        <v>847</v>
      </c>
      <c r="T58" s="8" t="s">
        <v>352</v>
      </c>
      <c r="U58" s="8" t="s">
        <v>352</v>
      </c>
      <c r="V58" s="8" t="s">
        <v>353</v>
      </c>
      <c r="W58" s="7" t="s">
        <v>618</v>
      </c>
      <c r="X58" s="36">
        <f>IF(ISNA(_xlfn.XMATCH("利用できる行政サービスや、暮らしに関わる情報・知識を入手したい",_xlfn.TEXTSPLIT(回答一覧[[#This Row],[6⃣区のおしらせ「せたがや」にどんなことを期待するか（複数選択可）]],";",,FALSE,0))),0,1)</f>
        <v>1</v>
      </c>
      <c r="Y58" s="36">
        <f>IF(ISNA(_xlfn.XMATCH("イベントの情報を入手したい",_xlfn.TEXTSPLIT(回答一覧[[#This Row],[6⃣区のおしらせ「せたがや」にどんなことを期待するか（複数選択可）]],";",,FALSE,0))),0,1)</f>
        <v>1</v>
      </c>
      <c r="Z58" s="36">
        <f>IF(ISNA(_xlfn.XMATCH("区の新しい取組みについて知りたい",_xlfn.TEXTSPLIT(回答一覧[[#This Row],[6⃣区のおしらせ「せたがや」にどんなことを期待するか（複数選択可）]],";",,FALSE,0))),0,1)</f>
        <v>0</v>
      </c>
      <c r="AA58" s="36">
        <f>IF(ISNA(_xlfn.XMATCH("予算など区政の基本的な情報を入手したい",_xlfn.TEXTSPLIT(回答一覧[[#This Row],[6⃣区のおしらせ「せたがや」にどんなことを期待するか（複数選択可）]],";",,FALSE,0))),0,1)</f>
        <v>0</v>
      </c>
      <c r="AB58" s="36">
        <f>IF(ISNA(_xlfn.XMATCH("区が直面する課題や、それに対する区の考え・取組みについて知りたい",_xlfn.TEXTSPLIT(回答一覧[[#This Row],[6⃣区のおしらせ「せたがや」にどんなことを期待するか（複数選択可）]],";",,FALSE,0))),0,1)</f>
        <v>1</v>
      </c>
      <c r="AC58" s="36">
        <f>IF(ISNA(_xlfn.XMATCH("区の取組みへの意見募集企画に意見や提案を寄せたい",_xlfn.TEXTSPLIT(回答一覧[[#This Row],[6⃣区のおしらせ「せたがや」にどんなことを期待するか（複数選択可）]],";",,FALSE,0))),0,1)</f>
        <v>1</v>
      </c>
      <c r="AD58" s="36">
        <f>IF(ISNA(_xlfn.XMATCH("区民等と区が協働して取り組んでいる事柄について知りたい",_xlfn.TEXTSPLIT(回答一覧[[#This Row],[6⃣区のおしらせ「せたがや」にどんなことを期待するか（複数選択可）]],";",,FALSE,0))),0,1)</f>
        <v>0</v>
      </c>
      <c r="AE58" s="36">
        <f>IF(ISNA(_xlfn.XMATCH("特にない",_xlfn.TEXTSPLIT(回答一覧[[#This Row],[6⃣区のおしらせ「せたがや」にどんなことを期待するか（複数選択可）]],";",,FALSE,0))),0,1)</f>
        <v>0</v>
      </c>
      <c r="AF58" s="36">
        <f>IF(ISNA(_xlfn.XMATCH("無回答",_xlfn.TEXTSPLIT(回答一覧[[#This Row],[6⃣区のおしらせ「せたがや」にどんなことを期待するか（複数選択可）]],";",,FALSE,0))),0,1)</f>
        <v>0</v>
      </c>
      <c r="AG58" s="7" t="s">
        <v>619</v>
      </c>
      <c r="AH58" s="36">
        <f>IF(ISNA(_xlfn.XMATCH("健康づくりや高齢者・障害者の福祉に関すること",_xlfn.TEXTSPLIT(回答一覧[[#This Row],[7⃣区のおしらせ「せたがや」でどのようなテーマを特集してほしいか（複数選択可）]],";",,FALSE,0))),0,1)</f>
        <v>0</v>
      </c>
      <c r="AI58" s="36">
        <f>IF(ISNA(_xlfn.XMATCH("生活の困りごとに対する支援に関すること",_xlfn.TEXTSPLIT(回答一覧[[#This Row],[7⃣区のおしらせ「せたがや」でどのようなテーマを特集してほしいか（複数選択可）]],";",,FALSE,0))),0,1)</f>
        <v>0</v>
      </c>
      <c r="AJ58" s="36">
        <f>IF(ISNA(_xlfn.XMATCH("子ども・若者や教育に関すること",_xlfn.TEXTSPLIT(回答一覧[[#This Row],[7⃣区のおしらせ「せたがや」でどのようなテーマを特集してほしいか（複数選択可）]],";",,FALSE,0))),0,1)</f>
        <v>1</v>
      </c>
      <c r="AK58" s="36">
        <f>IF(ISNA(_xlfn.XMATCH("地域コミュニティに関すること",_xlfn.TEXTSPLIT(回答一覧[[#This Row],[7⃣区のおしらせ「せたがや」でどのようなテーマを特集してほしいか（複数選択可）]],";",,FALSE,0))),0,1)</f>
        <v>1</v>
      </c>
      <c r="AL58" s="36">
        <f>IF(ISNA(_xlfn.XMATCH("防災や防犯に関すること",_xlfn.TEXTSPLIT(回答一覧[[#This Row],[7⃣区のおしらせ「せたがや」でどのようなテーマを特集してほしいか（複数選択可）]],";",,FALSE,0))),0,1)</f>
        <v>0</v>
      </c>
      <c r="AM58" s="36">
        <f>IF(ISNA(_xlfn.XMATCH("多様性の尊重（人権尊重・男女共同参画）に関すること",_xlfn.TEXTSPLIT(回答一覧[[#This Row],[7⃣区のおしらせ「せたがや」でどのようなテーマを特集してほしいか（複数選択可）]],";",,FALSE,0))),0,1)</f>
        <v>1</v>
      </c>
      <c r="AN58" s="36">
        <f>IF(ISNA(_xlfn.XMATCH("文化・芸術やスポーツ、生涯学習に関すること",_xlfn.TEXTSPLIT(回答一覧[[#This Row],[7⃣区のおしらせ「せたがや」でどのようなテーマを特集してほしいか（複数選択可）]],";",,FALSE,0))),0,1)</f>
        <v>1</v>
      </c>
      <c r="AO58" s="36">
        <f>IF(ISNA(_xlfn.XMATCH("清掃・資源リサイクルに関すること",_xlfn.TEXTSPLIT(回答一覧[[#This Row],[7⃣区のおしらせ「せたがや」でどのようなテーマを特集してほしいか（複数選択可）]],";",,FALSE,0))),0,1)</f>
        <v>0</v>
      </c>
      <c r="AP58" s="36">
        <f>IF(ISNA(_xlfn.XMATCH("消費者支援や産業振興・雇用促進に関すること",_xlfn.TEXTSPLIT(回答一覧[[#This Row],[7⃣区のおしらせ「せたがや」でどのようなテーマを特集してほしいか（複数選択可）]],";",,FALSE,0))),0,1)</f>
        <v>0</v>
      </c>
      <c r="AQ58" s="36">
        <f>IF(ISNA(_xlfn.XMATCH("公園・緑地や自然環境の保護に関すること",_xlfn.TEXTSPLIT(回答一覧[[#This Row],[7⃣区のおしらせ「せたがや」でどのようなテーマを特集してほしいか（複数選択可）]],";",,FALSE,0))),0,1)</f>
        <v>0</v>
      </c>
      <c r="AR58" s="36">
        <f>IF(ISNA(_xlfn.XMATCH("都市景観や交通に関すること",_xlfn.TEXTSPLIT(回答一覧[[#This Row],[7⃣区のおしらせ「せたがや」でどのようなテーマを特集してほしいか（複数選択可）]],";",,FALSE,0))),0,1)</f>
        <v>0</v>
      </c>
      <c r="AS58" s="36">
        <f>IF(ISNA(_xlfn.XMATCH("特にない",_xlfn.TEXTSPLIT(回答一覧[[#This Row],[7⃣区のおしらせ「せたがや」でどのようなテーマを特集してほしいか（複数選択可）]],";",,FALSE,0))),0,1)</f>
        <v>0</v>
      </c>
      <c r="AT58" s="36">
        <f>IF(ISNA(_xlfn.XMATCH("その他",_xlfn.TEXTSPLIT(回答一覧[[#This Row],[7⃣区のおしらせ「せたがや」でどのようなテーマを特集してほしいか（複数選択可）]],";",,FALSE,0))),0,1)</f>
        <v>0</v>
      </c>
      <c r="AU58" s="36">
        <f>IF(ISNA(_xlfn.XMATCH("無回答",_xlfn.TEXTSPLIT(回答一覧[[#This Row],[7⃣区のおしらせ「せたがや」でどのようなテーマを特集してほしいか（複数選択可）]],";",,FALSE,0))),0,1)</f>
        <v>0</v>
      </c>
      <c r="AV58" s="8" t="s">
        <v>363</v>
      </c>
      <c r="AW58" s="8" t="s">
        <v>357</v>
      </c>
      <c r="AX58" s="8" t="s">
        <v>347</v>
      </c>
      <c r="AY58" s="7"/>
    </row>
    <row r="59" spans="1:51" ht="40.5">
      <c r="A59" s="6" t="s">
        <v>209</v>
      </c>
      <c r="B59" s="12" t="s">
        <v>358</v>
      </c>
      <c r="C59" s="12" t="s">
        <v>349</v>
      </c>
      <c r="D59" s="8" t="s">
        <v>728</v>
      </c>
      <c r="E59" s="8" t="s">
        <v>730</v>
      </c>
      <c r="F59" s="7" t="s">
        <v>350</v>
      </c>
      <c r="G59" s="36">
        <f>IF(ISNA(_xlfn.XMATCH("新聞折込・戸別配付",_xlfn.TEXTSPLIT(回答一覧[[#This Row],[4⃣区のおしらせ「せたがや」をどのように入手しているか（複数選択可）]],";",,FALSE,0))),0,1)</f>
        <v>1</v>
      </c>
      <c r="H59" s="36">
        <f>IF(ISNA(_xlfn.XMATCH("駅",_xlfn.TEXTSPLIT(回答一覧[[#This Row],[4⃣区のおしらせ「せたがや」をどのように入手しているか（複数選択可）]],";",,FALSE,0))),0,1)</f>
        <v>0</v>
      </c>
      <c r="I59" s="36">
        <f>IF(ISNA(_xlfn.XMATCH("郵便局・コンビニエンスストア・その他商業施設",_xlfn.TEXTSPLIT(回答一覧[[#This Row],[4⃣区のおしらせ「せたがや」をどのように入手しているか（複数選択可）]],";",,FALSE,0))),0,1)</f>
        <v>0</v>
      </c>
      <c r="J59" s="36">
        <f>IF(ISNA(_xlfn.XMATCH("区施設",_xlfn.TEXTSPLIT(回答一覧[[#This Row],[4⃣区のおしらせ「せたがや」をどのように入手しているか（複数選択可）]],";",,FALSE,0))),0,1)</f>
        <v>0</v>
      </c>
      <c r="K59" s="36">
        <f>IF(ISNA(_xlfn.XMATCH("区のホームページ",_xlfn.TEXTSPLIT(回答一覧[[#This Row],[4⃣区のおしらせ「せたがや」をどのように入手しているか（複数選択可）]],";",,FALSE,0))),0,1)</f>
        <v>0</v>
      </c>
      <c r="L59" s="36">
        <f>IF(ISNA(_xlfn.XMATCH("カタログポケット・マチイロ",_xlfn.TEXTSPLIT(回答一覧[[#This Row],[4⃣区のおしらせ「せたがや」をどのように入手しているか（複数選択可）]],";",,FALSE,0))),0,1)</f>
        <v>0</v>
      </c>
      <c r="M59" s="36">
        <f>IF(ISNA(_xlfn.XMATCH("入手していない",_xlfn.TEXTSPLIT(回答一覧[[#This Row],[4⃣区のおしらせ「せたがや」をどのように入手しているか（複数選択可）]],";",,FALSE,0))),0,1)</f>
        <v>0</v>
      </c>
      <c r="N59" s="36">
        <f>IF(ISNA(_xlfn.XMATCH("その他",_xlfn.TEXTSPLIT(回答一覧[[#This Row],[4⃣区のおしらせ「せたがや」をどのように入手しているか（複数選択可）]],";",,FALSE,0))),0,1)</f>
        <v>0</v>
      </c>
      <c r="O59" s="36">
        <f>IF(ISNA(_xlfn.XMATCH("無回答",_xlfn.TEXTSPLIT(回答一覧[[#This Row],[4⃣区のおしらせ「せたがや」をどのように入手しているか（複数選択可）]],";",,FALSE,0))),0,1)</f>
        <v>0</v>
      </c>
      <c r="P59" s="8" t="s">
        <v>387</v>
      </c>
      <c r="Q59" s="8" t="s">
        <v>377</v>
      </c>
      <c r="R59" s="8" t="s">
        <v>377</v>
      </c>
      <c r="S59" s="8" t="s">
        <v>377</v>
      </c>
      <c r="T59" s="8" t="s">
        <v>377</v>
      </c>
      <c r="U59" s="8" t="s">
        <v>377</v>
      </c>
      <c r="V59" s="8" t="s">
        <v>353</v>
      </c>
      <c r="W59" s="7" t="s">
        <v>614</v>
      </c>
      <c r="X59" s="36">
        <f>IF(ISNA(_xlfn.XMATCH("利用できる行政サービスや、暮らしに関わる情報・知識を入手したい",_xlfn.TEXTSPLIT(回答一覧[[#This Row],[6⃣区のおしらせ「せたがや」にどんなことを期待するか（複数選択可）]],";",,FALSE,0))),0,1)</f>
        <v>1</v>
      </c>
      <c r="Y59" s="36">
        <f>IF(ISNA(_xlfn.XMATCH("イベントの情報を入手したい",_xlfn.TEXTSPLIT(回答一覧[[#This Row],[6⃣区のおしらせ「せたがや」にどんなことを期待するか（複数選択可）]],";",,FALSE,0))),0,1)</f>
        <v>1</v>
      </c>
      <c r="Z59" s="36">
        <f>IF(ISNA(_xlfn.XMATCH("区の新しい取組みについて知りたい",_xlfn.TEXTSPLIT(回答一覧[[#This Row],[6⃣区のおしらせ「せたがや」にどんなことを期待するか（複数選択可）]],";",,FALSE,0))),0,1)</f>
        <v>0</v>
      </c>
      <c r="AA59" s="36">
        <f>IF(ISNA(_xlfn.XMATCH("予算など区政の基本的な情報を入手したい",_xlfn.TEXTSPLIT(回答一覧[[#This Row],[6⃣区のおしらせ「せたがや」にどんなことを期待するか（複数選択可）]],";",,FALSE,0))),0,1)</f>
        <v>0</v>
      </c>
      <c r="AB59" s="36">
        <f>IF(ISNA(_xlfn.XMATCH("区が直面する課題や、それに対する区の考え・取組みについて知りたい",_xlfn.TEXTSPLIT(回答一覧[[#This Row],[6⃣区のおしらせ「せたがや」にどんなことを期待するか（複数選択可）]],";",,FALSE,0))),0,1)</f>
        <v>0</v>
      </c>
      <c r="AC59" s="36">
        <f>IF(ISNA(_xlfn.XMATCH("区の取組みへの意見募集企画に意見や提案を寄せたい",_xlfn.TEXTSPLIT(回答一覧[[#This Row],[6⃣区のおしらせ「せたがや」にどんなことを期待するか（複数選択可）]],";",,FALSE,0))),0,1)</f>
        <v>1</v>
      </c>
      <c r="AD59" s="36">
        <f>IF(ISNA(_xlfn.XMATCH("区民等と区が協働して取り組んでいる事柄について知りたい",_xlfn.TEXTSPLIT(回答一覧[[#This Row],[6⃣区のおしらせ「せたがや」にどんなことを期待するか（複数選択可）]],";",,FALSE,0))),0,1)</f>
        <v>0</v>
      </c>
      <c r="AE59" s="36">
        <f>IF(ISNA(_xlfn.XMATCH("特にない",_xlfn.TEXTSPLIT(回答一覧[[#This Row],[6⃣区のおしらせ「せたがや」にどんなことを期待するか（複数選択可）]],";",,FALSE,0))),0,1)</f>
        <v>0</v>
      </c>
      <c r="AF59" s="36">
        <f>IF(ISNA(_xlfn.XMATCH("無回答",_xlfn.TEXTSPLIT(回答一覧[[#This Row],[6⃣区のおしらせ「せたがや」にどんなことを期待するか（複数選択可）]],";",,FALSE,0))),0,1)</f>
        <v>0</v>
      </c>
      <c r="AG59" s="7" t="s">
        <v>615</v>
      </c>
      <c r="AH59" s="36">
        <f>IF(ISNA(_xlfn.XMATCH("健康づくりや高齢者・障害者の福祉に関すること",_xlfn.TEXTSPLIT(回答一覧[[#This Row],[7⃣区のおしらせ「せたがや」でどのようなテーマを特集してほしいか（複数選択可）]],";",,FALSE,0))),0,1)</f>
        <v>1</v>
      </c>
      <c r="AI59" s="36">
        <f>IF(ISNA(_xlfn.XMATCH("生活の困りごとに対する支援に関すること",_xlfn.TEXTSPLIT(回答一覧[[#This Row],[7⃣区のおしらせ「せたがや」でどのようなテーマを特集してほしいか（複数選択可）]],";",,FALSE,0))),0,1)</f>
        <v>0</v>
      </c>
      <c r="AJ59" s="36">
        <f>IF(ISNA(_xlfn.XMATCH("子ども・若者や教育に関すること",_xlfn.TEXTSPLIT(回答一覧[[#This Row],[7⃣区のおしらせ「せたがや」でどのようなテーマを特集してほしいか（複数選択可）]],";",,FALSE,0))),0,1)</f>
        <v>0</v>
      </c>
      <c r="AK59" s="36">
        <f>IF(ISNA(_xlfn.XMATCH("地域コミュニティに関すること",_xlfn.TEXTSPLIT(回答一覧[[#This Row],[7⃣区のおしらせ「せたがや」でどのようなテーマを特集してほしいか（複数選択可）]],";",,FALSE,0))),0,1)</f>
        <v>1</v>
      </c>
      <c r="AL59" s="36">
        <f>IF(ISNA(_xlfn.XMATCH("防災や防犯に関すること",_xlfn.TEXTSPLIT(回答一覧[[#This Row],[7⃣区のおしらせ「せたがや」でどのようなテーマを特集してほしいか（複数選択可）]],";",,FALSE,0))),0,1)</f>
        <v>0</v>
      </c>
      <c r="AM59" s="36">
        <f>IF(ISNA(_xlfn.XMATCH("多様性の尊重（人権尊重・男女共同参画）に関すること",_xlfn.TEXTSPLIT(回答一覧[[#This Row],[7⃣区のおしらせ「せたがや」でどのようなテーマを特集してほしいか（複数選択可）]],";",,FALSE,0))),0,1)</f>
        <v>0</v>
      </c>
      <c r="AN59" s="36">
        <f>IF(ISNA(_xlfn.XMATCH("文化・芸術やスポーツ、生涯学習に関すること",_xlfn.TEXTSPLIT(回答一覧[[#This Row],[7⃣区のおしらせ「せたがや」でどのようなテーマを特集してほしいか（複数選択可）]],";",,FALSE,0))),0,1)</f>
        <v>1</v>
      </c>
      <c r="AO59" s="36">
        <f>IF(ISNA(_xlfn.XMATCH("清掃・資源リサイクルに関すること",_xlfn.TEXTSPLIT(回答一覧[[#This Row],[7⃣区のおしらせ「せたがや」でどのようなテーマを特集してほしいか（複数選択可）]],";",,FALSE,0))),0,1)</f>
        <v>0</v>
      </c>
      <c r="AP59" s="36">
        <f>IF(ISNA(_xlfn.XMATCH("消費者支援や産業振興・雇用促進に関すること",_xlfn.TEXTSPLIT(回答一覧[[#This Row],[7⃣区のおしらせ「せたがや」でどのようなテーマを特集してほしいか（複数選択可）]],";",,FALSE,0))),0,1)</f>
        <v>0</v>
      </c>
      <c r="AQ59" s="36">
        <f>IF(ISNA(_xlfn.XMATCH("公園・緑地や自然環境の保護に関すること",_xlfn.TEXTSPLIT(回答一覧[[#This Row],[7⃣区のおしらせ「せたがや」でどのようなテーマを特集してほしいか（複数選択可）]],";",,FALSE,0))),0,1)</f>
        <v>1</v>
      </c>
      <c r="AR59" s="36">
        <f>IF(ISNA(_xlfn.XMATCH("都市景観や交通に関すること",_xlfn.TEXTSPLIT(回答一覧[[#This Row],[7⃣区のおしらせ「せたがや」でどのようなテーマを特集してほしいか（複数選択可）]],";",,FALSE,0))),0,1)</f>
        <v>1</v>
      </c>
      <c r="AS59" s="36">
        <f>IF(ISNA(_xlfn.XMATCH("特にない",_xlfn.TEXTSPLIT(回答一覧[[#This Row],[7⃣区のおしらせ「せたがや」でどのようなテーマを特集してほしいか（複数選択可）]],";",,FALSE,0))),0,1)</f>
        <v>0</v>
      </c>
      <c r="AT59" s="36">
        <f>IF(ISNA(_xlfn.XMATCH("その他",_xlfn.TEXTSPLIT(回答一覧[[#This Row],[7⃣区のおしらせ「せたがや」でどのようなテーマを特集してほしいか（複数選択可）]],";",,FALSE,0))),0,1)</f>
        <v>0</v>
      </c>
      <c r="AU59" s="36">
        <f>IF(ISNA(_xlfn.XMATCH("無回答",_xlfn.TEXTSPLIT(回答一覧[[#This Row],[7⃣区のおしらせ「せたがや」でどのようなテーマを特集してほしいか（複数選択可）]],";",,FALSE,0))),0,1)</f>
        <v>0</v>
      </c>
      <c r="AV59" s="8" t="s">
        <v>356</v>
      </c>
      <c r="AW59" s="8" t="s">
        <v>357</v>
      </c>
      <c r="AX59" s="8" t="s">
        <v>347</v>
      </c>
      <c r="AY59" s="7"/>
    </row>
    <row r="60" spans="1:51" ht="54">
      <c r="A60" s="6" t="s">
        <v>208</v>
      </c>
      <c r="B60" s="12" t="s">
        <v>413</v>
      </c>
      <c r="C60" s="12" t="s">
        <v>380</v>
      </c>
      <c r="D60" s="8" t="s">
        <v>728</v>
      </c>
      <c r="E60" s="8" t="s">
        <v>730</v>
      </c>
      <c r="F60" s="7" t="s">
        <v>350</v>
      </c>
      <c r="G60" s="36">
        <f>IF(ISNA(_xlfn.XMATCH("新聞折込・戸別配付",_xlfn.TEXTSPLIT(回答一覧[[#This Row],[4⃣区のおしらせ「せたがや」をどのように入手しているか（複数選択可）]],";",,FALSE,0))),0,1)</f>
        <v>1</v>
      </c>
      <c r="H60" s="36">
        <f>IF(ISNA(_xlfn.XMATCH("駅",_xlfn.TEXTSPLIT(回答一覧[[#This Row],[4⃣区のおしらせ「せたがや」をどのように入手しているか（複数選択可）]],";",,FALSE,0))),0,1)</f>
        <v>0</v>
      </c>
      <c r="I60" s="36">
        <f>IF(ISNA(_xlfn.XMATCH("郵便局・コンビニエンスストア・その他商業施設",_xlfn.TEXTSPLIT(回答一覧[[#This Row],[4⃣区のおしらせ「せたがや」をどのように入手しているか（複数選択可）]],";",,FALSE,0))),0,1)</f>
        <v>0</v>
      </c>
      <c r="J60" s="36">
        <f>IF(ISNA(_xlfn.XMATCH("区施設",_xlfn.TEXTSPLIT(回答一覧[[#This Row],[4⃣区のおしらせ「せたがや」をどのように入手しているか（複数選択可）]],";",,FALSE,0))),0,1)</f>
        <v>0</v>
      </c>
      <c r="K60" s="36">
        <f>IF(ISNA(_xlfn.XMATCH("区のホームページ",_xlfn.TEXTSPLIT(回答一覧[[#This Row],[4⃣区のおしらせ「せたがや」をどのように入手しているか（複数選択可）]],";",,FALSE,0))),0,1)</f>
        <v>0</v>
      </c>
      <c r="L60" s="36">
        <f>IF(ISNA(_xlfn.XMATCH("カタログポケット・マチイロ",_xlfn.TEXTSPLIT(回答一覧[[#This Row],[4⃣区のおしらせ「せたがや」をどのように入手しているか（複数選択可）]],";",,FALSE,0))),0,1)</f>
        <v>0</v>
      </c>
      <c r="M60" s="36">
        <f>IF(ISNA(_xlfn.XMATCH("入手していない",_xlfn.TEXTSPLIT(回答一覧[[#This Row],[4⃣区のおしらせ「せたがや」をどのように入手しているか（複数選択可）]],";",,FALSE,0))),0,1)</f>
        <v>0</v>
      </c>
      <c r="N60" s="36">
        <f>IF(ISNA(_xlfn.XMATCH("その他",_xlfn.TEXTSPLIT(回答一覧[[#This Row],[4⃣区のおしらせ「せたがや」をどのように入手しているか（複数選択可）]],";",,FALSE,0))),0,1)</f>
        <v>0</v>
      </c>
      <c r="O60" s="36">
        <f>IF(ISNA(_xlfn.XMATCH("無回答",_xlfn.TEXTSPLIT(回答一覧[[#This Row],[4⃣区のおしらせ「せたがや」をどのように入手しているか（複数選択可）]],";",,FALSE,0))),0,1)</f>
        <v>0</v>
      </c>
      <c r="P60" s="8" t="s">
        <v>360</v>
      </c>
      <c r="Q60" s="8" t="s">
        <v>377</v>
      </c>
      <c r="R60" s="8" t="s">
        <v>377</v>
      </c>
      <c r="S60" s="8" t="s">
        <v>352</v>
      </c>
      <c r="T60" s="8" t="s">
        <v>352</v>
      </c>
      <c r="U60" s="8" t="s">
        <v>352</v>
      </c>
      <c r="V60" s="8" t="s">
        <v>353</v>
      </c>
      <c r="W60" s="7" t="s">
        <v>450</v>
      </c>
      <c r="X60" s="36">
        <f>IF(ISNA(_xlfn.XMATCH("利用できる行政サービスや、暮らしに関わる情報・知識を入手したい",_xlfn.TEXTSPLIT(回答一覧[[#This Row],[6⃣区のおしらせ「せたがや」にどんなことを期待するか（複数選択可）]],";",,FALSE,0))),0,1)</f>
        <v>1</v>
      </c>
      <c r="Y60" s="36">
        <f>IF(ISNA(_xlfn.XMATCH("イベントの情報を入手したい",_xlfn.TEXTSPLIT(回答一覧[[#This Row],[6⃣区のおしらせ「せたがや」にどんなことを期待するか（複数選択可）]],";",,FALSE,0))),0,1)</f>
        <v>1</v>
      </c>
      <c r="Z60" s="36">
        <f>IF(ISNA(_xlfn.XMATCH("区の新しい取組みについて知りたい",_xlfn.TEXTSPLIT(回答一覧[[#This Row],[6⃣区のおしらせ「せたがや」にどんなことを期待するか（複数選択可）]],";",,FALSE,0))),0,1)</f>
        <v>0</v>
      </c>
      <c r="AA60" s="36">
        <f>IF(ISNA(_xlfn.XMATCH("予算など区政の基本的な情報を入手したい",_xlfn.TEXTSPLIT(回答一覧[[#This Row],[6⃣区のおしらせ「せたがや」にどんなことを期待するか（複数選択可）]],";",,FALSE,0))),0,1)</f>
        <v>0</v>
      </c>
      <c r="AB60" s="36">
        <f>IF(ISNA(_xlfn.XMATCH("区が直面する課題や、それに対する区の考え・取組みについて知りたい",_xlfn.TEXTSPLIT(回答一覧[[#This Row],[6⃣区のおしらせ「せたがや」にどんなことを期待するか（複数選択可）]],";",,FALSE,0))),0,1)</f>
        <v>1</v>
      </c>
      <c r="AC60" s="36">
        <f>IF(ISNA(_xlfn.XMATCH("区の取組みへの意見募集企画に意見や提案を寄せたい",_xlfn.TEXTSPLIT(回答一覧[[#This Row],[6⃣区のおしらせ「せたがや」にどんなことを期待するか（複数選択可）]],";",,FALSE,0))),0,1)</f>
        <v>0</v>
      </c>
      <c r="AD60" s="36">
        <f>IF(ISNA(_xlfn.XMATCH("区民等と区が協働して取り組んでいる事柄について知りたい",_xlfn.TEXTSPLIT(回答一覧[[#This Row],[6⃣区のおしらせ「せたがや」にどんなことを期待するか（複数選択可）]],";",,FALSE,0))),0,1)</f>
        <v>1</v>
      </c>
      <c r="AE60" s="36">
        <f>IF(ISNA(_xlfn.XMATCH("特にない",_xlfn.TEXTSPLIT(回答一覧[[#This Row],[6⃣区のおしらせ「せたがや」にどんなことを期待するか（複数選択可）]],";",,FALSE,0))),0,1)</f>
        <v>0</v>
      </c>
      <c r="AF60" s="36">
        <f>IF(ISNA(_xlfn.XMATCH("無回答",_xlfn.TEXTSPLIT(回答一覧[[#This Row],[6⃣区のおしらせ「せたがや」にどんなことを期待するか（複数選択可）]],";",,FALSE,0))),0,1)</f>
        <v>0</v>
      </c>
      <c r="AG60" s="7" t="s">
        <v>612</v>
      </c>
      <c r="AH60" s="36">
        <f>IF(ISNA(_xlfn.XMATCH("健康づくりや高齢者・障害者の福祉に関すること",_xlfn.TEXTSPLIT(回答一覧[[#This Row],[7⃣区のおしらせ「せたがや」でどのようなテーマを特集してほしいか（複数選択可）]],";",,FALSE,0))),0,1)</f>
        <v>0</v>
      </c>
      <c r="AI60" s="36">
        <f>IF(ISNA(_xlfn.XMATCH("生活の困りごとに対する支援に関すること",_xlfn.TEXTSPLIT(回答一覧[[#This Row],[7⃣区のおしらせ「せたがや」でどのようなテーマを特集してほしいか（複数選択可）]],";",,FALSE,0))),0,1)</f>
        <v>0</v>
      </c>
      <c r="AJ60" s="36">
        <f>IF(ISNA(_xlfn.XMATCH("子ども・若者や教育に関すること",_xlfn.TEXTSPLIT(回答一覧[[#This Row],[7⃣区のおしらせ「せたがや」でどのようなテーマを特集してほしいか（複数選択可）]],";",,FALSE,0))),0,1)</f>
        <v>1</v>
      </c>
      <c r="AK60" s="36">
        <f>IF(ISNA(_xlfn.XMATCH("地域コミュニティに関すること",_xlfn.TEXTSPLIT(回答一覧[[#This Row],[7⃣区のおしらせ「せたがや」でどのようなテーマを特集してほしいか（複数選択可）]],";",,FALSE,0))),0,1)</f>
        <v>1</v>
      </c>
      <c r="AL60" s="36">
        <f>IF(ISNA(_xlfn.XMATCH("防災や防犯に関すること",_xlfn.TEXTSPLIT(回答一覧[[#This Row],[7⃣区のおしらせ「せたがや」でどのようなテーマを特集してほしいか（複数選択可）]],";",,FALSE,0))),0,1)</f>
        <v>1</v>
      </c>
      <c r="AM60" s="36">
        <f>IF(ISNA(_xlfn.XMATCH("多様性の尊重（人権尊重・男女共同参画）に関すること",_xlfn.TEXTSPLIT(回答一覧[[#This Row],[7⃣区のおしらせ「せたがや」でどのようなテーマを特集してほしいか（複数選択可）]],";",,FALSE,0))),0,1)</f>
        <v>0</v>
      </c>
      <c r="AN60" s="36">
        <f>IF(ISNA(_xlfn.XMATCH("文化・芸術やスポーツ、生涯学習に関すること",_xlfn.TEXTSPLIT(回答一覧[[#This Row],[7⃣区のおしらせ「せたがや」でどのようなテーマを特集してほしいか（複数選択可）]],";",,FALSE,0))),0,1)</f>
        <v>0</v>
      </c>
      <c r="AO60" s="36">
        <f>IF(ISNA(_xlfn.XMATCH("清掃・資源リサイクルに関すること",_xlfn.TEXTSPLIT(回答一覧[[#This Row],[7⃣区のおしらせ「せたがや」でどのようなテーマを特集してほしいか（複数選択可）]],";",,FALSE,0))),0,1)</f>
        <v>1</v>
      </c>
      <c r="AP60" s="36">
        <f>IF(ISNA(_xlfn.XMATCH("消費者支援や産業振興・雇用促進に関すること",_xlfn.TEXTSPLIT(回答一覧[[#This Row],[7⃣区のおしらせ「せたがや」でどのようなテーマを特集してほしいか（複数選択可）]],";",,FALSE,0))),0,1)</f>
        <v>1</v>
      </c>
      <c r="AQ60" s="36">
        <f>IF(ISNA(_xlfn.XMATCH("公園・緑地や自然環境の保護に関すること",_xlfn.TEXTSPLIT(回答一覧[[#This Row],[7⃣区のおしらせ「せたがや」でどのようなテーマを特集してほしいか（複数選択可）]],";",,FALSE,0))),0,1)</f>
        <v>0</v>
      </c>
      <c r="AR60" s="36">
        <f>IF(ISNA(_xlfn.XMATCH("都市景観や交通に関すること",_xlfn.TEXTSPLIT(回答一覧[[#This Row],[7⃣区のおしらせ「せたがや」でどのようなテーマを特集してほしいか（複数選択可）]],";",,FALSE,0))),0,1)</f>
        <v>1</v>
      </c>
      <c r="AS60" s="36">
        <f>IF(ISNA(_xlfn.XMATCH("特にない",_xlfn.TEXTSPLIT(回答一覧[[#This Row],[7⃣区のおしらせ「せたがや」でどのようなテーマを特集してほしいか（複数選択可）]],";",,FALSE,0))),0,1)</f>
        <v>0</v>
      </c>
      <c r="AT60" s="36">
        <f>IF(ISNA(_xlfn.XMATCH("その他",_xlfn.TEXTSPLIT(回答一覧[[#This Row],[7⃣区のおしらせ「せたがや」でどのようなテーマを特集してほしいか（複数選択可）]],";",,FALSE,0))),0,1)</f>
        <v>0</v>
      </c>
      <c r="AU60" s="36">
        <f>IF(ISNA(_xlfn.XMATCH("無回答",_xlfn.TEXTSPLIT(回答一覧[[#This Row],[7⃣区のおしらせ「せたがや」でどのようなテーマを特集してほしいか（複数選択可）]],";",,FALSE,0))),0,1)</f>
        <v>0</v>
      </c>
      <c r="AV60" s="8" t="s">
        <v>356</v>
      </c>
      <c r="AW60" s="8" t="s">
        <v>397</v>
      </c>
      <c r="AX60" s="8" t="s">
        <v>347</v>
      </c>
      <c r="AY60" s="7"/>
    </row>
    <row r="61" spans="1:51" ht="27">
      <c r="A61" s="6" t="s">
        <v>207</v>
      </c>
      <c r="B61" s="12" t="s">
        <v>348</v>
      </c>
      <c r="C61" s="12" t="s">
        <v>349</v>
      </c>
      <c r="D61" s="8" t="s">
        <v>728</v>
      </c>
      <c r="E61" s="8" t="s">
        <v>730</v>
      </c>
      <c r="F61" s="7" t="s">
        <v>350</v>
      </c>
      <c r="G61" s="36">
        <f>IF(ISNA(_xlfn.XMATCH("新聞折込・戸別配付",_xlfn.TEXTSPLIT(回答一覧[[#This Row],[4⃣区のおしらせ「せたがや」をどのように入手しているか（複数選択可）]],";",,FALSE,0))),0,1)</f>
        <v>1</v>
      </c>
      <c r="H61" s="36">
        <f>IF(ISNA(_xlfn.XMATCH("駅",_xlfn.TEXTSPLIT(回答一覧[[#This Row],[4⃣区のおしらせ「せたがや」をどのように入手しているか（複数選択可）]],";",,FALSE,0))),0,1)</f>
        <v>0</v>
      </c>
      <c r="I61" s="36">
        <f>IF(ISNA(_xlfn.XMATCH("郵便局・コンビニエンスストア・その他商業施設",_xlfn.TEXTSPLIT(回答一覧[[#This Row],[4⃣区のおしらせ「せたがや」をどのように入手しているか（複数選択可）]],";",,FALSE,0))),0,1)</f>
        <v>0</v>
      </c>
      <c r="J61" s="36">
        <f>IF(ISNA(_xlfn.XMATCH("区施設",_xlfn.TEXTSPLIT(回答一覧[[#This Row],[4⃣区のおしらせ「せたがや」をどのように入手しているか（複数選択可）]],";",,FALSE,0))),0,1)</f>
        <v>0</v>
      </c>
      <c r="K61" s="36">
        <f>IF(ISNA(_xlfn.XMATCH("区のホームページ",_xlfn.TEXTSPLIT(回答一覧[[#This Row],[4⃣区のおしらせ「せたがや」をどのように入手しているか（複数選択可）]],";",,FALSE,0))),0,1)</f>
        <v>0</v>
      </c>
      <c r="L61" s="36">
        <f>IF(ISNA(_xlfn.XMATCH("カタログポケット・マチイロ",_xlfn.TEXTSPLIT(回答一覧[[#This Row],[4⃣区のおしらせ「せたがや」をどのように入手しているか（複数選択可）]],";",,FALSE,0))),0,1)</f>
        <v>0</v>
      </c>
      <c r="M61" s="36">
        <f>IF(ISNA(_xlfn.XMATCH("入手していない",_xlfn.TEXTSPLIT(回答一覧[[#This Row],[4⃣区のおしらせ「せたがや」をどのように入手しているか（複数選択可）]],";",,FALSE,0))),0,1)</f>
        <v>0</v>
      </c>
      <c r="N61" s="36">
        <f>IF(ISNA(_xlfn.XMATCH("その他",_xlfn.TEXTSPLIT(回答一覧[[#This Row],[4⃣区のおしらせ「せたがや」をどのように入手しているか（複数選択可）]],";",,FALSE,0))),0,1)</f>
        <v>0</v>
      </c>
      <c r="O61" s="36">
        <f>IF(ISNA(_xlfn.XMATCH("無回答",_xlfn.TEXTSPLIT(回答一覧[[#This Row],[4⃣区のおしらせ「せたがや」をどのように入手しているか（複数選択可）]],";",,FALSE,0))),0,1)</f>
        <v>0</v>
      </c>
      <c r="P61" s="8" t="s">
        <v>360</v>
      </c>
      <c r="Q61" s="8" t="s">
        <v>377</v>
      </c>
      <c r="R61" s="8" t="s">
        <v>352</v>
      </c>
      <c r="S61" s="8" t="s">
        <v>352</v>
      </c>
      <c r="T61" s="8" t="s">
        <v>352</v>
      </c>
      <c r="U61" s="8" t="s">
        <v>377</v>
      </c>
      <c r="V61" s="8" t="s">
        <v>353</v>
      </c>
      <c r="W61" s="7" t="s">
        <v>391</v>
      </c>
      <c r="X61" s="36">
        <f>IF(ISNA(_xlfn.XMATCH("利用できる行政サービスや、暮らしに関わる情報・知識を入手したい",_xlfn.TEXTSPLIT(回答一覧[[#This Row],[6⃣区のおしらせ「せたがや」にどんなことを期待するか（複数選択可）]],";",,FALSE,0))),0,1)</f>
        <v>1</v>
      </c>
      <c r="Y61" s="36">
        <f>IF(ISNA(_xlfn.XMATCH("イベントの情報を入手したい",_xlfn.TEXTSPLIT(回答一覧[[#This Row],[6⃣区のおしらせ「せたがや」にどんなことを期待するか（複数選択可）]],";",,FALSE,0))),0,1)</f>
        <v>1</v>
      </c>
      <c r="Z61" s="36">
        <f>IF(ISNA(_xlfn.XMATCH("区の新しい取組みについて知りたい",_xlfn.TEXTSPLIT(回答一覧[[#This Row],[6⃣区のおしらせ「せたがや」にどんなことを期待するか（複数選択可）]],";",,FALSE,0))),0,1)</f>
        <v>0</v>
      </c>
      <c r="AA61" s="36">
        <f>IF(ISNA(_xlfn.XMATCH("予算など区政の基本的な情報を入手したい",_xlfn.TEXTSPLIT(回答一覧[[#This Row],[6⃣区のおしらせ「せたがや」にどんなことを期待するか（複数選択可）]],";",,FALSE,0))),0,1)</f>
        <v>0</v>
      </c>
      <c r="AB61" s="36">
        <f>IF(ISNA(_xlfn.XMATCH("区が直面する課題や、それに対する区の考え・取組みについて知りたい",_xlfn.TEXTSPLIT(回答一覧[[#This Row],[6⃣区のおしらせ「せたがや」にどんなことを期待するか（複数選択可）]],";",,FALSE,0))),0,1)</f>
        <v>0</v>
      </c>
      <c r="AC61" s="36">
        <f>IF(ISNA(_xlfn.XMATCH("区の取組みへの意見募集企画に意見や提案を寄せたい",_xlfn.TEXTSPLIT(回答一覧[[#This Row],[6⃣区のおしらせ「せたがや」にどんなことを期待するか（複数選択可）]],";",,FALSE,0))),0,1)</f>
        <v>0</v>
      </c>
      <c r="AD61" s="36">
        <f>IF(ISNA(_xlfn.XMATCH("区民等と区が協働して取り組んでいる事柄について知りたい",_xlfn.TEXTSPLIT(回答一覧[[#This Row],[6⃣区のおしらせ「せたがや」にどんなことを期待するか（複数選択可）]],";",,FALSE,0))),0,1)</f>
        <v>0</v>
      </c>
      <c r="AE61" s="36">
        <f>IF(ISNA(_xlfn.XMATCH("特にない",_xlfn.TEXTSPLIT(回答一覧[[#This Row],[6⃣区のおしらせ「せたがや」にどんなことを期待するか（複数選択可）]],";",,FALSE,0))),0,1)</f>
        <v>0</v>
      </c>
      <c r="AF61" s="36">
        <f>IF(ISNA(_xlfn.XMATCH("無回答",_xlfn.TEXTSPLIT(回答一覧[[#This Row],[6⃣区のおしらせ「せたがや」にどんなことを期待するか（複数選択可）]],";",,FALSE,0))),0,1)</f>
        <v>0</v>
      </c>
      <c r="AG61" s="7" t="s">
        <v>610</v>
      </c>
      <c r="AH61" s="36">
        <f>IF(ISNA(_xlfn.XMATCH("健康づくりや高齢者・障害者の福祉に関すること",_xlfn.TEXTSPLIT(回答一覧[[#This Row],[7⃣区のおしらせ「せたがや」でどのようなテーマを特集してほしいか（複数選択可）]],";",,FALSE,0))),0,1)</f>
        <v>1</v>
      </c>
      <c r="AI61" s="36">
        <f>IF(ISNA(_xlfn.XMATCH("生活の困りごとに対する支援に関すること",_xlfn.TEXTSPLIT(回答一覧[[#This Row],[7⃣区のおしらせ「せたがや」でどのようなテーマを特集してほしいか（複数選択可）]],";",,FALSE,0))),0,1)</f>
        <v>0</v>
      </c>
      <c r="AJ61" s="36">
        <f>IF(ISNA(_xlfn.XMATCH("子ども・若者や教育に関すること",_xlfn.TEXTSPLIT(回答一覧[[#This Row],[7⃣区のおしらせ「せたがや」でどのようなテーマを特集してほしいか（複数選択可）]],";",,FALSE,0))),0,1)</f>
        <v>0</v>
      </c>
      <c r="AK61" s="36">
        <f>IF(ISNA(_xlfn.XMATCH("地域コミュニティに関すること",_xlfn.TEXTSPLIT(回答一覧[[#This Row],[7⃣区のおしらせ「せたがや」でどのようなテーマを特集してほしいか（複数選択可）]],";",,FALSE,0))),0,1)</f>
        <v>0</v>
      </c>
      <c r="AL61" s="36">
        <f>IF(ISNA(_xlfn.XMATCH("防災や防犯に関すること",_xlfn.TEXTSPLIT(回答一覧[[#This Row],[7⃣区のおしらせ「せたがや」でどのようなテーマを特集してほしいか（複数選択可）]],";",,FALSE,0))),0,1)</f>
        <v>0</v>
      </c>
      <c r="AM61" s="36">
        <f>IF(ISNA(_xlfn.XMATCH("多様性の尊重（人権尊重・男女共同参画）に関すること",_xlfn.TEXTSPLIT(回答一覧[[#This Row],[7⃣区のおしらせ「せたがや」でどのようなテーマを特集してほしいか（複数選択可）]],";",,FALSE,0))),0,1)</f>
        <v>0</v>
      </c>
      <c r="AN61" s="36">
        <f>IF(ISNA(_xlfn.XMATCH("文化・芸術やスポーツ、生涯学習に関すること",_xlfn.TEXTSPLIT(回答一覧[[#This Row],[7⃣区のおしらせ「せたがや」でどのようなテーマを特集してほしいか（複数選択可）]],";",,FALSE,0))),0,1)</f>
        <v>1</v>
      </c>
      <c r="AO61" s="36">
        <f>IF(ISNA(_xlfn.XMATCH("清掃・資源リサイクルに関すること",_xlfn.TEXTSPLIT(回答一覧[[#This Row],[7⃣区のおしらせ「せたがや」でどのようなテーマを特集してほしいか（複数選択可）]],";",,FALSE,0))),0,1)</f>
        <v>1</v>
      </c>
      <c r="AP61" s="36">
        <f>IF(ISNA(_xlfn.XMATCH("消費者支援や産業振興・雇用促進に関すること",_xlfn.TEXTSPLIT(回答一覧[[#This Row],[7⃣区のおしらせ「せたがや」でどのようなテーマを特集してほしいか（複数選択可）]],";",,FALSE,0))),0,1)</f>
        <v>0</v>
      </c>
      <c r="AQ61" s="36">
        <f>IF(ISNA(_xlfn.XMATCH("公園・緑地や自然環境の保護に関すること",_xlfn.TEXTSPLIT(回答一覧[[#This Row],[7⃣区のおしらせ「せたがや」でどのようなテーマを特集してほしいか（複数選択可）]],";",,FALSE,0))),0,1)</f>
        <v>0</v>
      </c>
      <c r="AR61" s="36">
        <f>IF(ISNA(_xlfn.XMATCH("都市景観や交通に関すること",_xlfn.TEXTSPLIT(回答一覧[[#This Row],[7⃣区のおしらせ「せたがや」でどのようなテーマを特集してほしいか（複数選択可）]],";",,FALSE,0))),0,1)</f>
        <v>0</v>
      </c>
      <c r="AS61" s="36">
        <f>IF(ISNA(_xlfn.XMATCH("特にない",_xlfn.TEXTSPLIT(回答一覧[[#This Row],[7⃣区のおしらせ「せたがや」でどのようなテーマを特集してほしいか（複数選択可）]],";",,FALSE,0))),0,1)</f>
        <v>0</v>
      </c>
      <c r="AT61" s="36">
        <f>IF(ISNA(_xlfn.XMATCH("その他",_xlfn.TEXTSPLIT(回答一覧[[#This Row],[7⃣区のおしらせ「せたがや」でどのようなテーマを特集してほしいか（複数選択可）]],";",,FALSE,0))),0,1)</f>
        <v>0</v>
      </c>
      <c r="AU61" s="36">
        <f>IF(ISNA(_xlfn.XMATCH("無回答",_xlfn.TEXTSPLIT(回答一覧[[#This Row],[7⃣区のおしらせ「せたがや」でどのようなテーマを特集してほしいか（複数選択可）]],";",,FALSE,0))),0,1)</f>
        <v>0</v>
      </c>
      <c r="AV61" s="8" t="s">
        <v>356</v>
      </c>
      <c r="AW61" s="8" t="s">
        <v>357</v>
      </c>
      <c r="AX61" s="8" t="s">
        <v>347</v>
      </c>
      <c r="AY61" s="7"/>
    </row>
    <row r="62" spans="1:51" ht="54">
      <c r="A62" s="6" t="s">
        <v>206</v>
      </c>
      <c r="B62" s="12" t="s">
        <v>374</v>
      </c>
      <c r="C62" s="12" t="s">
        <v>349</v>
      </c>
      <c r="D62" s="8" t="s">
        <v>728</v>
      </c>
      <c r="E62" s="8" t="s">
        <v>730</v>
      </c>
      <c r="F62" s="7" t="s">
        <v>350</v>
      </c>
      <c r="G62" s="36">
        <f>IF(ISNA(_xlfn.XMATCH("新聞折込・戸別配付",_xlfn.TEXTSPLIT(回答一覧[[#This Row],[4⃣区のおしらせ「せたがや」をどのように入手しているか（複数選択可）]],";",,FALSE,0))),0,1)</f>
        <v>1</v>
      </c>
      <c r="H62" s="36">
        <f>IF(ISNA(_xlfn.XMATCH("駅",_xlfn.TEXTSPLIT(回答一覧[[#This Row],[4⃣区のおしらせ「せたがや」をどのように入手しているか（複数選択可）]],";",,FALSE,0))),0,1)</f>
        <v>0</v>
      </c>
      <c r="I62" s="36">
        <f>IF(ISNA(_xlfn.XMATCH("郵便局・コンビニエンスストア・その他商業施設",_xlfn.TEXTSPLIT(回答一覧[[#This Row],[4⃣区のおしらせ「せたがや」をどのように入手しているか（複数選択可）]],";",,FALSE,0))),0,1)</f>
        <v>0</v>
      </c>
      <c r="J62" s="36">
        <f>IF(ISNA(_xlfn.XMATCH("区施設",_xlfn.TEXTSPLIT(回答一覧[[#This Row],[4⃣区のおしらせ「せたがや」をどのように入手しているか（複数選択可）]],";",,FALSE,0))),0,1)</f>
        <v>0</v>
      </c>
      <c r="K62" s="36">
        <f>IF(ISNA(_xlfn.XMATCH("区のホームページ",_xlfn.TEXTSPLIT(回答一覧[[#This Row],[4⃣区のおしらせ「せたがや」をどのように入手しているか（複数選択可）]],";",,FALSE,0))),0,1)</f>
        <v>0</v>
      </c>
      <c r="L62" s="36">
        <f>IF(ISNA(_xlfn.XMATCH("カタログポケット・マチイロ",_xlfn.TEXTSPLIT(回答一覧[[#This Row],[4⃣区のおしらせ「せたがや」をどのように入手しているか（複数選択可）]],";",,FALSE,0))),0,1)</f>
        <v>0</v>
      </c>
      <c r="M62" s="36">
        <f>IF(ISNA(_xlfn.XMATCH("入手していない",_xlfn.TEXTSPLIT(回答一覧[[#This Row],[4⃣区のおしらせ「せたがや」をどのように入手しているか（複数選択可）]],";",,FALSE,0))),0,1)</f>
        <v>0</v>
      </c>
      <c r="N62" s="36">
        <f>IF(ISNA(_xlfn.XMATCH("その他",_xlfn.TEXTSPLIT(回答一覧[[#This Row],[4⃣区のおしらせ「せたがや」をどのように入手しているか（複数選択可）]],";",,FALSE,0))),0,1)</f>
        <v>0</v>
      </c>
      <c r="O62" s="36">
        <f>IF(ISNA(_xlfn.XMATCH("無回答",_xlfn.TEXTSPLIT(回答一覧[[#This Row],[4⃣区のおしらせ「せたがや」をどのように入手しているか（複数選択可）]],";",,FALSE,0))),0,1)</f>
        <v>0</v>
      </c>
      <c r="P62" s="8" t="s">
        <v>360</v>
      </c>
      <c r="Q62" s="8" t="s">
        <v>377</v>
      </c>
      <c r="R62" s="8" t="s">
        <v>352</v>
      </c>
      <c r="S62" s="8" t="s">
        <v>352</v>
      </c>
      <c r="T62" s="8" t="s">
        <v>352</v>
      </c>
      <c r="U62" s="8" t="s">
        <v>352</v>
      </c>
      <c r="V62" s="8" t="s">
        <v>353</v>
      </c>
      <c r="W62" s="7" t="s">
        <v>607</v>
      </c>
      <c r="X62" s="36">
        <f>IF(ISNA(_xlfn.XMATCH("利用できる行政サービスや、暮らしに関わる情報・知識を入手したい",_xlfn.TEXTSPLIT(回答一覧[[#This Row],[6⃣区のおしらせ「せたがや」にどんなことを期待するか（複数選択可）]],";",,FALSE,0))),0,1)</f>
        <v>1</v>
      </c>
      <c r="Y62" s="36">
        <f>IF(ISNA(_xlfn.XMATCH("イベントの情報を入手したい",_xlfn.TEXTSPLIT(回答一覧[[#This Row],[6⃣区のおしらせ「せたがや」にどんなことを期待するか（複数選択可）]],";",,FALSE,0))),0,1)</f>
        <v>1</v>
      </c>
      <c r="Z62" s="36">
        <f>IF(ISNA(_xlfn.XMATCH("区の新しい取組みについて知りたい",_xlfn.TEXTSPLIT(回答一覧[[#This Row],[6⃣区のおしらせ「せたがや」にどんなことを期待するか（複数選択可）]],";",,FALSE,0))),0,1)</f>
        <v>1</v>
      </c>
      <c r="AA62" s="36">
        <f>IF(ISNA(_xlfn.XMATCH("予算など区政の基本的な情報を入手したい",_xlfn.TEXTSPLIT(回答一覧[[#This Row],[6⃣区のおしらせ「せたがや」にどんなことを期待するか（複数選択可）]],";",,FALSE,0))),0,1)</f>
        <v>0</v>
      </c>
      <c r="AB62" s="36">
        <f>IF(ISNA(_xlfn.XMATCH("区が直面する課題や、それに対する区の考え・取組みについて知りたい",_xlfn.TEXTSPLIT(回答一覧[[#This Row],[6⃣区のおしらせ「せたがや」にどんなことを期待するか（複数選択可）]],";",,FALSE,0))),0,1)</f>
        <v>0</v>
      </c>
      <c r="AC62" s="36">
        <f>IF(ISNA(_xlfn.XMATCH("区の取組みへの意見募集企画に意見や提案を寄せたい",_xlfn.TEXTSPLIT(回答一覧[[#This Row],[6⃣区のおしらせ「せたがや」にどんなことを期待するか（複数選択可）]],";",,FALSE,0))),0,1)</f>
        <v>1</v>
      </c>
      <c r="AD62" s="36">
        <f>IF(ISNA(_xlfn.XMATCH("区民等と区が協働して取り組んでいる事柄について知りたい",_xlfn.TEXTSPLIT(回答一覧[[#This Row],[6⃣区のおしらせ「せたがや」にどんなことを期待するか（複数選択可）]],";",,FALSE,0))),0,1)</f>
        <v>0</v>
      </c>
      <c r="AE62" s="36">
        <f>IF(ISNA(_xlfn.XMATCH("特にない",_xlfn.TEXTSPLIT(回答一覧[[#This Row],[6⃣区のおしらせ「せたがや」にどんなことを期待するか（複数選択可）]],";",,FALSE,0))),0,1)</f>
        <v>0</v>
      </c>
      <c r="AF62" s="36">
        <f>IF(ISNA(_xlfn.XMATCH("無回答",_xlfn.TEXTSPLIT(回答一覧[[#This Row],[6⃣区のおしらせ「せたがや」にどんなことを期待するか（複数選択可）]],";",,FALSE,0))),0,1)</f>
        <v>0</v>
      </c>
      <c r="AG62" s="7" t="s">
        <v>608</v>
      </c>
      <c r="AH62" s="36">
        <f>IF(ISNA(_xlfn.XMATCH("健康づくりや高齢者・障害者の福祉に関すること",_xlfn.TEXTSPLIT(回答一覧[[#This Row],[7⃣区のおしらせ「せたがや」でどのようなテーマを特集してほしいか（複数選択可）]],";",,FALSE,0))),0,1)</f>
        <v>1</v>
      </c>
      <c r="AI62" s="36">
        <f>IF(ISNA(_xlfn.XMATCH("生活の困りごとに対する支援に関すること",_xlfn.TEXTSPLIT(回答一覧[[#This Row],[7⃣区のおしらせ「せたがや」でどのようなテーマを特集してほしいか（複数選択可）]],";",,FALSE,0))),0,1)</f>
        <v>1</v>
      </c>
      <c r="AJ62" s="36">
        <f>IF(ISNA(_xlfn.XMATCH("子ども・若者や教育に関すること",_xlfn.TEXTSPLIT(回答一覧[[#This Row],[7⃣区のおしらせ「せたがや」でどのようなテーマを特集してほしいか（複数選択可）]],";",,FALSE,0))),0,1)</f>
        <v>1</v>
      </c>
      <c r="AK62" s="36">
        <f>IF(ISNA(_xlfn.XMATCH("地域コミュニティに関すること",_xlfn.TEXTSPLIT(回答一覧[[#This Row],[7⃣区のおしらせ「せたがや」でどのようなテーマを特集してほしいか（複数選択可）]],";",,FALSE,0))),0,1)</f>
        <v>0</v>
      </c>
      <c r="AL62" s="36">
        <f>IF(ISNA(_xlfn.XMATCH("防災や防犯に関すること",_xlfn.TEXTSPLIT(回答一覧[[#This Row],[7⃣区のおしらせ「せたがや」でどのようなテーマを特集してほしいか（複数選択可）]],";",,FALSE,0))),0,1)</f>
        <v>0</v>
      </c>
      <c r="AM62" s="36">
        <f>IF(ISNA(_xlfn.XMATCH("多様性の尊重（人権尊重・男女共同参画）に関すること",_xlfn.TEXTSPLIT(回答一覧[[#This Row],[7⃣区のおしらせ「せたがや」でどのようなテーマを特集してほしいか（複数選択可）]],";",,FALSE,0))),0,1)</f>
        <v>1</v>
      </c>
      <c r="AN62" s="36">
        <f>IF(ISNA(_xlfn.XMATCH("文化・芸術やスポーツ、生涯学習に関すること",_xlfn.TEXTSPLIT(回答一覧[[#This Row],[7⃣区のおしらせ「せたがや」でどのようなテーマを特集してほしいか（複数選択可）]],";",,FALSE,0))),0,1)</f>
        <v>1</v>
      </c>
      <c r="AO62" s="36">
        <f>IF(ISNA(_xlfn.XMATCH("清掃・資源リサイクルに関すること",_xlfn.TEXTSPLIT(回答一覧[[#This Row],[7⃣区のおしらせ「せたがや」でどのようなテーマを特集してほしいか（複数選択可）]],";",,FALSE,0))),0,1)</f>
        <v>1</v>
      </c>
      <c r="AP62" s="36">
        <f>IF(ISNA(_xlfn.XMATCH("消費者支援や産業振興・雇用促進に関すること",_xlfn.TEXTSPLIT(回答一覧[[#This Row],[7⃣区のおしらせ「せたがや」でどのようなテーマを特集してほしいか（複数選択可）]],";",,FALSE,0))),0,1)</f>
        <v>0</v>
      </c>
      <c r="AQ62" s="36">
        <f>IF(ISNA(_xlfn.XMATCH("公園・緑地や自然環境の保護に関すること",_xlfn.TEXTSPLIT(回答一覧[[#This Row],[7⃣区のおしらせ「せたがや」でどのようなテーマを特集してほしいか（複数選択可）]],";",,FALSE,0))),0,1)</f>
        <v>0</v>
      </c>
      <c r="AR62" s="36">
        <f>IF(ISNA(_xlfn.XMATCH("都市景観や交通に関すること",_xlfn.TEXTSPLIT(回答一覧[[#This Row],[7⃣区のおしらせ「せたがや」でどのようなテーマを特集してほしいか（複数選択可）]],";",,FALSE,0))),0,1)</f>
        <v>0</v>
      </c>
      <c r="AS62" s="36">
        <f>IF(ISNA(_xlfn.XMATCH("特にない",_xlfn.TEXTSPLIT(回答一覧[[#This Row],[7⃣区のおしらせ「せたがや」でどのようなテーマを特集してほしいか（複数選択可）]],";",,FALSE,0))),0,1)</f>
        <v>0</v>
      </c>
      <c r="AT62" s="36">
        <f>IF(ISNA(_xlfn.XMATCH("その他",_xlfn.TEXTSPLIT(回答一覧[[#This Row],[7⃣区のおしらせ「せたがや」でどのようなテーマを特集してほしいか（複数選択可）]],";",,FALSE,0))),0,1)</f>
        <v>0</v>
      </c>
      <c r="AU62" s="36">
        <f>IF(ISNA(_xlfn.XMATCH("無回答",_xlfn.TEXTSPLIT(回答一覧[[#This Row],[7⃣区のおしらせ「せたがや」でどのようなテーマを特集してほしいか（複数選択可）]],";",,FALSE,0))),0,1)</f>
        <v>0</v>
      </c>
      <c r="AV62" s="8" t="s">
        <v>356</v>
      </c>
      <c r="AW62" s="8" t="s">
        <v>397</v>
      </c>
      <c r="AX62" s="8" t="s">
        <v>347</v>
      </c>
      <c r="AY62" s="7"/>
    </row>
    <row r="63" spans="1:51" ht="40.5">
      <c r="A63" s="6" t="s">
        <v>205</v>
      </c>
      <c r="B63" s="12" t="s">
        <v>348</v>
      </c>
      <c r="C63" s="12" t="s">
        <v>380</v>
      </c>
      <c r="D63" s="8" t="s">
        <v>728</v>
      </c>
      <c r="E63" s="8" t="s">
        <v>363</v>
      </c>
      <c r="F63" s="7" t="s">
        <v>350</v>
      </c>
      <c r="G63" s="36">
        <f>IF(ISNA(_xlfn.XMATCH("新聞折込・戸別配付",_xlfn.TEXTSPLIT(回答一覧[[#This Row],[4⃣区のおしらせ「せたがや」をどのように入手しているか（複数選択可）]],";",,FALSE,0))),0,1)</f>
        <v>1</v>
      </c>
      <c r="H63" s="36">
        <f>IF(ISNA(_xlfn.XMATCH("駅",_xlfn.TEXTSPLIT(回答一覧[[#This Row],[4⃣区のおしらせ「せたがや」をどのように入手しているか（複数選択可）]],";",,FALSE,0))),0,1)</f>
        <v>0</v>
      </c>
      <c r="I63" s="36">
        <f>IF(ISNA(_xlfn.XMATCH("郵便局・コンビニエンスストア・その他商業施設",_xlfn.TEXTSPLIT(回答一覧[[#This Row],[4⃣区のおしらせ「せたがや」をどのように入手しているか（複数選択可）]],";",,FALSE,0))),0,1)</f>
        <v>0</v>
      </c>
      <c r="J63" s="36">
        <f>IF(ISNA(_xlfn.XMATCH("区施設",_xlfn.TEXTSPLIT(回答一覧[[#This Row],[4⃣区のおしらせ「せたがや」をどのように入手しているか（複数選択可）]],";",,FALSE,0))),0,1)</f>
        <v>0</v>
      </c>
      <c r="K63" s="36">
        <f>IF(ISNA(_xlfn.XMATCH("区のホームページ",_xlfn.TEXTSPLIT(回答一覧[[#This Row],[4⃣区のおしらせ「せたがや」をどのように入手しているか（複数選択可）]],";",,FALSE,0))),0,1)</f>
        <v>0</v>
      </c>
      <c r="L63" s="36">
        <f>IF(ISNA(_xlfn.XMATCH("カタログポケット・マチイロ",_xlfn.TEXTSPLIT(回答一覧[[#This Row],[4⃣区のおしらせ「せたがや」をどのように入手しているか（複数選択可）]],";",,FALSE,0))),0,1)</f>
        <v>0</v>
      </c>
      <c r="M63" s="36">
        <f>IF(ISNA(_xlfn.XMATCH("入手していない",_xlfn.TEXTSPLIT(回答一覧[[#This Row],[4⃣区のおしらせ「せたがや」をどのように入手しているか（複数選択可）]],";",,FALSE,0))),0,1)</f>
        <v>0</v>
      </c>
      <c r="N63" s="36">
        <f>IF(ISNA(_xlfn.XMATCH("その他",_xlfn.TEXTSPLIT(回答一覧[[#This Row],[4⃣区のおしらせ「せたがや」をどのように入手しているか（複数選択可）]],";",,FALSE,0))),0,1)</f>
        <v>0</v>
      </c>
      <c r="O63" s="36">
        <f>IF(ISNA(_xlfn.XMATCH("無回答",_xlfn.TEXTSPLIT(回答一覧[[#This Row],[4⃣区のおしらせ「せたがや」をどのように入手しているか（複数選択可）]],";",,FALSE,0))),0,1)</f>
        <v>0</v>
      </c>
      <c r="P63" s="8" t="s">
        <v>360</v>
      </c>
      <c r="Q63" s="8" t="s">
        <v>352</v>
      </c>
      <c r="R63" s="8" t="s">
        <v>352</v>
      </c>
      <c r="S63" s="8" t="s">
        <v>352</v>
      </c>
      <c r="T63" s="8" t="s">
        <v>352</v>
      </c>
      <c r="U63" s="8" t="s">
        <v>352</v>
      </c>
      <c r="V63" s="8" t="s">
        <v>353</v>
      </c>
      <c r="W63" s="7" t="s">
        <v>432</v>
      </c>
      <c r="X63" s="36">
        <f>IF(ISNA(_xlfn.XMATCH("利用できる行政サービスや、暮らしに関わる情報・知識を入手したい",_xlfn.TEXTSPLIT(回答一覧[[#This Row],[6⃣区のおしらせ「せたがや」にどんなことを期待するか（複数選択可）]],";",,FALSE,0))),0,1)</f>
        <v>1</v>
      </c>
      <c r="Y63" s="36">
        <f>IF(ISNA(_xlfn.XMATCH("イベントの情報を入手したい",_xlfn.TEXTSPLIT(回答一覧[[#This Row],[6⃣区のおしらせ「せたがや」にどんなことを期待するか（複数選択可）]],";",,FALSE,0))),0,1)</f>
        <v>1</v>
      </c>
      <c r="Z63" s="36">
        <f>IF(ISNA(_xlfn.XMATCH("区の新しい取組みについて知りたい",_xlfn.TEXTSPLIT(回答一覧[[#This Row],[6⃣区のおしらせ「せたがや」にどんなことを期待するか（複数選択可）]],";",,FALSE,0))),0,1)</f>
        <v>1</v>
      </c>
      <c r="AA63" s="36">
        <f>IF(ISNA(_xlfn.XMATCH("予算など区政の基本的な情報を入手したい",_xlfn.TEXTSPLIT(回答一覧[[#This Row],[6⃣区のおしらせ「せたがや」にどんなことを期待するか（複数選択可）]],";",,FALSE,0))),0,1)</f>
        <v>0</v>
      </c>
      <c r="AB63" s="36">
        <f>IF(ISNA(_xlfn.XMATCH("区が直面する課題や、それに対する区の考え・取組みについて知りたい",_xlfn.TEXTSPLIT(回答一覧[[#This Row],[6⃣区のおしらせ「せたがや」にどんなことを期待するか（複数選択可）]],";",,FALSE,0))),0,1)</f>
        <v>1</v>
      </c>
      <c r="AC63" s="36">
        <f>IF(ISNA(_xlfn.XMATCH("区の取組みへの意見募集企画に意見や提案を寄せたい",_xlfn.TEXTSPLIT(回答一覧[[#This Row],[6⃣区のおしらせ「せたがや」にどんなことを期待するか（複数選択可）]],";",,FALSE,0))),0,1)</f>
        <v>0</v>
      </c>
      <c r="AD63" s="36">
        <f>IF(ISNA(_xlfn.XMATCH("区民等と区が協働して取り組んでいる事柄について知りたい",_xlfn.TEXTSPLIT(回答一覧[[#This Row],[6⃣区のおしらせ「せたがや」にどんなことを期待するか（複数選択可）]],";",,FALSE,0))),0,1)</f>
        <v>0</v>
      </c>
      <c r="AE63" s="36">
        <f>IF(ISNA(_xlfn.XMATCH("特にない",_xlfn.TEXTSPLIT(回答一覧[[#This Row],[6⃣区のおしらせ「せたがや」にどんなことを期待するか（複数選択可）]],";",,FALSE,0))),0,1)</f>
        <v>0</v>
      </c>
      <c r="AF63" s="36">
        <f>IF(ISNA(_xlfn.XMATCH("無回答",_xlfn.TEXTSPLIT(回答一覧[[#This Row],[6⃣区のおしらせ「せたがや」にどんなことを期待するか（複数選択可）]],";",,FALSE,0))),0,1)</f>
        <v>0</v>
      </c>
      <c r="AG63" s="7" t="s">
        <v>606</v>
      </c>
      <c r="AH63" s="36">
        <f>IF(ISNA(_xlfn.XMATCH("健康づくりや高齢者・障害者の福祉に関すること",_xlfn.TEXTSPLIT(回答一覧[[#This Row],[7⃣区のおしらせ「せたがや」でどのようなテーマを特集してほしいか（複数選択可）]],";",,FALSE,0))),0,1)</f>
        <v>1</v>
      </c>
      <c r="AI63" s="36">
        <f>IF(ISNA(_xlfn.XMATCH("生活の困りごとに対する支援に関すること",_xlfn.TEXTSPLIT(回答一覧[[#This Row],[7⃣区のおしらせ「せたがや」でどのようなテーマを特集してほしいか（複数選択可）]],";",,FALSE,0))),0,1)</f>
        <v>0</v>
      </c>
      <c r="AJ63" s="36">
        <f>IF(ISNA(_xlfn.XMATCH("子ども・若者や教育に関すること",_xlfn.TEXTSPLIT(回答一覧[[#This Row],[7⃣区のおしらせ「せたがや」でどのようなテーマを特集してほしいか（複数選択可）]],";",,FALSE,0))),0,1)</f>
        <v>0</v>
      </c>
      <c r="AK63" s="36">
        <f>IF(ISNA(_xlfn.XMATCH("地域コミュニティに関すること",_xlfn.TEXTSPLIT(回答一覧[[#This Row],[7⃣区のおしらせ「せたがや」でどのようなテーマを特集してほしいか（複数選択可）]],";",,FALSE,0))),0,1)</f>
        <v>1</v>
      </c>
      <c r="AL63" s="36">
        <f>IF(ISNA(_xlfn.XMATCH("防災や防犯に関すること",_xlfn.TEXTSPLIT(回答一覧[[#This Row],[7⃣区のおしらせ「せたがや」でどのようなテーマを特集してほしいか（複数選択可）]],";",,FALSE,0))),0,1)</f>
        <v>0</v>
      </c>
      <c r="AM63" s="36">
        <f>IF(ISNA(_xlfn.XMATCH("多様性の尊重（人権尊重・男女共同参画）に関すること",_xlfn.TEXTSPLIT(回答一覧[[#This Row],[7⃣区のおしらせ「せたがや」でどのようなテーマを特集してほしいか（複数選択可）]],";",,FALSE,0))),0,1)</f>
        <v>0</v>
      </c>
      <c r="AN63" s="36">
        <f>IF(ISNA(_xlfn.XMATCH("文化・芸術やスポーツ、生涯学習に関すること",_xlfn.TEXTSPLIT(回答一覧[[#This Row],[7⃣区のおしらせ「せたがや」でどのようなテーマを特集してほしいか（複数選択可）]],";",,FALSE,0))),0,1)</f>
        <v>1</v>
      </c>
      <c r="AO63" s="36">
        <f>IF(ISNA(_xlfn.XMATCH("清掃・資源リサイクルに関すること",_xlfn.TEXTSPLIT(回答一覧[[#This Row],[7⃣区のおしらせ「せたがや」でどのようなテーマを特集してほしいか（複数選択可）]],";",,FALSE,0))),0,1)</f>
        <v>1</v>
      </c>
      <c r="AP63" s="36">
        <f>IF(ISNA(_xlfn.XMATCH("消費者支援や産業振興・雇用促進に関すること",_xlfn.TEXTSPLIT(回答一覧[[#This Row],[7⃣区のおしらせ「せたがや」でどのようなテーマを特集してほしいか（複数選択可）]],";",,FALSE,0))),0,1)</f>
        <v>0</v>
      </c>
      <c r="AQ63" s="36">
        <f>IF(ISNA(_xlfn.XMATCH("公園・緑地や自然環境の保護に関すること",_xlfn.TEXTSPLIT(回答一覧[[#This Row],[7⃣区のおしらせ「せたがや」でどのようなテーマを特集してほしいか（複数選択可）]],";",,FALSE,0))),0,1)</f>
        <v>0</v>
      </c>
      <c r="AR63" s="36">
        <f>IF(ISNA(_xlfn.XMATCH("都市景観や交通に関すること",_xlfn.TEXTSPLIT(回答一覧[[#This Row],[7⃣区のおしらせ「せたがや」でどのようなテーマを特集してほしいか（複数選択可）]],";",,FALSE,0))),0,1)</f>
        <v>0</v>
      </c>
      <c r="AS63" s="36">
        <f>IF(ISNA(_xlfn.XMATCH("特にない",_xlfn.TEXTSPLIT(回答一覧[[#This Row],[7⃣区のおしらせ「せたがや」でどのようなテーマを特集してほしいか（複数選択可）]],";",,FALSE,0))),0,1)</f>
        <v>0</v>
      </c>
      <c r="AT63" s="36">
        <f>IF(ISNA(_xlfn.XMATCH("その他",_xlfn.TEXTSPLIT(回答一覧[[#This Row],[7⃣区のおしらせ「せたがや」でどのようなテーマを特集してほしいか（複数選択可）]],";",,FALSE,0))),0,1)</f>
        <v>0</v>
      </c>
      <c r="AU63" s="36">
        <f>IF(ISNA(_xlfn.XMATCH("無回答",_xlfn.TEXTSPLIT(回答一覧[[#This Row],[7⃣区のおしらせ「せたがや」でどのようなテーマを特集してほしいか（複数選択可）]],";",,FALSE,0))),0,1)</f>
        <v>0</v>
      </c>
      <c r="AV63" s="8" t="s">
        <v>356</v>
      </c>
      <c r="AW63" s="8" t="s">
        <v>383</v>
      </c>
      <c r="AX63" s="8" t="s">
        <v>347</v>
      </c>
      <c r="AY63" s="7"/>
    </row>
    <row r="64" spans="1:51" ht="81">
      <c r="A64" s="6" t="s">
        <v>204</v>
      </c>
      <c r="B64" s="12" t="s">
        <v>364</v>
      </c>
      <c r="C64" s="12" t="s">
        <v>380</v>
      </c>
      <c r="D64" s="8" t="s">
        <v>728</v>
      </c>
      <c r="E64" s="8" t="s">
        <v>363</v>
      </c>
      <c r="F64" s="7" t="s">
        <v>350</v>
      </c>
      <c r="G64" s="36">
        <f>IF(ISNA(_xlfn.XMATCH("新聞折込・戸別配付",_xlfn.TEXTSPLIT(回答一覧[[#This Row],[4⃣区のおしらせ「せたがや」をどのように入手しているか（複数選択可）]],";",,FALSE,0))),0,1)</f>
        <v>1</v>
      </c>
      <c r="H64" s="36">
        <f>IF(ISNA(_xlfn.XMATCH("駅",_xlfn.TEXTSPLIT(回答一覧[[#This Row],[4⃣区のおしらせ「せたがや」をどのように入手しているか（複数選択可）]],";",,FALSE,0))),0,1)</f>
        <v>0</v>
      </c>
      <c r="I64" s="36">
        <f>IF(ISNA(_xlfn.XMATCH("郵便局・コンビニエンスストア・その他商業施設",_xlfn.TEXTSPLIT(回答一覧[[#This Row],[4⃣区のおしらせ「せたがや」をどのように入手しているか（複数選択可）]],";",,FALSE,0))),0,1)</f>
        <v>0</v>
      </c>
      <c r="J64" s="36">
        <f>IF(ISNA(_xlfn.XMATCH("区施設",_xlfn.TEXTSPLIT(回答一覧[[#This Row],[4⃣区のおしらせ「せたがや」をどのように入手しているか（複数選択可）]],";",,FALSE,0))),0,1)</f>
        <v>0</v>
      </c>
      <c r="K64" s="36">
        <f>IF(ISNA(_xlfn.XMATCH("区のホームページ",_xlfn.TEXTSPLIT(回答一覧[[#This Row],[4⃣区のおしらせ「せたがや」をどのように入手しているか（複数選択可）]],";",,FALSE,0))),0,1)</f>
        <v>0</v>
      </c>
      <c r="L64" s="36">
        <f>IF(ISNA(_xlfn.XMATCH("カタログポケット・マチイロ",_xlfn.TEXTSPLIT(回答一覧[[#This Row],[4⃣区のおしらせ「せたがや」をどのように入手しているか（複数選択可）]],";",,FALSE,0))),0,1)</f>
        <v>0</v>
      </c>
      <c r="M64" s="36">
        <f>IF(ISNA(_xlfn.XMATCH("入手していない",_xlfn.TEXTSPLIT(回答一覧[[#This Row],[4⃣区のおしらせ「せたがや」をどのように入手しているか（複数選択可）]],";",,FALSE,0))),0,1)</f>
        <v>0</v>
      </c>
      <c r="N64" s="36">
        <f>IF(ISNA(_xlfn.XMATCH("その他",_xlfn.TEXTSPLIT(回答一覧[[#This Row],[4⃣区のおしらせ「せたがや」をどのように入手しているか（複数選択可）]],";",,FALSE,0))),0,1)</f>
        <v>0</v>
      </c>
      <c r="O64" s="36">
        <f>IF(ISNA(_xlfn.XMATCH("無回答",_xlfn.TEXTSPLIT(回答一覧[[#This Row],[4⃣区のおしらせ「せたがや」をどのように入手しているか（複数選択可）]],";",,FALSE,0))),0,1)</f>
        <v>0</v>
      </c>
      <c r="P64" s="8" t="s">
        <v>351</v>
      </c>
      <c r="Q64" s="8" t="s">
        <v>377</v>
      </c>
      <c r="R64" s="8" t="s">
        <v>352</v>
      </c>
      <c r="S64" s="8" t="s">
        <v>377</v>
      </c>
      <c r="T64" s="8" t="s">
        <v>352</v>
      </c>
      <c r="U64" s="8" t="s">
        <v>377</v>
      </c>
      <c r="V64" s="8" t="s">
        <v>353</v>
      </c>
      <c r="W64" s="7" t="s">
        <v>414</v>
      </c>
      <c r="X64" s="36">
        <f>IF(ISNA(_xlfn.XMATCH("利用できる行政サービスや、暮らしに関わる情報・知識を入手したい",_xlfn.TEXTSPLIT(回答一覧[[#This Row],[6⃣区のおしらせ「せたがや」にどんなことを期待するか（複数選択可）]],";",,FALSE,0))),0,1)</f>
        <v>1</v>
      </c>
      <c r="Y64" s="36">
        <f>IF(ISNA(_xlfn.XMATCH("イベントの情報を入手したい",_xlfn.TEXTSPLIT(回答一覧[[#This Row],[6⃣区のおしらせ「せたがや」にどんなことを期待するか（複数選択可）]],";",,FALSE,0))),0,1)</f>
        <v>1</v>
      </c>
      <c r="Z64" s="36">
        <f>IF(ISNA(_xlfn.XMATCH("区の新しい取組みについて知りたい",_xlfn.TEXTSPLIT(回答一覧[[#This Row],[6⃣区のおしらせ「せたがや」にどんなことを期待するか（複数選択可）]],";",,FALSE,0))),0,1)</f>
        <v>1</v>
      </c>
      <c r="AA64" s="36">
        <f>IF(ISNA(_xlfn.XMATCH("予算など区政の基本的な情報を入手したい",_xlfn.TEXTSPLIT(回答一覧[[#This Row],[6⃣区のおしらせ「せたがや」にどんなことを期待するか（複数選択可）]],";",,FALSE,0))),0,1)</f>
        <v>1</v>
      </c>
      <c r="AB64" s="36">
        <f>IF(ISNA(_xlfn.XMATCH("区が直面する課題や、それに対する区の考え・取組みについて知りたい",_xlfn.TEXTSPLIT(回答一覧[[#This Row],[6⃣区のおしらせ「せたがや」にどんなことを期待するか（複数選択可）]],";",,FALSE,0))),0,1)</f>
        <v>1</v>
      </c>
      <c r="AC64" s="36">
        <f>IF(ISNA(_xlfn.XMATCH("区の取組みへの意見募集企画に意見や提案を寄せたい",_xlfn.TEXTSPLIT(回答一覧[[#This Row],[6⃣区のおしらせ「せたがや」にどんなことを期待するか（複数選択可）]],";",,FALSE,0))),0,1)</f>
        <v>1</v>
      </c>
      <c r="AD64" s="36">
        <f>IF(ISNA(_xlfn.XMATCH("区民等と区が協働して取り組んでいる事柄について知りたい",_xlfn.TEXTSPLIT(回答一覧[[#This Row],[6⃣区のおしらせ「せたがや」にどんなことを期待するか（複数選択可）]],";",,FALSE,0))),0,1)</f>
        <v>1</v>
      </c>
      <c r="AE64" s="36">
        <f>IF(ISNA(_xlfn.XMATCH("特にない",_xlfn.TEXTSPLIT(回答一覧[[#This Row],[6⃣区のおしらせ「せたがや」にどんなことを期待するか（複数選択可）]],";",,FALSE,0))),0,1)</f>
        <v>0</v>
      </c>
      <c r="AF64" s="36">
        <f>IF(ISNA(_xlfn.XMATCH("無回答",_xlfn.TEXTSPLIT(回答一覧[[#This Row],[6⃣区のおしらせ「せたがや」にどんなことを期待するか（複数選択可）]],";",,FALSE,0))),0,1)</f>
        <v>0</v>
      </c>
      <c r="AG64" s="7" t="s">
        <v>604</v>
      </c>
      <c r="AH64" s="36">
        <f>IF(ISNA(_xlfn.XMATCH("健康づくりや高齢者・障害者の福祉に関すること",_xlfn.TEXTSPLIT(回答一覧[[#This Row],[7⃣区のおしらせ「せたがや」でどのようなテーマを特集してほしいか（複数選択可）]],";",,FALSE,0))),0,1)</f>
        <v>1</v>
      </c>
      <c r="AI64" s="36">
        <f>IF(ISNA(_xlfn.XMATCH("生活の困りごとに対する支援に関すること",_xlfn.TEXTSPLIT(回答一覧[[#This Row],[7⃣区のおしらせ「せたがや」でどのようなテーマを特集してほしいか（複数選択可）]],";",,FALSE,0))),0,1)</f>
        <v>0</v>
      </c>
      <c r="AJ64" s="36">
        <f>IF(ISNA(_xlfn.XMATCH("子ども・若者や教育に関すること",_xlfn.TEXTSPLIT(回答一覧[[#This Row],[7⃣区のおしらせ「せたがや」でどのようなテーマを特集してほしいか（複数選択可）]],";",,FALSE,0))),0,1)</f>
        <v>0</v>
      </c>
      <c r="AK64" s="36">
        <f>IF(ISNA(_xlfn.XMATCH("地域コミュニティに関すること",_xlfn.TEXTSPLIT(回答一覧[[#This Row],[7⃣区のおしらせ「せたがや」でどのようなテーマを特集してほしいか（複数選択可）]],";",,FALSE,0))),0,1)</f>
        <v>0</v>
      </c>
      <c r="AL64" s="36">
        <f>IF(ISNA(_xlfn.XMATCH("防災や防犯に関すること",_xlfn.TEXTSPLIT(回答一覧[[#This Row],[7⃣区のおしらせ「せたがや」でどのようなテーマを特集してほしいか（複数選択可）]],";",,FALSE,0))),0,1)</f>
        <v>1</v>
      </c>
      <c r="AM64" s="36">
        <f>IF(ISNA(_xlfn.XMATCH("多様性の尊重（人権尊重・男女共同参画）に関すること",_xlfn.TEXTSPLIT(回答一覧[[#This Row],[7⃣区のおしらせ「せたがや」でどのようなテーマを特集してほしいか（複数選択可）]],";",,FALSE,0))),0,1)</f>
        <v>0</v>
      </c>
      <c r="AN64" s="36">
        <f>IF(ISNA(_xlfn.XMATCH("文化・芸術やスポーツ、生涯学習に関すること",_xlfn.TEXTSPLIT(回答一覧[[#This Row],[7⃣区のおしらせ「せたがや」でどのようなテーマを特集してほしいか（複数選択可）]],";",,FALSE,0))),0,1)</f>
        <v>1</v>
      </c>
      <c r="AO64" s="36">
        <f>IF(ISNA(_xlfn.XMATCH("清掃・資源リサイクルに関すること",_xlfn.TEXTSPLIT(回答一覧[[#This Row],[7⃣区のおしらせ「せたがや」でどのようなテーマを特集してほしいか（複数選択可）]],";",,FALSE,0))),0,1)</f>
        <v>0</v>
      </c>
      <c r="AP64" s="36">
        <f>IF(ISNA(_xlfn.XMATCH("消費者支援や産業振興・雇用促進に関すること",_xlfn.TEXTSPLIT(回答一覧[[#This Row],[7⃣区のおしらせ「せたがや」でどのようなテーマを特集してほしいか（複数選択可）]],";",,FALSE,0))),0,1)</f>
        <v>0</v>
      </c>
      <c r="AQ64" s="36">
        <f>IF(ISNA(_xlfn.XMATCH("公園・緑地や自然環境の保護に関すること",_xlfn.TEXTSPLIT(回答一覧[[#This Row],[7⃣区のおしらせ「せたがや」でどのようなテーマを特集してほしいか（複数選択可）]],";",,FALSE,0))),0,1)</f>
        <v>1</v>
      </c>
      <c r="AR64" s="36">
        <f>IF(ISNA(_xlfn.XMATCH("都市景観や交通に関すること",_xlfn.TEXTSPLIT(回答一覧[[#This Row],[7⃣区のおしらせ「せたがや」でどのようなテーマを特集してほしいか（複数選択可）]],";",,FALSE,0))),0,1)</f>
        <v>1</v>
      </c>
      <c r="AS64" s="36">
        <f>IF(ISNA(_xlfn.XMATCH("特にない",_xlfn.TEXTSPLIT(回答一覧[[#This Row],[7⃣区のおしらせ「せたがや」でどのようなテーマを特集してほしいか（複数選択可）]],";",,FALSE,0))),0,1)</f>
        <v>0</v>
      </c>
      <c r="AT64" s="36">
        <f>IF(ISNA(_xlfn.XMATCH("その他",_xlfn.TEXTSPLIT(回答一覧[[#This Row],[7⃣区のおしらせ「せたがや」でどのようなテーマを特集してほしいか（複数選択可）]],";",,FALSE,0))),0,1)</f>
        <v>0</v>
      </c>
      <c r="AU64" s="36">
        <f>IF(ISNA(_xlfn.XMATCH("無回答",_xlfn.TEXTSPLIT(回答一覧[[#This Row],[7⃣区のおしらせ「せたがや」でどのようなテーマを特集してほしいか（複数選択可）]],";",,FALSE,0))),0,1)</f>
        <v>0</v>
      </c>
      <c r="AV64" s="8" t="s">
        <v>363</v>
      </c>
      <c r="AW64" s="8" t="s">
        <v>397</v>
      </c>
      <c r="AX64" s="8" t="s">
        <v>347</v>
      </c>
      <c r="AY64" s="7"/>
    </row>
    <row r="65" spans="1:51" ht="54">
      <c r="A65" s="6" t="s">
        <v>203</v>
      </c>
      <c r="B65" s="12" t="s">
        <v>374</v>
      </c>
      <c r="C65" s="12" t="s">
        <v>349</v>
      </c>
      <c r="D65" s="8" t="s">
        <v>728</v>
      </c>
      <c r="E65" s="8" t="s">
        <v>730</v>
      </c>
      <c r="F65" s="7" t="s">
        <v>350</v>
      </c>
      <c r="G65" s="36">
        <f>IF(ISNA(_xlfn.XMATCH("新聞折込・戸別配付",_xlfn.TEXTSPLIT(回答一覧[[#This Row],[4⃣区のおしらせ「せたがや」をどのように入手しているか（複数選択可）]],";",,FALSE,0))),0,1)</f>
        <v>1</v>
      </c>
      <c r="H65" s="36">
        <f>IF(ISNA(_xlfn.XMATCH("駅",_xlfn.TEXTSPLIT(回答一覧[[#This Row],[4⃣区のおしらせ「せたがや」をどのように入手しているか（複数選択可）]],";",,FALSE,0))),0,1)</f>
        <v>0</v>
      </c>
      <c r="I65" s="36">
        <f>IF(ISNA(_xlfn.XMATCH("郵便局・コンビニエンスストア・その他商業施設",_xlfn.TEXTSPLIT(回答一覧[[#This Row],[4⃣区のおしらせ「せたがや」をどのように入手しているか（複数選択可）]],";",,FALSE,0))),0,1)</f>
        <v>0</v>
      </c>
      <c r="J65" s="36">
        <f>IF(ISNA(_xlfn.XMATCH("区施設",_xlfn.TEXTSPLIT(回答一覧[[#This Row],[4⃣区のおしらせ「せたがや」をどのように入手しているか（複数選択可）]],";",,FALSE,0))),0,1)</f>
        <v>0</v>
      </c>
      <c r="K65" s="36">
        <f>IF(ISNA(_xlfn.XMATCH("区のホームページ",_xlfn.TEXTSPLIT(回答一覧[[#This Row],[4⃣区のおしらせ「せたがや」をどのように入手しているか（複数選択可）]],";",,FALSE,0))),0,1)</f>
        <v>0</v>
      </c>
      <c r="L65" s="36">
        <f>IF(ISNA(_xlfn.XMATCH("カタログポケット・マチイロ",_xlfn.TEXTSPLIT(回答一覧[[#This Row],[4⃣区のおしらせ「せたがや」をどのように入手しているか（複数選択可）]],";",,FALSE,0))),0,1)</f>
        <v>0</v>
      </c>
      <c r="M65" s="36">
        <f>IF(ISNA(_xlfn.XMATCH("入手していない",_xlfn.TEXTSPLIT(回答一覧[[#This Row],[4⃣区のおしらせ「せたがや」をどのように入手しているか（複数選択可）]],";",,FALSE,0))),0,1)</f>
        <v>0</v>
      </c>
      <c r="N65" s="36">
        <f>IF(ISNA(_xlfn.XMATCH("その他",_xlfn.TEXTSPLIT(回答一覧[[#This Row],[4⃣区のおしらせ「せたがや」をどのように入手しているか（複数選択可）]],";",,FALSE,0))),0,1)</f>
        <v>0</v>
      </c>
      <c r="O65" s="36">
        <f>IF(ISNA(_xlfn.XMATCH("無回答",_xlfn.TEXTSPLIT(回答一覧[[#This Row],[4⃣区のおしらせ「せたがや」をどのように入手しているか（複数選択可）]],";",,FALSE,0))),0,1)</f>
        <v>0</v>
      </c>
      <c r="P65" s="8" t="s">
        <v>351</v>
      </c>
      <c r="Q65" s="8" t="s">
        <v>352</v>
      </c>
      <c r="R65" s="8" t="s">
        <v>352</v>
      </c>
      <c r="S65" s="8" t="s">
        <v>352</v>
      </c>
      <c r="T65" s="8" t="s">
        <v>352</v>
      </c>
      <c r="U65" s="8" t="s">
        <v>352</v>
      </c>
      <c r="V65" s="8" t="s">
        <v>353</v>
      </c>
      <c r="W65" s="7" t="s">
        <v>602</v>
      </c>
      <c r="X65" s="36">
        <f>IF(ISNA(_xlfn.XMATCH("利用できる行政サービスや、暮らしに関わる情報・知識を入手したい",_xlfn.TEXTSPLIT(回答一覧[[#This Row],[6⃣区のおしらせ「せたがや」にどんなことを期待するか（複数選択可）]],";",,FALSE,0))),0,1)</f>
        <v>1</v>
      </c>
      <c r="Y65" s="36">
        <f>IF(ISNA(_xlfn.XMATCH("イベントの情報を入手したい",_xlfn.TEXTSPLIT(回答一覧[[#This Row],[6⃣区のおしらせ「せたがや」にどんなことを期待するか（複数選択可）]],";",,FALSE,0))),0,1)</f>
        <v>1</v>
      </c>
      <c r="Z65" s="36">
        <f>IF(ISNA(_xlfn.XMATCH("区の新しい取組みについて知りたい",_xlfn.TEXTSPLIT(回答一覧[[#This Row],[6⃣区のおしらせ「せたがや」にどんなことを期待するか（複数選択可）]],";",,FALSE,0))),0,1)</f>
        <v>1</v>
      </c>
      <c r="AA65" s="36">
        <f>IF(ISNA(_xlfn.XMATCH("予算など区政の基本的な情報を入手したい",_xlfn.TEXTSPLIT(回答一覧[[#This Row],[6⃣区のおしらせ「せたがや」にどんなことを期待するか（複数選択可）]],";",,FALSE,0))),0,1)</f>
        <v>0</v>
      </c>
      <c r="AB65" s="36">
        <f>IF(ISNA(_xlfn.XMATCH("区が直面する課題や、それに対する区の考え・取組みについて知りたい",_xlfn.TEXTSPLIT(回答一覧[[#This Row],[6⃣区のおしらせ「せたがや」にどんなことを期待するか（複数選択可）]],";",,FALSE,0))),0,1)</f>
        <v>0</v>
      </c>
      <c r="AC65" s="36">
        <f>IF(ISNA(_xlfn.XMATCH("区の取組みへの意見募集企画に意見や提案を寄せたい",_xlfn.TEXTSPLIT(回答一覧[[#This Row],[6⃣区のおしらせ「せたがや」にどんなことを期待するか（複数選択可）]],";",,FALSE,0))),0,1)</f>
        <v>0</v>
      </c>
      <c r="AD65" s="36">
        <f>IF(ISNA(_xlfn.XMATCH("区民等と区が協働して取り組んでいる事柄について知りたい",_xlfn.TEXTSPLIT(回答一覧[[#This Row],[6⃣区のおしらせ「せたがや」にどんなことを期待するか（複数選択可）]],";",,FALSE,0))),0,1)</f>
        <v>0</v>
      </c>
      <c r="AE65" s="36">
        <f>IF(ISNA(_xlfn.XMATCH("特にない",_xlfn.TEXTSPLIT(回答一覧[[#This Row],[6⃣区のおしらせ「せたがや」にどんなことを期待するか（複数選択可）]],";",,FALSE,0))),0,1)</f>
        <v>0</v>
      </c>
      <c r="AF65" s="36">
        <f>IF(ISNA(_xlfn.XMATCH("無回答",_xlfn.TEXTSPLIT(回答一覧[[#This Row],[6⃣区のおしらせ「せたがや」にどんなことを期待するか（複数選択可）]],";",,FALSE,0))),0,1)</f>
        <v>0</v>
      </c>
      <c r="AG65" s="7" t="s">
        <v>603</v>
      </c>
      <c r="AH65" s="36">
        <f>IF(ISNA(_xlfn.XMATCH("健康づくりや高齢者・障害者の福祉に関すること",_xlfn.TEXTSPLIT(回答一覧[[#This Row],[7⃣区のおしらせ「せたがや」でどのようなテーマを特集してほしいか（複数選択可）]],";",,FALSE,0))),0,1)</f>
        <v>1</v>
      </c>
      <c r="AI65" s="36">
        <f>IF(ISNA(_xlfn.XMATCH("生活の困りごとに対する支援に関すること",_xlfn.TEXTSPLIT(回答一覧[[#This Row],[7⃣区のおしらせ「せたがや」でどのようなテーマを特集してほしいか（複数選択可）]],";",,FALSE,0))),0,1)</f>
        <v>1</v>
      </c>
      <c r="AJ65" s="36">
        <f>IF(ISNA(_xlfn.XMATCH("子ども・若者や教育に関すること",_xlfn.TEXTSPLIT(回答一覧[[#This Row],[7⃣区のおしらせ「せたがや」でどのようなテーマを特集してほしいか（複数選択可）]],";",,FALSE,0))),0,1)</f>
        <v>0</v>
      </c>
      <c r="AK65" s="36">
        <f>IF(ISNA(_xlfn.XMATCH("地域コミュニティに関すること",_xlfn.TEXTSPLIT(回答一覧[[#This Row],[7⃣区のおしらせ「せたがや」でどのようなテーマを特集してほしいか（複数選択可）]],";",,FALSE,0))),0,1)</f>
        <v>1</v>
      </c>
      <c r="AL65" s="36">
        <f>IF(ISNA(_xlfn.XMATCH("防災や防犯に関すること",_xlfn.TEXTSPLIT(回答一覧[[#This Row],[7⃣区のおしらせ「せたがや」でどのようなテーマを特集してほしいか（複数選択可）]],";",,FALSE,0))),0,1)</f>
        <v>0</v>
      </c>
      <c r="AM65" s="36">
        <f>IF(ISNA(_xlfn.XMATCH("多様性の尊重（人権尊重・男女共同参画）に関すること",_xlfn.TEXTSPLIT(回答一覧[[#This Row],[7⃣区のおしらせ「せたがや」でどのようなテーマを特集してほしいか（複数選択可）]],";",,FALSE,0))),0,1)</f>
        <v>0</v>
      </c>
      <c r="AN65" s="36">
        <f>IF(ISNA(_xlfn.XMATCH("文化・芸術やスポーツ、生涯学習に関すること",_xlfn.TEXTSPLIT(回答一覧[[#This Row],[7⃣区のおしらせ「せたがや」でどのようなテーマを特集してほしいか（複数選択可）]],";",,FALSE,0))),0,1)</f>
        <v>1</v>
      </c>
      <c r="AO65" s="36">
        <f>IF(ISNA(_xlfn.XMATCH("清掃・資源リサイクルに関すること",_xlfn.TEXTSPLIT(回答一覧[[#This Row],[7⃣区のおしらせ「せたがや」でどのようなテーマを特集してほしいか（複数選択可）]],";",,FALSE,0))),0,1)</f>
        <v>0</v>
      </c>
      <c r="AP65" s="36">
        <f>IF(ISNA(_xlfn.XMATCH("消費者支援や産業振興・雇用促進に関すること",_xlfn.TEXTSPLIT(回答一覧[[#This Row],[7⃣区のおしらせ「せたがや」でどのようなテーマを特集してほしいか（複数選択可）]],";",,FALSE,0))),0,1)</f>
        <v>0</v>
      </c>
      <c r="AQ65" s="36">
        <f>IF(ISNA(_xlfn.XMATCH("公園・緑地や自然環境の保護に関すること",_xlfn.TEXTSPLIT(回答一覧[[#This Row],[7⃣区のおしらせ「せたがや」でどのようなテーマを特集してほしいか（複数選択可）]],";",,FALSE,0))),0,1)</f>
        <v>1</v>
      </c>
      <c r="AR65" s="36">
        <f>IF(ISNA(_xlfn.XMATCH("都市景観や交通に関すること",_xlfn.TEXTSPLIT(回答一覧[[#This Row],[7⃣区のおしらせ「せたがや」でどのようなテーマを特集してほしいか（複数選択可）]],";",,FALSE,0))),0,1)</f>
        <v>1</v>
      </c>
      <c r="AS65" s="36">
        <f>IF(ISNA(_xlfn.XMATCH("特にない",_xlfn.TEXTSPLIT(回答一覧[[#This Row],[7⃣区のおしらせ「せたがや」でどのようなテーマを特集してほしいか（複数選択可）]],";",,FALSE,0))),0,1)</f>
        <v>0</v>
      </c>
      <c r="AT65" s="36">
        <f>IF(ISNA(_xlfn.XMATCH("その他",_xlfn.TEXTSPLIT(回答一覧[[#This Row],[7⃣区のおしらせ「せたがや」でどのようなテーマを特集してほしいか（複数選択可）]],";",,FALSE,0))),0,1)</f>
        <v>0</v>
      </c>
      <c r="AU65" s="36">
        <f>IF(ISNA(_xlfn.XMATCH("無回答",_xlfn.TEXTSPLIT(回答一覧[[#This Row],[7⃣区のおしらせ「せたがや」でどのようなテーマを特集してほしいか（複数選択可）]],";",,FALSE,0))),0,1)</f>
        <v>0</v>
      </c>
      <c r="AV65" s="8" t="s">
        <v>363</v>
      </c>
      <c r="AW65" s="8" t="s">
        <v>383</v>
      </c>
      <c r="AX65" s="8" t="s">
        <v>347</v>
      </c>
      <c r="AY65" s="7"/>
    </row>
    <row r="66" spans="1:51" ht="40.5">
      <c r="A66" s="6" t="s">
        <v>202</v>
      </c>
      <c r="B66" s="12" t="s">
        <v>358</v>
      </c>
      <c r="C66" s="12" t="s">
        <v>349</v>
      </c>
      <c r="D66" s="8" t="s">
        <v>728</v>
      </c>
      <c r="E66" s="8" t="s">
        <v>730</v>
      </c>
      <c r="F66" s="7" t="s">
        <v>350</v>
      </c>
      <c r="G66" s="36">
        <f>IF(ISNA(_xlfn.XMATCH("新聞折込・戸別配付",_xlfn.TEXTSPLIT(回答一覧[[#This Row],[4⃣区のおしらせ「せたがや」をどのように入手しているか（複数選択可）]],";",,FALSE,0))),0,1)</f>
        <v>1</v>
      </c>
      <c r="H66" s="36">
        <f>IF(ISNA(_xlfn.XMATCH("駅",_xlfn.TEXTSPLIT(回答一覧[[#This Row],[4⃣区のおしらせ「せたがや」をどのように入手しているか（複数選択可）]],";",,FALSE,0))),0,1)</f>
        <v>0</v>
      </c>
      <c r="I66" s="36">
        <f>IF(ISNA(_xlfn.XMATCH("郵便局・コンビニエンスストア・その他商業施設",_xlfn.TEXTSPLIT(回答一覧[[#This Row],[4⃣区のおしらせ「せたがや」をどのように入手しているか（複数選択可）]],";",,FALSE,0))),0,1)</f>
        <v>0</v>
      </c>
      <c r="J66" s="36">
        <f>IF(ISNA(_xlfn.XMATCH("区施設",_xlfn.TEXTSPLIT(回答一覧[[#This Row],[4⃣区のおしらせ「せたがや」をどのように入手しているか（複数選択可）]],";",,FALSE,0))),0,1)</f>
        <v>0</v>
      </c>
      <c r="K66" s="36">
        <f>IF(ISNA(_xlfn.XMATCH("区のホームページ",_xlfn.TEXTSPLIT(回答一覧[[#This Row],[4⃣区のおしらせ「せたがや」をどのように入手しているか（複数選択可）]],";",,FALSE,0))),0,1)</f>
        <v>0</v>
      </c>
      <c r="L66" s="36">
        <f>IF(ISNA(_xlfn.XMATCH("カタログポケット・マチイロ",_xlfn.TEXTSPLIT(回答一覧[[#This Row],[4⃣区のおしらせ「せたがや」をどのように入手しているか（複数選択可）]],";",,FALSE,0))),0,1)</f>
        <v>0</v>
      </c>
      <c r="M66" s="36">
        <f>IF(ISNA(_xlfn.XMATCH("入手していない",_xlfn.TEXTSPLIT(回答一覧[[#This Row],[4⃣区のおしらせ「せたがや」をどのように入手しているか（複数選択可）]],";",,FALSE,0))),0,1)</f>
        <v>0</v>
      </c>
      <c r="N66" s="36">
        <f>IF(ISNA(_xlfn.XMATCH("その他",_xlfn.TEXTSPLIT(回答一覧[[#This Row],[4⃣区のおしらせ「せたがや」をどのように入手しているか（複数選択可）]],";",,FALSE,0))),0,1)</f>
        <v>0</v>
      </c>
      <c r="O66" s="36">
        <f>IF(ISNA(_xlfn.XMATCH("無回答",_xlfn.TEXTSPLIT(回答一覧[[#This Row],[4⃣区のおしらせ「せたがや」をどのように入手しているか（複数選択可）]],";",,FALSE,0))),0,1)</f>
        <v>0</v>
      </c>
      <c r="P66" s="8" t="s">
        <v>351</v>
      </c>
      <c r="Q66" s="8" t="s">
        <v>352</v>
      </c>
      <c r="R66" s="8" t="s">
        <v>352</v>
      </c>
      <c r="S66" s="8" t="s">
        <v>352</v>
      </c>
      <c r="T66" s="8" t="s">
        <v>352</v>
      </c>
      <c r="U66" s="8" t="s">
        <v>352</v>
      </c>
      <c r="V66" s="8" t="s">
        <v>353</v>
      </c>
      <c r="W66" s="7" t="s">
        <v>599</v>
      </c>
      <c r="X66" s="36">
        <f>IF(ISNA(_xlfn.XMATCH("利用できる行政サービスや、暮らしに関わる情報・知識を入手したい",_xlfn.TEXTSPLIT(回答一覧[[#This Row],[6⃣区のおしらせ「せたがや」にどんなことを期待するか（複数選択可）]],";",,FALSE,0))),0,1)</f>
        <v>0</v>
      </c>
      <c r="Y66" s="36">
        <f>IF(ISNA(_xlfn.XMATCH("イベントの情報を入手したい",_xlfn.TEXTSPLIT(回答一覧[[#This Row],[6⃣区のおしらせ「せたがや」にどんなことを期待するか（複数選択可）]],";",,FALSE,0))),0,1)</f>
        <v>1</v>
      </c>
      <c r="Z66" s="36">
        <f>IF(ISNA(_xlfn.XMATCH("区の新しい取組みについて知りたい",_xlfn.TEXTSPLIT(回答一覧[[#This Row],[6⃣区のおしらせ「せたがや」にどんなことを期待するか（複数選択可）]],";",,FALSE,0))),0,1)</f>
        <v>1</v>
      </c>
      <c r="AA66" s="36">
        <f>IF(ISNA(_xlfn.XMATCH("予算など区政の基本的な情報を入手したい",_xlfn.TEXTSPLIT(回答一覧[[#This Row],[6⃣区のおしらせ「せたがや」にどんなことを期待するか（複数選択可）]],";",,FALSE,0))),0,1)</f>
        <v>0</v>
      </c>
      <c r="AB66" s="36">
        <f>IF(ISNA(_xlfn.XMATCH("区が直面する課題や、それに対する区の考え・取組みについて知りたい",_xlfn.TEXTSPLIT(回答一覧[[#This Row],[6⃣区のおしらせ「せたがや」にどんなことを期待するか（複数選択可）]],";",,FALSE,0))),0,1)</f>
        <v>0</v>
      </c>
      <c r="AC66" s="36">
        <f>IF(ISNA(_xlfn.XMATCH("区の取組みへの意見募集企画に意見や提案を寄せたい",_xlfn.TEXTSPLIT(回答一覧[[#This Row],[6⃣区のおしらせ「せたがや」にどんなことを期待するか（複数選択可）]],";",,FALSE,0))),0,1)</f>
        <v>0</v>
      </c>
      <c r="AD66" s="36">
        <f>IF(ISNA(_xlfn.XMATCH("区民等と区が協働して取り組んでいる事柄について知りたい",_xlfn.TEXTSPLIT(回答一覧[[#This Row],[6⃣区のおしらせ「せたがや」にどんなことを期待するか（複数選択可）]],";",,FALSE,0))),0,1)</f>
        <v>1</v>
      </c>
      <c r="AE66" s="36">
        <f>IF(ISNA(_xlfn.XMATCH("特にない",_xlfn.TEXTSPLIT(回答一覧[[#This Row],[6⃣区のおしらせ「せたがや」にどんなことを期待するか（複数選択可）]],";",,FALSE,0))),0,1)</f>
        <v>0</v>
      </c>
      <c r="AF66" s="36">
        <f>IF(ISNA(_xlfn.XMATCH("無回答",_xlfn.TEXTSPLIT(回答一覧[[#This Row],[6⃣区のおしらせ「せたがや」にどんなことを期待するか（複数選択可）]],";",,FALSE,0))),0,1)</f>
        <v>0</v>
      </c>
      <c r="AG66" s="7" t="s">
        <v>600</v>
      </c>
      <c r="AH66" s="36">
        <f>IF(ISNA(_xlfn.XMATCH("健康づくりや高齢者・障害者の福祉に関すること",_xlfn.TEXTSPLIT(回答一覧[[#This Row],[7⃣区のおしらせ「せたがや」でどのようなテーマを特集してほしいか（複数選択可）]],";",,FALSE,0))),0,1)</f>
        <v>0</v>
      </c>
      <c r="AI66" s="36">
        <f>IF(ISNA(_xlfn.XMATCH("生活の困りごとに対する支援に関すること",_xlfn.TEXTSPLIT(回答一覧[[#This Row],[7⃣区のおしらせ「せたがや」でどのようなテーマを特集してほしいか（複数選択可）]],";",,FALSE,0))),0,1)</f>
        <v>1</v>
      </c>
      <c r="AJ66" s="36">
        <f>IF(ISNA(_xlfn.XMATCH("子ども・若者や教育に関すること",_xlfn.TEXTSPLIT(回答一覧[[#This Row],[7⃣区のおしらせ「せたがや」でどのようなテーマを特集してほしいか（複数選択可）]],";",,FALSE,0))),0,1)</f>
        <v>0</v>
      </c>
      <c r="AK66" s="36">
        <f>IF(ISNA(_xlfn.XMATCH("地域コミュニティに関すること",_xlfn.TEXTSPLIT(回答一覧[[#This Row],[7⃣区のおしらせ「せたがや」でどのようなテーマを特集してほしいか（複数選択可）]],";",,FALSE,0))),0,1)</f>
        <v>1</v>
      </c>
      <c r="AL66" s="36">
        <f>IF(ISNA(_xlfn.XMATCH("防災や防犯に関すること",_xlfn.TEXTSPLIT(回答一覧[[#This Row],[7⃣区のおしらせ「せたがや」でどのようなテーマを特集してほしいか（複数選択可）]],";",,FALSE,0))),0,1)</f>
        <v>0</v>
      </c>
      <c r="AM66" s="36">
        <f>IF(ISNA(_xlfn.XMATCH("多様性の尊重（人権尊重・男女共同参画）に関すること",_xlfn.TEXTSPLIT(回答一覧[[#This Row],[7⃣区のおしらせ「せたがや」でどのようなテーマを特集してほしいか（複数選択可）]],";",,FALSE,0))),0,1)</f>
        <v>0</v>
      </c>
      <c r="AN66" s="36">
        <f>IF(ISNA(_xlfn.XMATCH("文化・芸術やスポーツ、生涯学習に関すること",_xlfn.TEXTSPLIT(回答一覧[[#This Row],[7⃣区のおしらせ「せたがや」でどのようなテーマを特集してほしいか（複数選択可）]],";",,FALSE,0))),0,1)</f>
        <v>1</v>
      </c>
      <c r="AO66" s="36">
        <f>IF(ISNA(_xlfn.XMATCH("清掃・資源リサイクルに関すること",_xlfn.TEXTSPLIT(回答一覧[[#This Row],[7⃣区のおしらせ「せたがや」でどのようなテーマを特集してほしいか（複数選択可）]],";",,FALSE,0))),0,1)</f>
        <v>1</v>
      </c>
      <c r="AP66" s="36">
        <f>IF(ISNA(_xlfn.XMATCH("消費者支援や産業振興・雇用促進に関すること",_xlfn.TEXTSPLIT(回答一覧[[#This Row],[7⃣区のおしらせ「せたがや」でどのようなテーマを特集してほしいか（複数選択可）]],";",,FALSE,0))),0,1)</f>
        <v>1</v>
      </c>
      <c r="AQ66" s="36">
        <f>IF(ISNA(_xlfn.XMATCH("公園・緑地や自然環境の保護に関すること",_xlfn.TEXTSPLIT(回答一覧[[#This Row],[7⃣区のおしらせ「せたがや」でどのようなテーマを特集してほしいか（複数選択可）]],";",,FALSE,0))),0,1)</f>
        <v>0</v>
      </c>
      <c r="AR66" s="36">
        <f>IF(ISNA(_xlfn.XMATCH("都市景観や交通に関すること",_xlfn.TEXTSPLIT(回答一覧[[#This Row],[7⃣区のおしらせ「せたがや」でどのようなテーマを特集してほしいか（複数選択可）]],";",,FALSE,0))),0,1)</f>
        <v>0</v>
      </c>
      <c r="AS66" s="36">
        <f>IF(ISNA(_xlfn.XMATCH("特にない",_xlfn.TEXTSPLIT(回答一覧[[#This Row],[7⃣区のおしらせ「せたがや」でどのようなテーマを特集してほしいか（複数選択可）]],";",,FALSE,0))),0,1)</f>
        <v>0</v>
      </c>
      <c r="AT66" s="36">
        <f>IF(ISNA(_xlfn.XMATCH("その他",_xlfn.TEXTSPLIT(回答一覧[[#This Row],[7⃣区のおしらせ「せたがや」でどのようなテーマを特集してほしいか（複数選択可）]],";",,FALSE,0))),0,1)</f>
        <v>0</v>
      </c>
      <c r="AU66" s="36">
        <f>IF(ISNA(_xlfn.XMATCH("無回答",_xlfn.TEXTSPLIT(回答一覧[[#This Row],[7⃣区のおしらせ「せたがや」でどのようなテーマを特集してほしいか（複数選択可）]],";",,FALSE,0))),0,1)</f>
        <v>0</v>
      </c>
      <c r="AV66" s="8" t="s">
        <v>363</v>
      </c>
      <c r="AW66" s="8" t="s">
        <v>357</v>
      </c>
      <c r="AX66" s="8" t="s">
        <v>347</v>
      </c>
      <c r="AY66" s="7"/>
    </row>
    <row r="67" spans="1:51" ht="27">
      <c r="A67" s="6" t="s">
        <v>201</v>
      </c>
      <c r="B67" s="12" t="s">
        <v>358</v>
      </c>
      <c r="C67" s="12" t="s">
        <v>349</v>
      </c>
      <c r="D67" s="8" t="s">
        <v>728</v>
      </c>
      <c r="E67" s="8" t="s">
        <v>730</v>
      </c>
      <c r="F67" s="7" t="s">
        <v>350</v>
      </c>
      <c r="G67" s="36">
        <f>IF(ISNA(_xlfn.XMATCH("新聞折込・戸別配付",_xlfn.TEXTSPLIT(回答一覧[[#This Row],[4⃣区のおしらせ「せたがや」をどのように入手しているか（複数選択可）]],";",,FALSE,0))),0,1)</f>
        <v>1</v>
      </c>
      <c r="H67" s="36">
        <f>IF(ISNA(_xlfn.XMATCH("駅",_xlfn.TEXTSPLIT(回答一覧[[#This Row],[4⃣区のおしらせ「せたがや」をどのように入手しているか（複数選択可）]],";",,FALSE,0))),0,1)</f>
        <v>0</v>
      </c>
      <c r="I67" s="36">
        <f>IF(ISNA(_xlfn.XMATCH("郵便局・コンビニエンスストア・その他商業施設",_xlfn.TEXTSPLIT(回答一覧[[#This Row],[4⃣区のおしらせ「せたがや」をどのように入手しているか（複数選択可）]],";",,FALSE,0))),0,1)</f>
        <v>0</v>
      </c>
      <c r="J67" s="36">
        <f>IF(ISNA(_xlfn.XMATCH("区施設",_xlfn.TEXTSPLIT(回答一覧[[#This Row],[4⃣区のおしらせ「せたがや」をどのように入手しているか（複数選択可）]],";",,FALSE,0))),0,1)</f>
        <v>0</v>
      </c>
      <c r="K67" s="36">
        <f>IF(ISNA(_xlfn.XMATCH("区のホームページ",_xlfn.TEXTSPLIT(回答一覧[[#This Row],[4⃣区のおしらせ「せたがや」をどのように入手しているか（複数選択可）]],";",,FALSE,0))),0,1)</f>
        <v>0</v>
      </c>
      <c r="L67" s="36">
        <f>IF(ISNA(_xlfn.XMATCH("カタログポケット・マチイロ",_xlfn.TEXTSPLIT(回答一覧[[#This Row],[4⃣区のおしらせ「せたがや」をどのように入手しているか（複数選択可）]],";",,FALSE,0))),0,1)</f>
        <v>0</v>
      </c>
      <c r="M67" s="36">
        <f>IF(ISNA(_xlfn.XMATCH("入手していない",_xlfn.TEXTSPLIT(回答一覧[[#This Row],[4⃣区のおしらせ「せたがや」をどのように入手しているか（複数選択可）]],";",,FALSE,0))),0,1)</f>
        <v>0</v>
      </c>
      <c r="N67" s="36">
        <f>IF(ISNA(_xlfn.XMATCH("その他",_xlfn.TEXTSPLIT(回答一覧[[#This Row],[4⃣区のおしらせ「せたがや」をどのように入手しているか（複数選択可）]],";",,FALSE,0))),0,1)</f>
        <v>0</v>
      </c>
      <c r="O67" s="36">
        <f>IF(ISNA(_xlfn.XMATCH("無回答",_xlfn.TEXTSPLIT(回答一覧[[#This Row],[4⃣区のおしらせ「せたがや」をどのように入手しているか（複数選択可）]],";",,FALSE,0))),0,1)</f>
        <v>0</v>
      </c>
      <c r="P67" s="8" t="s">
        <v>351</v>
      </c>
      <c r="Q67" s="8" t="s">
        <v>352</v>
      </c>
      <c r="R67" s="8" t="s">
        <v>352</v>
      </c>
      <c r="S67" s="8" t="s">
        <v>352</v>
      </c>
      <c r="T67" s="8" t="s">
        <v>352</v>
      </c>
      <c r="U67" s="8" t="s">
        <v>352</v>
      </c>
      <c r="V67" s="8" t="s">
        <v>353</v>
      </c>
      <c r="W67" s="7" t="s">
        <v>422</v>
      </c>
      <c r="X67" s="36">
        <f>IF(ISNA(_xlfn.XMATCH("利用できる行政サービスや、暮らしに関わる情報・知識を入手したい",_xlfn.TEXTSPLIT(回答一覧[[#This Row],[6⃣区のおしらせ「せたがや」にどんなことを期待するか（複数選択可）]],";",,FALSE,0))),0,1)</f>
        <v>1</v>
      </c>
      <c r="Y67" s="36">
        <f>IF(ISNA(_xlfn.XMATCH("イベントの情報を入手したい",_xlfn.TEXTSPLIT(回答一覧[[#This Row],[6⃣区のおしらせ「せたがや」にどんなことを期待するか（複数選択可）]],";",,FALSE,0))),0,1)</f>
        <v>1</v>
      </c>
      <c r="Z67" s="36">
        <f>IF(ISNA(_xlfn.XMATCH("区の新しい取組みについて知りたい",_xlfn.TEXTSPLIT(回答一覧[[#This Row],[6⃣区のおしらせ「せたがや」にどんなことを期待するか（複数選択可）]],";",,FALSE,0))),0,1)</f>
        <v>0</v>
      </c>
      <c r="AA67" s="36">
        <f>IF(ISNA(_xlfn.XMATCH("予算など区政の基本的な情報を入手したい",_xlfn.TEXTSPLIT(回答一覧[[#This Row],[6⃣区のおしらせ「せたがや」にどんなことを期待するか（複数選択可）]],";",,FALSE,0))),0,1)</f>
        <v>0</v>
      </c>
      <c r="AB67" s="36">
        <f>IF(ISNA(_xlfn.XMATCH("区が直面する課題や、それに対する区の考え・取組みについて知りたい",_xlfn.TEXTSPLIT(回答一覧[[#This Row],[6⃣区のおしらせ「せたがや」にどんなことを期待するか（複数選択可）]],";",,FALSE,0))),0,1)</f>
        <v>0</v>
      </c>
      <c r="AC67" s="36">
        <f>IF(ISNA(_xlfn.XMATCH("区の取組みへの意見募集企画に意見や提案を寄せたい",_xlfn.TEXTSPLIT(回答一覧[[#This Row],[6⃣区のおしらせ「せたがや」にどんなことを期待するか（複数選択可）]],";",,FALSE,0))),0,1)</f>
        <v>0</v>
      </c>
      <c r="AD67" s="36">
        <f>IF(ISNA(_xlfn.XMATCH("区民等と区が協働して取り組んでいる事柄について知りたい",_xlfn.TEXTSPLIT(回答一覧[[#This Row],[6⃣区のおしらせ「せたがや」にどんなことを期待するか（複数選択可）]],";",,FALSE,0))),0,1)</f>
        <v>0</v>
      </c>
      <c r="AE67" s="36">
        <f>IF(ISNA(_xlfn.XMATCH("特にない",_xlfn.TEXTSPLIT(回答一覧[[#This Row],[6⃣区のおしらせ「せたがや」にどんなことを期待するか（複数選択可）]],";",,FALSE,0))),0,1)</f>
        <v>0</v>
      </c>
      <c r="AF67" s="36">
        <f>IF(ISNA(_xlfn.XMATCH("無回答",_xlfn.TEXTSPLIT(回答一覧[[#This Row],[6⃣区のおしらせ「せたがや」にどんなことを期待するか（複数選択可）]],";",,FALSE,0))),0,1)</f>
        <v>0</v>
      </c>
      <c r="AG67" s="7" t="s">
        <v>598</v>
      </c>
      <c r="AH67" s="36">
        <f>IF(ISNA(_xlfn.XMATCH("健康づくりや高齢者・障害者の福祉に関すること",_xlfn.TEXTSPLIT(回答一覧[[#This Row],[7⃣区のおしらせ「せたがや」でどのようなテーマを特集してほしいか（複数選択可）]],";",,FALSE,0))),0,1)</f>
        <v>0</v>
      </c>
      <c r="AI67" s="36">
        <f>IF(ISNA(_xlfn.XMATCH("生活の困りごとに対する支援に関すること",_xlfn.TEXTSPLIT(回答一覧[[#This Row],[7⃣区のおしらせ「せたがや」でどのようなテーマを特集してほしいか（複数選択可）]],";",,FALSE,0))),0,1)</f>
        <v>0</v>
      </c>
      <c r="AJ67" s="36">
        <f>IF(ISNA(_xlfn.XMATCH("子ども・若者や教育に関すること",_xlfn.TEXTSPLIT(回答一覧[[#This Row],[7⃣区のおしらせ「せたがや」でどのようなテーマを特集してほしいか（複数選択可）]],";",,FALSE,0))),0,1)</f>
        <v>0</v>
      </c>
      <c r="AK67" s="36">
        <f>IF(ISNA(_xlfn.XMATCH("地域コミュニティに関すること",_xlfn.TEXTSPLIT(回答一覧[[#This Row],[7⃣区のおしらせ「せたがや」でどのようなテーマを特集してほしいか（複数選択可）]],";",,FALSE,0))),0,1)</f>
        <v>1</v>
      </c>
      <c r="AL67" s="36">
        <f>IF(ISNA(_xlfn.XMATCH("防災や防犯に関すること",_xlfn.TEXTSPLIT(回答一覧[[#This Row],[7⃣区のおしらせ「せたがや」でどのようなテーマを特集してほしいか（複数選択可）]],";",,FALSE,0))),0,1)</f>
        <v>0</v>
      </c>
      <c r="AM67" s="36">
        <f>IF(ISNA(_xlfn.XMATCH("多様性の尊重（人権尊重・男女共同参画）に関すること",_xlfn.TEXTSPLIT(回答一覧[[#This Row],[7⃣区のおしらせ「せたがや」でどのようなテーマを特集してほしいか（複数選択可）]],";",,FALSE,0))),0,1)</f>
        <v>0</v>
      </c>
      <c r="AN67" s="36">
        <f>IF(ISNA(_xlfn.XMATCH("文化・芸術やスポーツ、生涯学習に関すること",_xlfn.TEXTSPLIT(回答一覧[[#This Row],[7⃣区のおしらせ「せたがや」でどのようなテーマを特集してほしいか（複数選択可）]],";",,FALSE,0))),0,1)</f>
        <v>1</v>
      </c>
      <c r="AO67" s="36">
        <f>IF(ISNA(_xlfn.XMATCH("清掃・資源リサイクルに関すること",_xlfn.TEXTSPLIT(回答一覧[[#This Row],[7⃣区のおしらせ「せたがや」でどのようなテーマを特集してほしいか（複数選択可）]],";",,FALSE,0))),0,1)</f>
        <v>1</v>
      </c>
      <c r="AP67" s="36">
        <f>IF(ISNA(_xlfn.XMATCH("消費者支援や産業振興・雇用促進に関すること",_xlfn.TEXTSPLIT(回答一覧[[#This Row],[7⃣区のおしらせ「せたがや」でどのようなテーマを特集してほしいか（複数選択可）]],";",,FALSE,0))),0,1)</f>
        <v>0</v>
      </c>
      <c r="AQ67" s="36">
        <f>IF(ISNA(_xlfn.XMATCH("公園・緑地や自然環境の保護に関すること",_xlfn.TEXTSPLIT(回答一覧[[#This Row],[7⃣区のおしらせ「せたがや」でどのようなテーマを特集してほしいか（複数選択可）]],";",,FALSE,0))),0,1)</f>
        <v>0</v>
      </c>
      <c r="AR67" s="36">
        <f>IF(ISNA(_xlfn.XMATCH("都市景観や交通に関すること",_xlfn.TEXTSPLIT(回答一覧[[#This Row],[7⃣区のおしらせ「せたがや」でどのようなテーマを特集してほしいか（複数選択可）]],";",,FALSE,0))),0,1)</f>
        <v>0</v>
      </c>
      <c r="AS67" s="36">
        <f>IF(ISNA(_xlfn.XMATCH("特にない",_xlfn.TEXTSPLIT(回答一覧[[#This Row],[7⃣区のおしらせ「せたがや」でどのようなテーマを特集してほしいか（複数選択可）]],";",,FALSE,0))),0,1)</f>
        <v>0</v>
      </c>
      <c r="AT67" s="36">
        <f>IF(ISNA(_xlfn.XMATCH("その他",_xlfn.TEXTSPLIT(回答一覧[[#This Row],[7⃣区のおしらせ「せたがや」でどのようなテーマを特集してほしいか（複数選択可）]],";",,FALSE,0))),0,1)</f>
        <v>0</v>
      </c>
      <c r="AU67" s="36">
        <f>IF(ISNA(_xlfn.XMATCH("無回答",_xlfn.TEXTSPLIT(回答一覧[[#This Row],[7⃣区のおしらせ「せたがや」でどのようなテーマを特集してほしいか（複数選択可）]],";",,FALSE,0))),0,1)</f>
        <v>0</v>
      </c>
      <c r="AV67" s="8" t="s">
        <v>356</v>
      </c>
      <c r="AW67" s="8" t="s">
        <v>397</v>
      </c>
      <c r="AX67" s="8" t="s">
        <v>347</v>
      </c>
      <c r="AY67" s="7"/>
    </row>
    <row r="68" spans="1:51" ht="81">
      <c r="A68" s="6" t="s">
        <v>200</v>
      </c>
      <c r="B68" s="12" t="s">
        <v>374</v>
      </c>
      <c r="C68" s="12" t="s">
        <v>380</v>
      </c>
      <c r="D68" s="8" t="s">
        <v>728</v>
      </c>
      <c r="E68" s="8" t="s">
        <v>730</v>
      </c>
      <c r="F68" s="7" t="s">
        <v>847</v>
      </c>
      <c r="G68" s="36">
        <f>IF(ISNA(_xlfn.XMATCH("新聞折込・戸別配付",_xlfn.TEXTSPLIT(回答一覧[[#This Row],[4⃣区のおしらせ「せたがや」をどのように入手しているか（複数選択可）]],";",,FALSE,0))),0,1)</f>
        <v>0</v>
      </c>
      <c r="H68" s="36">
        <f>IF(ISNA(_xlfn.XMATCH("駅",_xlfn.TEXTSPLIT(回答一覧[[#This Row],[4⃣区のおしらせ「せたがや」をどのように入手しているか（複数選択可）]],";",,FALSE,0))),0,1)</f>
        <v>0</v>
      </c>
      <c r="I68" s="36">
        <f>IF(ISNA(_xlfn.XMATCH("郵便局・コンビニエンスストア・その他商業施設",_xlfn.TEXTSPLIT(回答一覧[[#This Row],[4⃣区のおしらせ「せたがや」をどのように入手しているか（複数選択可）]],";",,FALSE,0))),0,1)</f>
        <v>0</v>
      </c>
      <c r="J68" s="36">
        <f>IF(ISNA(_xlfn.XMATCH("区施設",_xlfn.TEXTSPLIT(回答一覧[[#This Row],[4⃣区のおしらせ「せたがや」をどのように入手しているか（複数選択可）]],";",,FALSE,0))),0,1)</f>
        <v>0</v>
      </c>
      <c r="K68" s="36">
        <f>IF(ISNA(_xlfn.XMATCH("区のホームページ",_xlfn.TEXTSPLIT(回答一覧[[#This Row],[4⃣区のおしらせ「せたがや」をどのように入手しているか（複数選択可）]],";",,FALSE,0))),0,1)</f>
        <v>0</v>
      </c>
      <c r="L68" s="36">
        <f>IF(ISNA(_xlfn.XMATCH("カタログポケット・マチイロ",_xlfn.TEXTSPLIT(回答一覧[[#This Row],[4⃣区のおしらせ「せたがや」をどのように入手しているか（複数選択可）]],";",,FALSE,0))),0,1)</f>
        <v>0</v>
      </c>
      <c r="M68" s="36">
        <f>IF(ISNA(_xlfn.XMATCH("入手していない",_xlfn.TEXTSPLIT(回答一覧[[#This Row],[4⃣区のおしらせ「せたがや」をどのように入手しているか（複数選択可）]],";",,FALSE,0))),0,1)</f>
        <v>0</v>
      </c>
      <c r="N68" s="36">
        <f>IF(ISNA(_xlfn.XMATCH("その他",_xlfn.TEXTSPLIT(回答一覧[[#This Row],[4⃣区のおしらせ「せたがや」をどのように入手しているか（複数選択可）]],";",,FALSE,0))),0,1)</f>
        <v>0</v>
      </c>
      <c r="O68" s="36">
        <f>IF(ISNA(_xlfn.XMATCH("無回答",_xlfn.TEXTSPLIT(回答一覧[[#This Row],[4⃣区のおしらせ「せたがや」をどのように入手しているか（複数選択可）]],";",,FALSE,0))),0,1)</f>
        <v>1</v>
      </c>
      <c r="P68" s="8" t="s">
        <v>387</v>
      </c>
      <c r="Q68" s="8" t="s">
        <v>377</v>
      </c>
      <c r="R68" s="8" t="s">
        <v>377</v>
      </c>
      <c r="S68" s="8" t="s">
        <v>377</v>
      </c>
      <c r="T68" s="8" t="s">
        <v>377</v>
      </c>
      <c r="U68" s="8" t="s">
        <v>352</v>
      </c>
      <c r="V68" s="8" t="s">
        <v>353</v>
      </c>
      <c r="W68" s="7" t="s">
        <v>596</v>
      </c>
      <c r="X68" s="36">
        <f>IF(ISNA(_xlfn.XMATCH("利用できる行政サービスや、暮らしに関わる情報・知識を入手したい",_xlfn.TEXTSPLIT(回答一覧[[#This Row],[6⃣区のおしらせ「せたがや」にどんなことを期待するか（複数選択可）]],";",,FALSE,0))),0,1)</f>
        <v>1</v>
      </c>
      <c r="Y68" s="36">
        <f>IF(ISNA(_xlfn.XMATCH("イベントの情報を入手したい",_xlfn.TEXTSPLIT(回答一覧[[#This Row],[6⃣区のおしらせ「せたがや」にどんなことを期待するか（複数選択可）]],";",,FALSE,0))),0,1)</f>
        <v>1</v>
      </c>
      <c r="Z68" s="36">
        <f>IF(ISNA(_xlfn.XMATCH("区の新しい取組みについて知りたい",_xlfn.TEXTSPLIT(回答一覧[[#This Row],[6⃣区のおしらせ「せたがや」にどんなことを期待するか（複数選択可）]],";",,FALSE,0))),0,1)</f>
        <v>1</v>
      </c>
      <c r="AA68" s="36">
        <f>IF(ISNA(_xlfn.XMATCH("予算など区政の基本的な情報を入手したい",_xlfn.TEXTSPLIT(回答一覧[[#This Row],[6⃣区のおしらせ「せたがや」にどんなことを期待するか（複数選択可）]],";",,FALSE,0))),0,1)</f>
        <v>1</v>
      </c>
      <c r="AB68" s="36">
        <f>IF(ISNA(_xlfn.XMATCH("区が直面する課題や、それに対する区の考え・取組みについて知りたい",_xlfn.TEXTSPLIT(回答一覧[[#This Row],[6⃣区のおしらせ「せたがや」にどんなことを期待するか（複数選択可）]],";",,FALSE,0))),0,1)</f>
        <v>1</v>
      </c>
      <c r="AC68" s="36">
        <f>IF(ISNA(_xlfn.XMATCH("区の取組みへの意見募集企画に意見や提案を寄せたい",_xlfn.TEXTSPLIT(回答一覧[[#This Row],[6⃣区のおしらせ「せたがや」にどんなことを期待するか（複数選択可）]],";",,FALSE,0))),0,1)</f>
        <v>1</v>
      </c>
      <c r="AD68" s="36">
        <f>IF(ISNA(_xlfn.XMATCH("区民等と区が協働して取り組んでいる事柄について知りたい",_xlfn.TEXTSPLIT(回答一覧[[#This Row],[6⃣区のおしらせ「せたがや」にどんなことを期待するか（複数選択可）]],";",,FALSE,0))),0,1)</f>
        <v>1</v>
      </c>
      <c r="AE68" s="36">
        <f>IF(ISNA(_xlfn.XMATCH("特にない",_xlfn.TEXTSPLIT(回答一覧[[#This Row],[6⃣区のおしらせ「せたがや」にどんなことを期待するか（複数選択可）]],";",,FALSE,0))),0,1)</f>
        <v>0</v>
      </c>
      <c r="AF68" s="36">
        <f>IF(ISNA(_xlfn.XMATCH("無回答",_xlfn.TEXTSPLIT(回答一覧[[#This Row],[6⃣区のおしらせ「せたがや」にどんなことを期待するか（複数選択可）]],";",,FALSE,0))),0,1)</f>
        <v>0</v>
      </c>
      <c r="AG68" s="7" t="s">
        <v>597</v>
      </c>
      <c r="AH68" s="36">
        <f>IF(ISNA(_xlfn.XMATCH("健康づくりや高齢者・障害者の福祉に関すること",_xlfn.TEXTSPLIT(回答一覧[[#This Row],[7⃣区のおしらせ「せたがや」でどのようなテーマを特集してほしいか（複数選択可）]],";",,FALSE,0))),0,1)</f>
        <v>0</v>
      </c>
      <c r="AI68" s="36">
        <f>IF(ISNA(_xlfn.XMATCH("生活の困りごとに対する支援に関すること",_xlfn.TEXTSPLIT(回答一覧[[#This Row],[7⃣区のおしらせ「せたがや」でどのようなテーマを特集してほしいか（複数選択可）]],";",,FALSE,0))),0,1)</f>
        <v>0</v>
      </c>
      <c r="AJ68" s="36">
        <f>IF(ISNA(_xlfn.XMATCH("子ども・若者や教育に関すること",_xlfn.TEXTSPLIT(回答一覧[[#This Row],[7⃣区のおしらせ「せたがや」でどのようなテーマを特集してほしいか（複数選択可）]],";",,FALSE,0))),0,1)</f>
        <v>0</v>
      </c>
      <c r="AK68" s="36">
        <f>IF(ISNA(_xlfn.XMATCH("地域コミュニティに関すること",_xlfn.TEXTSPLIT(回答一覧[[#This Row],[7⃣区のおしらせ「せたがや」でどのようなテーマを特集してほしいか（複数選択可）]],";",,FALSE,0))),0,1)</f>
        <v>1</v>
      </c>
      <c r="AL68" s="36">
        <f>IF(ISNA(_xlfn.XMATCH("防災や防犯に関すること",_xlfn.TEXTSPLIT(回答一覧[[#This Row],[7⃣区のおしらせ「せたがや」でどのようなテーマを特集してほしいか（複数選択可）]],";",,FALSE,0))),0,1)</f>
        <v>1</v>
      </c>
      <c r="AM68" s="36">
        <f>IF(ISNA(_xlfn.XMATCH("多様性の尊重（人権尊重・男女共同参画）に関すること",_xlfn.TEXTSPLIT(回答一覧[[#This Row],[7⃣区のおしらせ「せたがや」でどのようなテーマを特集してほしいか（複数選択可）]],";",,FALSE,0))),0,1)</f>
        <v>0</v>
      </c>
      <c r="AN68" s="36">
        <f>IF(ISNA(_xlfn.XMATCH("文化・芸術やスポーツ、生涯学習に関すること",_xlfn.TEXTSPLIT(回答一覧[[#This Row],[7⃣区のおしらせ「せたがや」でどのようなテーマを特集してほしいか（複数選択可）]],";",,FALSE,0))),0,1)</f>
        <v>0</v>
      </c>
      <c r="AO68" s="36">
        <f>IF(ISNA(_xlfn.XMATCH("清掃・資源リサイクルに関すること",_xlfn.TEXTSPLIT(回答一覧[[#This Row],[7⃣区のおしらせ「せたがや」でどのようなテーマを特集してほしいか（複数選択可）]],";",,FALSE,0))),0,1)</f>
        <v>0</v>
      </c>
      <c r="AP68" s="36">
        <f>IF(ISNA(_xlfn.XMATCH("消費者支援や産業振興・雇用促進に関すること",_xlfn.TEXTSPLIT(回答一覧[[#This Row],[7⃣区のおしらせ「せたがや」でどのようなテーマを特集してほしいか（複数選択可）]],";",,FALSE,0))),0,1)</f>
        <v>0</v>
      </c>
      <c r="AQ68" s="36">
        <f>IF(ISNA(_xlfn.XMATCH("公園・緑地や自然環境の保護に関すること",_xlfn.TEXTSPLIT(回答一覧[[#This Row],[7⃣区のおしらせ「せたがや」でどのようなテーマを特集してほしいか（複数選択可）]],";",,FALSE,0))),0,1)</f>
        <v>1</v>
      </c>
      <c r="AR68" s="36">
        <f>IF(ISNA(_xlfn.XMATCH("都市景観や交通に関すること",_xlfn.TEXTSPLIT(回答一覧[[#This Row],[7⃣区のおしらせ「せたがや」でどのようなテーマを特集してほしいか（複数選択可）]],";",,FALSE,0))),0,1)</f>
        <v>0</v>
      </c>
      <c r="AS68" s="36">
        <f>IF(ISNA(_xlfn.XMATCH("特にない",_xlfn.TEXTSPLIT(回答一覧[[#This Row],[7⃣区のおしらせ「せたがや」でどのようなテーマを特集してほしいか（複数選択可）]],";",,FALSE,0))),0,1)</f>
        <v>0</v>
      </c>
      <c r="AT68" s="36">
        <f>IF(ISNA(_xlfn.XMATCH("その他",_xlfn.TEXTSPLIT(回答一覧[[#This Row],[7⃣区のおしらせ「せたがや」でどのようなテーマを特集してほしいか（複数選択可）]],";",,FALSE,0))),0,1)</f>
        <v>0</v>
      </c>
      <c r="AU68" s="36">
        <f>IF(ISNA(_xlfn.XMATCH("無回答",_xlfn.TEXTSPLIT(回答一覧[[#This Row],[7⃣区のおしらせ「せたがや」でどのようなテーマを特集してほしいか（複数選択可）]],";",,FALSE,0))),0,1)</f>
        <v>0</v>
      </c>
      <c r="AV68" s="8" t="s">
        <v>363</v>
      </c>
      <c r="AW68" s="8" t="s">
        <v>397</v>
      </c>
      <c r="AX68" s="8" t="s">
        <v>347</v>
      </c>
      <c r="AY68" s="7"/>
    </row>
    <row r="69" spans="1:51" ht="54">
      <c r="A69" s="6" t="s">
        <v>199</v>
      </c>
      <c r="B69" s="12" t="s">
        <v>358</v>
      </c>
      <c r="C69" s="12" t="s">
        <v>349</v>
      </c>
      <c r="D69" s="8" t="s">
        <v>728</v>
      </c>
      <c r="E69" s="8" t="s">
        <v>730</v>
      </c>
      <c r="F69" s="7" t="s">
        <v>350</v>
      </c>
      <c r="G69" s="36">
        <f>IF(ISNA(_xlfn.XMATCH("新聞折込・戸別配付",_xlfn.TEXTSPLIT(回答一覧[[#This Row],[4⃣区のおしらせ「せたがや」をどのように入手しているか（複数選択可）]],";",,FALSE,0))),0,1)</f>
        <v>1</v>
      </c>
      <c r="H69" s="36">
        <f>IF(ISNA(_xlfn.XMATCH("駅",_xlfn.TEXTSPLIT(回答一覧[[#This Row],[4⃣区のおしらせ「せたがや」をどのように入手しているか（複数選択可）]],";",,FALSE,0))),0,1)</f>
        <v>0</v>
      </c>
      <c r="I69" s="36">
        <f>IF(ISNA(_xlfn.XMATCH("郵便局・コンビニエンスストア・その他商業施設",_xlfn.TEXTSPLIT(回答一覧[[#This Row],[4⃣区のおしらせ「せたがや」をどのように入手しているか（複数選択可）]],";",,FALSE,0))),0,1)</f>
        <v>0</v>
      </c>
      <c r="J69" s="36">
        <f>IF(ISNA(_xlfn.XMATCH("区施設",_xlfn.TEXTSPLIT(回答一覧[[#This Row],[4⃣区のおしらせ「せたがや」をどのように入手しているか（複数選択可）]],";",,FALSE,0))),0,1)</f>
        <v>0</v>
      </c>
      <c r="K69" s="36">
        <f>IF(ISNA(_xlfn.XMATCH("区のホームページ",_xlfn.TEXTSPLIT(回答一覧[[#This Row],[4⃣区のおしらせ「せたがや」をどのように入手しているか（複数選択可）]],";",,FALSE,0))),0,1)</f>
        <v>0</v>
      </c>
      <c r="L69" s="36">
        <f>IF(ISNA(_xlfn.XMATCH("カタログポケット・マチイロ",_xlfn.TEXTSPLIT(回答一覧[[#This Row],[4⃣区のおしらせ「せたがや」をどのように入手しているか（複数選択可）]],";",,FALSE,0))),0,1)</f>
        <v>0</v>
      </c>
      <c r="M69" s="36">
        <f>IF(ISNA(_xlfn.XMATCH("入手していない",_xlfn.TEXTSPLIT(回答一覧[[#This Row],[4⃣区のおしらせ「せたがや」をどのように入手しているか（複数選択可）]],";",,FALSE,0))),0,1)</f>
        <v>0</v>
      </c>
      <c r="N69" s="36">
        <f>IF(ISNA(_xlfn.XMATCH("その他",_xlfn.TEXTSPLIT(回答一覧[[#This Row],[4⃣区のおしらせ「せたがや」をどのように入手しているか（複数選択可）]],";",,FALSE,0))),0,1)</f>
        <v>0</v>
      </c>
      <c r="O69" s="36">
        <f>IF(ISNA(_xlfn.XMATCH("無回答",_xlfn.TEXTSPLIT(回答一覧[[#This Row],[4⃣区のおしらせ「せたがや」をどのように入手しているか（複数選択可）]],";",,FALSE,0))),0,1)</f>
        <v>0</v>
      </c>
      <c r="P69" s="8" t="s">
        <v>360</v>
      </c>
      <c r="Q69" s="8" t="s">
        <v>352</v>
      </c>
      <c r="R69" s="8" t="s">
        <v>377</v>
      </c>
      <c r="S69" s="8" t="s">
        <v>377</v>
      </c>
      <c r="T69" s="8" t="s">
        <v>352</v>
      </c>
      <c r="U69" s="8" t="s">
        <v>377</v>
      </c>
      <c r="V69" s="8" t="s">
        <v>353</v>
      </c>
      <c r="W69" s="7" t="s">
        <v>593</v>
      </c>
      <c r="X69" s="36">
        <f>IF(ISNA(_xlfn.XMATCH("利用できる行政サービスや、暮らしに関わる情報・知識を入手したい",_xlfn.TEXTSPLIT(回答一覧[[#This Row],[6⃣区のおしらせ「せたがや」にどんなことを期待するか（複数選択可）]],";",,FALSE,0))),0,1)</f>
        <v>1</v>
      </c>
      <c r="Y69" s="36">
        <f>IF(ISNA(_xlfn.XMATCH("イベントの情報を入手したい",_xlfn.TEXTSPLIT(回答一覧[[#This Row],[6⃣区のおしらせ「せたがや」にどんなことを期待するか（複数選択可）]],";",,FALSE,0))),0,1)</f>
        <v>1</v>
      </c>
      <c r="Z69" s="36">
        <f>IF(ISNA(_xlfn.XMATCH("区の新しい取組みについて知りたい",_xlfn.TEXTSPLIT(回答一覧[[#This Row],[6⃣区のおしらせ「せたがや」にどんなことを期待するか（複数選択可）]],";",,FALSE,0))),0,1)</f>
        <v>1</v>
      </c>
      <c r="AA69" s="36">
        <f>IF(ISNA(_xlfn.XMATCH("予算など区政の基本的な情報を入手したい",_xlfn.TEXTSPLIT(回答一覧[[#This Row],[6⃣区のおしらせ「せたがや」にどんなことを期待するか（複数選択可）]],";",,FALSE,0))),0,1)</f>
        <v>1</v>
      </c>
      <c r="AB69" s="36">
        <f>IF(ISNA(_xlfn.XMATCH("区が直面する課題や、それに対する区の考え・取組みについて知りたい",_xlfn.TEXTSPLIT(回答一覧[[#This Row],[6⃣区のおしらせ「せたがや」にどんなことを期待するか（複数選択可）]],";",,FALSE,0))),0,1)</f>
        <v>1</v>
      </c>
      <c r="AC69" s="36">
        <f>IF(ISNA(_xlfn.XMATCH("区の取組みへの意見募集企画に意見や提案を寄せたい",_xlfn.TEXTSPLIT(回答一覧[[#This Row],[6⃣区のおしらせ「せたがや」にどんなことを期待するか（複数選択可）]],";",,FALSE,0))),0,1)</f>
        <v>0</v>
      </c>
      <c r="AD69" s="36">
        <f>IF(ISNA(_xlfn.XMATCH("区民等と区が協働して取り組んでいる事柄について知りたい",_xlfn.TEXTSPLIT(回答一覧[[#This Row],[6⃣区のおしらせ「せたがや」にどんなことを期待するか（複数選択可）]],";",,FALSE,0))),0,1)</f>
        <v>0</v>
      </c>
      <c r="AE69" s="36">
        <f>IF(ISNA(_xlfn.XMATCH("特にない",_xlfn.TEXTSPLIT(回答一覧[[#This Row],[6⃣区のおしらせ「せたがや」にどんなことを期待するか（複数選択可）]],";",,FALSE,0))),0,1)</f>
        <v>0</v>
      </c>
      <c r="AF69" s="36">
        <f>IF(ISNA(_xlfn.XMATCH("無回答",_xlfn.TEXTSPLIT(回答一覧[[#This Row],[6⃣区のおしらせ「せたがや」にどんなことを期待するか（複数選択可）]],";",,FALSE,0))),0,1)</f>
        <v>0</v>
      </c>
      <c r="AG69" s="7" t="s">
        <v>594</v>
      </c>
      <c r="AH69" s="36">
        <f>IF(ISNA(_xlfn.XMATCH("健康づくりや高齢者・障害者の福祉に関すること",_xlfn.TEXTSPLIT(回答一覧[[#This Row],[7⃣区のおしらせ「せたがや」でどのようなテーマを特集してほしいか（複数選択可）]],";",,FALSE,0))),0,1)</f>
        <v>0</v>
      </c>
      <c r="AI69" s="36">
        <f>IF(ISNA(_xlfn.XMATCH("生活の困りごとに対する支援に関すること",_xlfn.TEXTSPLIT(回答一覧[[#This Row],[7⃣区のおしらせ「せたがや」でどのようなテーマを特集してほしいか（複数選択可）]],";",,FALSE,0))),0,1)</f>
        <v>1</v>
      </c>
      <c r="AJ69" s="36">
        <f>IF(ISNA(_xlfn.XMATCH("子ども・若者や教育に関すること",_xlfn.TEXTSPLIT(回答一覧[[#This Row],[7⃣区のおしらせ「せたがや」でどのようなテーマを特集してほしいか（複数選択可）]],";",,FALSE,0))),0,1)</f>
        <v>0</v>
      </c>
      <c r="AK69" s="36">
        <f>IF(ISNA(_xlfn.XMATCH("地域コミュニティに関すること",_xlfn.TEXTSPLIT(回答一覧[[#This Row],[7⃣区のおしらせ「せたがや」でどのようなテーマを特集してほしいか（複数選択可）]],";",,FALSE,0))),0,1)</f>
        <v>0</v>
      </c>
      <c r="AL69" s="36">
        <f>IF(ISNA(_xlfn.XMATCH("防災や防犯に関すること",_xlfn.TEXTSPLIT(回答一覧[[#This Row],[7⃣区のおしらせ「せたがや」でどのようなテーマを特集してほしいか（複数選択可）]],";",,FALSE,0))),0,1)</f>
        <v>1</v>
      </c>
      <c r="AM69" s="36">
        <f>IF(ISNA(_xlfn.XMATCH("多様性の尊重（人権尊重・男女共同参画）に関すること",_xlfn.TEXTSPLIT(回答一覧[[#This Row],[7⃣区のおしらせ「せたがや」でどのようなテーマを特集してほしいか（複数選択可）]],";",,FALSE,0))),0,1)</f>
        <v>1</v>
      </c>
      <c r="AN69" s="36">
        <f>IF(ISNA(_xlfn.XMATCH("文化・芸術やスポーツ、生涯学習に関すること",_xlfn.TEXTSPLIT(回答一覧[[#This Row],[7⃣区のおしらせ「せたがや」でどのようなテーマを特集してほしいか（複数選択可）]],";",,FALSE,0))),0,1)</f>
        <v>0</v>
      </c>
      <c r="AO69" s="36">
        <f>IF(ISNA(_xlfn.XMATCH("清掃・資源リサイクルに関すること",_xlfn.TEXTSPLIT(回答一覧[[#This Row],[7⃣区のおしらせ「せたがや」でどのようなテーマを特集してほしいか（複数選択可）]],";",,FALSE,0))),0,1)</f>
        <v>1</v>
      </c>
      <c r="AP69" s="36">
        <f>IF(ISNA(_xlfn.XMATCH("消費者支援や産業振興・雇用促進に関すること",_xlfn.TEXTSPLIT(回答一覧[[#This Row],[7⃣区のおしらせ「せたがや」でどのようなテーマを特集してほしいか（複数選択可）]],";",,FALSE,0))),0,1)</f>
        <v>0</v>
      </c>
      <c r="AQ69" s="36">
        <f>IF(ISNA(_xlfn.XMATCH("公園・緑地や自然環境の保護に関すること",_xlfn.TEXTSPLIT(回答一覧[[#This Row],[7⃣区のおしらせ「せたがや」でどのようなテーマを特集してほしいか（複数選択可）]],";",,FALSE,0))),0,1)</f>
        <v>0</v>
      </c>
      <c r="AR69" s="36">
        <f>IF(ISNA(_xlfn.XMATCH("都市景観や交通に関すること",_xlfn.TEXTSPLIT(回答一覧[[#This Row],[7⃣区のおしらせ「せたがや」でどのようなテーマを特集してほしいか（複数選択可）]],";",,FALSE,0))),0,1)</f>
        <v>1</v>
      </c>
      <c r="AS69" s="36">
        <f>IF(ISNA(_xlfn.XMATCH("特にない",_xlfn.TEXTSPLIT(回答一覧[[#This Row],[7⃣区のおしらせ「せたがや」でどのようなテーマを特集してほしいか（複数選択可）]],";",,FALSE,0))),0,1)</f>
        <v>0</v>
      </c>
      <c r="AT69" s="36">
        <f>IF(ISNA(_xlfn.XMATCH("その他",_xlfn.TEXTSPLIT(回答一覧[[#This Row],[7⃣区のおしらせ「せたがや」でどのようなテーマを特集してほしいか（複数選択可）]],";",,FALSE,0))),0,1)</f>
        <v>0</v>
      </c>
      <c r="AU69" s="36">
        <f>IF(ISNA(_xlfn.XMATCH("無回答",_xlfn.TEXTSPLIT(回答一覧[[#This Row],[7⃣区のおしらせ「せたがや」でどのようなテーマを特集してほしいか（複数選択可）]],";",,FALSE,0))),0,1)</f>
        <v>0</v>
      </c>
      <c r="AV69" s="8" t="s">
        <v>363</v>
      </c>
      <c r="AW69" s="8" t="s">
        <v>357</v>
      </c>
      <c r="AX69" s="8" t="s">
        <v>347</v>
      </c>
      <c r="AY69" s="7"/>
    </row>
    <row r="70" spans="1:51" ht="54">
      <c r="A70" s="6" t="s">
        <v>198</v>
      </c>
      <c r="B70" s="12" t="s">
        <v>374</v>
      </c>
      <c r="C70" s="12" t="s">
        <v>349</v>
      </c>
      <c r="D70" s="8" t="s">
        <v>728</v>
      </c>
      <c r="E70" s="8" t="s">
        <v>730</v>
      </c>
      <c r="F70" s="7" t="s">
        <v>350</v>
      </c>
      <c r="G70" s="36">
        <f>IF(ISNA(_xlfn.XMATCH("新聞折込・戸別配付",_xlfn.TEXTSPLIT(回答一覧[[#This Row],[4⃣区のおしらせ「せたがや」をどのように入手しているか（複数選択可）]],";",,FALSE,0))),0,1)</f>
        <v>1</v>
      </c>
      <c r="H70" s="36">
        <f>IF(ISNA(_xlfn.XMATCH("駅",_xlfn.TEXTSPLIT(回答一覧[[#This Row],[4⃣区のおしらせ「せたがや」をどのように入手しているか（複数選択可）]],";",,FALSE,0))),0,1)</f>
        <v>0</v>
      </c>
      <c r="I70" s="36">
        <f>IF(ISNA(_xlfn.XMATCH("郵便局・コンビニエンスストア・その他商業施設",_xlfn.TEXTSPLIT(回答一覧[[#This Row],[4⃣区のおしらせ「せたがや」をどのように入手しているか（複数選択可）]],";",,FALSE,0))),0,1)</f>
        <v>0</v>
      </c>
      <c r="J70" s="36">
        <f>IF(ISNA(_xlfn.XMATCH("区施設",_xlfn.TEXTSPLIT(回答一覧[[#This Row],[4⃣区のおしらせ「せたがや」をどのように入手しているか（複数選択可）]],";",,FALSE,0))),0,1)</f>
        <v>0</v>
      </c>
      <c r="K70" s="36">
        <f>IF(ISNA(_xlfn.XMATCH("区のホームページ",_xlfn.TEXTSPLIT(回答一覧[[#This Row],[4⃣区のおしらせ「せたがや」をどのように入手しているか（複数選択可）]],";",,FALSE,0))),0,1)</f>
        <v>0</v>
      </c>
      <c r="L70" s="36">
        <f>IF(ISNA(_xlfn.XMATCH("カタログポケット・マチイロ",_xlfn.TEXTSPLIT(回答一覧[[#This Row],[4⃣区のおしらせ「せたがや」をどのように入手しているか（複数選択可）]],";",,FALSE,0))),0,1)</f>
        <v>0</v>
      </c>
      <c r="M70" s="36">
        <f>IF(ISNA(_xlfn.XMATCH("入手していない",_xlfn.TEXTSPLIT(回答一覧[[#This Row],[4⃣区のおしらせ「せたがや」をどのように入手しているか（複数選択可）]],";",,FALSE,0))),0,1)</f>
        <v>0</v>
      </c>
      <c r="N70" s="36">
        <f>IF(ISNA(_xlfn.XMATCH("その他",_xlfn.TEXTSPLIT(回答一覧[[#This Row],[4⃣区のおしらせ「せたがや」をどのように入手しているか（複数選択可）]],";",,FALSE,0))),0,1)</f>
        <v>0</v>
      </c>
      <c r="O70" s="36">
        <f>IF(ISNA(_xlfn.XMATCH("無回答",_xlfn.TEXTSPLIT(回答一覧[[#This Row],[4⃣区のおしらせ「せたがや」をどのように入手しているか（複数選択可）]],";",,FALSE,0))),0,1)</f>
        <v>0</v>
      </c>
      <c r="P70" s="8" t="s">
        <v>351</v>
      </c>
      <c r="Q70" s="8" t="s">
        <v>352</v>
      </c>
      <c r="R70" s="8" t="s">
        <v>352</v>
      </c>
      <c r="S70" s="8" t="s">
        <v>352</v>
      </c>
      <c r="T70" s="8" t="s">
        <v>352</v>
      </c>
      <c r="U70" s="8" t="s">
        <v>352</v>
      </c>
      <c r="V70" s="8" t="s">
        <v>353</v>
      </c>
      <c r="W70" s="7" t="s">
        <v>371</v>
      </c>
      <c r="X70" s="36">
        <f>IF(ISNA(_xlfn.XMATCH("利用できる行政サービスや、暮らしに関わる情報・知識を入手したい",_xlfn.TEXTSPLIT(回答一覧[[#This Row],[6⃣区のおしらせ「せたがや」にどんなことを期待するか（複数選択可）]],";",,FALSE,0))),0,1)</f>
        <v>1</v>
      </c>
      <c r="Y70" s="36">
        <f>IF(ISNA(_xlfn.XMATCH("イベントの情報を入手したい",_xlfn.TEXTSPLIT(回答一覧[[#This Row],[6⃣区のおしらせ「せたがや」にどんなことを期待するか（複数選択可）]],";",,FALSE,0))),0,1)</f>
        <v>1</v>
      </c>
      <c r="Z70" s="36">
        <f>IF(ISNA(_xlfn.XMATCH("区の新しい取組みについて知りたい",_xlfn.TEXTSPLIT(回答一覧[[#This Row],[6⃣区のおしらせ「せたがや」にどんなことを期待するか（複数選択可）]],";",,FALSE,0))),0,1)</f>
        <v>1</v>
      </c>
      <c r="AA70" s="36">
        <f>IF(ISNA(_xlfn.XMATCH("予算など区政の基本的な情報を入手したい",_xlfn.TEXTSPLIT(回答一覧[[#This Row],[6⃣区のおしらせ「せたがや」にどんなことを期待するか（複数選択可）]],";",,FALSE,0))),0,1)</f>
        <v>0</v>
      </c>
      <c r="AB70" s="36">
        <f>IF(ISNA(_xlfn.XMATCH("区が直面する課題や、それに対する区の考え・取組みについて知りたい",_xlfn.TEXTSPLIT(回答一覧[[#This Row],[6⃣区のおしらせ「せたがや」にどんなことを期待するか（複数選択可）]],";",,FALSE,0))),0,1)</f>
        <v>1</v>
      </c>
      <c r="AC70" s="36">
        <f>IF(ISNA(_xlfn.XMATCH("区の取組みへの意見募集企画に意見や提案を寄せたい",_xlfn.TEXTSPLIT(回答一覧[[#This Row],[6⃣区のおしらせ「せたがや」にどんなことを期待するか（複数選択可）]],";",,FALSE,0))),0,1)</f>
        <v>0</v>
      </c>
      <c r="AD70" s="36">
        <f>IF(ISNA(_xlfn.XMATCH("区民等と区が協働して取り組んでいる事柄について知りたい",_xlfn.TEXTSPLIT(回答一覧[[#This Row],[6⃣区のおしらせ「せたがや」にどんなことを期待するか（複数選択可）]],";",,FALSE,0))),0,1)</f>
        <v>1</v>
      </c>
      <c r="AE70" s="36">
        <f>IF(ISNA(_xlfn.XMATCH("特にない",_xlfn.TEXTSPLIT(回答一覧[[#This Row],[6⃣区のおしらせ「せたがや」にどんなことを期待するか（複数選択可）]],";",,FALSE,0))),0,1)</f>
        <v>0</v>
      </c>
      <c r="AF70" s="36">
        <f>IF(ISNA(_xlfn.XMATCH("無回答",_xlfn.TEXTSPLIT(回答一覧[[#This Row],[6⃣区のおしらせ「せたがや」にどんなことを期待するか（複数選択可）]],";",,FALSE,0))),0,1)</f>
        <v>0</v>
      </c>
      <c r="AG70" s="7" t="s">
        <v>592</v>
      </c>
      <c r="AH70" s="36">
        <f>IF(ISNA(_xlfn.XMATCH("健康づくりや高齢者・障害者の福祉に関すること",_xlfn.TEXTSPLIT(回答一覧[[#This Row],[7⃣区のおしらせ「せたがや」でどのようなテーマを特集してほしいか（複数選択可）]],";",,FALSE,0))),0,1)</f>
        <v>1</v>
      </c>
      <c r="AI70" s="36">
        <f>IF(ISNA(_xlfn.XMATCH("生活の困りごとに対する支援に関すること",_xlfn.TEXTSPLIT(回答一覧[[#This Row],[7⃣区のおしらせ「せたがや」でどのようなテーマを特集してほしいか（複数選択可）]],";",,FALSE,0))),0,1)</f>
        <v>1</v>
      </c>
      <c r="AJ70" s="36">
        <f>IF(ISNA(_xlfn.XMATCH("子ども・若者や教育に関すること",_xlfn.TEXTSPLIT(回答一覧[[#This Row],[7⃣区のおしらせ「せたがや」でどのようなテーマを特集してほしいか（複数選択可）]],";",,FALSE,0))),0,1)</f>
        <v>1</v>
      </c>
      <c r="AK70" s="36">
        <f>IF(ISNA(_xlfn.XMATCH("地域コミュニティに関すること",_xlfn.TEXTSPLIT(回答一覧[[#This Row],[7⃣区のおしらせ「せたがや」でどのようなテーマを特集してほしいか（複数選択可）]],";",,FALSE,0))),0,1)</f>
        <v>0</v>
      </c>
      <c r="AL70" s="36">
        <f>IF(ISNA(_xlfn.XMATCH("防災や防犯に関すること",_xlfn.TEXTSPLIT(回答一覧[[#This Row],[7⃣区のおしらせ「せたがや」でどのようなテーマを特集してほしいか（複数選択可）]],";",,FALSE,0))),0,1)</f>
        <v>1</v>
      </c>
      <c r="AM70" s="36">
        <f>IF(ISNA(_xlfn.XMATCH("多様性の尊重（人権尊重・男女共同参画）に関すること",_xlfn.TEXTSPLIT(回答一覧[[#This Row],[7⃣区のおしらせ「せたがや」でどのようなテーマを特集してほしいか（複数選択可）]],";",,FALSE,0))),0,1)</f>
        <v>0</v>
      </c>
      <c r="AN70" s="36">
        <f>IF(ISNA(_xlfn.XMATCH("文化・芸術やスポーツ、生涯学習に関すること",_xlfn.TEXTSPLIT(回答一覧[[#This Row],[7⃣区のおしらせ「せたがや」でどのようなテーマを特集してほしいか（複数選択可）]],";",,FALSE,0))),0,1)</f>
        <v>1</v>
      </c>
      <c r="AO70" s="36">
        <f>IF(ISNA(_xlfn.XMATCH("清掃・資源リサイクルに関すること",_xlfn.TEXTSPLIT(回答一覧[[#This Row],[7⃣区のおしらせ「せたがや」でどのようなテーマを特集してほしいか（複数選択可）]],";",,FALSE,0))),0,1)</f>
        <v>1</v>
      </c>
      <c r="AP70" s="36">
        <f>IF(ISNA(_xlfn.XMATCH("消費者支援や産業振興・雇用促進に関すること",_xlfn.TEXTSPLIT(回答一覧[[#This Row],[7⃣区のおしらせ「せたがや」でどのようなテーマを特集してほしいか（複数選択可）]],";",,FALSE,0))),0,1)</f>
        <v>0</v>
      </c>
      <c r="AQ70" s="36">
        <f>IF(ISNA(_xlfn.XMATCH("公園・緑地や自然環境の保護に関すること",_xlfn.TEXTSPLIT(回答一覧[[#This Row],[7⃣区のおしらせ「せたがや」でどのようなテーマを特集してほしいか（複数選択可）]],";",,FALSE,0))),0,1)</f>
        <v>0</v>
      </c>
      <c r="AR70" s="36">
        <f>IF(ISNA(_xlfn.XMATCH("都市景観や交通に関すること",_xlfn.TEXTSPLIT(回答一覧[[#This Row],[7⃣区のおしらせ「せたがや」でどのようなテーマを特集してほしいか（複数選択可）]],";",,FALSE,0))),0,1)</f>
        <v>0</v>
      </c>
      <c r="AS70" s="36">
        <f>IF(ISNA(_xlfn.XMATCH("特にない",_xlfn.TEXTSPLIT(回答一覧[[#This Row],[7⃣区のおしらせ「せたがや」でどのようなテーマを特集してほしいか（複数選択可）]],";",,FALSE,0))),0,1)</f>
        <v>0</v>
      </c>
      <c r="AT70" s="36">
        <f>IF(ISNA(_xlfn.XMATCH("その他",_xlfn.TEXTSPLIT(回答一覧[[#This Row],[7⃣区のおしらせ「せたがや」でどのようなテーマを特集してほしいか（複数選択可）]],";",,FALSE,0))),0,1)</f>
        <v>0</v>
      </c>
      <c r="AU70" s="36">
        <f>IF(ISNA(_xlfn.XMATCH("無回答",_xlfn.TEXTSPLIT(回答一覧[[#This Row],[7⃣区のおしらせ「せたがや」でどのようなテーマを特集してほしいか（複数選択可）]],";",,FALSE,0))),0,1)</f>
        <v>0</v>
      </c>
      <c r="AV70" s="8" t="s">
        <v>363</v>
      </c>
      <c r="AW70" s="8" t="s">
        <v>357</v>
      </c>
      <c r="AX70" s="8" t="s">
        <v>347</v>
      </c>
      <c r="AY70" s="7"/>
    </row>
    <row r="71" spans="1:51" ht="27">
      <c r="A71" s="6" t="s">
        <v>197</v>
      </c>
      <c r="B71" s="12" t="s">
        <v>364</v>
      </c>
      <c r="C71" s="12" t="s">
        <v>380</v>
      </c>
      <c r="D71" s="8" t="s">
        <v>728</v>
      </c>
      <c r="E71" s="8" t="s">
        <v>730</v>
      </c>
      <c r="F71" s="7" t="s">
        <v>543</v>
      </c>
      <c r="G71" s="36">
        <f>IF(ISNA(_xlfn.XMATCH("新聞折込・戸別配付",_xlfn.TEXTSPLIT(回答一覧[[#This Row],[4⃣区のおしらせ「せたがや」をどのように入手しているか（複数選択可）]],";",,FALSE,0))),0,1)</f>
        <v>0</v>
      </c>
      <c r="H71" s="36">
        <f>IF(ISNA(_xlfn.XMATCH("駅",_xlfn.TEXTSPLIT(回答一覧[[#This Row],[4⃣区のおしらせ「せたがや」をどのように入手しているか（複数選択可）]],";",,FALSE,0))),0,1)</f>
        <v>0</v>
      </c>
      <c r="I71" s="36">
        <f>IF(ISNA(_xlfn.XMATCH("郵便局・コンビニエンスストア・その他商業施設",_xlfn.TEXTSPLIT(回答一覧[[#This Row],[4⃣区のおしらせ「せたがや」をどのように入手しているか（複数選択可）]],";",,FALSE,0))),0,1)</f>
        <v>0</v>
      </c>
      <c r="J71" s="36">
        <f>IF(ISNA(_xlfn.XMATCH("区施設",_xlfn.TEXTSPLIT(回答一覧[[#This Row],[4⃣区のおしらせ「せたがや」をどのように入手しているか（複数選択可）]],";",,FALSE,0))),0,1)</f>
        <v>0</v>
      </c>
      <c r="K71" s="36">
        <f>IF(ISNA(_xlfn.XMATCH("区のホームページ",_xlfn.TEXTSPLIT(回答一覧[[#This Row],[4⃣区のおしらせ「せたがや」をどのように入手しているか（複数選択可）]],";",,FALSE,0))),0,1)</f>
        <v>0</v>
      </c>
      <c r="L71" s="36">
        <f>IF(ISNA(_xlfn.XMATCH("カタログポケット・マチイロ",_xlfn.TEXTSPLIT(回答一覧[[#This Row],[4⃣区のおしらせ「せたがや」をどのように入手しているか（複数選択可）]],";",,FALSE,0))),0,1)</f>
        <v>1</v>
      </c>
      <c r="M71" s="36">
        <f>IF(ISNA(_xlfn.XMATCH("入手していない",_xlfn.TEXTSPLIT(回答一覧[[#This Row],[4⃣区のおしらせ「せたがや」をどのように入手しているか（複数選択可）]],";",,FALSE,0))),0,1)</f>
        <v>0</v>
      </c>
      <c r="N71" s="36">
        <f>IF(ISNA(_xlfn.XMATCH("その他",_xlfn.TEXTSPLIT(回答一覧[[#This Row],[4⃣区のおしらせ「せたがや」をどのように入手しているか（複数選択可）]],";",,FALSE,0))),0,1)</f>
        <v>0</v>
      </c>
      <c r="O71" s="36">
        <f>IF(ISNA(_xlfn.XMATCH("無回答",_xlfn.TEXTSPLIT(回答一覧[[#This Row],[4⃣区のおしらせ「せたがや」をどのように入手しているか（複数選択可）]],";",,FALSE,0))),0,1)</f>
        <v>0</v>
      </c>
      <c r="P71" s="8" t="s">
        <v>360</v>
      </c>
      <c r="Q71" s="8" t="s">
        <v>352</v>
      </c>
      <c r="R71" s="8" t="s">
        <v>352</v>
      </c>
      <c r="S71" s="8" t="s">
        <v>377</v>
      </c>
      <c r="T71" s="8" t="s">
        <v>352</v>
      </c>
      <c r="U71" s="8" t="s">
        <v>377</v>
      </c>
      <c r="V71" s="8" t="s">
        <v>370</v>
      </c>
      <c r="W71" s="7" t="s">
        <v>422</v>
      </c>
      <c r="X71" s="36">
        <f>IF(ISNA(_xlfn.XMATCH("利用できる行政サービスや、暮らしに関わる情報・知識を入手したい",_xlfn.TEXTSPLIT(回答一覧[[#This Row],[6⃣区のおしらせ「せたがや」にどんなことを期待するか（複数選択可）]],";",,FALSE,0))),0,1)</f>
        <v>1</v>
      </c>
      <c r="Y71" s="36">
        <f>IF(ISNA(_xlfn.XMATCH("イベントの情報を入手したい",_xlfn.TEXTSPLIT(回答一覧[[#This Row],[6⃣区のおしらせ「せたがや」にどんなことを期待するか（複数選択可）]],";",,FALSE,0))),0,1)</f>
        <v>1</v>
      </c>
      <c r="Z71" s="36">
        <f>IF(ISNA(_xlfn.XMATCH("区の新しい取組みについて知りたい",_xlfn.TEXTSPLIT(回答一覧[[#This Row],[6⃣区のおしらせ「せたがや」にどんなことを期待するか（複数選択可）]],";",,FALSE,0))),0,1)</f>
        <v>0</v>
      </c>
      <c r="AA71" s="36">
        <f>IF(ISNA(_xlfn.XMATCH("予算など区政の基本的な情報を入手したい",_xlfn.TEXTSPLIT(回答一覧[[#This Row],[6⃣区のおしらせ「せたがや」にどんなことを期待するか（複数選択可）]],";",,FALSE,0))),0,1)</f>
        <v>0</v>
      </c>
      <c r="AB71" s="36">
        <f>IF(ISNA(_xlfn.XMATCH("区が直面する課題や、それに対する区の考え・取組みについて知りたい",_xlfn.TEXTSPLIT(回答一覧[[#This Row],[6⃣区のおしらせ「せたがや」にどんなことを期待するか（複数選択可）]],";",,FALSE,0))),0,1)</f>
        <v>0</v>
      </c>
      <c r="AC71" s="36">
        <f>IF(ISNA(_xlfn.XMATCH("区の取組みへの意見募集企画に意見や提案を寄せたい",_xlfn.TEXTSPLIT(回答一覧[[#This Row],[6⃣区のおしらせ「せたがや」にどんなことを期待するか（複数選択可）]],";",,FALSE,0))),0,1)</f>
        <v>0</v>
      </c>
      <c r="AD71" s="36">
        <f>IF(ISNA(_xlfn.XMATCH("区民等と区が協働して取り組んでいる事柄について知りたい",_xlfn.TEXTSPLIT(回答一覧[[#This Row],[6⃣区のおしらせ「せたがや」にどんなことを期待するか（複数選択可）]],";",,FALSE,0))),0,1)</f>
        <v>0</v>
      </c>
      <c r="AE71" s="36">
        <f>IF(ISNA(_xlfn.XMATCH("特にない",_xlfn.TEXTSPLIT(回答一覧[[#This Row],[6⃣区のおしらせ「せたがや」にどんなことを期待するか（複数選択可）]],";",,FALSE,0))),0,1)</f>
        <v>0</v>
      </c>
      <c r="AF71" s="36">
        <f>IF(ISNA(_xlfn.XMATCH("無回答",_xlfn.TEXTSPLIT(回答一覧[[#This Row],[6⃣区のおしらせ「せたがや」にどんなことを期待するか（複数選択可）]],";",,FALSE,0))),0,1)</f>
        <v>0</v>
      </c>
      <c r="AG71" s="7" t="s">
        <v>487</v>
      </c>
      <c r="AH71" s="36">
        <f>IF(ISNA(_xlfn.XMATCH("健康づくりや高齢者・障害者の福祉に関すること",_xlfn.TEXTSPLIT(回答一覧[[#This Row],[7⃣区のおしらせ「せたがや」でどのようなテーマを特集してほしいか（複数選択可）]],";",,FALSE,0))),0,1)</f>
        <v>0</v>
      </c>
      <c r="AI71" s="36">
        <f>IF(ISNA(_xlfn.XMATCH("生活の困りごとに対する支援に関すること",_xlfn.TEXTSPLIT(回答一覧[[#This Row],[7⃣区のおしらせ「せたがや」でどのようなテーマを特集してほしいか（複数選択可）]],";",,FALSE,0))),0,1)</f>
        <v>0</v>
      </c>
      <c r="AJ71" s="36">
        <f>IF(ISNA(_xlfn.XMATCH("子ども・若者や教育に関すること",_xlfn.TEXTSPLIT(回答一覧[[#This Row],[7⃣区のおしらせ「せたがや」でどのようなテーマを特集してほしいか（複数選択可）]],";",,FALSE,0))),0,1)</f>
        <v>1</v>
      </c>
      <c r="AK71" s="36">
        <f>IF(ISNA(_xlfn.XMATCH("地域コミュニティに関すること",_xlfn.TEXTSPLIT(回答一覧[[#This Row],[7⃣区のおしらせ「せたがや」でどのようなテーマを特集してほしいか（複数選択可）]],";",,FALSE,0))),0,1)</f>
        <v>0</v>
      </c>
      <c r="AL71" s="36">
        <f>IF(ISNA(_xlfn.XMATCH("防災や防犯に関すること",_xlfn.TEXTSPLIT(回答一覧[[#This Row],[7⃣区のおしらせ「せたがや」でどのようなテーマを特集してほしいか（複数選択可）]],";",,FALSE,0))),0,1)</f>
        <v>0</v>
      </c>
      <c r="AM71" s="36">
        <f>IF(ISNA(_xlfn.XMATCH("多様性の尊重（人権尊重・男女共同参画）に関すること",_xlfn.TEXTSPLIT(回答一覧[[#This Row],[7⃣区のおしらせ「せたがや」でどのようなテーマを特集してほしいか（複数選択可）]],";",,FALSE,0))),0,1)</f>
        <v>0</v>
      </c>
      <c r="AN71" s="36">
        <f>IF(ISNA(_xlfn.XMATCH("文化・芸術やスポーツ、生涯学習に関すること",_xlfn.TEXTSPLIT(回答一覧[[#This Row],[7⃣区のおしらせ「せたがや」でどのようなテーマを特集してほしいか（複数選択可）]],";",,FALSE,0))),0,1)</f>
        <v>1</v>
      </c>
      <c r="AO71" s="36">
        <f>IF(ISNA(_xlfn.XMATCH("清掃・資源リサイクルに関すること",_xlfn.TEXTSPLIT(回答一覧[[#This Row],[7⃣区のおしらせ「せたがや」でどのようなテーマを特集してほしいか（複数選択可）]],";",,FALSE,0))),0,1)</f>
        <v>0</v>
      </c>
      <c r="AP71" s="36">
        <f>IF(ISNA(_xlfn.XMATCH("消費者支援や産業振興・雇用促進に関すること",_xlfn.TEXTSPLIT(回答一覧[[#This Row],[7⃣区のおしらせ「せたがや」でどのようなテーマを特集してほしいか（複数選択可）]],";",,FALSE,0))),0,1)</f>
        <v>0</v>
      </c>
      <c r="AQ71" s="36">
        <f>IF(ISNA(_xlfn.XMATCH("公園・緑地や自然環境の保護に関すること",_xlfn.TEXTSPLIT(回答一覧[[#This Row],[7⃣区のおしらせ「せたがや」でどのようなテーマを特集してほしいか（複数選択可）]],";",,FALSE,0))),0,1)</f>
        <v>0</v>
      </c>
      <c r="AR71" s="36">
        <f>IF(ISNA(_xlfn.XMATCH("都市景観や交通に関すること",_xlfn.TEXTSPLIT(回答一覧[[#This Row],[7⃣区のおしらせ「せたがや」でどのようなテーマを特集してほしいか（複数選択可）]],";",,FALSE,0))),0,1)</f>
        <v>0</v>
      </c>
      <c r="AS71" s="36">
        <f>IF(ISNA(_xlfn.XMATCH("特にない",_xlfn.TEXTSPLIT(回答一覧[[#This Row],[7⃣区のおしらせ「せたがや」でどのようなテーマを特集してほしいか（複数選択可）]],";",,FALSE,0))),0,1)</f>
        <v>0</v>
      </c>
      <c r="AT71" s="36">
        <f>IF(ISNA(_xlfn.XMATCH("その他",_xlfn.TEXTSPLIT(回答一覧[[#This Row],[7⃣区のおしらせ「せたがや」でどのようなテーマを特集してほしいか（複数選択可）]],";",,FALSE,0))),0,1)</f>
        <v>0</v>
      </c>
      <c r="AU71" s="36">
        <f>IF(ISNA(_xlfn.XMATCH("無回答",_xlfn.TEXTSPLIT(回答一覧[[#This Row],[7⃣区のおしらせ「せたがや」でどのようなテーマを特集してほしいか（複数選択可）]],";",,FALSE,0))),0,1)</f>
        <v>0</v>
      </c>
      <c r="AV71" s="8" t="s">
        <v>356</v>
      </c>
      <c r="AW71" s="8" t="s">
        <v>397</v>
      </c>
      <c r="AX71" s="8" t="s">
        <v>347</v>
      </c>
      <c r="AY71" s="7"/>
    </row>
    <row r="72" spans="1:51" ht="40.5">
      <c r="A72" s="6" t="s">
        <v>196</v>
      </c>
      <c r="B72" s="12" t="s">
        <v>348</v>
      </c>
      <c r="C72" s="12" t="s">
        <v>349</v>
      </c>
      <c r="D72" s="8" t="s">
        <v>728</v>
      </c>
      <c r="E72" s="8" t="s">
        <v>363</v>
      </c>
      <c r="F72" s="7" t="s">
        <v>350</v>
      </c>
      <c r="G72" s="36">
        <f>IF(ISNA(_xlfn.XMATCH("新聞折込・戸別配付",_xlfn.TEXTSPLIT(回答一覧[[#This Row],[4⃣区のおしらせ「せたがや」をどのように入手しているか（複数選択可）]],";",,FALSE,0))),0,1)</f>
        <v>1</v>
      </c>
      <c r="H72" s="36">
        <f>IF(ISNA(_xlfn.XMATCH("駅",_xlfn.TEXTSPLIT(回答一覧[[#This Row],[4⃣区のおしらせ「せたがや」をどのように入手しているか（複数選択可）]],";",,FALSE,0))),0,1)</f>
        <v>0</v>
      </c>
      <c r="I72" s="36">
        <f>IF(ISNA(_xlfn.XMATCH("郵便局・コンビニエンスストア・その他商業施設",_xlfn.TEXTSPLIT(回答一覧[[#This Row],[4⃣区のおしらせ「せたがや」をどのように入手しているか（複数選択可）]],";",,FALSE,0))),0,1)</f>
        <v>0</v>
      </c>
      <c r="J72" s="36">
        <f>IF(ISNA(_xlfn.XMATCH("区施設",_xlfn.TEXTSPLIT(回答一覧[[#This Row],[4⃣区のおしらせ「せたがや」をどのように入手しているか（複数選択可）]],";",,FALSE,0))),0,1)</f>
        <v>0</v>
      </c>
      <c r="K72" s="36">
        <f>IF(ISNA(_xlfn.XMATCH("区のホームページ",_xlfn.TEXTSPLIT(回答一覧[[#This Row],[4⃣区のおしらせ「せたがや」をどのように入手しているか（複数選択可）]],";",,FALSE,0))),0,1)</f>
        <v>0</v>
      </c>
      <c r="L72" s="36">
        <f>IF(ISNA(_xlfn.XMATCH("カタログポケット・マチイロ",_xlfn.TEXTSPLIT(回答一覧[[#This Row],[4⃣区のおしらせ「せたがや」をどのように入手しているか（複数選択可）]],";",,FALSE,0))),0,1)</f>
        <v>0</v>
      </c>
      <c r="M72" s="36">
        <f>IF(ISNA(_xlfn.XMATCH("入手していない",_xlfn.TEXTSPLIT(回答一覧[[#This Row],[4⃣区のおしらせ「せたがや」をどのように入手しているか（複数選択可）]],";",,FALSE,0))),0,1)</f>
        <v>0</v>
      </c>
      <c r="N72" s="36">
        <f>IF(ISNA(_xlfn.XMATCH("その他",_xlfn.TEXTSPLIT(回答一覧[[#This Row],[4⃣区のおしらせ「せたがや」をどのように入手しているか（複数選択可）]],";",,FALSE,0))),0,1)</f>
        <v>0</v>
      </c>
      <c r="O72" s="36">
        <f>IF(ISNA(_xlfn.XMATCH("無回答",_xlfn.TEXTSPLIT(回答一覧[[#This Row],[4⃣区のおしらせ「せたがや」をどのように入手しているか（複数選択可）]],";",,FALSE,0))),0,1)</f>
        <v>0</v>
      </c>
      <c r="P72" s="8" t="s">
        <v>360</v>
      </c>
      <c r="Q72" s="8" t="s">
        <v>377</v>
      </c>
      <c r="R72" s="8" t="s">
        <v>352</v>
      </c>
      <c r="S72" s="8" t="s">
        <v>352</v>
      </c>
      <c r="T72" s="8" t="s">
        <v>352</v>
      </c>
      <c r="U72" s="8" t="s">
        <v>352</v>
      </c>
      <c r="V72" s="8" t="s">
        <v>353</v>
      </c>
      <c r="W72" s="7" t="s">
        <v>434</v>
      </c>
      <c r="X72" s="36">
        <f>IF(ISNA(_xlfn.XMATCH("利用できる行政サービスや、暮らしに関わる情報・知識を入手したい",_xlfn.TEXTSPLIT(回答一覧[[#This Row],[6⃣区のおしらせ「せたがや」にどんなことを期待するか（複数選択可）]],";",,FALSE,0))),0,1)</f>
        <v>1</v>
      </c>
      <c r="Y72" s="36">
        <f>IF(ISNA(_xlfn.XMATCH("イベントの情報を入手したい",_xlfn.TEXTSPLIT(回答一覧[[#This Row],[6⃣区のおしらせ「せたがや」にどんなことを期待するか（複数選択可）]],";",,FALSE,0))),0,1)</f>
        <v>0</v>
      </c>
      <c r="Z72" s="36">
        <f>IF(ISNA(_xlfn.XMATCH("区の新しい取組みについて知りたい",_xlfn.TEXTSPLIT(回答一覧[[#This Row],[6⃣区のおしらせ「せたがや」にどんなことを期待するか（複数選択可）]],";",,FALSE,0))),0,1)</f>
        <v>0</v>
      </c>
      <c r="AA72" s="36">
        <f>IF(ISNA(_xlfn.XMATCH("予算など区政の基本的な情報を入手したい",_xlfn.TEXTSPLIT(回答一覧[[#This Row],[6⃣区のおしらせ「せたがや」にどんなことを期待するか（複数選択可）]],";",,FALSE,0))),0,1)</f>
        <v>0</v>
      </c>
      <c r="AB72" s="36">
        <f>IF(ISNA(_xlfn.XMATCH("区が直面する課題や、それに対する区の考え・取組みについて知りたい",_xlfn.TEXTSPLIT(回答一覧[[#This Row],[6⃣区のおしらせ「せたがや」にどんなことを期待するか（複数選択可）]],";",,FALSE,0))),0,1)</f>
        <v>1</v>
      </c>
      <c r="AC72" s="36">
        <f>IF(ISNA(_xlfn.XMATCH("区の取組みへの意見募集企画に意見や提案を寄せたい",_xlfn.TEXTSPLIT(回答一覧[[#This Row],[6⃣区のおしらせ「せたがや」にどんなことを期待するか（複数選択可）]],";",,FALSE,0))),0,1)</f>
        <v>0</v>
      </c>
      <c r="AD72" s="36">
        <f>IF(ISNA(_xlfn.XMATCH("区民等と区が協働して取り組んでいる事柄について知りたい",_xlfn.TEXTSPLIT(回答一覧[[#This Row],[6⃣区のおしらせ「せたがや」にどんなことを期待するか（複数選択可）]],";",,FALSE,0))),0,1)</f>
        <v>0</v>
      </c>
      <c r="AE72" s="36">
        <f>IF(ISNA(_xlfn.XMATCH("特にない",_xlfn.TEXTSPLIT(回答一覧[[#This Row],[6⃣区のおしらせ「せたがや」にどんなことを期待するか（複数選択可）]],";",,FALSE,0))),0,1)</f>
        <v>0</v>
      </c>
      <c r="AF72" s="36">
        <f>IF(ISNA(_xlfn.XMATCH("無回答",_xlfn.TEXTSPLIT(回答一覧[[#This Row],[6⃣区のおしらせ「せたがや」にどんなことを期待するか（複数選択可）]],";",,FALSE,0))),0,1)</f>
        <v>0</v>
      </c>
      <c r="AG72" s="7" t="s">
        <v>591</v>
      </c>
      <c r="AH72" s="36">
        <f>IF(ISNA(_xlfn.XMATCH("健康づくりや高齢者・障害者の福祉に関すること",_xlfn.TEXTSPLIT(回答一覧[[#This Row],[7⃣区のおしらせ「せたがや」でどのようなテーマを特集してほしいか（複数選択可）]],";",,FALSE,0))),0,1)</f>
        <v>1</v>
      </c>
      <c r="AI72" s="36">
        <f>IF(ISNA(_xlfn.XMATCH("生活の困りごとに対する支援に関すること",_xlfn.TEXTSPLIT(回答一覧[[#This Row],[7⃣区のおしらせ「せたがや」でどのようなテーマを特集してほしいか（複数選択可）]],";",,FALSE,0))),0,1)</f>
        <v>1</v>
      </c>
      <c r="AJ72" s="36">
        <f>IF(ISNA(_xlfn.XMATCH("子ども・若者や教育に関すること",_xlfn.TEXTSPLIT(回答一覧[[#This Row],[7⃣区のおしらせ「せたがや」でどのようなテーマを特集してほしいか（複数選択可）]],";",,FALSE,0))),0,1)</f>
        <v>0</v>
      </c>
      <c r="AK72" s="36">
        <f>IF(ISNA(_xlfn.XMATCH("地域コミュニティに関すること",_xlfn.TEXTSPLIT(回答一覧[[#This Row],[7⃣区のおしらせ「せたがや」でどのようなテーマを特集してほしいか（複数選択可）]],";",,FALSE,0))),0,1)</f>
        <v>0</v>
      </c>
      <c r="AL72" s="36">
        <f>IF(ISNA(_xlfn.XMATCH("防災や防犯に関すること",_xlfn.TEXTSPLIT(回答一覧[[#This Row],[7⃣区のおしらせ「せたがや」でどのようなテーマを特集してほしいか（複数選択可）]],";",,FALSE,0))),0,1)</f>
        <v>1</v>
      </c>
      <c r="AM72" s="36">
        <f>IF(ISNA(_xlfn.XMATCH("多様性の尊重（人権尊重・男女共同参画）に関すること",_xlfn.TEXTSPLIT(回答一覧[[#This Row],[7⃣区のおしらせ「せたがや」でどのようなテーマを特集してほしいか（複数選択可）]],";",,FALSE,0))),0,1)</f>
        <v>0</v>
      </c>
      <c r="AN72" s="36">
        <f>IF(ISNA(_xlfn.XMATCH("文化・芸術やスポーツ、生涯学習に関すること",_xlfn.TEXTSPLIT(回答一覧[[#This Row],[7⃣区のおしらせ「せたがや」でどのようなテーマを特集してほしいか（複数選択可）]],";",,FALSE,0))),0,1)</f>
        <v>0</v>
      </c>
      <c r="AO72" s="36">
        <f>IF(ISNA(_xlfn.XMATCH("清掃・資源リサイクルに関すること",_xlfn.TEXTSPLIT(回答一覧[[#This Row],[7⃣区のおしらせ「せたがや」でどのようなテーマを特集してほしいか（複数選択可）]],";",,FALSE,0))),0,1)</f>
        <v>0</v>
      </c>
      <c r="AP72" s="36">
        <f>IF(ISNA(_xlfn.XMATCH("消費者支援や産業振興・雇用促進に関すること",_xlfn.TEXTSPLIT(回答一覧[[#This Row],[7⃣区のおしらせ「せたがや」でどのようなテーマを特集してほしいか（複数選択可）]],";",,FALSE,0))),0,1)</f>
        <v>0</v>
      </c>
      <c r="AQ72" s="36">
        <f>IF(ISNA(_xlfn.XMATCH("公園・緑地や自然環境の保護に関すること",_xlfn.TEXTSPLIT(回答一覧[[#This Row],[7⃣区のおしらせ「せたがや」でどのようなテーマを特集してほしいか（複数選択可）]],";",,FALSE,0))),0,1)</f>
        <v>0</v>
      </c>
      <c r="AR72" s="36">
        <f>IF(ISNA(_xlfn.XMATCH("都市景観や交通に関すること",_xlfn.TEXTSPLIT(回答一覧[[#This Row],[7⃣区のおしらせ「せたがや」でどのようなテーマを特集してほしいか（複数選択可）]],";",,FALSE,0))),0,1)</f>
        <v>0</v>
      </c>
      <c r="AS72" s="36">
        <f>IF(ISNA(_xlfn.XMATCH("特にない",_xlfn.TEXTSPLIT(回答一覧[[#This Row],[7⃣区のおしらせ「せたがや」でどのようなテーマを特集してほしいか（複数選択可）]],";",,FALSE,0))),0,1)</f>
        <v>0</v>
      </c>
      <c r="AT72" s="36">
        <f>IF(ISNA(_xlfn.XMATCH("その他",_xlfn.TEXTSPLIT(回答一覧[[#This Row],[7⃣区のおしらせ「せたがや」でどのようなテーマを特集してほしいか（複数選択可）]],";",,FALSE,0))),0,1)</f>
        <v>0</v>
      </c>
      <c r="AU72" s="36">
        <f>IF(ISNA(_xlfn.XMATCH("無回答",_xlfn.TEXTSPLIT(回答一覧[[#This Row],[7⃣区のおしらせ「せたがや」でどのようなテーマを特集してほしいか（複数選択可）]],";",,FALSE,0))),0,1)</f>
        <v>0</v>
      </c>
      <c r="AV72" s="8" t="s">
        <v>356</v>
      </c>
      <c r="AW72" s="8" t="s">
        <v>357</v>
      </c>
      <c r="AX72" s="8" t="s">
        <v>347</v>
      </c>
      <c r="AY72" s="7"/>
    </row>
    <row r="73" spans="1:51" ht="40.5">
      <c r="A73" s="6" t="s">
        <v>195</v>
      </c>
      <c r="B73" s="12" t="s">
        <v>348</v>
      </c>
      <c r="C73" s="12" t="s">
        <v>349</v>
      </c>
      <c r="D73" s="8" t="s">
        <v>728</v>
      </c>
      <c r="E73" s="8" t="s">
        <v>730</v>
      </c>
      <c r="F73" s="7" t="s">
        <v>350</v>
      </c>
      <c r="G73" s="36">
        <f>IF(ISNA(_xlfn.XMATCH("新聞折込・戸別配付",_xlfn.TEXTSPLIT(回答一覧[[#This Row],[4⃣区のおしらせ「せたがや」をどのように入手しているか（複数選択可）]],";",,FALSE,0))),0,1)</f>
        <v>1</v>
      </c>
      <c r="H73" s="36">
        <f>IF(ISNA(_xlfn.XMATCH("駅",_xlfn.TEXTSPLIT(回答一覧[[#This Row],[4⃣区のおしらせ「せたがや」をどのように入手しているか（複数選択可）]],";",,FALSE,0))),0,1)</f>
        <v>0</v>
      </c>
      <c r="I73" s="36">
        <f>IF(ISNA(_xlfn.XMATCH("郵便局・コンビニエンスストア・その他商業施設",_xlfn.TEXTSPLIT(回答一覧[[#This Row],[4⃣区のおしらせ「せたがや」をどのように入手しているか（複数選択可）]],";",,FALSE,0))),0,1)</f>
        <v>0</v>
      </c>
      <c r="J73" s="36">
        <f>IF(ISNA(_xlfn.XMATCH("区施設",_xlfn.TEXTSPLIT(回答一覧[[#This Row],[4⃣区のおしらせ「せたがや」をどのように入手しているか（複数選択可）]],";",,FALSE,0))),0,1)</f>
        <v>0</v>
      </c>
      <c r="K73" s="36">
        <f>IF(ISNA(_xlfn.XMATCH("区のホームページ",_xlfn.TEXTSPLIT(回答一覧[[#This Row],[4⃣区のおしらせ「せたがや」をどのように入手しているか（複数選択可）]],";",,FALSE,0))),0,1)</f>
        <v>0</v>
      </c>
      <c r="L73" s="36">
        <f>IF(ISNA(_xlfn.XMATCH("カタログポケット・マチイロ",_xlfn.TEXTSPLIT(回答一覧[[#This Row],[4⃣区のおしらせ「せたがや」をどのように入手しているか（複数選択可）]],";",,FALSE,0))),0,1)</f>
        <v>0</v>
      </c>
      <c r="M73" s="36">
        <f>IF(ISNA(_xlfn.XMATCH("入手していない",_xlfn.TEXTSPLIT(回答一覧[[#This Row],[4⃣区のおしらせ「せたがや」をどのように入手しているか（複数選択可）]],";",,FALSE,0))),0,1)</f>
        <v>0</v>
      </c>
      <c r="N73" s="36">
        <f>IF(ISNA(_xlfn.XMATCH("その他",_xlfn.TEXTSPLIT(回答一覧[[#This Row],[4⃣区のおしらせ「せたがや」をどのように入手しているか（複数選択可）]],";",,FALSE,0))),0,1)</f>
        <v>0</v>
      </c>
      <c r="O73" s="36">
        <f>IF(ISNA(_xlfn.XMATCH("無回答",_xlfn.TEXTSPLIT(回答一覧[[#This Row],[4⃣区のおしらせ「せたがや」をどのように入手しているか（複数選択可）]],";",,FALSE,0))),0,1)</f>
        <v>0</v>
      </c>
      <c r="P73" s="8" t="s">
        <v>351</v>
      </c>
      <c r="Q73" s="8" t="s">
        <v>377</v>
      </c>
      <c r="R73" s="8" t="s">
        <v>352</v>
      </c>
      <c r="S73" s="8" t="s">
        <v>352</v>
      </c>
      <c r="T73" s="8" t="s">
        <v>352</v>
      </c>
      <c r="U73" s="8" t="s">
        <v>352</v>
      </c>
      <c r="V73" s="8" t="s">
        <v>353</v>
      </c>
      <c r="W73" s="7" t="s">
        <v>588</v>
      </c>
      <c r="X73" s="36">
        <f>IF(ISNA(_xlfn.XMATCH("利用できる行政サービスや、暮らしに関わる情報・知識を入手したい",_xlfn.TEXTSPLIT(回答一覧[[#This Row],[6⃣区のおしらせ「せたがや」にどんなことを期待するか（複数選択可）]],";",,FALSE,0))),0,1)</f>
        <v>1</v>
      </c>
      <c r="Y73" s="36">
        <f>IF(ISNA(_xlfn.XMATCH("イベントの情報を入手したい",_xlfn.TEXTSPLIT(回答一覧[[#This Row],[6⃣区のおしらせ「せたがや」にどんなことを期待するか（複数選択可）]],";",,FALSE,0))),0,1)</f>
        <v>1</v>
      </c>
      <c r="Z73" s="36">
        <f>IF(ISNA(_xlfn.XMATCH("区の新しい取組みについて知りたい",_xlfn.TEXTSPLIT(回答一覧[[#This Row],[6⃣区のおしらせ「せたがや」にどんなことを期待するか（複数選択可）]],";",,FALSE,0))),0,1)</f>
        <v>1</v>
      </c>
      <c r="AA73" s="36">
        <f>IF(ISNA(_xlfn.XMATCH("予算など区政の基本的な情報を入手したい",_xlfn.TEXTSPLIT(回答一覧[[#This Row],[6⃣区のおしらせ「せたがや」にどんなことを期待するか（複数選択可）]],";",,FALSE,0))),0,1)</f>
        <v>0</v>
      </c>
      <c r="AB73" s="36">
        <f>IF(ISNA(_xlfn.XMATCH("区が直面する課題や、それに対する区の考え・取組みについて知りたい",_xlfn.TEXTSPLIT(回答一覧[[#This Row],[6⃣区のおしらせ「せたがや」にどんなことを期待するか（複数選択可）]],";",,FALSE,0))),0,1)</f>
        <v>0</v>
      </c>
      <c r="AC73" s="36">
        <f>IF(ISNA(_xlfn.XMATCH("区の取組みへの意見募集企画に意見や提案を寄せたい",_xlfn.TEXTSPLIT(回答一覧[[#This Row],[6⃣区のおしらせ「せたがや」にどんなことを期待するか（複数選択可）]],";",,FALSE,0))),0,1)</f>
        <v>0</v>
      </c>
      <c r="AD73" s="36">
        <f>IF(ISNA(_xlfn.XMATCH("区民等と区が協働して取り組んでいる事柄について知りたい",_xlfn.TEXTSPLIT(回答一覧[[#This Row],[6⃣区のおしらせ「せたがや」にどんなことを期待するか（複数選択可）]],";",,FALSE,0))),0,1)</f>
        <v>1</v>
      </c>
      <c r="AE73" s="36">
        <f>IF(ISNA(_xlfn.XMATCH("特にない",_xlfn.TEXTSPLIT(回答一覧[[#This Row],[6⃣区のおしらせ「せたがや」にどんなことを期待するか（複数選択可）]],";",,FALSE,0))),0,1)</f>
        <v>0</v>
      </c>
      <c r="AF73" s="36">
        <f>IF(ISNA(_xlfn.XMATCH("無回答",_xlfn.TEXTSPLIT(回答一覧[[#This Row],[6⃣区のおしらせ「せたがや」にどんなことを期待するか（複数選択可）]],";",,FALSE,0))),0,1)</f>
        <v>0</v>
      </c>
      <c r="AG73" s="7" t="s">
        <v>589</v>
      </c>
      <c r="AH73" s="36">
        <f>IF(ISNA(_xlfn.XMATCH("健康づくりや高齢者・障害者の福祉に関すること",_xlfn.TEXTSPLIT(回答一覧[[#This Row],[7⃣区のおしらせ「せたがや」でどのようなテーマを特集してほしいか（複数選択可）]],";",,FALSE,0))),0,1)</f>
        <v>0</v>
      </c>
      <c r="AI73" s="36">
        <f>IF(ISNA(_xlfn.XMATCH("生活の困りごとに対する支援に関すること",_xlfn.TEXTSPLIT(回答一覧[[#This Row],[7⃣区のおしらせ「せたがや」でどのようなテーマを特集してほしいか（複数選択可）]],";",,FALSE,0))),0,1)</f>
        <v>1</v>
      </c>
      <c r="AJ73" s="36">
        <f>IF(ISNA(_xlfn.XMATCH("子ども・若者や教育に関すること",_xlfn.TEXTSPLIT(回答一覧[[#This Row],[7⃣区のおしらせ「せたがや」でどのようなテーマを特集してほしいか（複数選択可）]],";",,FALSE,0))),0,1)</f>
        <v>0</v>
      </c>
      <c r="AK73" s="36">
        <f>IF(ISNA(_xlfn.XMATCH("地域コミュニティに関すること",_xlfn.TEXTSPLIT(回答一覧[[#This Row],[7⃣区のおしらせ「せたがや」でどのようなテーマを特集してほしいか（複数選択可）]],";",,FALSE,0))),0,1)</f>
        <v>0</v>
      </c>
      <c r="AL73" s="36">
        <f>IF(ISNA(_xlfn.XMATCH("防災や防犯に関すること",_xlfn.TEXTSPLIT(回答一覧[[#This Row],[7⃣区のおしらせ「せたがや」でどのようなテーマを特集してほしいか（複数選択可）]],";",,FALSE,0))),0,1)</f>
        <v>1</v>
      </c>
      <c r="AM73" s="36">
        <f>IF(ISNA(_xlfn.XMATCH("多様性の尊重（人権尊重・男女共同参画）に関すること",_xlfn.TEXTSPLIT(回答一覧[[#This Row],[7⃣区のおしらせ「せたがや」でどのようなテーマを特集してほしいか（複数選択可）]],";",,FALSE,0))),0,1)</f>
        <v>0</v>
      </c>
      <c r="AN73" s="36">
        <f>IF(ISNA(_xlfn.XMATCH("文化・芸術やスポーツ、生涯学習に関すること",_xlfn.TEXTSPLIT(回答一覧[[#This Row],[7⃣区のおしらせ「せたがや」でどのようなテーマを特集してほしいか（複数選択可）]],";",,FALSE,0))),0,1)</f>
        <v>1</v>
      </c>
      <c r="AO73" s="36">
        <f>IF(ISNA(_xlfn.XMATCH("清掃・資源リサイクルに関すること",_xlfn.TEXTSPLIT(回答一覧[[#This Row],[7⃣区のおしらせ「せたがや」でどのようなテーマを特集してほしいか（複数選択可）]],";",,FALSE,0))),0,1)</f>
        <v>0</v>
      </c>
      <c r="AP73" s="36">
        <f>IF(ISNA(_xlfn.XMATCH("消費者支援や産業振興・雇用促進に関すること",_xlfn.TEXTSPLIT(回答一覧[[#This Row],[7⃣区のおしらせ「せたがや」でどのようなテーマを特集してほしいか（複数選択可）]],";",,FALSE,0))),0,1)</f>
        <v>0</v>
      </c>
      <c r="AQ73" s="36">
        <f>IF(ISNA(_xlfn.XMATCH("公園・緑地や自然環境の保護に関すること",_xlfn.TEXTSPLIT(回答一覧[[#This Row],[7⃣区のおしらせ「せたがや」でどのようなテーマを特集してほしいか（複数選択可）]],";",,FALSE,0))),0,1)</f>
        <v>0</v>
      </c>
      <c r="AR73" s="36">
        <f>IF(ISNA(_xlfn.XMATCH("都市景観や交通に関すること",_xlfn.TEXTSPLIT(回答一覧[[#This Row],[7⃣区のおしらせ「せたがや」でどのようなテーマを特集してほしいか（複数選択可）]],";",,FALSE,0))),0,1)</f>
        <v>0</v>
      </c>
      <c r="AS73" s="36">
        <f>IF(ISNA(_xlfn.XMATCH("特にない",_xlfn.TEXTSPLIT(回答一覧[[#This Row],[7⃣区のおしらせ「せたがや」でどのようなテーマを特集してほしいか（複数選択可）]],";",,FALSE,0))),0,1)</f>
        <v>0</v>
      </c>
      <c r="AT73" s="36">
        <f>IF(ISNA(_xlfn.XMATCH("その他",_xlfn.TEXTSPLIT(回答一覧[[#This Row],[7⃣区のおしらせ「せたがや」でどのようなテーマを特集してほしいか（複数選択可）]],";",,FALSE,0))),0,1)</f>
        <v>0</v>
      </c>
      <c r="AU73" s="36">
        <f>IF(ISNA(_xlfn.XMATCH("無回答",_xlfn.TEXTSPLIT(回答一覧[[#This Row],[7⃣区のおしらせ「せたがや」でどのようなテーマを特集してほしいか（複数選択可）]],";",,FALSE,0))),0,1)</f>
        <v>0</v>
      </c>
      <c r="AV73" s="8" t="s">
        <v>356</v>
      </c>
      <c r="AW73" s="8" t="s">
        <v>397</v>
      </c>
      <c r="AX73" s="8" t="s">
        <v>347</v>
      </c>
      <c r="AY73" s="7"/>
    </row>
    <row r="74" spans="1:51" ht="54">
      <c r="A74" s="6" t="s">
        <v>194</v>
      </c>
      <c r="B74" s="12" t="s">
        <v>364</v>
      </c>
      <c r="C74" s="12" t="s">
        <v>349</v>
      </c>
      <c r="D74" s="8" t="s">
        <v>728</v>
      </c>
      <c r="E74" s="8" t="s">
        <v>730</v>
      </c>
      <c r="F74" s="7" t="s">
        <v>350</v>
      </c>
      <c r="G74" s="36">
        <f>IF(ISNA(_xlfn.XMATCH("新聞折込・戸別配付",_xlfn.TEXTSPLIT(回答一覧[[#This Row],[4⃣区のおしらせ「せたがや」をどのように入手しているか（複数選択可）]],";",,FALSE,0))),0,1)</f>
        <v>1</v>
      </c>
      <c r="H74" s="36">
        <f>IF(ISNA(_xlfn.XMATCH("駅",_xlfn.TEXTSPLIT(回答一覧[[#This Row],[4⃣区のおしらせ「せたがや」をどのように入手しているか（複数選択可）]],";",,FALSE,0))),0,1)</f>
        <v>0</v>
      </c>
      <c r="I74" s="36">
        <f>IF(ISNA(_xlfn.XMATCH("郵便局・コンビニエンスストア・その他商業施設",_xlfn.TEXTSPLIT(回答一覧[[#This Row],[4⃣区のおしらせ「せたがや」をどのように入手しているか（複数選択可）]],";",,FALSE,0))),0,1)</f>
        <v>0</v>
      </c>
      <c r="J74" s="36">
        <f>IF(ISNA(_xlfn.XMATCH("区施設",_xlfn.TEXTSPLIT(回答一覧[[#This Row],[4⃣区のおしらせ「せたがや」をどのように入手しているか（複数選択可）]],";",,FALSE,0))),0,1)</f>
        <v>0</v>
      </c>
      <c r="K74" s="36">
        <f>IF(ISNA(_xlfn.XMATCH("区のホームページ",_xlfn.TEXTSPLIT(回答一覧[[#This Row],[4⃣区のおしらせ「せたがや」をどのように入手しているか（複数選択可）]],";",,FALSE,0))),0,1)</f>
        <v>0</v>
      </c>
      <c r="L74" s="36">
        <f>IF(ISNA(_xlfn.XMATCH("カタログポケット・マチイロ",_xlfn.TEXTSPLIT(回答一覧[[#This Row],[4⃣区のおしらせ「せたがや」をどのように入手しているか（複数選択可）]],";",,FALSE,0))),0,1)</f>
        <v>0</v>
      </c>
      <c r="M74" s="36">
        <f>IF(ISNA(_xlfn.XMATCH("入手していない",_xlfn.TEXTSPLIT(回答一覧[[#This Row],[4⃣区のおしらせ「せたがや」をどのように入手しているか（複数選択可）]],";",,FALSE,0))),0,1)</f>
        <v>0</v>
      </c>
      <c r="N74" s="36">
        <f>IF(ISNA(_xlfn.XMATCH("その他",_xlfn.TEXTSPLIT(回答一覧[[#This Row],[4⃣区のおしらせ「せたがや」をどのように入手しているか（複数選択可）]],";",,FALSE,0))),0,1)</f>
        <v>0</v>
      </c>
      <c r="O74" s="36">
        <f>IF(ISNA(_xlfn.XMATCH("無回答",_xlfn.TEXTSPLIT(回答一覧[[#This Row],[4⃣区のおしらせ「せたがや」をどのように入手しているか（複数選択可）]],";",,FALSE,0))),0,1)</f>
        <v>0</v>
      </c>
      <c r="P74" s="8" t="s">
        <v>351</v>
      </c>
      <c r="Q74" s="8" t="s">
        <v>377</v>
      </c>
      <c r="R74" s="8" t="s">
        <v>352</v>
      </c>
      <c r="S74" s="8" t="s">
        <v>352</v>
      </c>
      <c r="T74" s="8" t="s">
        <v>352</v>
      </c>
      <c r="U74" s="8" t="s">
        <v>377</v>
      </c>
      <c r="V74" s="8" t="s">
        <v>353</v>
      </c>
      <c r="W74" s="7" t="s">
        <v>585</v>
      </c>
      <c r="X74" s="36">
        <f>IF(ISNA(_xlfn.XMATCH("利用できる行政サービスや、暮らしに関わる情報・知識を入手したい",_xlfn.TEXTSPLIT(回答一覧[[#This Row],[6⃣区のおしらせ「せたがや」にどんなことを期待するか（複数選択可）]],";",,FALSE,0))),0,1)</f>
        <v>1</v>
      </c>
      <c r="Y74" s="36">
        <f>IF(ISNA(_xlfn.XMATCH("イベントの情報を入手したい",_xlfn.TEXTSPLIT(回答一覧[[#This Row],[6⃣区のおしらせ「せたがや」にどんなことを期待するか（複数選択可）]],";",,FALSE,0))),0,1)</f>
        <v>1</v>
      </c>
      <c r="Z74" s="36">
        <f>IF(ISNA(_xlfn.XMATCH("区の新しい取組みについて知りたい",_xlfn.TEXTSPLIT(回答一覧[[#This Row],[6⃣区のおしらせ「せたがや」にどんなことを期待するか（複数選択可）]],";",,FALSE,0))),0,1)</f>
        <v>1</v>
      </c>
      <c r="AA74" s="36">
        <f>IF(ISNA(_xlfn.XMATCH("予算など区政の基本的な情報を入手したい",_xlfn.TEXTSPLIT(回答一覧[[#This Row],[6⃣区のおしらせ「せたがや」にどんなことを期待するか（複数選択可）]],";",,FALSE,0))),0,1)</f>
        <v>1</v>
      </c>
      <c r="AB74" s="36">
        <f>IF(ISNA(_xlfn.XMATCH("区が直面する課題や、それに対する区の考え・取組みについて知りたい",_xlfn.TEXTSPLIT(回答一覧[[#This Row],[6⃣区のおしらせ「せたがや」にどんなことを期待するか（複数選択可）]],";",,FALSE,0))),0,1)</f>
        <v>0</v>
      </c>
      <c r="AC74" s="36">
        <f>IF(ISNA(_xlfn.XMATCH("区の取組みへの意見募集企画に意見や提案を寄せたい",_xlfn.TEXTSPLIT(回答一覧[[#This Row],[6⃣区のおしらせ「せたがや」にどんなことを期待するか（複数選択可）]],";",,FALSE,0))),0,1)</f>
        <v>1</v>
      </c>
      <c r="AD74" s="36">
        <f>IF(ISNA(_xlfn.XMATCH("区民等と区が協働して取り組んでいる事柄について知りたい",_xlfn.TEXTSPLIT(回答一覧[[#This Row],[6⃣区のおしらせ「せたがや」にどんなことを期待するか（複数選択可）]],";",,FALSE,0))),0,1)</f>
        <v>0</v>
      </c>
      <c r="AE74" s="36">
        <f>IF(ISNA(_xlfn.XMATCH("特にない",_xlfn.TEXTSPLIT(回答一覧[[#This Row],[6⃣区のおしらせ「せたがや」にどんなことを期待するか（複数選択可）]],";",,FALSE,0))),0,1)</f>
        <v>0</v>
      </c>
      <c r="AF74" s="36">
        <f>IF(ISNA(_xlfn.XMATCH("無回答",_xlfn.TEXTSPLIT(回答一覧[[#This Row],[6⃣区のおしらせ「せたがや」にどんなことを期待するか（複数選択可）]],";",,FALSE,0))),0,1)</f>
        <v>0</v>
      </c>
      <c r="AG74" s="7" t="s">
        <v>586</v>
      </c>
      <c r="AH74" s="36">
        <f>IF(ISNA(_xlfn.XMATCH("健康づくりや高齢者・障害者の福祉に関すること",_xlfn.TEXTSPLIT(回答一覧[[#This Row],[7⃣区のおしらせ「せたがや」でどのようなテーマを特集してほしいか（複数選択可）]],";",,FALSE,0))),0,1)</f>
        <v>0</v>
      </c>
      <c r="AI74" s="36">
        <f>IF(ISNA(_xlfn.XMATCH("生活の困りごとに対する支援に関すること",_xlfn.TEXTSPLIT(回答一覧[[#This Row],[7⃣区のおしらせ「せたがや」でどのようなテーマを特集してほしいか（複数選択可）]],";",,FALSE,0))),0,1)</f>
        <v>1</v>
      </c>
      <c r="AJ74" s="36">
        <f>IF(ISNA(_xlfn.XMATCH("子ども・若者や教育に関すること",_xlfn.TEXTSPLIT(回答一覧[[#This Row],[7⃣区のおしらせ「せたがや」でどのようなテーマを特集してほしいか（複数選択可）]],";",,FALSE,0))),0,1)</f>
        <v>1</v>
      </c>
      <c r="AK74" s="36">
        <f>IF(ISNA(_xlfn.XMATCH("地域コミュニティに関すること",_xlfn.TEXTSPLIT(回答一覧[[#This Row],[7⃣区のおしらせ「せたがや」でどのようなテーマを特集してほしいか（複数選択可）]],";",,FALSE,0))),0,1)</f>
        <v>0</v>
      </c>
      <c r="AL74" s="36">
        <f>IF(ISNA(_xlfn.XMATCH("防災や防犯に関すること",_xlfn.TEXTSPLIT(回答一覧[[#This Row],[7⃣区のおしらせ「せたがや」でどのようなテーマを特集してほしいか（複数選択可）]],";",,FALSE,0))),0,1)</f>
        <v>0</v>
      </c>
      <c r="AM74" s="36">
        <f>IF(ISNA(_xlfn.XMATCH("多様性の尊重（人権尊重・男女共同参画）に関すること",_xlfn.TEXTSPLIT(回答一覧[[#This Row],[7⃣区のおしらせ「せたがや」でどのようなテーマを特集してほしいか（複数選択可）]],";",,FALSE,0))),0,1)</f>
        <v>0</v>
      </c>
      <c r="AN74" s="36">
        <f>IF(ISNA(_xlfn.XMATCH("文化・芸術やスポーツ、生涯学習に関すること",_xlfn.TEXTSPLIT(回答一覧[[#This Row],[7⃣区のおしらせ「せたがや」でどのようなテーマを特集してほしいか（複数選択可）]],";",,FALSE,0))),0,1)</f>
        <v>1</v>
      </c>
      <c r="AO74" s="36">
        <f>IF(ISNA(_xlfn.XMATCH("清掃・資源リサイクルに関すること",_xlfn.TEXTSPLIT(回答一覧[[#This Row],[7⃣区のおしらせ「せたがや」でどのようなテーマを特集してほしいか（複数選択可）]],";",,FALSE,0))),0,1)</f>
        <v>1</v>
      </c>
      <c r="AP74" s="36">
        <f>IF(ISNA(_xlfn.XMATCH("消費者支援や産業振興・雇用促進に関すること",_xlfn.TEXTSPLIT(回答一覧[[#This Row],[7⃣区のおしらせ「せたがや」でどのようなテーマを特集してほしいか（複数選択可）]],";",,FALSE,0))),0,1)</f>
        <v>0</v>
      </c>
      <c r="AQ74" s="36">
        <f>IF(ISNA(_xlfn.XMATCH("公園・緑地や自然環境の保護に関すること",_xlfn.TEXTSPLIT(回答一覧[[#This Row],[7⃣区のおしらせ「せたがや」でどのようなテーマを特集してほしいか（複数選択可）]],";",,FALSE,0))),0,1)</f>
        <v>1</v>
      </c>
      <c r="AR74" s="36">
        <f>IF(ISNA(_xlfn.XMATCH("都市景観や交通に関すること",_xlfn.TEXTSPLIT(回答一覧[[#This Row],[7⃣区のおしらせ「せたがや」でどのようなテーマを特集してほしいか（複数選択可）]],";",,FALSE,0))),0,1)</f>
        <v>1</v>
      </c>
      <c r="AS74" s="36">
        <f>IF(ISNA(_xlfn.XMATCH("特にない",_xlfn.TEXTSPLIT(回答一覧[[#This Row],[7⃣区のおしらせ「せたがや」でどのようなテーマを特集してほしいか（複数選択可）]],";",,FALSE,0))),0,1)</f>
        <v>0</v>
      </c>
      <c r="AT74" s="36">
        <f>IF(ISNA(_xlfn.XMATCH("その他",_xlfn.TEXTSPLIT(回答一覧[[#This Row],[7⃣区のおしらせ「せたがや」でどのようなテーマを特集してほしいか（複数選択可）]],";",,FALSE,0))),0,1)</f>
        <v>0</v>
      </c>
      <c r="AU74" s="36">
        <f>IF(ISNA(_xlfn.XMATCH("無回答",_xlfn.TEXTSPLIT(回答一覧[[#This Row],[7⃣区のおしらせ「せたがや」でどのようなテーマを特集してほしいか（複数選択可）]],";",,FALSE,0))),0,1)</f>
        <v>0</v>
      </c>
      <c r="AV74" s="8" t="s">
        <v>356</v>
      </c>
      <c r="AW74" s="8" t="s">
        <v>357</v>
      </c>
      <c r="AX74" s="8" t="s">
        <v>347</v>
      </c>
      <c r="AY74" s="7"/>
    </row>
    <row r="75" spans="1:51" ht="27">
      <c r="A75" s="6" t="s">
        <v>193</v>
      </c>
      <c r="B75" s="12" t="s">
        <v>374</v>
      </c>
      <c r="C75" s="12" t="s">
        <v>380</v>
      </c>
      <c r="D75" s="8" t="s">
        <v>728</v>
      </c>
      <c r="E75" s="8" t="s">
        <v>363</v>
      </c>
      <c r="F75" s="7" t="s">
        <v>350</v>
      </c>
      <c r="G75" s="36">
        <f>IF(ISNA(_xlfn.XMATCH("新聞折込・戸別配付",_xlfn.TEXTSPLIT(回答一覧[[#This Row],[4⃣区のおしらせ「せたがや」をどのように入手しているか（複数選択可）]],";",,FALSE,0))),0,1)</f>
        <v>1</v>
      </c>
      <c r="H75" s="36">
        <f>IF(ISNA(_xlfn.XMATCH("駅",_xlfn.TEXTSPLIT(回答一覧[[#This Row],[4⃣区のおしらせ「せたがや」をどのように入手しているか（複数選択可）]],";",,FALSE,0))),0,1)</f>
        <v>0</v>
      </c>
      <c r="I75" s="36">
        <f>IF(ISNA(_xlfn.XMATCH("郵便局・コンビニエンスストア・その他商業施設",_xlfn.TEXTSPLIT(回答一覧[[#This Row],[4⃣区のおしらせ「せたがや」をどのように入手しているか（複数選択可）]],";",,FALSE,0))),0,1)</f>
        <v>0</v>
      </c>
      <c r="J75" s="36">
        <f>IF(ISNA(_xlfn.XMATCH("区施設",_xlfn.TEXTSPLIT(回答一覧[[#This Row],[4⃣区のおしらせ「せたがや」をどのように入手しているか（複数選択可）]],";",,FALSE,0))),0,1)</f>
        <v>0</v>
      </c>
      <c r="K75" s="36">
        <f>IF(ISNA(_xlfn.XMATCH("区のホームページ",_xlfn.TEXTSPLIT(回答一覧[[#This Row],[4⃣区のおしらせ「せたがや」をどのように入手しているか（複数選択可）]],";",,FALSE,0))),0,1)</f>
        <v>0</v>
      </c>
      <c r="L75" s="36">
        <f>IF(ISNA(_xlfn.XMATCH("カタログポケット・マチイロ",_xlfn.TEXTSPLIT(回答一覧[[#This Row],[4⃣区のおしらせ「せたがや」をどのように入手しているか（複数選択可）]],";",,FALSE,0))),0,1)</f>
        <v>0</v>
      </c>
      <c r="M75" s="36">
        <f>IF(ISNA(_xlfn.XMATCH("入手していない",_xlfn.TEXTSPLIT(回答一覧[[#This Row],[4⃣区のおしらせ「せたがや」をどのように入手しているか（複数選択可）]],";",,FALSE,0))),0,1)</f>
        <v>0</v>
      </c>
      <c r="N75" s="36">
        <f>IF(ISNA(_xlfn.XMATCH("その他",_xlfn.TEXTSPLIT(回答一覧[[#This Row],[4⃣区のおしらせ「せたがや」をどのように入手しているか（複数選択可）]],";",,FALSE,0))),0,1)</f>
        <v>0</v>
      </c>
      <c r="O75" s="36">
        <f>IF(ISNA(_xlfn.XMATCH("無回答",_xlfn.TEXTSPLIT(回答一覧[[#This Row],[4⃣区のおしらせ「せたがや」をどのように入手しているか（複数選択可）]],";",,FALSE,0))),0,1)</f>
        <v>0</v>
      </c>
      <c r="P75" s="8" t="s">
        <v>351</v>
      </c>
      <c r="Q75" s="8" t="s">
        <v>352</v>
      </c>
      <c r="R75" s="8" t="s">
        <v>352</v>
      </c>
      <c r="S75" s="8" t="s">
        <v>352</v>
      </c>
      <c r="T75" s="8" t="s">
        <v>352</v>
      </c>
      <c r="U75" s="8" t="s">
        <v>352</v>
      </c>
      <c r="V75" s="8" t="s">
        <v>353</v>
      </c>
      <c r="W75" s="7" t="s">
        <v>444</v>
      </c>
      <c r="X75" s="36">
        <f>IF(ISNA(_xlfn.XMATCH("利用できる行政サービスや、暮らしに関わる情報・知識を入手したい",_xlfn.TEXTSPLIT(回答一覧[[#This Row],[6⃣区のおしらせ「せたがや」にどんなことを期待するか（複数選択可）]],";",,FALSE,0))),0,1)</f>
        <v>1</v>
      </c>
      <c r="Y75" s="36">
        <f>IF(ISNA(_xlfn.XMATCH("イベントの情報を入手したい",_xlfn.TEXTSPLIT(回答一覧[[#This Row],[6⃣区のおしらせ「せたがや」にどんなことを期待するか（複数選択可）]],";",,FALSE,0))),0,1)</f>
        <v>0</v>
      </c>
      <c r="Z75" s="36">
        <f>IF(ISNA(_xlfn.XMATCH("区の新しい取組みについて知りたい",_xlfn.TEXTSPLIT(回答一覧[[#This Row],[6⃣区のおしらせ「せたがや」にどんなことを期待するか（複数選択可）]],";",,FALSE,0))),0,1)</f>
        <v>0</v>
      </c>
      <c r="AA75" s="36">
        <f>IF(ISNA(_xlfn.XMATCH("予算など区政の基本的な情報を入手したい",_xlfn.TEXTSPLIT(回答一覧[[#This Row],[6⃣区のおしらせ「せたがや」にどんなことを期待するか（複数選択可）]],";",,FALSE,0))),0,1)</f>
        <v>0</v>
      </c>
      <c r="AB75" s="36">
        <f>IF(ISNA(_xlfn.XMATCH("区が直面する課題や、それに対する区の考え・取組みについて知りたい",_xlfn.TEXTSPLIT(回答一覧[[#This Row],[6⃣区のおしらせ「せたがや」にどんなことを期待するか（複数選択可）]],";",,FALSE,0))),0,1)</f>
        <v>0</v>
      </c>
      <c r="AC75" s="36">
        <f>IF(ISNA(_xlfn.XMATCH("区の取組みへの意見募集企画に意見や提案を寄せたい",_xlfn.TEXTSPLIT(回答一覧[[#This Row],[6⃣区のおしらせ「せたがや」にどんなことを期待するか（複数選択可）]],";",,FALSE,0))),0,1)</f>
        <v>0</v>
      </c>
      <c r="AD75" s="36">
        <f>IF(ISNA(_xlfn.XMATCH("区民等と区が協働して取り組んでいる事柄について知りたい",_xlfn.TEXTSPLIT(回答一覧[[#This Row],[6⃣区のおしらせ「せたがや」にどんなことを期待するか（複数選択可）]],";",,FALSE,0))),0,1)</f>
        <v>0</v>
      </c>
      <c r="AE75" s="36">
        <f>IF(ISNA(_xlfn.XMATCH("特にない",_xlfn.TEXTSPLIT(回答一覧[[#This Row],[6⃣区のおしらせ「せたがや」にどんなことを期待するか（複数選択可）]],";",,FALSE,0))),0,1)</f>
        <v>0</v>
      </c>
      <c r="AF75" s="36">
        <f>IF(ISNA(_xlfn.XMATCH("無回答",_xlfn.TEXTSPLIT(回答一覧[[#This Row],[6⃣区のおしらせ「せたがや」にどんなことを期待するか（複数選択可）]],";",,FALSE,0))),0,1)</f>
        <v>0</v>
      </c>
      <c r="AG75" s="7" t="s">
        <v>584</v>
      </c>
      <c r="AH75" s="36">
        <f>IF(ISNA(_xlfn.XMATCH("健康づくりや高齢者・障害者の福祉に関すること",_xlfn.TEXTSPLIT(回答一覧[[#This Row],[7⃣区のおしらせ「せたがや」でどのようなテーマを特集してほしいか（複数選択可）]],";",,FALSE,0))),0,1)</f>
        <v>0</v>
      </c>
      <c r="AI75" s="36">
        <f>IF(ISNA(_xlfn.XMATCH("生活の困りごとに対する支援に関すること",_xlfn.TEXTSPLIT(回答一覧[[#This Row],[7⃣区のおしらせ「せたがや」でどのようなテーマを特集してほしいか（複数選択可）]],";",,FALSE,0))),0,1)</f>
        <v>0</v>
      </c>
      <c r="AJ75" s="36">
        <f>IF(ISNA(_xlfn.XMATCH("子ども・若者や教育に関すること",_xlfn.TEXTSPLIT(回答一覧[[#This Row],[7⃣区のおしらせ「せたがや」でどのようなテーマを特集してほしいか（複数選択可）]],";",,FALSE,0))),0,1)</f>
        <v>0</v>
      </c>
      <c r="AK75" s="36">
        <f>IF(ISNA(_xlfn.XMATCH("地域コミュニティに関すること",_xlfn.TEXTSPLIT(回答一覧[[#This Row],[7⃣区のおしらせ「せたがや」でどのようなテーマを特集してほしいか（複数選択可）]],";",,FALSE,0))),0,1)</f>
        <v>0</v>
      </c>
      <c r="AL75" s="36">
        <f>IF(ISNA(_xlfn.XMATCH("防災や防犯に関すること",_xlfn.TEXTSPLIT(回答一覧[[#This Row],[7⃣区のおしらせ「せたがや」でどのようなテーマを特集してほしいか（複数選択可）]],";",,FALSE,0))),0,1)</f>
        <v>1</v>
      </c>
      <c r="AM75" s="36">
        <f>IF(ISNA(_xlfn.XMATCH("多様性の尊重（人権尊重・男女共同参画）に関すること",_xlfn.TEXTSPLIT(回答一覧[[#This Row],[7⃣区のおしらせ「せたがや」でどのようなテーマを特集してほしいか（複数選択可）]],";",,FALSE,0))),0,1)</f>
        <v>0</v>
      </c>
      <c r="AN75" s="36">
        <f>IF(ISNA(_xlfn.XMATCH("文化・芸術やスポーツ、生涯学習に関すること",_xlfn.TEXTSPLIT(回答一覧[[#This Row],[7⃣区のおしらせ「せたがや」でどのようなテーマを特集してほしいか（複数選択可）]],";",,FALSE,0))),0,1)</f>
        <v>0</v>
      </c>
      <c r="AO75" s="36">
        <f>IF(ISNA(_xlfn.XMATCH("清掃・資源リサイクルに関すること",_xlfn.TEXTSPLIT(回答一覧[[#This Row],[7⃣区のおしらせ「せたがや」でどのようなテーマを特集してほしいか（複数選択可）]],";",,FALSE,0))),0,1)</f>
        <v>1</v>
      </c>
      <c r="AP75" s="36">
        <f>IF(ISNA(_xlfn.XMATCH("消費者支援や産業振興・雇用促進に関すること",_xlfn.TEXTSPLIT(回答一覧[[#This Row],[7⃣区のおしらせ「せたがや」でどのようなテーマを特集してほしいか（複数選択可）]],";",,FALSE,0))),0,1)</f>
        <v>0</v>
      </c>
      <c r="AQ75" s="36">
        <f>IF(ISNA(_xlfn.XMATCH("公園・緑地や自然環境の保護に関すること",_xlfn.TEXTSPLIT(回答一覧[[#This Row],[7⃣区のおしらせ「せたがや」でどのようなテーマを特集してほしいか（複数選択可）]],";",,FALSE,0))),0,1)</f>
        <v>0</v>
      </c>
      <c r="AR75" s="36">
        <f>IF(ISNA(_xlfn.XMATCH("都市景観や交通に関すること",_xlfn.TEXTSPLIT(回答一覧[[#This Row],[7⃣区のおしらせ「せたがや」でどのようなテーマを特集してほしいか（複数選択可）]],";",,FALSE,0))),0,1)</f>
        <v>1</v>
      </c>
      <c r="AS75" s="36">
        <f>IF(ISNA(_xlfn.XMATCH("特にない",_xlfn.TEXTSPLIT(回答一覧[[#This Row],[7⃣区のおしらせ「せたがや」でどのようなテーマを特集してほしいか（複数選択可）]],";",,FALSE,0))),0,1)</f>
        <v>0</v>
      </c>
      <c r="AT75" s="36">
        <f>IF(ISNA(_xlfn.XMATCH("その他",_xlfn.TEXTSPLIT(回答一覧[[#This Row],[7⃣区のおしらせ「せたがや」でどのようなテーマを特集してほしいか（複数選択可）]],";",,FALSE,0))),0,1)</f>
        <v>0</v>
      </c>
      <c r="AU75" s="36">
        <f>IF(ISNA(_xlfn.XMATCH("無回答",_xlfn.TEXTSPLIT(回答一覧[[#This Row],[7⃣区のおしらせ「せたがや」でどのようなテーマを特集してほしいか（複数選択可）]],";",,FALSE,0))),0,1)</f>
        <v>0</v>
      </c>
      <c r="AV75" s="8" t="s">
        <v>363</v>
      </c>
      <c r="AW75" s="8" t="s">
        <v>357</v>
      </c>
      <c r="AX75" s="8" t="s">
        <v>347</v>
      </c>
      <c r="AY75" s="7"/>
    </row>
    <row r="76" spans="1:51" ht="54">
      <c r="A76" s="6" t="s">
        <v>192</v>
      </c>
      <c r="B76" s="12" t="s">
        <v>374</v>
      </c>
      <c r="C76" s="12" t="s">
        <v>349</v>
      </c>
      <c r="D76" s="8" t="s">
        <v>728</v>
      </c>
      <c r="E76" s="8" t="s">
        <v>730</v>
      </c>
      <c r="F76" s="7" t="s">
        <v>350</v>
      </c>
      <c r="G76" s="36">
        <f>IF(ISNA(_xlfn.XMATCH("新聞折込・戸別配付",_xlfn.TEXTSPLIT(回答一覧[[#This Row],[4⃣区のおしらせ「せたがや」をどのように入手しているか（複数選択可）]],";",,FALSE,0))),0,1)</f>
        <v>1</v>
      </c>
      <c r="H76" s="36">
        <f>IF(ISNA(_xlfn.XMATCH("駅",_xlfn.TEXTSPLIT(回答一覧[[#This Row],[4⃣区のおしらせ「せたがや」をどのように入手しているか（複数選択可）]],";",,FALSE,0))),0,1)</f>
        <v>0</v>
      </c>
      <c r="I76" s="36">
        <f>IF(ISNA(_xlfn.XMATCH("郵便局・コンビニエンスストア・その他商業施設",_xlfn.TEXTSPLIT(回答一覧[[#This Row],[4⃣区のおしらせ「せたがや」をどのように入手しているか（複数選択可）]],";",,FALSE,0))),0,1)</f>
        <v>0</v>
      </c>
      <c r="J76" s="36">
        <f>IF(ISNA(_xlfn.XMATCH("区施設",_xlfn.TEXTSPLIT(回答一覧[[#This Row],[4⃣区のおしらせ「せたがや」をどのように入手しているか（複数選択可）]],";",,FALSE,0))),0,1)</f>
        <v>0</v>
      </c>
      <c r="K76" s="36">
        <f>IF(ISNA(_xlfn.XMATCH("区のホームページ",_xlfn.TEXTSPLIT(回答一覧[[#This Row],[4⃣区のおしらせ「せたがや」をどのように入手しているか（複数選択可）]],";",,FALSE,0))),0,1)</f>
        <v>0</v>
      </c>
      <c r="L76" s="36">
        <f>IF(ISNA(_xlfn.XMATCH("カタログポケット・マチイロ",_xlfn.TEXTSPLIT(回答一覧[[#This Row],[4⃣区のおしらせ「せたがや」をどのように入手しているか（複数選択可）]],";",,FALSE,0))),0,1)</f>
        <v>0</v>
      </c>
      <c r="M76" s="36">
        <f>IF(ISNA(_xlfn.XMATCH("入手していない",_xlfn.TEXTSPLIT(回答一覧[[#This Row],[4⃣区のおしらせ「せたがや」をどのように入手しているか（複数選択可）]],";",,FALSE,0))),0,1)</f>
        <v>0</v>
      </c>
      <c r="N76" s="36">
        <f>IF(ISNA(_xlfn.XMATCH("その他",_xlfn.TEXTSPLIT(回答一覧[[#This Row],[4⃣区のおしらせ「せたがや」をどのように入手しているか（複数選択可）]],";",,FALSE,0))),0,1)</f>
        <v>0</v>
      </c>
      <c r="O76" s="36">
        <f>IF(ISNA(_xlfn.XMATCH("無回答",_xlfn.TEXTSPLIT(回答一覧[[#This Row],[4⃣区のおしらせ「せたがや」をどのように入手しているか（複数選択可）]],";",,FALSE,0))),0,1)</f>
        <v>0</v>
      </c>
      <c r="P76" s="8" t="s">
        <v>360</v>
      </c>
      <c r="Q76" s="8" t="s">
        <v>352</v>
      </c>
      <c r="R76" s="8" t="s">
        <v>352</v>
      </c>
      <c r="S76" s="8" t="s">
        <v>352</v>
      </c>
      <c r="T76" s="8" t="s">
        <v>352</v>
      </c>
      <c r="U76" s="8" t="s">
        <v>377</v>
      </c>
      <c r="V76" s="8" t="s">
        <v>353</v>
      </c>
      <c r="W76" s="7" t="s">
        <v>458</v>
      </c>
      <c r="X76" s="36">
        <f>IF(ISNA(_xlfn.XMATCH("利用できる行政サービスや、暮らしに関わる情報・知識を入手したい",_xlfn.TEXTSPLIT(回答一覧[[#This Row],[6⃣区のおしらせ「せたがや」にどんなことを期待するか（複数選択可）]],";",,FALSE,0))),0,1)</f>
        <v>1</v>
      </c>
      <c r="Y76" s="36">
        <f>IF(ISNA(_xlfn.XMATCH("イベントの情報を入手したい",_xlfn.TEXTSPLIT(回答一覧[[#This Row],[6⃣区のおしらせ「せたがや」にどんなことを期待するか（複数選択可）]],";",,FALSE,0))),0,1)</f>
        <v>1</v>
      </c>
      <c r="Z76" s="36">
        <f>IF(ISNA(_xlfn.XMATCH("区の新しい取組みについて知りたい",_xlfn.TEXTSPLIT(回答一覧[[#This Row],[6⃣区のおしらせ「せたがや」にどんなことを期待するか（複数選択可）]],";",,FALSE,0))),0,1)</f>
        <v>1</v>
      </c>
      <c r="AA76" s="36">
        <f>IF(ISNA(_xlfn.XMATCH("予算など区政の基本的な情報を入手したい",_xlfn.TEXTSPLIT(回答一覧[[#This Row],[6⃣区のおしらせ「せたがや」にどんなことを期待するか（複数選択可）]],";",,FALSE,0))),0,1)</f>
        <v>0</v>
      </c>
      <c r="AB76" s="36">
        <f>IF(ISNA(_xlfn.XMATCH("区が直面する課題や、それに対する区の考え・取組みについて知りたい",_xlfn.TEXTSPLIT(回答一覧[[#This Row],[6⃣区のおしらせ「せたがや」にどんなことを期待するか（複数選択可）]],";",,FALSE,0))),0,1)</f>
        <v>1</v>
      </c>
      <c r="AC76" s="36">
        <f>IF(ISNA(_xlfn.XMATCH("区の取組みへの意見募集企画に意見や提案を寄せたい",_xlfn.TEXTSPLIT(回答一覧[[#This Row],[6⃣区のおしらせ「せたがや」にどんなことを期待するか（複数選択可）]],";",,FALSE,0))),0,1)</f>
        <v>0</v>
      </c>
      <c r="AD76" s="36">
        <f>IF(ISNA(_xlfn.XMATCH("区民等と区が協働して取り組んでいる事柄について知りたい",_xlfn.TEXTSPLIT(回答一覧[[#This Row],[6⃣区のおしらせ「せたがや」にどんなことを期待するか（複数選択可）]],";",,FALSE,0))),0,1)</f>
        <v>1</v>
      </c>
      <c r="AE76" s="36">
        <f>IF(ISNA(_xlfn.XMATCH("特にない",_xlfn.TEXTSPLIT(回答一覧[[#This Row],[6⃣区のおしらせ「せたがや」にどんなことを期待するか（複数選択可）]],";",,FALSE,0))),0,1)</f>
        <v>0</v>
      </c>
      <c r="AF76" s="36">
        <f>IF(ISNA(_xlfn.XMATCH("無回答",_xlfn.TEXTSPLIT(回答一覧[[#This Row],[6⃣区のおしらせ「せたがや」にどんなことを期待するか（複数選択可）]],";",,FALSE,0))),0,1)</f>
        <v>0</v>
      </c>
      <c r="AG76" s="7" t="s">
        <v>583</v>
      </c>
      <c r="AH76" s="36">
        <f>IF(ISNA(_xlfn.XMATCH("健康づくりや高齢者・障害者の福祉に関すること",_xlfn.TEXTSPLIT(回答一覧[[#This Row],[7⃣区のおしらせ「せたがや」でどのようなテーマを特集してほしいか（複数選択可）]],";",,FALSE,0))),0,1)</f>
        <v>1</v>
      </c>
      <c r="AI76" s="36">
        <f>IF(ISNA(_xlfn.XMATCH("生活の困りごとに対する支援に関すること",_xlfn.TEXTSPLIT(回答一覧[[#This Row],[7⃣区のおしらせ「せたがや」でどのようなテーマを特集してほしいか（複数選択可）]],";",,FALSE,0))),0,1)</f>
        <v>0</v>
      </c>
      <c r="AJ76" s="36">
        <f>IF(ISNA(_xlfn.XMATCH("子ども・若者や教育に関すること",_xlfn.TEXTSPLIT(回答一覧[[#This Row],[7⃣区のおしらせ「せたがや」でどのようなテーマを特集してほしいか（複数選択可）]],";",,FALSE,0))),0,1)</f>
        <v>1</v>
      </c>
      <c r="AK76" s="36">
        <f>IF(ISNA(_xlfn.XMATCH("地域コミュニティに関すること",_xlfn.TEXTSPLIT(回答一覧[[#This Row],[7⃣区のおしらせ「せたがや」でどのようなテーマを特集してほしいか（複数選択可）]],";",,FALSE,0))),0,1)</f>
        <v>0</v>
      </c>
      <c r="AL76" s="36">
        <f>IF(ISNA(_xlfn.XMATCH("防災や防犯に関すること",_xlfn.TEXTSPLIT(回答一覧[[#This Row],[7⃣区のおしらせ「せたがや」でどのようなテーマを特集してほしいか（複数選択可）]],";",,FALSE,0))),0,1)</f>
        <v>0</v>
      </c>
      <c r="AM76" s="36">
        <f>IF(ISNA(_xlfn.XMATCH("多様性の尊重（人権尊重・男女共同参画）に関すること",_xlfn.TEXTSPLIT(回答一覧[[#This Row],[7⃣区のおしらせ「せたがや」でどのようなテーマを特集してほしいか（複数選択可）]],";",,FALSE,0))),0,1)</f>
        <v>0</v>
      </c>
      <c r="AN76" s="36">
        <f>IF(ISNA(_xlfn.XMATCH("文化・芸術やスポーツ、生涯学習に関すること",_xlfn.TEXTSPLIT(回答一覧[[#This Row],[7⃣区のおしらせ「せたがや」でどのようなテーマを特集してほしいか（複数選択可）]],";",,FALSE,0))),0,1)</f>
        <v>1</v>
      </c>
      <c r="AO76" s="36">
        <f>IF(ISNA(_xlfn.XMATCH("清掃・資源リサイクルに関すること",_xlfn.TEXTSPLIT(回答一覧[[#This Row],[7⃣区のおしらせ「せたがや」でどのようなテーマを特集してほしいか（複数選択可）]],";",,FALSE,0))),0,1)</f>
        <v>1</v>
      </c>
      <c r="AP76" s="36">
        <f>IF(ISNA(_xlfn.XMATCH("消費者支援や産業振興・雇用促進に関すること",_xlfn.TEXTSPLIT(回答一覧[[#This Row],[7⃣区のおしらせ「せたがや」でどのようなテーマを特集してほしいか（複数選択可）]],";",,FALSE,0))),0,1)</f>
        <v>0</v>
      </c>
      <c r="AQ76" s="36">
        <f>IF(ISNA(_xlfn.XMATCH("公園・緑地や自然環境の保護に関すること",_xlfn.TEXTSPLIT(回答一覧[[#This Row],[7⃣区のおしらせ「せたがや」でどのようなテーマを特集してほしいか（複数選択可）]],";",,FALSE,0))),0,1)</f>
        <v>0</v>
      </c>
      <c r="AR76" s="36">
        <f>IF(ISNA(_xlfn.XMATCH("都市景観や交通に関すること",_xlfn.TEXTSPLIT(回答一覧[[#This Row],[7⃣区のおしらせ「せたがや」でどのようなテーマを特集してほしいか（複数選択可）]],";",,FALSE,0))),0,1)</f>
        <v>0</v>
      </c>
      <c r="AS76" s="36">
        <f>IF(ISNA(_xlfn.XMATCH("特にない",_xlfn.TEXTSPLIT(回答一覧[[#This Row],[7⃣区のおしらせ「せたがや」でどのようなテーマを特集してほしいか（複数選択可）]],";",,FALSE,0))),0,1)</f>
        <v>0</v>
      </c>
      <c r="AT76" s="36">
        <f>IF(ISNA(_xlfn.XMATCH("その他",_xlfn.TEXTSPLIT(回答一覧[[#This Row],[7⃣区のおしらせ「せたがや」でどのようなテーマを特集してほしいか（複数選択可）]],";",,FALSE,0))),0,1)</f>
        <v>0</v>
      </c>
      <c r="AU76" s="36">
        <f>IF(ISNA(_xlfn.XMATCH("無回答",_xlfn.TEXTSPLIT(回答一覧[[#This Row],[7⃣区のおしらせ「せたがや」でどのようなテーマを特集してほしいか（複数選択可）]],";",,FALSE,0))),0,1)</f>
        <v>0</v>
      </c>
      <c r="AV76" s="8" t="s">
        <v>363</v>
      </c>
      <c r="AW76" s="8" t="s">
        <v>357</v>
      </c>
      <c r="AX76" s="8" t="s">
        <v>347</v>
      </c>
      <c r="AY76" s="7"/>
    </row>
    <row r="77" spans="1:51" ht="40.5">
      <c r="A77" s="6" t="s">
        <v>191</v>
      </c>
      <c r="B77" s="12" t="s">
        <v>374</v>
      </c>
      <c r="C77" s="12" t="s">
        <v>349</v>
      </c>
      <c r="D77" s="8" t="s">
        <v>728</v>
      </c>
      <c r="E77" s="8" t="s">
        <v>730</v>
      </c>
      <c r="F77" s="7" t="s">
        <v>350</v>
      </c>
      <c r="G77" s="36">
        <f>IF(ISNA(_xlfn.XMATCH("新聞折込・戸別配付",_xlfn.TEXTSPLIT(回答一覧[[#This Row],[4⃣区のおしらせ「せたがや」をどのように入手しているか（複数選択可）]],";",,FALSE,0))),0,1)</f>
        <v>1</v>
      </c>
      <c r="H77" s="36">
        <f>IF(ISNA(_xlfn.XMATCH("駅",_xlfn.TEXTSPLIT(回答一覧[[#This Row],[4⃣区のおしらせ「せたがや」をどのように入手しているか（複数選択可）]],";",,FALSE,0))),0,1)</f>
        <v>0</v>
      </c>
      <c r="I77" s="36">
        <f>IF(ISNA(_xlfn.XMATCH("郵便局・コンビニエンスストア・その他商業施設",_xlfn.TEXTSPLIT(回答一覧[[#This Row],[4⃣区のおしらせ「せたがや」をどのように入手しているか（複数選択可）]],";",,FALSE,0))),0,1)</f>
        <v>0</v>
      </c>
      <c r="J77" s="36">
        <f>IF(ISNA(_xlfn.XMATCH("区施設",_xlfn.TEXTSPLIT(回答一覧[[#This Row],[4⃣区のおしらせ「せたがや」をどのように入手しているか（複数選択可）]],";",,FALSE,0))),0,1)</f>
        <v>0</v>
      </c>
      <c r="K77" s="36">
        <f>IF(ISNA(_xlfn.XMATCH("区のホームページ",_xlfn.TEXTSPLIT(回答一覧[[#This Row],[4⃣区のおしらせ「せたがや」をどのように入手しているか（複数選択可）]],";",,FALSE,0))),0,1)</f>
        <v>0</v>
      </c>
      <c r="L77" s="36">
        <f>IF(ISNA(_xlfn.XMATCH("カタログポケット・マチイロ",_xlfn.TEXTSPLIT(回答一覧[[#This Row],[4⃣区のおしらせ「せたがや」をどのように入手しているか（複数選択可）]],";",,FALSE,0))),0,1)</f>
        <v>0</v>
      </c>
      <c r="M77" s="36">
        <f>IF(ISNA(_xlfn.XMATCH("入手していない",_xlfn.TEXTSPLIT(回答一覧[[#This Row],[4⃣区のおしらせ「せたがや」をどのように入手しているか（複数選択可）]],";",,FALSE,0))),0,1)</f>
        <v>0</v>
      </c>
      <c r="N77" s="36">
        <f>IF(ISNA(_xlfn.XMATCH("その他",_xlfn.TEXTSPLIT(回答一覧[[#This Row],[4⃣区のおしらせ「せたがや」をどのように入手しているか（複数選択可）]],";",,FALSE,0))),0,1)</f>
        <v>0</v>
      </c>
      <c r="O77" s="36">
        <f>IF(ISNA(_xlfn.XMATCH("無回答",_xlfn.TEXTSPLIT(回答一覧[[#This Row],[4⃣区のおしらせ「せたがや」をどのように入手しているか（複数選択可）]],";",,FALSE,0))),0,1)</f>
        <v>0</v>
      </c>
      <c r="P77" s="8" t="s">
        <v>351</v>
      </c>
      <c r="Q77" s="8" t="s">
        <v>352</v>
      </c>
      <c r="R77" s="8" t="s">
        <v>352</v>
      </c>
      <c r="S77" s="8" t="s">
        <v>352</v>
      </c>
      <c r="T77" s="8" t="s">
        <v>352</v>
      </c>
      <c r="U77" s="8" t="s">
        <v>352</v>
      </c>
      <c r="V77" s="8" t="s">
        <v>353</v>
      </c>
      <c r="W77" s="7" t="s">
        <v>581</v>
      </c>
      <c r="X77" s="36">
        <f>IF(ISNA(_xlfn.XMATCH("利用できる行政サービスや、暮らしに関わる情報・知識を入手したい",_xlfn.TEXTSPLIT(回答一覧[[#This Row],[6⃣区のおしらせ「せたがや」にどんなことを期待するか（複数選択可）]],";",,FALSE,0))),0,1)</f>
        <v>1</v>
      </c>
      <c r="Y77" s="36">
        <f>IF(ISNA(_xlfn.XMATCH("イベントの情報を入手したい",_xlfn.TEXTSPLIT(回答一覧[[#This Row],[6⃣区のおしらせ「せたがや」にどんなことを期待するか（複数選択可）]],";",,FALSE,0))),0,1)</f>
        <v>0</v>
      </c>
      <c r="Z77" s="36">
        <f>IF(ISNA(_xlfn.XMATCH("区の新しい取組みについて知りたい",_xlfn.TEXTSPLIT(回答一覧[[#This Row],[6⃣区のおしらせ「せたがや」にどんなことを期待するか（複数選択可）]],";",,FALSE,0))),0,1)</f>
        <v>1</v>
      </c>
      <c r="AA77" s="36">
        <f>IF(ISNA(_xlfn.XMATCH("予算など区政の基本的な情報を入手したい",_xlfn.TEXTSPLIT(回答一覧[[#This Row],[6⃣区のおしらせ「せたがや」にどんなことを期待するか（複数選択可）]],";",,FALSE,0))),0,1)</f>
        <v>1</v>
      </c>
      <c r="AB77" s="36">
        <f>IF(ISNA(_xlfn.XMATCH("区が直面する課題や、それに対する区の考え・取組みについて知りたい",_xlfn.TEXTSPLIT(回答一覧[[#This Row],[6⃣区のおしらせ「せたがや」にどんなことを期待するか（複数選択可）]],";",,FALSE,0))),0,1)</f>
        <v>0</v>
      </c>
      <c r="AC77" s="36">
        <f>IF(ISNA(_xlfn.XMATCH("区の取組みへの意見募集企画に意見や提案を寄せたい",_xlfn.TEXTSPLIT(回答一覧[[#This Row],[6⃣区のおしらせ「せたがや」にどんなことを期待するか（複数選択可）]],";",,FALSE,0))),0,1)</f>
        <v>0</v>
      </c>
      <c r="AD77" s="36">
        <f>IF(ISNA(_xlfn.XMATCH("区民等と区が協働して取り組んでいる事柄について知りたい",_xlfn.TEXTSPLIT(回答一覧[[#This Row],[6⃣区のおしらせ「せたがや」にどんなことを期待するか（複数選択可）]],";",,FALSE,0))),0,1)</f>
        <v>0</v>
      </c>
      <c r="AE77" s="36">
        <f>IF(ISNA(_xlfn.XMATCH("特にない",_xlfn.TEXTSPLIT(回答一覧[[#This Row],[6⃣区のおしらせ「せたがや」にどんなことを期待するか（複数選択可）]],";",,FALSE,0))),0,1)</f>
        <v>0</v>
      </c>
      <c r="AF77" s="36">
        <f>IF(ISNA(_xlfn.XMATCH("無回答",_xlfn.TEXTSPLIT(回答一覧[[#This Row],[6⃣区のおしらせ「せたがや」にどんなことを期待するか（複数選択可）]],";",,FALSE,0))),0,1)</f>
        <v>0</v>
      </c>
      <c r="AG77" s="7" t="s">
        <v>582</v>
      </c>
      <c r="AH77" s="36">
        <f>IF(ISNA(_xlfn.XMATCH("健康づくりや高齢者・障害者の福祉に関すること",_xlfn.TEXTSPLIT(回答一覧[[#This Row],[7⃣区のおしらせ「せたがや」でどのようなテーマを特集してほしいか（複数選択可）]],";",,FALSE,0))),0,1)</f>
        <v>1</v>
      </c>
      <c r="AI77" s="36">
        <f>IF(ISNA(_xlfn.XMATCH("生活の困りごとに対する支援に関すること",_xlfn.TEXTSPLIT(回答一覧[[#This Row],[7⃣区のおしらせ「せたがや」でどのようなテーマを特集してほしいか（複数選択可）]],";",,FALSE,0))),0,1)</f>
        <v>1</v>
      </c>
      <c r="AJ77" s="36">
        <f>IF(ISNA(_xlfn.XMATCH("子ども・若者や教育に関すること",_xlfn.TEXTSPLIT(回答一覧[[#This Row],[7⃣区のおしらせ「せたがや」でどのようなテーマを特集してほしいか（複数選択可）]],";",,FALSE,0))),0,1)</f>
        <v>1</v>
      </c>
      <c r="AK77" s="36">
        <f>IF(ISNA(_xlfn.XMATCH("地域コミュニティに関すること",_xlfn.TEXTSPLIT(回答一覧[[#This Row],[7⃣区のおしらせ「せたがや」でどのようなテーマを特集してほしいか（複数選択可）]],";",,FALSE,0))),0,1)</f>
        <v>0</v>
      </c>
      <c r="AL77" s="36">
        <f>IF(ISNA(_xlfn.XMATCH("防災や防犯に関すること",_xlfn.TEXTSPLIT(回答一覧[[#This Row],[7⃣区のおしらせ「せたがや」でどのようなテーマを特集してほしいか（複数選択可）]],";",,FALSE,0))),0,1)</f>
        <v>0</v>
      </c>
      <c r="AM77" s="36">
        <f>IF(ISNA(_xlfn.XMATCH("多様性の尊重（人権尊重・男女共同参画）に関すること",_xlfn.TEXTSPLIT(回答一覧[[#This Row],[7⃣区のおしらせ「せたがや」でどのようなテーマを特集してほしいか（複数選択可）]],";",,FALSE,0))),0,1)</f>
        <v>1</v>
      </c>
      <c r="AN77" s="36">
        <f>IF(ISNA(_xlfn.XMATCH("文化・芸術やスポーツ、生涯学習に関すること",_xlfn.TEXTSPLIT(回答一覧[[#This Row],[7⃣区のおしらせ「せたがや」でどのようなテーマを特集してほしいか（複数選択可）]],";",,FALSE,0))),0,1)</f>
        <v>0</v>
      </c>
      <c r="AO77" s="36">
        <f>IF(ISNA(_xlfn.XMATCH("清掃・資源リサイクルに関すること",_xlfn.TEXTSPLIT(回答一覧[[#This Row],[7⃣区のおしらせ「せたがや」でどのようなテーマを特集してほしいか（複数選択可）]],";",,FALSE,0))),0,1)</f>
        <v>0</v>
      </c>
      <c r="AP77" s="36">
        <f>IF(ISNA(_xlfn.XMATCH("消費者支援や産業振興・雇用促進に関すること",_xlfn.TEXTSPLIT(回答一覧[[#This Row],[7⃣区のおしらせ「せたがや」でどのようなテーマを特集してほしいか（複数選択可）]],";",,FALSE,0))),0,1)</f>
        <v>0</v>
      </c>
      <c r="AQ77" s="36">
        <f>IF(ISNA(_xlfn.XMATCH("公園・緑地や自然環境の保護に関すること",_xlfn.TEXTSPLIT(回答一覧[[#This Row],[7⃣区のおしらせ「せたがや」でどのようなテーマを特集してほしいか（複数選択可）]],";",,FALSE,0))),0,1)</f>
        <v>0</v>
      </c>
      <c r="AR77" s="36">
        <f>IF(ISNA(_xlfn.XMATCH("都市景観や交通に関すること",_xlfn.TEXTSPLIT(回答一覧[[#This Row],[7⃣区のおしらせ「せたがや」でどのようなテーマを特集してほしいか（複数選択可）]],";",,FALSE,0))),0,1)</f>
        <v>0</v>
      </c>
      <c r="AS77" s="36">
        <f>IF(ISNA(_xlfn.XMATCH("特にない",_xlfn.TEXTSPLIT(回答一覧[[#This Row],[7⃣区のおしらせ「せたがや」でどのようなテーマを特集してほしいか（複数選択可）]],";",,FALSE,0))),0,1)</f>
        <v>0</v>
      </c>
      <c r="AT77" s="36">
        <f>IF(ISNA(_xlfn.XMATCH("その他",_xlfn.TEXTSPLIT(回答一覧[[#This Row],[7⃣区のおしらせ「せたがや」でどのようなテーマを特集してほしいか（複数選択可）]],";",,FALSE,0))),0,1)</f>
        <v>0</v>
      </c>
      <c r="AU77" s="36">
        <f>IF(ISNA(_xlfn.XMATCH("無回答",_xlfn.TEXTSPLIT(回答一覧[[#This Row],[7⃣区のおしらせ「せたがや」でどのようなテーマを特集してほしいか（複数選択可）]],";",,FALSE,0))),0,1)</f>
        <v>0</v>
      </c>
      <c r="AV77" s="8" t="s">
        <v>356</v>
      </c>
      <c r="AW77" s="8" t="s">
        <v>357</v>
      </c>
      <c r="AX77" s="8" t="s">
        <v>347</v>
      </c>
      <c r="AY77" s="7"/>
    </row>
    <row r="78" spans="1:51" ht="40.5">
      <c r="A78" s="6" t="s">
        <v>190</v>
      </c>
      <c r="B78" s="12" t="s">
        <v>358</v>
      </c>
      <c r="C78" s="12" t="s">
        <v>349</v>
      </c>
      <c r="D78" s="8" t="s">
        <v>728</v>
      </c>
      <c r="E78" s="8" t="s">
        <v>730</v>
      </c>
      <c r="F78" s="7" t="s">
        <v>577</v>
      </c>
      <c r="G78" s="36">
        <f>IF(ISNA(_xlfn.XMATCH("新聞折込・戸別配付",_xlfn.TEXTSPLIT(回答一覧[[#This Row],[4⃣区のおしらせ「せたがや」をどのように入手しているか（複数選択可）]],";",,FALSE,0))),0,1)</f>
        <v>1</v>
      </c>
      <c r="H78" s="36">
        <f>IF(ISNA(_xlfn.XMATCH("駅",_xlfn.TEXTSPLIT(回答一覧[[#This Row],[4⃣区のおしらせ「せたがや」をどのように入手しているか（複数選択可）]],";",,FALSE,0))),0,1)</f>
        <v>1</v>
      </c>
      <c r="I78" s="36">
        <f>IF(ISNA(_xlfn.XMATCH("郵便局・コンビニエンスストア・その他商業施設",_xlfn.TEXTSPLIT(回答一覧[[#This Row],[4⃣区のおしらせ「せたがや」をどのように入手しているか（複数選択可）]],";",,FALSE,0))),0,1)</f>
        <v>0</v>
      </c>
      <c r="J78" s="36">
        <f>IF(ISNA(_xlfn.XMATCH("区施設",_xlfn.TEXTSPLIT(回答一覧[[#This Row],[4⃣区のおしらせ「せたがや」をどのように入手しているか（複数選択可）]],";",,FALSE,0))),0,1)</f>
        <v>0</v>
      </c>
      <c r="K78" s="36">
        <f>IF(ISNA(_xlfn.XMATCH("区のホームページ",_xlfn.TEXTSPLIT(回答一覧[[#This Row],[4⃣区のおしらせ「せたがや」をどのように入手しているか（複数選択可）]],";",,FALSE,0))),0,1)</f>
        <v>0</v>
      </c>
      <c r="L78" s="36">
        <f>IF(ISNA(_xlfn.XMATCH("カタログポケット・マチイロ",_xlfn.TEXTSPLIT(回答一覧[[#This Row],[4⃣区のおしらせ「せたがや」をどのように入手しているか（複数選択可）]],";",,FALSE,0))),0,1)</f>
        <v>0</v>
      </c>
      <c r="M78" s="36">
        <f>IF(ISNA(_xlfn.XMATCH("入手していない",_xlfn.TEXTSPLIT(回答一覧[[#This Row],[4⃣区のおしらせ「せたがや」をどのように入手しているか（複数選択可）]],";",,FALSE,0))),0,1)</f>
        <v>0</v>
      </c>
      <c r="N78" s="36">
        <f>IF(ISNA(_xlfn.XMATCH("その他",_xlfn.TEXTSPLIT(回答一覧[[#This Row],[4⃣区のおしらせ「せたがや」をどのように入手しているか（複数選択可）]],";",,FALSE,0))),0,1)</f>
        <v>0</v>
      </c>
      <c r="O78" s="36">
        <f>IF(ISNA(_xlfn.XMATCH("無回答",_xlfn.TEXTSPLIT(回答一覧[[#This Row],[4⃣区のおしらせ「せたがや」をどのように入手しているか（複数選択可）]],";",,FALSE,0))),0,1)</f>
        <v>0</v>
      </c>
      <c r="P78" s="8" t="s">
        <v>360</v>
      </c>
      <c r="Q78" s="8" t="s">
        <v>377</v>
      </c>
      <c r="R78" s="8" t="s">
        <v>352</v>
      </c>
      <c r="S78" s="8" t="s">
        <v>352</v>
      </c>
      <c r="T78" s="8" t="s">
        <v>352</v>
      </c>
      <c r="U78" s="8" t="s">
        <v>352</v>
      </c>
      <c r="V78" s="8" t="s">
        <v>353</v>
      </c>
      <c r="W78" s="7" t="s">
        <v>578</v>
      </c>
      <c r="X78" s="36">
        <f>IF(ISNA(_xlfn.XMATCH("利用できる行政サービスや、暮らしに関わる情報・知識を入手したい",_xlfn.TEXTSPLIT(回答一覧[[#This Row],[6⃣区のおしらせ「せたがや」にどんなことを期待するか（複数選択可）]],";",,FALSE,0))),0,1)</f>
        <v>1</v>
      </c>
      <c r="Y78" s="36">
        <f>IF(ISNA(_xlfn.XMATCH("イベントの情報を入手したい",_xlfn.TEXTSPLIT(回答一覧[[#This Row],[6⃣区のおしらせ「せたがや」にどんなことを期待するか（複数選択可）]],";",,FALSE,0))),0,1)</f>
        <v>1</v>
      </c>
      <c r="Z78" s="36">
        <f>IF(ISNA(_xlfn.XMATCH("区の新しい取組みについて知りたい",_xlfn.TEXTSPLIT(回答一覧[[#This Row],[6⃣区のおしらせ「せたがや」にどんなことを期待するか（複数選択可）]],";",,FALSE,0))),0,1)</f>
        <v>0</v>
      </c>
      <c r="AA78" s="36">
        <f>IF(ISNA(_xlfn.XMATCH("予算など区政の基本的な情報を入手したい",_xlfn.TEXTSPLIT(回答一覧[[#This Row],[6⃣区のおしらせ「せたがや」にどんなことを期待するか（複数選択可）]],";",,FALSE,0))),0,1)</f>
        <v>0</v>
      </c>
      <c r="AB78" s="36">
        <f>IF(ISNA(_xlfn.XMATCH("区が直面する課題や、それに対する区の考え・取組みについて知りたい",_xlfn.TEXTSPLIT(回答一覧[[#This Row],[6⃣区のおしらせ「せたがや」にどんなことを期待するか（複数選択可）]],";",,FALSE,0))),0,1)</f>
        <v>0</v>
      </c>
      <c r="AC78" s="36">
        <f>IF(ISNA(_xlfn.XMATCH("区の取組みへの意見募集企画に意見や提案を寄せたい",_xlfn.TEXTSPLIT(回答一覧[[#This Row],[6⃣区のおしらせ「せたがや」にどんなことを期待するか（複数選択可）]],";",,FALSE,0))),0,1)</f>
        <v>1</v>
      </c>
      <c r="AD78" s="36">
        <f>IF(ISNA(_xlfn.XMATCH("区民等と区が協働して取り組んでいる事柄について知りたい",_xlfn.TEXTSPLIT(回答一覧[[#This Row],[6⃣区のおしらせ「せたがや」にどんなことを期待するか（複数選択可）]],";",,FALSE,0))),0,1)</f>
        <v>0</v>
      </c>
      <c r="AE78" s="36">
        <f>IF(ISNA(_xlfn.XMATCH("特にない",_xlfn.TEXTSPLIT(回答一覧[[#This Row],[6⃣区のおしらせ「せたがや」にどんなことを期待するか（複数選択可）]],";",,FALSE,0))),0,1)</f>
        <v>0</v>
      </c>
      <c r="AF78" s="36">
        <f>IF(ISNA(_xlfn.XMATCH("無回答",_xlfn.TEXTSPLIT(回答一覧[[#This Row],[6⃣区のおしらせ「せたがや」にどんなことを期待するか（複数選択可）]],";",,FALSE,0))),0,1)</f>
        <v>0</v>
      </c>
      <c r="AG78" s="7" t="s">
        <v>579</v>
      </c>
      <c r="AH78" s="36">
        <f>IF(ISNA(_xlfn.XMATCH("健康づくりや高齢者・障害者の福祉に関すること",_xlfn.TEXTSPLIT(回答一覧[[#This Row],[7⃣区のおしらせ「せたがや」でどのようなテーマを特集してほしいか（複数選択可）]],";",,FALSE,0))),0,1)</f>
        <v>1</v>
      </c>
      <c r="AI78" s="36">
        <f>IF(ISNA(_xlfn.XMATCH("生活の困りごとに対する支援に関すること",_xlfn.TEXTSPLIT(回答一覧[[#This Row],[7⃣区のおしらせ「せたがや」でどのようなテーマを特集してほしいか（複数選択可）]],";",,FALSE,0))),0,1)</f>
        <v>1</v>
      </c>
      <c r="AJ78" s="36">
        <f>IF(ISNA(_xlfn.XMATCH("子ども・若者や教育に関すること",_xlfn.TEXTSPLIT(回答一覧[[#This Row],[7⃣区のおしらせ「せたがや」でどのようなテーマを特集してほしいか（複数選択可）]],";",,FALSE,0))),0,1)</f>
        <v>0</v>
      </c>
      <c r="AK78" s="36">
        <f>IF(ISNA(_xlfn.XMATCH("地域コミュニティに関すること",_xlfn.TEXTSPLIT(回答一覧[[#This Row],[7⃣区のおしらせ「せたがや」でどのようなテーマを特集してほしいか（複数選択可）]],";",,FALSE,0))),0,1)</f>
        <v>0</v>
      </c>
      <c r="AL78" s="36">
        <f>IF(ISNA(_xlfn.XMATCH("防災や防犯に関すること",_xlfn.TEXTSPLIT(回答一覧[[#This Row],[7⃣区のおしらせ「せたがや」でどのようなテーマを特集してほしいか（複数選択可）]],";",,FALSE,0))),0,1)</f>
        <v>0</v>
      </c>
      <c r="AM78" s="36">
        <f>IF(ISNA(_xlfn.XMATCH("多様性の尊重（人権尊重・男女共同参画）に関すること",_xlfn.TEXTSPLIT(回答一覧[[#This Row],[7⃣区のおしらせ「せたがや」でどのようなテーマを特集してほしいか（複数選択可）]],";",,FALSE,0))),0,1)</f>
        <v>0</v>
      </c>
      <c r="AN78" s="36">
        <f>IF(ISNA(_xlfn.XMATCH("文化・芸術やスポーツ、生涯学習に関すること",_xlfn.TEXTSPLIT(回答一覧[[#This Row],[7⃣区のおしらせ「せたがや」でどのようなテーマを特集してほしいか（複数選択可）]],";",,FALSE,0))),0,1)</f>
        <v>1</v>
      </c>
      <c r="AO78" s="36">
        <f>IF(ISNA(_xlfn.XMATCH("清掃・資源リサイクルに関すること",_xlfn.TEXTSPLIT(回答一覧[[#This Row],[7⃣区のおしらせ「せたがや」でどのようなテーマを特集してほしいか（複数選択可）]],";",,FALSE,0))),0,1)</f>
        <v>1</v>
      </c>
      <c r="AP78" s="36">
        <f>IF(ISNA(_xlfn.XMATCH("消費者支援や産業振興・雇用促進に関すること",_xlfn.TEXTSPLIT(回答一覧[[#This Row],[7⃣区のおしらせ「せたがや」でどのようなテーマを特集してほしいか（複数選択可）]],";",,FALSE,0))),0,1)</f>
        <v>1</v>
      </c>
      <c r="AQ78" s="36">
        <f>IF(ISNA(_xlfn.XMATCH("公園・緑地や自然環境の保護に関すること",_xlfn.TEXTSPLIT(回答一覧[[#This Row],[7⃣区のおしらせ「せたがや」でどのようなテーマを特集してほしいか（複数選択可）]],";",,FALSE,0))),0,1)</f>
        <v>0</v>
      </c>
      <c r="AR78" s="36">
        <f>IF(ISNA(_xlfn.XMATCH("都市景観や交通に関すること",_xlfn.TEXTSPLIT(回答一覧[[#This Row],[7⃣区のおしらせ「せたがや」でどのようなテーマを特集してほしいか（複数選択可）]],";",,FALSE,0))),0,1)</f>
        <v>0</v>
      </c>
      <c r="AS78" s="36">
        <f>IF(ISNA(_xlfn.XMATCH("特にない",_xlfn.TEXTSPLIT(回答一覧[[#This Row],[7⃣区のおしらせ「せたがや」でどのようなテーマを特集してほしいか（複数選択可）]],";",,FALSE,0))),0,1)</f>
        <v>0</v>
      </c>
      <c r="AT78" s="36">
        <f>IF(ISNA(_xlfn.XMATCH("その他",_xlfn.TEXTSPLIT(回答一覧[[#This Row],[7⃣区のおしらせ「せたがや」でどのようなテーマを特集してほしいか（複数選択可）]],";",,FALSE,0))),0,1)</f>
        <v>0</v>
      </c>
      <c r="AU78" s="36">
        <f>IF(ISNA(_xlfn.XMATCH("無回答",_xlfn.TEXTSPLIT(回答一覧[[#This Row],[7⃣区のおしらせ「せたがや」でどのようなテーマを特集してほしいか（複数選択可）]],";",,FALSE,0))),0,1)</f>
        <v>0</v>
      </c>
      <c r="AV78" s="8" t="s">
        <v>356</v>
      </c>
      <c r="AW78" s="8" t="s">
        <v>357</v>
      </c>
      <c r="AX78" s="8" t="s">
        <v>347</v>
      </c>
      <c r="AY78" s="7"/>
    </row>
    <row r="79" spans="1:51" ht="81">
      <c r="A79" s="6" t="s">
        <v>189</v>
      </c>
      <c r="B79" s="12" t="s">
        <v>482</v>
      </c>
      <c r="C79" s="12" t="s">
        <v>380</v>
      </c>
      <c r="D79" s="8" t="s">
        <v>728</v>
      </c>
      <c r="E79" s="8" t="s">
        <v>730</v>
      </c>
      <c r="F79" s="7" t="s">
        <v>573</v>
      </c>
      <c r="G79" s="36">
        <f>IF(ISNA(_xlfn.XMATCH("新聞折込・戸別配付",_xlfn.TEXTSPLIT(回答一覧[[#This Row],[4⃣区のおしらせ「せたがや」をどのように入手しているか（複数選択可）]],";",,FALSE,0))),0,1)</f>
        <v>1</v>
      </c>
      <c r="H79" s="36">
        <f>IF(ISNA(_xlfn.XMATCH("駅",_xlfn.TEXTSPLIT(回答一覧[[#This Row],[4⃣区のおしらせ「せたがや」をどのように入手しているか（複数選択可）]],";",,FALSE,0))),0,1)</f>
        <v>0</v>
      </c>
      <c r="I79" s="36">
        <f>IF(ISNA(_xlfn.XMATCH("郵便局・コンビニエンスストア・その他商業施設",_xlfn.TEXTSPLIT(回答一覧[[#This Row],[4⃣区のおしらせ「せたがや」をどのように入手しているか（複数選択可）]],";",,FALSE,0))),0,1)</f>
        <v>0</v>
      </c>
      <c r="J79" s="36">
        <f>IF(ISNA(_xlfn.XMATCH("区施設",_xlfn.TEXTSPLIT(回答一覧[[#This Row],[4⃣区のおしらせ「せたがや」をどのように入手しているか（複数選択可）]],";",,FALSE,0))),0,1)</f>
        <v>0</v>
      </c>
      <c r="K79" s="36">
        <f>IF(ISNA(_xlfn.XMATCH("区のホームページ",_xlfn.TEXTSPLIT(回答一覧[[#This Row],[4⃣区のおしらせ「せたがや」をどのように入手しているか（複数選択可）]],";",,FALSE,0))),0,1)</f>
        <v>1</v>
      </c>
      <c r="L79" s="36">
        <f>IF(ISNA(_xlfn.XMATCH("カタログポケット・マチイロ",_xlfn.TEXTSPLIT(回答一覧[[#This Row],[4⃣区のおしらせ「せたがや」をどのように入手しているか（複数選択可）]],";",,FALSE,0))),0,1)</f>
        <v>0</v>
      </c>
      <c r="M79" s="36">
        <f>IF(ISNA(_xlfn.XMATCH("入手していない",_xlfn.TEXTSPLIT(回答一覧[[#This Row],[4⃣区のおしらせ「せたがや」をどのように入手しているか（複数選択可）]],";",,FALSE,0))),0,1)</f>
        <v>0</v>
      </c>
      <c r="N79" s="36">
        <f>IF(ISNA(_xlfn.XMATCH("その他",_xlfn.TEXTSPLIT(回答一覧[[#This Row],[4⃣区のおしらせ「せたがや」をどのように入手しているか（複数選択可）]],";",,FALSE,0))),0,1)</f>
        <v>0</v>
      </c>
      <c r="O79" s="36">
        <f>IF(ISNA(_xlfn.XMATCH("無回答",_xlfn.TEXTSPLIT(回答一覧[[#This Row],[4⃣区のおしらせ「せたがや」をどのように入手しているか（複数選択可）]],";",,FALSE,0))),0,1)</f>
        <v>0</v>
      </c>
      <c r="P79" s="8" t="s">
        <v>360</v>
      </c>
      <c r="Q79" s="8" t="s">
        <v>377</v>
      </c>
      <c r="R79" s="8" t="s">
        <v>352</v>
      </c>
      <c r="S79" s="8" t="s">
        <v>352</v>
      </c>
      <c r="T79" s="8" t="s">
        <v>377</v>
      </c>
      <c r="U79" s="8" t="s">
        <v>377</v>
      </c>
      <c r="V79" s="8" t="s">
        <v>353</v>
      </c>
      <c r="W79" s="7" t="s">
        <v>512</v>
      </c>
      <c r="X79" s="36">
        <f>IF(ISNA(_xlfn.XMATCH("利用できる行政サービスや、暮らしに関わる情報・知識を入手したい",_xlfn.TEXTSPLIT(回答一覧[[#This Row],[6⃣区のおしらせ「せたがや」にどんなことを期待するか（複数選択可）]],";",,FALSE,0))),0,1)</f>
        <v>1</v>
      </c>
      <c r="Y79" s="36">
        <f>IF(ISNA(_xlfn.XMATCH("イベントの情報を入手したい",_xlfn.TEXTSPLIT(回答一覧[[#This Row],[6⃣区のおしらせ「せたがや」にどんなことを期待するか（複数選択可）]],";",,FALSE,0))),0,1)</f>
        <v>1</v>
      </c>
      <c r="Z79" s="36">
        <f>IF(ISNA(_xlfn.XMATCH("区の新しい取組みについて知りたい",_xlfn.TEXTSPLIT(回答一覧[[#This Row],[6⃣区のおしらせ「せたがや」にどんなことを期待するか（複数選択可）]],";",,FALSE,0))),0,1)</f>
        <v>1</v>
      </c>
      <c r="AA79" s="36">
        <f>IF(ISNA(_xlfn.XMATCH("予算など区政の基本的な情報を入手したい",_xlfn.TEXTSPLIT(回答一覧[[#This Row],[6⃣区のおしらせ「せたがや」にどんなことを期待するか（複数選択可）]],";",,FALSE,0))),0,1)</f>
        <v>1</v>
      </c>
      <c r="AB79" s="36">
        <f>IF(ISNA(_xlfn.XMATCH("区が直面する課題や、それに対する区の考え・取組みについて知りたい",_xlfn.TEXTSPLIT(回答一覧[[#This Row],[6⃣区のおしらせ「せたがや」にどんなことを期待するか（複数選択可）]],";",,FALSE,0))),0,1)</f>
        <v>1</v>
      </c>
      <c r="AC79" s="36">
        <f>IF(ISNA(_xlfn.XMATCH("区の取組みへの意見募集企画に意見や提案を寄せたい",_xlfn.TEXTSPLIT(回答一覧[[#This Row],[6⃣区のおしらせ「せたがや」にどんなことを期待するか（複数選択可）]],";",,FALSE,0))),0,1)</f>
        <v>1</v>
      </c>
      <c r="AD79" s="36">
        <f>IF(ISNA(_xlfn.XMATCH("区民等と区が協働して取り組んでいる事柄について知りたい",_xlfn.TEXTSPLIT(回答一覧[[#This Row],[6⃣区のおしらせ「せたがや」にどんなことを期待するか（複数選択可）]],";",,FALSE,0))),0,1)</f>
        <v>1</v>
      </c>
      <c r="AE79" s="36">
        <f>IF(ISNA(_xlfn.XMATCH("特にない",_xlfn.TEXTSPLIT(回答一覧[[#This Row],[6⃣区のおしらせ「せたがや」にどんなことを期待するか（複数選択可）]],";",,FALSE,0))),0,1)</f>
        <v>0</v>
      </c>
      <c r="AF79" s="36">
        <f>IF(ISNA(_xlfn.XMATCH("無回答",_xlfn.TEXTSPLIT(回答一覧[[#This Row],[6⃣区のおしらせ「せたがや」にどんなことを期待するか（複数選択可）]],";",,FALSE,0))),0,1)</f>
        <v>0</v>
      </c>
      <c r="AG79" s="7" t="s">
        <v>575</v>
      </c>
      <c r="AH79" s="36">
        <f>IF(ISNA(_xlfn.XMATCH("健康づくりや高齢者・障害者の福祉に関すること",_xlfn.TEXTSPLIT(回答一覧[[#This Row],[7⃣区のおしらせ「せたがや」でどのようなテーマを特集してほしいか（複数選択可）]],";",,FALSE,0))),0,1)</f>
        <v>1</v>
      </c>
      <c r="AI79" s="36">
        <f>IF(ISNA(_xlfn.XMATCH("生活の困りごとに対する支援に関すること",_xlfn.TEXTSPLIT(回答一覧[[#This Row],[7⃣区のおしらせ「せたがや」でどのようなテーマを特集してほしいか（複数選択可）]],";",,FALSE,0))),0,1)</f>
        <v>1</v>
      </c>
      <c r="AJ79" s="36">
        <f>IF(ISNA(_xlfn.XMATCH("子ども・若者や教育に関すること",_xlfn.TEXTSPLIT(回答一覧[[#This Row],[7⃣区のおしらせ「せたがや」でどのようなテーマを特集してほしいか（複数選択可）]],";",,FALSE,0))),0,1)</f>
        <v>1</v>
      </c>
      <c r="AK79" s="36">
        <f>IF(ISNA(_xlfn.XMATCH("地域コミュニティに関すること",_xlfn.TEXTSPLIT(回答一覧[[#This Row],[7⃣区のおしらせ「せたがや」でどのようなテーマを特集してほしいか（複数選択可）]],";",,FALSE,0))),0,1)</f>
        <v>1</v>
      </c>
      <c r="AL79" s="36">
        <f>IF(ISNA(_xlfn.XMATCH("防災や防犯に関すること",_xlfn.TEXTSPLIT(回答一覧[[#This Row],[7⃣区のおしらせ「せたがや」でどのようなテーマを特集してほしいか（複数選択可）]],";",,FALSE,0))),0,1)</f>
        <v>1</v>
      </c>
      <c r="AM79" s="36">
        <f>IF(ISNA(_xlfn.XMATCH("多様性の尊重（人権尊重・男女共同参画）に関すること",_xlfn.TEXTSPLIT(回答一覧[[#This Row],[7⃣区のおしらせ「せたがや」でどのようなテーマを特集してほしいか（複数選択可）]],";",,FALSE,0))),0,1)</f>
        <v>0</v>
      </c>
      <c r="AN79" s="36">
        <f>IF(ISNA(_xlfn.XMATCH("文化・芸術やスポーツ、生涯学習に関すること",_xlfn.TEXTSPLIT(回答一覧[[#This Row],[7⃣区のおしらせ「せたがや」でどのようなテーマを特集してほしいか（複数選択可）]],";",,FALSE,0))),0,1)</f>
        <v>1</v>
      </c>
      <c r="AO79" s="36">
        <f>IF(ISNA(_xlfn.XMATCH("清掃・資源リサイクルに関すること",_xlfn.TEXTSPLIT(回答一覧[[#This Row],[7⃣区のおしらせ「せたがや」でどのようなテーマを特集してほしいか（複数選択可）]],";",,FALSE,0))),0,1)</f>
        <v>1</v>
      </c>
      <c r="AP79" s="36">
        <f>IF(ISNA(_xlfn.XMATCH("消費者支援や産業振興・雇用促進に関すること",_xlfn.TEXTSPLIT(回答一覧[[#This Row],[7⃣区のおしらせ「せたがや」でどのようなテーマを特集してほしいか（複数選択可）]],";",,FALSE,0))),0,1)</f>
        <v>1</v>
      </c>
      <c r="AQ79" s="36">
        <f>IF(ISNA(_xlfn.XMATCH("公園・緑地や自然環境の保護に関すること",_xlfn.TEXTSPLIT(回答一覧[[#This Row],[7⃣区のおしらせ「せたがや」でどのようなテーマを特集してほしいか（複数選択可）]],";",,FALSE,0))),0,1)</f>
        <v>1</v>
      </c>
      <c r="AR79" s="36">
        <f>IF(ISNA(_xlfn.XMATCH("都市景観や交通に関すること",_xlfn.TEXTSPLIT(回答一覧[[#This Row],[7⃣区のおしらせ「せたがや」でどのようなテーマを特集してほしいか（複数選択可）]],";",,FALSE,0))),0,1)</f>
        <v>1</v>
      </c>
      <c r="AS79" s="36">
        <f>IF(ISNA(_xlfn.XMATCH("特にない",_xlfn.TEXTSPLIT(回答一覧[[#This Row],[7⃣区のおしらせ「せたがや」でどのようなテーマを特集してほしいか（複数選択可）]],";",,FALSE,0))),0,1)</f>
        <v>0</v>
      </c>
      <c r="AT79" s="36">
        <f>IF(ISNA(_xlfn.XMATCH("その他",_xlfn.TEXTSPLIT(回答一覧[[#This Row],[7⃣区のおしらせ「せたがや」でどのようなテーマを特集してほしいか（複数選択可）]],";",,FALSE,0))),0,1)</f>
        <v>1</v>
      </c>
      <c r="AU79" s="36">
        <f>IF(ISNA(_xlfn.XMATCH("無回答",_xlfn.TEXTSPLIT(回答一覧[[#This Row],[7⃣区のおしらせ「せたがや」でどのようなテーマを特集してほしいか（複数選択可）]],";",,FALSE,0))),0,1)</f>
        <v>0</v>
      </c>
      <c r="AV79" s="8" t="s">
        <v>356</v>
      </c>
      <c r="AW79" s="8" t="s">
        <v>397</v>
      </c>
      <c r="AX79" s="8" t="s">
        <v>347</v>
      </c>
      <c r="AY79" s="7"/>
    </row>
    <row r="80" spans="1:51" ht="27">
      <c r="A80" s="6" t="s">
        <v>188</v>
      </c>
      <c r="B80" s="12" t="s">
        <v>358</v>
      </c>
      <c r="C80" s="12" t="s">
        <v>349</v>
      </c>
      <c r="D80" s="8" t="s">
        <v>728</v>
      </c>
      <c r="E80" s="8" t="s">
        <v>363</v>
      </c>
      <c r="F80" s="7" t="s">
        <v>390</v>
      </c>
      <c r="G80" s="36">
        <f>IF(ISNA(_xlfn.XMATCH("新聞折込・戸別配付",_xlfn.TEXTSPLIT(回答一覧[[#This Row],[4⃣区のおしらせ「せたがや」をどのように入手しているか（複数選択可）]],";",,FALSE,0))),0,1)</f>
        <v>0</v>
      </c>
      <c r="H80" s="36">
        <f>IF(ISNA(_xlfn.XMATCH("駅",_xlfn.TEXTSPLIT(回答一覧[[#This Row],[4⃣区のおしらせ「せたがや」をどのように入手しているか（複数選択可）]],";",,FALSE,0))),0,1)</f>
        <v>1</v>
      </c>
      <c r="I80" s="36">
        <f>IF(ISNA(_xlfn.XMATCH("郵便局・コンビニエンスストア・その他商業施設",_xlfn.TEXTSPLIT(回答一覧[[#This Row],[4⃣区のおしらせ「せたがや」をどのように入手しているか（複数選択可）]],";",,FALSE,0))),0,1)</f>
        <v>0</v>
      </c>
      <c r="J80" s="36">
        <f>IF(ISNA(_xlfn.XMATCH("区施設",_xlfn.TEXTSPLIT(回答一覧[[#This Row],[4⃣区のおしらせ「せたがや」をどのように入手しているか（複数選択可）]],";",,FALSE,0))),0,1)</f>
        <v>0</v>
      </c>
      <c r="K80" s="36">
        <f>IF(ISNA(_xlfn.XMATCH("区のホームページ",_xlfn.TEXTSPLIT(回答一覧[[#This Row],[4⃣区のおしらせ「せたがや」をどのように入手しているか（複数選択可）]],";",,FALSE,0))),0,1)</f>
        <v>0</v>
      </c>
      <c r="L80" s="36">
        <f>IF(ISNA(_xlfn.XMATCH("カタログポケット・マチイロ",_xlfn.TEXTSPLIT(回答一覧[[#This Row],[4⃣区のおしらせ「せたがや」をどのように入手しているか（複数選択可）]],";",,FALSE,0))),0,1)</f>
        <v>0</v>
      </c>
      <c r="M80" s="36">
        <f>IF(ISNA(_xlfn.XMATCH("入手していない",_xlfn.TEXTSPLIT(回答一覧[[#This Row],[4⃣区のおしらせ「せたがや」をどのように入手しているか（複数選択可）]],";",,FALSE,0))),0,1)</f>
        <v>0</v>
      </c>
      <c r="N80" s="36">
        <f>IF(ISNA(_xlfn.XMATCH("その他",_xlfn.TEXTSPLIT(回答一覧[[#This Row],[4⃣区のおしらせ「せたがや」をどのように入手しているか（複数選択可）]],";",,FALSE,0))),0,1)</f>
        <v>0</v>
      </c>
      <c r="O80" s="36">
        <f>IF(ISNA(_xlfn.XMATCH("無回答",_xlfn.TEXTSPLIT(回答一覧[[#This Row],[4⃣区のおしらせ「せたがや」をどのように入手しているか（複数選択可）]],";",,FALSE,0))),0,1)</f>
        <v>0</v>
      </c>
      <c r="P80" s="8" t="s">
        <v>387</v>
      </c>
      <c r="Q80" s="8" t="s">
        <v>377</v>
      </c>
      <c r="R80" s="8" t="s">
        <v>377</v>
      </c>
      <c r="S80" s="8" t="s">
        <v>377</v>
      </c>
      <c r="T80" s="8" t="s">
        <v>377</v>
      </c>
      <c r="U80" s="8" t="s">
        <v>377</v>
      </c>
      <c r="V80" s="8" t="s">
        <v>353</v>
      </c>
      <c r="W80" s="7" t="s">
        <v>422</v>
      </c>
      <c r="X80" s="36">
        <f>IF(ISNA(_xlfn.XMATCH("利用できる行政サービスや、暮らしに関わる情報・知識を入手したい",_xlfn.TEXTSPLIT(回答一覧[[#This Row],[6⃣区のおしらせ「せたがや」にどんなことを期待するか（複数選択可）]],";",,FALSE,0))),0,1)</f>
        <v>1</v>
      </c>
      <c r="Y80" s="36">
        <f>IF(ISNA(_xlfn.XMATCH("イベントの情報を入手したい",_xlfn.TEXTSPLIT(回答一覧[[#This Row],[6⃣区のおしらせ「せたがや」にどんなことを期待するか（複数選択可）]],";",,FALSE,0))),0,1)</f>
        <v>1</v>
      </c>
      <c r="Z80" s="36">
        <f>IF(ISNA(_xlfn.XMATCH("区の新しい取組みについて知りたい",_xlfn.TEXTSPLIT(回答一覧[[#This Row],[6⃣区のおしらせ「せたがや」にどんなことを期待するか（複数選択可）]],";",,FALSE,0))),0,1)</f>
        <v>0</v>
      </c>
      <c r="AA80" s="36">
        <f>IF(ISNA(_xlfn.XMATCH("予算など区政の基本的な情報を入手したい",_xlfn.TEXTSPLIT(回答一覧[[#This Row],[6⃣区のおしらせ「せたがや」にどんなことを期待するか（複数選択可）]],";",,FALSE,0))),0,1)</f>
        <v>0</v>
      </c>
      <c r="AB80" s="36">
        <f>IF(ISNA(_xlfn.XMATCH("区が直面する課題や、それに対する区の考え・取組みについて知りたい",_xlfn.TEXTSPLIT(回答一覧[[#This Row],[6⃣区のおしらせ「せたがや」にどんなことを期待するか（複数選択可）]],";",,FALSE,0))),0,1)</f>
        <v>0</v>
      </c>
      <c r="AC80" s="36">
        <f>IF(ISNA(_xlfn.XMATCH("区の取組みへの意見募集企画に意見や提案を寄せたい",_xlfn.TEXTSPLIT(回答一覧[[#This Row],[6⃣区のおしらせ「せたがや」にどんなことを期待するか（複数選択可）]],";",,FALSE,0))),0,1)</f>
        <v>0</v>
      </c>
      <c r="AD80" s="36">
        <f>IF(ISNA(_xlfn.XMATCH("区民等と区が協働して取り組んでいる事柄について知りたい",_xlfn.TEXTSPLIT(回答一覧[[#This Row],[6⃣区のおしらせ「せたがや」にどんなことを期待するか（複数選択可）]],";",,FALSE,0))),0,1)</f>
        <v>0</v>
      </c>
      <c r="AE80" s="36">
        <f>IF(ISNA(_xlfn.XMATCH("特にない",_xlfn.TEXTSPLIT(回答一覧[[#This Row],[6⃣区のおしらせ「せたがや」にどんなことを期待するか（複数選択可）]],";",,FALSE,0))),0,1)</f>
        <v>0</v>
      </c>
      <c r="AF80" s="36">
        <f>IF(ISNA(_xlfn.XMATCH("無回答",_xlfn.TEXTSPLIT(回答一覧[[#This Row],[6⃣区のおしらせ「せたがや」にどんなことを期待するか（複数選択可）]],";",,FALSE,0))),0,1)</f>
        <v>0</v>
      </c>
      <c r="AG80" s="7" t="s">
        <v>572</v>
      </c>
      <c r="AH80" s="36">
        <f>IF(ISNA(_xlfn.XMATCH("健康づくりや高齢者・障害者の福祉に関すること",_xlfn.TEXTSPLIT(回答一覧[[#This Row],[7⃣区のおしらせ「せたがや」でどのようなテーマを特集してほしいか（複数選択可）]],";",,FALSE,0))),0,1)</f>
        <v>0</v>
      </c>
      <c r="AI80" s="36">
        <f>IF(ISNA(_xlfn.XMATCH("生活の困りごとに対する支援に関すること",_xlfn.TEXTSPLIT(回答一覧[[#This Row],[7⃣区のおしらせ「せたがや」でどのようなテーマを特集してほしいか（複数選択可）]],";",,FALSE,0))),0,1)</f>
        <v>0</v>
      </c>
      <c r="AJ80" s="36">
        <f>IF(ISNA(_xlfn.XMATCH("子ども・若者や教育に関すること",_xlfn.TEXTSPLIT(回答一覧[[#This Row],[7⃣区のおしらせ「せたがや」でどのようなテーマを特集してほしいか（複数選択可）]],";",,FALSE,0))),0,1)</f>
        <v>0</v>
      </c>
      <c r="AK80" s="36">
        <f>IF(ISNA(_xlfn.XMATCH("地域コミュニティに関すること",_xlfn.TEXTSPLIT(回答一覧[[#This Row],[7⃣区のおしらせ「せたがや」でどのようなテーマを特集してほしいか（複数選択可）]],";",,FALSE,0))),0,1)</f>
        <v>1</v>
      </c>
      <c r="AL80" s="36">
        <f>IF(ISNA(_xlfn.XMATCH("防災や防犯に関すること",_xlfn.TEXTSPLIT(回答一覧[[#This Row],[7⃣区のおしらせ「せたがや」でどのようなテーマを特集してほしいか（複数選択可）]],";",,FALSE,0))),0,1)</f>
        <v>1</v>
      </c>
      <c r="AM80" s="36">
        <f>IF(ISNA(_xlfn.XMATCH("多様性の尊重（人権尊重・男女共同参画）に関すること",_xlfn.TEXTSPLIT(回答一覧[[#This Row],[7⃣区のおしらせ「せたがや」でどのようなテーマを特集してほしいか（複数選択可）]],";",,FALSE,0))),0,1)</f>
        <v>0</v>
      </c>
      <c r="AN80" s="36">
        <f>IF(ISNA(_xlfn.XMATCH("文化・芸術やスポーツ、生涯学習に関すること",_xlfn.TEXTSPLIT(回答一覧[[#This Row],[7⃣区のおしらせ「せたがや」でどのようなテーマを特集してほしいか（複数選択可）]],";",,FALSE,0))),0,1)</f>
        <v>1</v>
      </c>
      <c r="AO80" s="36">
        <f>IF(ISNA(_xlfn.XMATCH("清掃・資源リサイクルに関すること",_xlfn.TEXTSPLIT(回答一覧[[#This Row],[7⃣区のおしらせ「せたがや」でどのようなテーマを特集してほしいか（複数選択可）]],";",,FALSE,0))),0,1)</f>
        <v>0</v>
      </c>
      <c r="AP80" s="36">
        <f>IF(ISNA(_xlfn.XMATCH("消費者支援や産業振興・雇用促進に関すること",_xlfn.TEXTSPLIT(回答一覧[[#This Row],[7⃣区のおしらせ「せたがや」でどのようなテーマを特集してほしいか（複数選択可）]],";",,FALSE,0))),0,1)</f>
        <v>0</v>
      </c>
      <c r="AQ80" s="36">
        <f>IF(ISNA(_xlfn.XMATCH("公園・緑地や自然環境の保護に関すること",_xlfn.TEXTSPLIT(回答一覧[[#This Row],[7⃣区のおしらせ「せたがや」でどのようなテーマを特集してほしいか（複数選択可）]],";",,FALSE,0))),0,1)</f>
        <v>0</v>
      </c>
      <c r="AR80" s="36">
        <f>IF(ISNA(_xlfn.XMATCH("都市景観や交通に関すること",_xlfn.TEXTSPLIT(回答一覧[[#This Row],[7⃣区のおしらせ「せたがや」でどのようなテーマを特集してほしいか（複数選択可）]],";",,FALSE,0))),0,1)</f>
        <v>1</v>
      </c>
      <c r="AS80" s="36">
        <f>IF(ISNA(_xlfn.XMATCH("特にない",_xlfn.TEXTSPLIT(回答一覧[[#This Row],[7⃣区のおしらせ「せたがや」でどのようなテーマを特集してほしいか（複数選択可）]],";",,FALSE,0))),0,1)</f>
        <v>0</v>
      </c>
      <c r="AT80" s="36">
        <f>IF(ISNA(_xlfn.XMATCH("その他",_xlfn.TEXTSPLIT(回答一覧[[#This Row],[7⃣区のおしらせ「せたがや」でどのようなテーマを特集してほしいか（複数選択可）]],";",,FALSE,0))),0,1)</f>
        <v>0</v>
      </c>
      <c r="AU80" s="36">
        <f>IF(ISNA(_xlfn.XMATCH("無回答",_xlfn.TEXTSPLIT(回答一覧[[#This Row],[7⃣区のおしらせ「せたがや」でどのようなテーマを特集してほしいか（複数選択可）]],";",,FALSE,0))),0,1)</f>
        <v>0</v>
      </c>
      <c r="AV80" s="8" t="s">
        <v>363</v>
      </c>
      <c r="AW80" s="8" t="s">
        <v>357</v>
      </c>
      <c r="AX80" s="8" t="s">
        <v>347</v>
      </c>
      <c r="AY80" s="7"/>
    </row>
    <row r="81" spans="1:51" ht="40.5">
      <c r="A81" s="6" t="s">
        <v>187</v>
      </c>
      <c r="B81" s="12" t="s">
        <v>374</v>
      </c>
      <c r="C81" s="12" t="s">
        <v>349</v>
      </c>
      <c r="D81" s="8" t="s">
        <v>728</v>
      </c>
      <c r="E81" s="8" t="s">
        <v>730</v>
      </c>
      <c r="F81" s="7" t="s">
        <v>365</v>
      </c>
      <c r="G81" s="36">
        <f>IF(ISNA(_xlfn.XMATCH("新聞折込・戸別配付",_xlfn.TEXTSPLIT(回答一覧[[#This Row],[4⃣区のおしらせ「せたがや」をどのように入手しているか（複数選択可）]],";",,FALSE,0))),0,1)</f>
        <v>1</v>
      </c>
      <c r="H81" s="36">
        <f>IF(ISNA(_xlfn.XMATCH("駅",_xlfn.TEXTSPLIT(回答一覧[[#This Row],[4⃣区のおしらせ「せたがや」をどのように入手しているか（複数選択可）]],";",,FALSE,0))),0,1)</f>
        <v>0</v>
      </c>
      <c r="I81" s="36">
        <f>IF(ISNA(_xlfn.XMATCH("郵便局・コンビニエンスストア・その他商業施設",_xlfn.TEXTSPLIT(回答一覧[[#This Row],[4⃣区のおしらせ「せたがや」をどのように入手しているか（複数選択可）]],";",,FALSE,0))),0,1)</f>
        <v>0</v>
      </c>
      <c r="J81" s="36">
        <f>IF(ISNA(_xlfn.XMATCH("区施設",_xlfn.TEXTSPLIT(回答一覧[[#This Row],[4⃣区のおしらせ「せたがや」をどのように入手しているか（複数選択可）]],";",,FALSE,0))),0,1)</f>
        <v>1</v>
      </c>
      <c r="K81" s="36">
        <f>IF(ISNA(_xlfn.XMATCH("区のホームページ",_xlfn.TEXTSPLIT(回答一覧[[#This Row],[4⃣区のおしらせ「せたがや」をどのように入手しているか（複数選択可）]],";",,FALSE,0))),0,1)</f>
        <v>0</v>
      </c>
      <c r="L81" s="36">
        <f>IF(ISNA(_xlfn.XMATCH("カタログポケット・マチイロ",_xlfn.TEXTSPLIT(回答一覧[[#This Row],[4⃣区のおしらせ「せたがや」をどのように入手しているか（複数選択可）]],";",,FALSE,0))),0,1)</f>
        <v>0</v>
      </c>
      <c r="M81" s="36">
        <f>IF(ISNA(_xlfn.XMATCH("入手していない",_xlfn.TEXTSPLIT(回答一覧[[#This Row],[4⃣区のおしらせ「せたがや」をどのように入手しているか（複数選択可）]],";",,FALSE,0))),0,1)</f>
        <v>0</v>
      </c>
      <c r="N81" s="36">
        <f>IF(ISNA(_xlfn.XMATCH("その他",_xlfn.TEXTSPLIT(回答一覧[[#This Row],[4⃣区のおしらせ「せたがや」をどのように入手しているか（複数選択可）]],";",,FALSE,0))),0,1)</f>
        <v>0</v>
      </c>
      <c r="O81" s="36">
        <f>IF(ISNA(_xlfn.XMATCH("無回答",_xlfn.TEXTSPLIT(回答一覧[[#This Row],[4⃣区のおしらせ「せたがや」をどのように入手しているか（複数選択可）]],";",,FALSE,0))),0,1)</f>
        <v>0</v>
      </c>
      <c r="P81" s="8" t="s">
        <v>351</v>
      </c>
      <c r="Q81" s="8" t="s">
        <v>352</v>
      </c>
      <c r="R81" s="8" t="s">
        <v>352</v>
      </c>
      <c r="S81" s="8" t="s">
        <v>377</v>
      </c>
      <c r="T81" s="8" t="s">
        <v>352</v>
      </c>
      <c r="U81" s="8" t="s">
        <v>352</v>
      </c>
      <c r="V81" s="8" t="s">
        <v>353</v>
      </c>
      <c r="W81" s="7" t="s">
        <v>381</v>
      </c>
      <c r="X81" s="36">
        <f>IF(ISNA(_xlfn.XMATCH("利用できる行政サービスや、暮らしに関わる情報・知識を入手したい",_xlfn.TEXTSPLIT(回答一覧[[#This Row],[6⃣区のおしらせ「せたがや」にどんなことを期待するか（複数選択可）]],";",,FALSE,0))),0,1)</f>
        <v>1</v>
      </c>
      <c r="Y81" s="36">
        <f>IF(ISNA(_xlfn.XMATCH("イベントの情報を入手したい",_xlfn.TEXTSPLIT(回答一覧[[#This Row],[6⃣区のおしらせ「せたがや」にどんなことを期待するか（複数選択可）]],";",,FALSE,0))),0,1)</f>
        <v>1</v>
      </c>
      <c r="Z81" s="36">
        <f>IF(ISNA(_xlfn.XMATCH("区の新しい取組みについて知りたい",_xlfn.TEXTSPLIT(回答一覧[[#This Row],[6⃣区のおしらせ「せたがや」にどんなことを期待するか（複数選択可）]],";",,FALSE,0))),0,1)</f>
        <v>1</v>
      </c>
      <c r="AA81" s="36">
        <f>IF(ISNA(_xlfn.XMATCH("予算など区政の基本的な情報を入手したい",_xlfn.TEXTSPLIT(回答一覧[[#This Row],[6⃣区のおしらせ「せたがや」にどんなことを期待するか（複数選択可）]],";",,FALSE,0))),0,1)</f>
        <v>0</v>
      </c>
      <c r="AB81" s="36">
        <f>IF(ISNA(_xlfn.XMATCH("区が直面する課題や、それに対する区の考え・取組みについて知りたい",_xlfn.TEXTSPLIT(回答一覧[[#This Row],[6⃣区のおしらせ「せたがや」にどんなことを期待するか（複数選択可）]],";",,FALSE,0))),0,1)</f>
        <v>0</v>
      </c>
      <c r="AC81" s="36">
        <f>IF(ISNA(_xlfn.XMATCH("区の取組みへの意見募集企画に意見や提案を寄せたい",_xlfn.TEXTSPLIT(回答一覧[[#This Row],[6⃣区のおしらせ「せたがや」にどんなことを期待するか（複数選択可）]],";",,FALSE,0))),0,1)</f>
        <v>0</v>
      </c>
      <c r="AD81" s="36">
        <f>IF(ISNA(_xlfn.XMATCH("区民等と区が協働して取り組んでいる事柄について知りたい",_xlfn.TEXTSPLIT(回答一覧[[#This Row],[6⃣区のおしらせ「せたがや」にどんなことを期待するか（複数選択可）]],";",,FALSE,0))),0,1)</f>
        <v>0</v>
      </c>
      <c r="AE81" s="36">
        <f>IF(ISNA(_xlfn.XMATCH("特にない",_xlfn.TEXTSPLIT(回答一覧[[#This Row],[6⃣区のおしらせ「せたがや」にどんなことを期待するか（複数選択可）]],";",,FALSE,0))),0,1)</f>
        <v>0</v>
      </c>
      <c r="AF81" s="36">
        <f>IF(ISNA(_xlfn.XMATCH("無回答",_xlfn.TEXTSPLIT(回答一覧[[#This Row],[6⃣区のおしらせ「せたがや」にどんなことを期待するか（複数選択可）]],";",,FALSE,0))),0,1)</f>
        <v>0</v>
      </c>
      <c r="AG81" s="7" t="s">
        <v>570</v>
      </c>
      <c r="AH81" s="36">
        <f>IF(ISNA(_xlfn.XMATCH("健康づくりや高齢者・障害者の福祉に関すること",_xlfn.TEXTSPLIT(回答一覧[[#This Row],[7⃣区のおしらせ「せたがや」でどのようなテーマを特集してほしいか（複数選択可）]],";",,FALSE,0))),0,1)</f>
        <v>0</v>
      </c>
      <c r="AI81" s="36">
        <f>IF(ISNA(_xlfn.XMATCH("生活の困りごとに対する支援に関すること",_xlfn.TEXTSPLIT(回答一覧[[#This Row],[7⃣区のおしらせ「せたがや」でどのようなテーマを特集してほしいか（複数選択可）]],";",,FALSE,0))),0,1)</f>
        <v>0</v>
      </c>
      <c r="AJ81" s="36">
        <f>IF(ISNA(_xlfn.XMATCH("子ども・若者や教育に関すること",_xlfn.TEXTSPLIT(回答一覧[[#This Row],[7⃣区のおしらせ「せたがや」でどのようなテーマを特集してほしいか（複数選択可）]],";",,FALSE,0))),0,1)</f>
        <v>1</v>
      </c>
      <c r="AK81" s="36">
        <f>IF(ISNA(_xlfn.XMATCH("地域コミュニティに関すること",_xlfn.TEXTSPLIT(回答一覧[[#This Row],[7⃣区のおしらせ「せたがや」でどのようなテーマを特集してほしいか（複数選択可）]],";",,FALSE,0))),0,1)</f>
        <v>0</v>
      </c>
      <c r="AL81" s="36">
        <f>IF(ISNA(_xlfn.XMATCH("防災や防犯に関すること",_xlfn.TEXTSPLIT(回答一覧[[#This Row],[7⃣区のおしらせ「せたがや」でどのようなテーマを特集してほしいか（複数選択可）]],";",,FALSE,0))),0,1)</f>
        <v>1</v>
      </c>
      <c r="AM81" s="36">
        <f>IF(ISNA(_xlfn.XMATCH("多様性の尊重（人権尊重・男女共同参画）に関すること",_xlfn.TEXTSPLIT(回答一覧[[#This Row],[7⃣区のおしらせ「せたがや」でどのようなテーマを特集してほしいか（複数選択可）]],";",,FALSE,0))),0,1)</f>
        <v>0</v>
      </c>
      <c r="AN81" s="36">
        <f>IF(ISNA(_xlfn.XMATCH("文化・芸術やスポーツ、生涯学習に関すること",_xlfn.TEXTSPLIT(回答一覧[[#This Row],[7⃣区のおしらせ「せたがや」でどのようなテーマを特集してほしいか（複数選択可）]],";",,FALSE,0))),0,1)</f>
        <v>1</v>
      </c>
      <c r="AO81" s="36">
        <f>IF(ISNA(_xlfn.XMATCH("清掃・資源リサイクルに関すること",_xlfn.TEXTSPLIT(回答一覧[[#This Row],[7⃣区のおしらせ「せたがや」でどのようなテーマを特集してほしいか（複数選択可）]],";",,FALSE,0))),0,1)</f>
        <v>1</v>
      </c>
      <c r="AP81" s="36">
        <f>IF(ISNA(_xlfn.XMATCH("消費者支援や産業振興・雇用促進に関すること",_xlfn.TEXTSPLIT(回答一覧[[#This Row],[7⃣区のおしらせ「せたがや」でどのようなテーマを特集してほしいか（複数選択可）]],";",,FALSE,0))),0,1)</f>
        <v>0</v>
      </c>
      <c r="AQ81" s="36">
        <f>IF(ISNA(_xlfn.XMATCH("公園・緑地や自然環境の保護に関すること",_xlfn.TEXTSPLIT(回答一覧[[#This Row],[7⃣区のおしらせ「せたがや」でどのようなテーマを特集してほしいか（複数選択可）]],";",,FALSE,0))),0,1)</f>
        <v>1</v>
      </c>
      <c r="AR81" s="36">
        <f>IF(ISNA(_xlfn.XMATCH("都市景観や交通に関すること",_xlfn.TEXTSPLIT(回答一覧[[#This Row],[7⃣区のおしらせ「せたがや」でどのようなテーマを特集してほしいか（複数選択可）]],";",,FALSE,0))),0,1)</f>
        <v>0</v>
      </c>
      <c r="AS81" s="36">
        <f>IF(ISNA(_xlfn.XMATCH("特にない",_xlfn.TEXTSPLIT(回答一覧[[#This Row],[7⃣区のおしらせ「せたがや」でどのようなテーマを特集してほしいか（複数選択可）]],";",,FALSE,0))),0,1)</f>
        <v>0</v>
      </c>
      <c r="AT81" s="36">
        <f>IF(ISNA(_xlfn.XMATCH("その他",_xlfn.TEXTSPLIT(回答一覧[[#This Row],[7⃣区のおしらせ「せたがや」でどのようなテーマを特集してほしいか（複数選択可）]],";",,FALSE,0))),0,1)</f>
        <v>0</v>
      </c>
      <c r="AU81" s="36">
        <f>IF(ISNA(_xlfn.XMATCH("無回答",_xlfn.TEXTSPLIT(回答一覧[[#This Row],[7⃣区のおしらせ「せたがや」でどのようなテーマを特集してほしいか（複数選択可）]],";",,FALSE,0))),0,1)</f>
        <v>0</v>
      </c>
      <c r="AV81" s="8" t="s">
        <v>356</v>
      </c>
      <c r="AW81" s="8" t="s">
        <v>397</v>
      </c>
      <c r="AX81" s="8" t="s">
        <v>347</v>
      </c>
      <c r="AY81" s="7"/>
    </row>
    <row r="82" spans="1:51" ht="54">
      <c r="A82" s="6" t="s">
        <v>186</v>
      </c>
      <c r="B82" s="12" t="s">
        <v>358</v>
      </c>
      <c r="C82" s="12" t="s">
        <v>349</v>
      </c>
      <c r="D82" s="8" t="s">
        <v>728</v>
      </c>
      <c r="E82" s="8" t="s">
        <v>730</v>
      </c>
      <c r="F82" s="7" t="s">
        <v>350</v>
      </c>
      <c r="G82" s="36">
        <f>IF(ISNA(_xlfn.XMATCH("新聞折込・戸別配付",_xlfn.TEXTSPLIT(回答一覧[[#This Row],[4⃣区のおしらせ「せたがや」をどのように入手しているか（複数選択可）]],";",,FALSE,0))),0,1)</f>
        <v>1</v>
      </c>
      <c r="H82" s="36">
        <f>IF(ISNA(_xlfn.XMATCH("駅",_xlfn.TEXTSPLIT(回答一覧[[#This Row],[4⃣区のおしらせ「せたがや」をどのように入手しているか（複数選択可）]],";",,FALSE,0))),0,1)</f>
        <v>0</v>
      </c>
      <c r="I82" s="36">
        <f>IF(ISNA(_xlfn.XMATCH("郵便局・コンビニエンスストア・その他商業施設",_xlfn.TEXTSPLIT(回答一覧[[#This Row],[4⃣区のおしらせ「せたがや」をどのように入手しているか（複数選択可）]],";",,FALSE,0))),0,1)</f>
        <v>0</v>
      </c>
      <c r="J82" s="36">
        <f>IF(ISNA(_xlfn.XMATCH("区施設",_xlfn.TEXTSPLIT(回答一覧[[#This Row],[4⃣区のおしらせ「せたがや」をどのように入手しているか（複数選択可）]],";",,FALSE,0))),0,1)</f>
        <v>0</v>
      </c>
      <c r="K82" s="36">
        <f>IF(ISNA(_xlfn.XMATCH("区のホームページ",_xlfn.TEXTSPLIT(回答一覧[[#This Row],[4⃣区のおしらせ「せたがや」をどのように入手しているか（複数選択可）]],";",,FALSE,0))),0,1)</f>
        <v>0</v>
      </c>
      <c r="L82" s="36">
        <f>IF(ISNA(_xlfn.XMATCH("カタログポケット・マチイロ",_xlfn.TEXTSPLIT(回答一覧[[#This Row],[4⃣区のおしらせ「せたがや」をどのように入手しているか（複数選択可）]],";",,FALSE,0))),0,1)</f>
        <v>0</v>
      </c>
      <c r="M82" s="36">
        <f>IF(ISNA(_xlfn.XMATCH("入手していない",_xlfn.TEXTSPLIT(回答一覧[[#This Row],[4⃣区のおしらせ「せたがや」をどのように入手しているか（複数選択可）]],";",,FALSE,0))),0,1)</f>
        <v>0</v>
      </c>
      <c r="N82" s="36">
        <f>IF(ISNA(_xlfn.XMATCH("その他",_xlfn.TEXTSPLIT(回答一覧[[#This Row],[4⃣区のおしらせ「せたがや」をどのように入手しているか（複数選択可）]],";",,FALSE,0))),0,1)</f>
        <v>0</v>
      </c>
      <c r="O82" s="36">
        <f>IF(ISNA(_xlfn.XMATCH("無回答",_xlfn.TEXTSPLIT(回答一覧[[#This Row],[4⃣区のおしらせ「せたがや」をどのように入手しているか（複数選択可）]],";",,FALSE,0))),0,1)</f>
        <v>0</v>
      </c>
      <c r="P82" s="8" t="s">
        <v>360</v>
      </c>
      <c r="Q82" s="8" t="s">
        <v>352</v>
      </c>
      <c r="R82" s="8" t="s">
        <v>847</v>
      </c>
      <c r="S82" s="8" t="s">
        <v>352</v>
      </c>
      <c r="T82" s="8" t="s">
        <v>352</v>
      </c>
      <c r="U82" s="8" t="s">
        <v>377</v>
      </c>
      <c r="V82" s="8" t="s">
        <v>353</v>
      </c>
      <c r="W82" s="7" t="s">
        <v>532</v>
      </c>
      <c r="X82" s="36">
        <f>IF(ISNA(_xlfn.XMATCH("利用できる行政サービスや、暮らしに関わる情報・知識を入手したい",_xlfn.TEXTSPLIT(回答一覧[[#This Row],[6⃣区のおしらせ「せたがや」にどんなことを期待するか（複数選択可）]],";",,FALSE,0))),0,1)</f>
        <v>1</v>
      </c>
      <c r="Y82" s="36">
        <f>IF(ISNA(_xlfn.XMATCH("イベントの情報を入手したい",_xlfn.TEXTSPLIT(回答一覧[[#This Row],[6⃣区のおしらせ「せたがや」にどんなことを期待するか（複数選択可）]],";",,FALSE,0))),0,1)</f>
        <v>1</v>
      </c>
      <c r="Z82" s="36">
        <f>IF(ISNA(_xlfn.XMATCH("区の新しい取組みについて知りたい",_xlfn.TEXTSPLIT(回答一覧[[#This Row],[6⃣区のおしらせ「せたがや」にどんなことを期待するか（複数選択可）]],";",,FALSE,0))),0,1)</f>
        <v>1</v>
      </c>
      <c r="AA82" s="36">
        <f>IF(ISNA(_xlfn.XMATCH("予算など区政の基本的な情報を入手したい",_xlfn.TEXTSPLIT(回答一覧[[#This Row],[6⃣区のおしらせ「せたがや」にどんなことを期待するか（複数選択可）]],";",,FALSE,0))),0,1)</f>
        <v>0</v>
      </c>
      <c r="AB82" s="36">
        <f>IF(ISNA(_xlfn.XMATCH("区が直面する課題や、それに対する区の考え・取組みについて知りたい",_xlfn.TEXTSPLIT(回答一覧[[#This Row],[6⃣区のおしらせ「せたがや」にどんなことを期待するか（複数選択可）]],";",,FALSE,0))),0,1)</f>
        <v>0</v>
      </c>
      <c r="AC82" s="36">
        <f>IF(ISNA(_xlfn.XMATCH("区の取組みへの意見募集企画に意見や提案を寄せたい",_xlfn.TEXTSPLIT(回答一覧[[#This Row],[6⃣区のおしらせ「せたがや」にどんなことを期待するか（複数選択可）]],";",,FALSE,0))),0,1)</f>
        <v>0</v>
      </c>
      <c r="AD82" s="36">
        <f>IF(ISNA(_xlfn.XMATCH("区民等と区が協働して取り組んでいる事柄について知りたい",_xlfn.TEXTSPLIT(回答一覧[[#This Row],[6⃣区のおしらせ「せたがや」にどんなことを期待するか（複数選択可）]],";",,FALSE,0))),0,1)</f>
        <v>0</v>
      </c>
      <c r="AE82" s="36">
        <f>IF(ISNA(_xlfn.XMATCH("特にない",_xlfn.TEXTSPLIT(回答一覧[[#This Row],[6⃣区のおしらせ「せたがや」にどんなことを期待するか（複数選択可）]],";",,FALSE,0))),0,1)</f>
        <v>0</v>
      </c>
      <c r="AF82" s="36">
        <f>IF(ISNA(_xlfn.XMATCH("無回答",_xlfn.TEXTSPLIT(回答一覧[[#This Row],[6⃣区のおしらせ「せたがや」にどんなことを期待するか（複数選択可）]],";",,FALSE,0))),0,1)</f>
        <v>0</v>
      </c>
      <c r="AG82" s="7" t="s">
        <v>568</v>
      </c>
      <c r="AH82" s="36">
        <f>IF(ISNA(_xlfn.XMATCH("健康づくりや高齢者・障害者の福祉に関すること",_xlfn.TEXTSPLIT(回答一覧[[#This Row],[7⃣区のおしらせ「せたがや」でどのようなテーマを特集してほしいか（複数選択可）]],";",,FALSE,0))),0,1)</f>
        <v>1</v>
      </c>
      <c r="AI82" s="36">
        <f>IF(ISNA(_xlfn.XMATCH("生活の困りごとに対する支援に関すること",_xlfn.TEXTSPLIT(回答一覧[[#This Row],[7⃣区のおしらせ「せたがや」でどのようなテーマを特集してほしいか（複数選択可）]],";",,FALSE,0))),0,1)</f>
        <v>1</v>
      </c>
      <c r="AJ82" s="36">
        <f>IF(ISNA(_xlfn.XMATCH("子ども・若者や教育に関すること",_xlfn.TEXTSPLIT(回答一覧[[#This Row],[7⃣区のおしらせ「せたがや」でどのようなテーマを特集してほしいか（複数選択可）]],";",,FALSE,0))),0,1)</f>
        <v>1</v>
      </c>
      <c r="AK82" s="36">
        <f>IF(ISNA(_xlfn.XMATCH("地域コミュニティに関すること",_xlfn.TEXTSPLIT(回答一覧[[#This Row],[7⃣区のおしらせ「せたがや」でどのようなテーマを特集してほしいか（複数選択可）]],";",,FALSE,0))),0,1)</f>
        <v>1</v>
      </c>
      <c r="AL82" s="36">
        <f>IF(ISNA(_xlfn.XMATCH("防災や防犯に関すること",_xlfn.TEXTSPLIT(回答一覧[[#This Row],[7⃣区のおしらせ「せたがや」でどのようなテーマを特集してほしいか（複数選択可）]],";",,FALSE,0))),0,1)</f>
        <v>1</v>
      </c>
      <c r="AM82" s="36">
        <f>IF(ISNA(_xlfn.XMATCH("多様性の尊重（人権尊重・男女共同参画）に関すること",_xlfn.TEXTSPLIT(回答一覧[[#This Row],[7⃣区のおしらせ「せたがや」でどのようなテーマを特集してほしいか（複数選択可）]],";",,FALSE,0))),0,1)</f>
        <v>0</v>
      </c>
      <c r="AN82" s="36">
        <f>IF(ISNA(_xlfn.XMATCH("文化・芸術やスポーツ、生涯学習に関すること",_xlfn.TEXTSPLIT(回答一覧[[#This Row],[7⃣区のおしらせ「せたがや」でどのようなテーマを特集してほしいか（複数選択可）]],";",,FALSE,0))),0,1)</f>
        <v>1</v>
      </c>
      <c r="AO82" s="36">
        <f>IF(ISNA(_xlfn.XMATCH("清掃・資源リサイクルに関すること",_xlfn.TEXTSPLIT(回答一覧[[#This Row],[7⃣区のおしらせ「せたがや」でどのようなテーマを特集してほしいか（複数選択可）]],";",,FALSE,0))),0,1)</f>
        <v>0</v>
      </c>
      <c r="AP82" s="36">
        <f>IF(ISNA(_xlfn.XMATCH("消費者支援や産業振興・雇用促進に関すること",_xlfn.TEXTSPLIT(回答一覧[[#This Row],[7⃣区のおしらせ「せたがや」でどのようなテーマを特集してほしいか（複数選択可）]],";",,FALSE,0))),0,1)</f>
        <v>0</v>
      </c>
      <c r="AQ82" s="36">
        <f>IF(ISNA(_xlfn.XMATCH("公園・緑地や自然環境の保護に関すること",_xlfn.TEXTSPLIT(回答一覧[[#This Row],[7⃣区のおしらせ「せたがや」でどのようなテーマを特集してほしいか（複数選択可）]],";",,FALSE,0))),0,1)</f>
        <v>1</v>
      </c>
      <c r="AR82" s="36">
        <f>IF(ISNA(_xlfn.XMATCH("都市景観や交通に関すること",_xlfn.TEXTSPLIT(回答一覧[[#This Row],[7⃣区のおしらせ「せたがや」でどのようなテーマを特集してほしいか（複数選択可）]],";",,FALSE,0))),0,1)</f>
        <v>0</v>
      </c>
      <c r="AS82" s="36">
        <f>IF(ISNA(_xlfn.XMATCH("特にない",_xlfn.TEXTSPLIT(回答一覧[[#This Row],[7⃣区のおしらせ「せたがや」でどのようなテーマを特集してほしいか（複数選択可）]],";",,FALSE,0))),0,1)</f>
        <v>0</v>
      </c>
      <c r="AT82" s="36">
        <f>IF(ISNA(_xlfn.XMATCH("その他",_xlfn.TEXTSPLIT(回答一覧[[#This Row],[7⃣区のおしらせ「せたがや」でどのようなテーマを特集してほしいか（複数選択可）]],";",,FALSE,0))),0,1)</f>
        <v>0</v>
      </c>
      <c r="AU82" s="36">
        <f>IF(ISNA(_xlfn.XMATCH("無回答",_xlfn.TEXTSPLIT(回答一覧[[#This Row],[7⃣区のおしらせ「せたがや」でどのようなテーマを特集してほしいか（複数選択可）]],";",,FALSE,0))),0,1)</f>
        <v>0</v>
      </c>
      <c r="AV82" s="8" t="s">
        <v>356</v>
      </c>
      <c r="AW82" s="8" t="s">
        <v>383</v>
      </c>
      <c r="AX82" s="8" t="s">
        <v>347</v>
      </c>
      <c r="AY82" s="7"/>
    </row>
    <row r="83" spans="1:51" ht="27">
      <c r="A83" s="6" t="s">
        <v>185</v>
      </c>
      <c r="B83" s="12" t="s">
        <v>374</v>
      </c>
      <c r="C83" s="12" t="s">
        <v>349</v>
      </c>
      <c r="D83" s="8" t="s">
        <v>728</v>
      </c>
      <c r="E83" s="8" t="s">
        <v>730</v>
      </c>
      <c r="F83" s="7" t="s">
        <v>502</v>
      </c>
      <c r="G83" s="36">
        <f>IF(ISNA(_xlfn.XMATCH("新聞折込・戸別配付",_xlfn.TEXTSPLIT(回答一覧[[#This Row],[4⃣区のおしらせ「せたがや」をどのように入手しているか（複数選択可）]],";",,FALSE,0))),0,1)</f>
        <v>0</v>
      </c>
      <c r="H83" s="36">
        <f>IF(ISNA(_xlfn.XMATCH("駅",_xlfn.TEXTSPLIT(回答一覧[[#This Row],[4⃣区のおしらせ「せたがや」をどのように入手しているか（複数選択可）]],";",,FALSE,0))),0,1)</f>
        <v>0</v>
      </c>
      <c r="I83" s="36">
        <f>IF(ISNA(_xlfn.XMATCH("郵便局・コンビニエンスストア・その他商業施設",_xlfn.TEXTSPLIT(回答一覧[[#This Row],[4⃣区のおしらせ「せたがや」をどのように入手しているか（複数選択可）]],";",,FALSE,0))),0,1)</f>
        <v>1</v>
      </c>
      <c r="J83" s="36">
        <f>IF(ISNA(_xlfn.XMATCH("区施設",_xlfn.TEXTSPLIT(回答一覧[[#This Row],[4⃣区のおしらせ「せたがや」をどのように入手しているか（複数選択可）]],";",,FALSE,0))),0,1)</f>
        <v>1</v>
      </c>
      <c r="K83" s="36">
        <f>IF(ISNA(_xlfn.XMATCH("区のホームページ",_xlfn.TEXTSPLIT(回答一覧[[#This Row],[4⃣区のおしらせ「せたがや」をどのように入手しているか（複数選択可）]],";",,FALSE,0))),0,1)</f>
        <v>0</v>
      </c>
      <c r="L83" s="36">
        <f>IF(ISNA(_xlfn.XMATCH("カタログポケット・マチイロ",_xlfn.TEXTSPLIT(回答一覧[[#This Row],[4⃣区のおしらせ「せたがや」をどのように入手しているか（複数選択可）]],";",,FALSE,0))),0,1)</f>
        <v>0</v>
      </c>
      <c r="M83" s="36">
        <f>IF(ISNA(_xlfn.XMATCH("入手していない",_xlfn.TEXTSPLIT(回答一覧[[#This Row],[4⃣区のおしらせ「せたがや」をどのように入手しているか（複数選択可）]],";",,FALSE,0))),0,1)</f>
        <v>0</v>
      </c>
      <c r="N83" s="36">
        <f>IF(ISNA(_xlfn.XMATCH("その他",_xlfn.TEXTSPLIT(回答一覧[[#This Row],[4⃣区のおしらせ「せたがや」をどのように入手しているか（複数選択可）]],";",,FALSE,0))),0,1)</f>
        <v>0</v>
      </c>
      <c r="O83" s="36">
        <f>IF(ISNA(_xlfn.XMATCH("無回答",_xlfn.TEXTSPLIT(回答一覧[[#This Row],[4⃣区のおしらせ「せたがや」をどのように入手しているか（複数選択可）]],";",,FALSE,0))),0,1)</f>
        <v>0</v>
      </c>
      <c r="P83" s="8" t="s">
        <v>360</v>
      </c>
      <c r="Q83" s="8" t="s">
        <v>352</v>
      </c>
      <c r="R83" s="8" t="s">
        <v>377</v>
      </c>
      <c r="S83" s="8" t="s">
        <v>377</v>
      </c>
      <c r="T83" s="8" t="s">
        <v>352</v>
      </c>
      <c r="U83" s="8" t="s">
        <v>352</v>
      </c>
      <c r="V83" s="8" t="s">
        <v>370</v>
      </c>
      <c r="W83" s="7" t="s">
        <v>391</v>
      </c>
      <c r="X83" s="36">
        <f>IF(ISNA(_xlfn.XMATCH("利用できる行政サービスや、暮らしに関わる情報・知識を入手したい",_xlfn.TEXTSPLIT(回答一覧[[#This Row],[6⃣区のおしらせ「せたがや」にどんなことを期待するか（複数選択可）]],";",,FALSE,0))),0,1)</f>
        <v>1</v>
      </c>
      <c r="Y83" s="36">
        <f>IF(ISNA(_xlfn.XMATCH("イベントの情報を入手したい",_xlfn.TEXTSPLIT(回答一覧[[#This Row],[6⃣区のおしらせ「せたがや」にどんなことを期待するか（複数選択可）]],";",,FALSE,0))),0,1)</f>
        <v>1</v>
      </c>
      <c r="Z83" s="36">
        <f>IF(ISNA(_xlfn.XMATCH("区の新しい取組みについて知りたい",_xlfn.TEXTSPLIT(回答一覧[[#This Row],[6⃣区のおしらせ「せたがや」にどんなことを期待するか（複数選択可）]],";",,FALSE,0))),0,1)</f>
        <v>0</v>
      </c>
      <c r="AA83" s="36">
        <f>IF(ISNA(_xlfn.XMATCH("予算など区政の基本的な情報を入手したい",_xlfn.TEXTSPLIT(回答一覧[[#This Row],[6⃣区のおしらせ「せたがや」にどんなことを期待するか（複数選択可）]],";",,FALSE,0))),0,1)</f>
        <v>0</v>
      </c>
      <c r="AB83" s="36">
        <f>IF(ISNA(_xlfn.XMATCH("区が直面する課題や、それに対する区の考え・取組みについて知りたい",_xlfn.TEXTSPLIT(回答一覧[[#This Row],[6⃣区のおしらせ「せたがや」にどんなことを期待するか（複数選択可）]],";",,FALSE,0))),0,1)</f>
        <v>0</v>
      </c>
      <c r="AC83" s="36">
        <f>IF(ISNA(_xlfn.XMATCH("区の取組みへの意見募集企画に意見や提案を寄せたい",_xlfn.TEXTSPLIT(回答一覧[[#This Row],[6⃣区のおしらせ「せたがや」にどんなことを期待するか（複数選択可）]],";",,FALSE,0))),0,1)</f>
        <v>0</v>
      </c>
      <c r="AD83" s="36">
        <f>IF(ISNA(_xlfn.XMATCH("区民等と区が協働して取り組んでいる事柄について知りたい",_xlfn.TEXTSPLIT(回答一覧[[#This Row],[6⃣区のおしらせ「せたがや」にどんなことを期待するか（複数選択可）]],";",,FALSE,0))),0,1)</f>
        <v>0</v>
      </c>
      <c r="AE83" s="36">
        <f>IF(ISNA(_xlfn.XMATCH("特にない",_xlfn.TEXTSPLIT(回答一覧[[#This Row],[6⃣区のおしらせ「せたがや」にどんなことを期待するか（複数選択可）]],";",,FALSE,0))),0,1)</f>
        <v>0</v>
      </c>
      <c r="AF83" s="36">
        <f>IF(ISNA(_xlfn.XMATCH("無回答",_xlfn.TEXTSPLIT(回答一覧[[#This Row],[6⃣区のおしらせ「せたがや」にどんなことを期待するか（複数選択可）]],";",,FALSE,0))),0,1)</f>
        <v>0</v>
      </c>
      <c r="AG83" s="7" t="s">
        <v>567</v>
      </c>
      <c r="AH83" s="36">
        <f>IF(ISNA(_xlfn.XMATCH("健康づくりや高齢者・障害者の福祉に関すること",_xlfn.TEXTSPLIT(回答一覧[[#This Row],[7⃣区のおしらせ「せたがや」でどのようなテーマを特集してほしいか（複数選択可）]],";",,FALSE,0))),0,1)</f>
        <v>0</v>
      </c>
      <c r="AI83" s="36">
        <f>IF(ISNA(_xlfn.XMATCH("生活の困りごとに対する支援に関すること",_xlfn.TEXTSPLIT(回答一覧[[#This Row],[7⃣区のおしらせ「せたがや」でどのようなテーマを特集してほしいか（複数選択可）]],";",,FALSE,0))),0,1)</f>
        <v>0</v>
      </c>
      <c r="AJ83" s="36">
        <f>IF(ISNA(_xlfn.XMATCH("子ども・若者や教育に関すること",_xlfn.TEXTSPLIT(回答一覧[[#This Row],[7⃣区のおしらせ「せたがや」でどのようなテーマを特集してほしいか（複数選択可）]],";",,FALSE,0))),0,1)</f>
        <v>0</v>
      </c>
      <c r="AK83" s="36">
        <f>IF(ISNA(_xlfn.XMATCH("地域コミュニティに関すること",_xlfn.TEXTSPLIT(回答一覧[[#This Row],[7⃣区のおしらせ「せたがや」でどのようなテーマを特集してほしいか（複数選択可）]],";",,FALSE,0))),0,1)</f>
        <v>0</v>
      </c>
      <c r="AL83" s="36">
        <f>IF(ISNA(_xlfn.XMATCH("防災や防犯に関すること",_xlfn.TEXTSPLIT(回答一覧[[#This Row],[7⃣区のおしらせ「せたがや」でどのようなテーマを特集してほしいか（複数選択可）]],";",,FALSE,0))),0,1)</f>
        <v>0</v>
      </c>
      <c r="AM83" s="36">
        <f>IF(ISNA(_xlfn.XMATCH("多様性の尊重（人権尊重・男女共同参画）に関すること",_xlfn.TEXTSPLIT(回答一覧[[#This Row],[7⃣区のおしらせ「せたがや」でどのようなテーマを特集してほしいか（複数選択可）]],";",,FALSE,0))),0,1)</f>
        <v>0</v>
      </c>
      <c r="AN83" s="36">
        <f>IF(ISNA(_xlfn.XMATCH("文化・芸術やスポーツ、生涯学習に関すること",_xlfn.TEXTSPLIT(回答一覧[[#This Row],[7⃣区のおしらせ「せたがや」でどのようなテーマを特集してほしいか（複数選択可）]],";",,FALSE,0))),0,1)</f>
        <v>1</v>
      </c>
      <c r="AO83" s="36">
        <f>IF(ISNA(_xlfn.XMATCH("清掃・資源リサイクルに関すること",_xlfn.TEXTSPLIT(回答一覧[[#This Row],[7⃣区のおしらせ「せたがや」でどのようなテーマを特集してほしいか（複数選択可）]],";",,FALSE,0))),0,1)</f>
        <v>1</v>
      </c>
      <c r="AP83" s="36">
        <f>IF(ISNA(_xlfn.XMATCH("消費者支援や産業振興・雇用促進に関すること",_xlfn.TEXTSPLIT(回答一覧[[#This Row],[7⃣区のおしらせ「せたがや」でどのようなテーマを特集してほしいか（複数選択可）]],";",,FALSE,0))),0,1)</f>
        <v>0</v>
      </c>
      <c r="AQ83" s="36">
        <f>IF(ISNA(_xlfn.XMATCH("公園・緑地や自然環境の保護に関すること",_xlfn.TEXTSPLIT(回答一覧[[#This Row],[7⃣区のおしらせ「せたがや」でどのようなテーマを特集してほしいか（複数選択可）]],";",,FALSE,0))),0,1)</f>
        <v>0</v>
      </c>
      <c r="AR83" s="36">
        <f>IF(ISNA(_xlfn.XMATCH("都市景観や交通に関すること",_xlfn.TEXTSPLIT(回答一覧[[#This Row],[7⃣区のおしらせ「せたがや」でどのようなテーマを特集してほしいか（複数選択可）]],";",,FALSE,0))),0,1)</f>
        <v>0</v>
      </c>
      <c r="AS83" s="36">
        <f>IF(ISNA(_xlfn.XMATCH("特にない",_xlfn.TEXTSPLIT(回答一覧[[#This Row],[7⃣区のおしらせ「せたがや」でどのようなテーマを特集してほしいか（複数選択可）]],";",,FALSE,0))),0,1)</f>
        <v>0</v>
      </c>
      <c r="AT83" s="36">
        <f>IF(ISNA(_xlfn.XMATCH("その他",_xlfn.TEXTSPLIT(回答一覧[[#This Row],[7⃣区のおしらせ「せたがや」でどのようなテーマを特集してほしいか（複数選択可）]],";",,FALSE,0))),0,1)</f>
        <v>0</v>
      </c>
      <c r="AU83" s="36">
        <f>IF(ISNA(_xlfn.XMATCH("無回答",_xlfn.TEXTSPLIT(回答一覧[[#This Row],[7⃣区のおしらせ「せたがや」でどのようなテーマを特集してほしいか（複数選択可）]],";",,FALSE,0))),0,1)</f>
        <v>0</v>
      </c>
      <c r="AV83" s="8" t="s">
        <v>419</v>
      </c>
      <c r="AW83" s="8" t="s">
        <v>357</v>
      </c>
      <c r="AX83" s="8" t="s">
        <v>347</v>
      </c>
      <c r="AY83" s="7"/>
    </row>
    <row r="84" spans="1:51" ht="40.5">
      <c r="A84" s="6" t="s">
        <v>184</v>
      </c>
      <c r="B84" s="12" t="s">
        <v>374</v>
      </c>
      <c r="C84" s="12" t="s">
        <v>380</v>
      </c>
      <c r="D84" s="8" t="s">
        <v>728</v>
      </c>
      <c r="E84" s="8" t="s">
        <v>363</v>
      </c>
      <c r="F84" s="7" t="s">
        <v>350</v>
      </c>
      <c r="G84" s="36">
        <f>IF(ISNA(_xlfn.XMATCH("新聞折込・戸別配付",_xlfn.TEXTSPLIT(回答一覧[[#This Row],[4⃣区のおしらせ「せたがや」をどのように入手しているか（複数選択可）]],";",,FALSE,0))),0,1)</f>
        <v>1</v>
      </c>
      <c r="H84" s="36">
        <f>IF(ISNA(_xlfn.XMATCH("駅",_xlfn.TEXTSPLIT(回答一覧[[#This Row],[4⃣区のおしらせ「せたがや」をどのように入手しているか（複数選択可）]],";",,FALSE,0))),0,1)</f>
        <v>0</v>
      </c>
      <c r="I84" s="36">
        <f>IF(ISNA(_xlfn.XMATCH("郵便局・コンビニエンスストア・その他商業施設",_xlfn.TEXTSPLIT(回答一覧[[#This Row],[4⃣区のおしらせ「せたがや」をどのように入手しているか（複数選択可）]],";",,FALSE,0))),0,1)</f>
        <v>0</v>
      </c>
      <c r="J84" s="36">
        <f>IF(ISNA(_xlfn.XMATCH("区施設",_xlfn.TEXTSPLIT(回答一覧[[#This Row],[4⃣区のおしらせ「せたがや」をどのように入手しているか（複数選択可）]],";",,FALSE,0))),0,1)</f>
        <v>0</v>
      </c>
      <c r="K84" s="36">
        <f>IF(ISNA(_xlfn.XMATCH("区のホームページ",_xlfn.TEXTSPLIT(回答一覧[[#This Row],[4⃣区のおしらせ「せたがや」をどのように入手しているか（複数選択可）]],";",,FALSE,0))),0,1)</f>
        <v>0</v>
      </c>
      <c r="L84" s="36">
        <f>IF(ISNA(_xlfn.XMATCH("カタログポケット・マチイロ",_xlfn.TEXTSPLIT(回答一覧[[#This Row],[4⃣区のおしらせ「せたがや」をどのように入手しているか（複数選択可）]],";",,FALSE,0))),0,1)</f>
        <v>0</v>
      </c>
      <c r="M84" s="36">
        <f>IF(ISNA(_xlfn.XMATCH("入手していない",_xlfn.TEXTSPLIT(回答一覧[[#This Row],[4⃣区のおしらせ「せたがや」をどのように入手しているか（複数選択可）]],";",,FALSE,0))),0,1)</f>
        <v>0</v>
      </c>
      <c r="N84" s="36">
        <f>IF(ISNA(_xlfn.XMATCH("その他",_xlfn.TEXTSPLIT(回答一覧[[#This Row],[4⃣区のおしらせ「せたがや」をどのように入手しているか（複数選択可）]],";",,FALSE,0))),0,1)</f>
        <v>0</v>
      </c>
      <c r="O84" s="36">
        <f>IF(ISNA(_xlfn.XMATCH("無回答",_xlfn.TEXTSPLIT(回答一覧[[#This Row],[4⃣区のおしらせ「せたがや」をどのように入手しているか（複数選択可）]],";",,FALSE,0))),0,1)</f>
        <v>0</v>
      </c>
      <c r="P84" s="8" t="s">
        <v>387</v>
      </c>
      <c r="Q84" s="8" t="s">
        <v>352</v>
      </c>
      <c r="R84" s="8" t="s">
        <v>377</v>
      </c>
      <c r="S84" s="8" t="s">
        <v>377</v>
      </c>
      <c r="T84" s="8" t="s">
        <v>377</v>
      </c>
      <c r="U84" s="8" t="s">
        <v>352</v>
      </c>
      <c r="V84" s="8" t="s">
        <v>370</v>
      </c>
      <c r="W84" s="7" t="s">
        <v>565</v>
      </c>
      <c r="X84" s="36">
        <f>IF(ISNA(_xlfn.XMATCH("利用できる行政サービスや、暮らしに関わる情報・知識を入手したい",_xlfn.TEXTSPLIT(回答一覧[[#This Row],[6⃣区のおしらせ「せたがや」にどんなことを期待するか（複数選択可）]],";",,FALSE,0))),0,1)</f>
        <v>1</v>
      </c>
      <c r="Y84" s="36">
        <f>IF(ISNA(_xlfn.XMATCH("イベントの情報を入手したい",_xlfn.TEXTSPLIT(回答一覧[[#This Row],[6⃣区のおしらせ「せたがや」にどんなことを期待するか（複数選択可）]],";",,FALSE,0))),0,1)</f>
        <v>0</v>
      </c>
      <c r="Z84" s="36">
        <f>IF(ISNA(_xlfn.XMATCH("区の新しい取組みについて知りたい",_xlfn.TEXTSPLIT(回答一覧[[#This Row],[6⃣区のおしらせ「せたがや」にどんなことを期待するか（複数選択可）]],";",,FALSE,0))),0,1)</f>
        <v>1</v>
      </c>
      <c r="AA84" s="36">
        <f>IF(ISNA(_xlfn.XMATCH("予算など区政の基本的な情報を入手したい",_xlfn.TEXTSPLIT(回答一覧[[#This Row],[6⃣区のおしらせ「せたがや」にどんなことを期待するか（複数選択可）]],";",,FALSE,0))),0,1)</f>
        <v>0</v>
      </c>
      <c r="AB84" s="36">
        <f>IF(ISNA(_xlfn.XMATCH("区が直面する課題や、それに対する区の考え・取組みについて知りたい",_xlfn.TEXTSPLIT(回答一覧[[#This Row],[6⃣区のおしらせ「せたがや」にどんなことを期待するか（複数選択可）]],";",,FALSE,0))),0,1)</f>
        <v>1</v>
      </c>
      <c r="AC84" s="36">
        <f>IF(ISNA(_xlfn.XMATCH("区の取組みへの意見募集企画に意見や提案を寄せたい",_xlfn.TEXTSPLIT(回答一覧[[#This Row],[6⃣区のおしらせ「せたがや」にどんなことを期待するか（複数選択可）]],";",,FALSE,0))),0,1)</f>
        <v>0</v>
      </c>
      <c r="AD84" s="36">
        <f>IF(ISNA(_xlfn.XMATCH("区民等と区が協働して取り組んでいる事柄について知りたい",_xlfn.TEXTSPLIT(回答一覧[[#This Row],[6⃣区のおしらせ「せたがや」にどんなことを期待するか（複数選択可）]],";",,FALSE,0))),0,1)</f>
        <v>0</v>
      </c>
      <c r="AE84" s="36">
        <f>IF(ISNA(_xlfn.XMATCH("特にない",_xlfn.TEXTSPLIT(回答一覧[[#This Row],[6⃣区のおしらせ「せたがや」にどんなことを期待するか（複数選択可）]],";",,FALSE,0))),0,1)</f>
        <v>0</v>
      </c>
      <c r="AF84" s="36">
        <f>IF(ISNA(_xlfn.XMATCH("無回答",_xlfn.TEXTSPLIT(回答一覧[[#This Row],[6⃣区のおしらせ「せたがや」にどんなことを期待するか（複数選択可）]],";",,FALSE,0))),0,1)</f>
        <v>0</v>
      </c>
      <c r="AG84" s="7" t="s">
        <v>566</v>
      </c>
      <c r="AH84" s="36">
        <f>IF(ISNA(_xlfn.XMATCH("健康づくりや高齢者・障害者の福祉に関すること",_xlfn.TEXTSPLIT(回答一覧[[#This Row],[7⃣区のおしらせ「せたがや」でどのようなテーマを特集してほしいか（複数選択可）]],";",,FALSE,0))),0,1)</f>
        <v>0</v>
      </c>
      <c r="AI84" s="36">
        <f>IF(ISNA(_xlfn.XMATCH("生活の困りごとに対する支援に関すること",_xlfn.TEXTSPLIT(回答一覧[[#This Row],[7⃣区のおしらせ「せたがや」でどのようなテーマを特集してほしいか（複数選択可）]],";",,FALSE,0))),0,1)</f>
        <v>0</v>
      </c>
      <c r="AJ84" s="36">
        <f>IF(ISNA(_xlfn.XMATCH("子ども・若者や教育に関すること",_xlfn.TEXTSPLIT(回答一覧[[#This Row],[7⃣区のおしらせ「せたがや」でどのようなテーマを特集してほしいか（複数選択可）]],";",,FALSE,0))),0,1)</f>
        <v>1</v>
      </c>
      <c r="AK84" s="36">
        <f>IF(ISNA(_xlfn.XMATCH("地域コミュニティに関すること",_xlfn.TEXTSPLIT(回答一覧[[#This Row],[7⃣区のおしらせ「せたがや」でどのようなテーマを特集してほしいか（複数選択可）]],";",,FALSE,0))),0,1)</f>
        <v>0</v>
      </c>
      <c r="AL84" s="36">
        <f>IF(ISNA(_xlfn.XMATCH("防災や防犯に関すること",_xlfn.TEXTSPLIT(回答一覧[[#This Row],[7⃣区のおしらせ「せたがや」でどのようなテーマを特集してほしいか（複数選択可）]],";",,FALSE,0))),0,1)</f>
        <v>0</v>
      </c>
      <c r="AM84" s="36">
        <f>IF(ISNA(_xlfn.XMATCH("多様性の尊重（人権尊重・男女共同参画）に関すること",_xlfn.TEXTSPLIT(回答一覧[[#This Row],[7⃣区のおしらせ「せたがや」でどのようなテーマを特集してほしいか（複数選択可）]],";",,FALSE,0))),0,1)</f>
        <v>0</v>
      </c>
      <c r="AN84" s="36">
        <f>IF(ISNA(_xlfn.XMATCH("文化・芸術やスポーツ、生涯学習に関すること",_xlfn.TEXTSPLIT(回答一覧[[#This Row],[7⃣区のおしらせ「せたがや」でどのようなテーマを特集してほしいか（複数選択可）]],";",,FALSE,0))),0,1)</f>
        <v>1</v>
      </c>
      <c r="AO84" s="36">
        <f>IF(ISNA(_xlfn.XMATCH("清掃・資源リサイクルに関すること",_xlfn.TEXTSPLIT(回答一覧[[#This Row],[7⃣区のおしらせ「せたがや」でどのようなテーマを特集してほしいか（複数選択可）]],";",,FALSE,0))),0,1)</f>
        <v>0</v>
      </c>
      <c r="AP84" s="36">
        <f>IF(ISNA(_xlfn.XMATCH("消費者支援や産業振興・雇用促進に関すること",_xlfn.TEXTSPLIT(回答一覧[[#This Row],[7⃣区のおしらせ「せたがや」でどのようなテーマを特集してほしいか（複数選択可）]],";",,FALSE,0))),0,1)</f>
        <v>0</v>
      </c>
      <c r="AQ84" s="36">
        <f>IF(ISNA(_xlfn.XMATCH("公園・緑地や自然環境の保護に関すること",_xlfn.TEXTSPLIT(回答一覧[[#This Row],[7⃣区のおしらせ「せたがや」でどのようなテーマを特集してほしいか（複数選択可）]],";",,FALSE,0))),0,1)</f>
        <v>0</v>
      </c>
      <c r="AR84" s="36">
        <f>IF(ISNA(_xlfn.XMATCH("都市景観や交通に関すること",_xlfn.TEXTSPLIT(回答一覧[[#This Row],[7⃣区のおしらせ「せたがや」でどのようなテーマを特集してほしいか（複数選択可）]],";",,FALSE,0))),0,1)</f>
        <v>0</v>
      </c>
      <c r="AS84" s="36">
        <f>IF(ISNA(_xlfn.XMATCH("特にない",_xlfn.TEXTSPLIT(回答一覧[[#This Row],[7⃣区のおしらせ「せたがや」でどのようなテーマを特集してほしいか（複数選択可）]],";",,FALSE,0))),0,1)</f>
        <v>0</v>
      </c>
      <c r="AT84" s="36">
        <f>IF(ISNA(_xlfn.XMATCH("その他",_xlfn.TEXTSPLIT(回答一覧[[#This Row],[7⃣区のおしらせ「せたがや」でどのようなテーマを特集してほしいか（複数選択可）]],";",,FALSE,0))),0,1)</f>
        <v>0</v>
      </c>
      <c r="AU84" s="36">
        <f>IF(ISNA(_xlfn.XMATCH("無回答",_xlfn.TEXTSPLIT(回答一覧[[#This Row],[7⃣区のおしらせ「せたがや」でどのようなテーマを特集してほしいか（複数選択可）]],";",,FALSE,0))),0,1)</f>
        <v>0</v>
      </c>
      <c r="AV84" s="8" t="s">
        <v>419</v>
      </c>
      <c r="AW84" s="8" t="s">
        <v>357</v>
      </c>
      <c r="AX84" s="8" t="s">
        <v>347</v>
      </c>
      <c r="AY84" s="7"/>
    </row>
    <row r="85" spans="1:51" ht="54">
      <c r="A85" s="6" t="s">
        <v>183</v>
      </c>
      <c r="B85" s="12" t="s">
        <v>847</v>
      </c>
      <c r="C85" s="12" t="s">
        <v>349</v>
      </c>
      <c r="D85" s="8" t="s">
        <v>728</v>
      </c>
      <c r="E85" s="8" t="s">
        <v>363</v>
      </c>
      <c r="F85" s="7" t="s">
        <v>350</v>
      </c>
      <c r="G85" s="36">
        <f>IF(ISNA(_xlfn.XMATCH("新聞折込・戸別配付",_xlfn.TEXTSPLIT(回答一覧[[#This Row],[4⃣区のおしらせ「せたがや」をどのように入手しているか（複数選択可）]],";",,FALSE,0))),0,1)</f>
        <v>1</v>
      </c>
      <c r="H85" s="36">
        <f>IF(ISNA(_xlfn.XMATCH("駅",_xlfn.TEXTSPLIT(回答一覧[[#This Row],[4⃣区のおしらせ「せたがや」をどのように入手しているか（複数選択可）]],";",,FALSE,0))),0,1)</f>
        <v>0</v>
      </c>
      <c r="I85" s="36">
        <f>IF(ISNA(_xlfn.XMATCH("郵便局・コンビニエンスストア・その他商業施設",_xlfn.TEXTSPLIT(回答一覧[[#This Row],[4⃣区のおしらせ「せたがや」をどのように入手しているか（複数選択可）]],";",,FALSE,0))),0,1)</f>
        <v>0</v>
      </c>
      <c r="J85" s="36">
        <f>IF(ISNA(_xlfn.XMATCH("区施設",_xlfn.TEXTSPLIT(回答一覧[[#This Row],[4⃣区のおしらせ「せたがや」をどのように入手しているか（複数選択可）]],";",,FALSE,0))),0,1)</f>
        <v>0</v>
      </c>
      <c r="K85" s="36">
        <f>IF(ISNA(_xlfn.XMATCH("区のホームページ",_xlfn.TEXTSPLIT(回答一覧[[#This Row],[4⃣区のおしらせ「せたがや」をどのように入手しているか（複数選択可）]],";",,FALSE,0))),0,1)</f>
        <v>0</v>
      </c>
      <c r="L85" s="36">
        <f>IF(ISNA(_xlfn.XMATCH("カタログポケット・マチイロ",_xlfn.TEXTSPLIT(回答一覧[[#This Row],[4⃣区のおしらせ「せたがや」をどのように入手しているか（複数選択可）]],";",,FALSE,0))),0,1)</f>
        <v>0</v>
      </c>
      <c r="M85" s="36">
        <f>IF(ISNA(_xlfn.XMATCH("入手していない",_xlfn.TEXTSPLIT(回答一覧[[#This Row],[4⃣区のおしらせ「せたがや」をどのように入手しているか（複数選択可）]],";",,FALSE,0))),0,1)</f>
        <v>0</v>
      </c>
      <c r="N85" s="36">
        <f>IF(ISNA(_xlfn.XMATCH("その他",_xlfn.TEXTSPLIT(回答一覧[[#This Row],[4⃣区のおしらせ「せたがや」をどのように入手しているか（複数選択可）]],";",,FALSE,0))),0,1)</f>
        <v>0</v>
      </c>
      <c r="O85" s="36">
        <f>IF(ISNA(_xlfn.XMATCH("無回答",_xlfn.TEXTSPLIT(回答一覧[[#This Row],[4⃣区のおしらせ「せたがや」をどのように入手しているか（複数選択可）]],";",,FALSE,0))),0,1)</f>
        <v>0</v>
      </c>
      <c r="P85" s="8" t="s">
        <v>351</v>
      </c>
      <c r="Q85" s="8" t="s">
        <v>352</v>
      </c>
      <c r="R85" s="8" t="s">
        <v>352</v>
      </c>
      <c r="S85" s="8" t="s">
        <v>352</v>
      </c>
      <c r="T85" s="8" t="s">
        <v>352</v>
      </c>
      <c r="U85" s="8" t="s">
        <v>377</v>
      </c>
      <c r="V85" s="8" t="s">
        <v>353</v>
      </c>
      <c r="W85" s="7" t="s">
        <v>371</v>
      </c>
      <c r="X85" s="36">
        <f>IF(ISNA(_xlfn.XMATCH("利用できる行政サービスや、暮らしに関わる情報・知識を入手したい",_xlfn.TEXTSPLIT(回答一覧[[#This Row],[6⃣区のおしらせ「せたがや」にどんなことを期待するか（複数選択可）]],";",,FALSE,0))),0,1)</f>
        <v>1</v>
      </c>
      <c r="Y85" s="36">
        <f>IF(ISNA(_xlfn.XMATCH("イベントの情報を入手したい",_xlfn.TEXTSPLIT(回答一覧[[#This Row],[6⃣区のおしらせ「せたがや」にどんなことを期待するか（複数選択可）]],";",,FALSE,0))),0,1)</f>
        <v>1</v>
      </c>
      <c r="Z85" s="36">
        <f>IF(ISNA(_xlfn.XMATCH("区の新しい取組みについて知りたい",_xlfn.TEXTSPLIT(回答一覧[[#This Row],[6⃣区のおしらせ「せたがや」にどんなことを期待するか（複数選択可）]],";",,FALSE,0))),0,1)</f>
        <v>1</v>
      </c>
      <c r="AA85" s="36">
        <f>IF(ISNA(_xlfn.XMATCH("予算など区政の基本的な情報を入手したい",_xlfn.TEXTSPLIT(回答一覧[[#This Row],[6⃣区のおしらせ「せたがや」にどんなことを期待するか（複数選択可）]],";",,FALSE,0))),0,1)</f>
        <v>0</v>
      </c>
      <c r="AB85" s="36">
        <f>IF(ISNA(_xlfn.XMATCH("区が直面する課題や、それに対する区の考え・取組みについて知りたい",_xlfn.TEXTSPLIT(回答一覧[[#This Row],[6⃣区のおしらせ「せたがや」にどんなことを期待するか（複数選択可）]],";",,FALSE,0))),0,1)</f>
        <v>1</v>
      </c>
      <c r="AC85" s="36">
        <f>IF(ISNA(_xlfn.XMATCH("区の取組みへの意見募集企画に意見や提案を寄せたい",_xlfn.TEXTSPLIT(回答一覧[[#This Row],[6⃣区のおしらせ「せたがや」にどんなことを期待するか（複数選択可）]],";",,FALSE,0))),0,1)</f>
        <v>0</v>
      </c>
      <c r="AD85" s="36">
        <f>IF(ISNA(_xlfn.XMATCH("区民等と区が協働して取り組んでいる事柄について知りたい",_xlfn.TEXTSPLIT(回答一覧[[#This Row],[6⃣区のおしらせ「せたがや」にどんなことを期待するか（複数選択可）]],";",,FALSE,0))),0,1)</f>
        <v>1</v>
      </c>
      <c r="AE85" s="36">
        <f>IF(ISNA(_xlfn.XMATCH("特にない",_xlfn.TEXTSPLIT(回答一覧[[#This Row],[6⃣区のおしらせ「せたがや」にどんなことを期待するか（複数選択可）]],";",,FALSE,0))),0,1)</f>
        <v>0</v>
      </c>
      <c r="AF85" s="36">
        <f>IF(ISNA(_xlfn.XMATCH("無回答",_xlfn.TEXTSPLIT(回答一覧[[#This Row],[6⃣区のおしらせ「せたがや」にどんなことを期待するか（複数選択可）]],";",,FALSE,0))),0,1)</f>
        <v>0</v>
      </c>
      <c r="AG85" s="7" t="s">
        <v>564</v>
      </c>
      <c r="AH85" s="36">
        <f>IF(ISNA(_xlfn.XMATCH("健康づくりや高齢者・障害者の福祉に関すること",_xlfn.TEXTSPLIT(回答一覧[[#This Row],[7⃣区のおしらせ「せたがや」でどのようなテーマを特集してほしいか（複数選択可）]],";",,FALSE,0))),0,1)</f>
        <v>1</v>
      </c>
      <c r="AI85" s="36">
        <f>IF(ISNA(_xlfn.XMATCH("生活の困りごとに対する支援に関すること",_xlfn.TEXTSPLIT(回答一覧[[#This Row],[7⃣区のおしらせ「せたがや」でどのようなテーマを特集してほしいか（複数選択可）]],";",,FALSE,0))),0,1)</f>
        <v>1</v>
      </c>
      <c r="AJ85" s="36">
        <f>IF(ISNA(_xlfn.XMATCH("子ども・若者や教育に関すること",_xlfn.TEXTSPLIT(回答一覧[[#This Row],[7⃣区のおしらせ「せたがや」でどのようなテーマを特集してほしいか（複数選択可）]],";",,FALSE,0))),0,1)</f>
        <v>0</v>
      </c>
      <c r="AK85" s="36">
        <f>IF(ISNA(_xlfn.XMATCH("地域コミュニティに関すること",_xlfn.TEXTSPLIT(回答一覧[[#This Row],[7⃣区のおしらせ「せたがや」でどのようなテーマを特集してほしいか（複数選択可）]],";",,FALSE,0))),0,1)</f>
        <v>0</v>
      </c>
      <c r="AL85" s="36">
        <f>IF(ISNA(_xlfn.XMATCH("防災や防犯に関すること",_xlfn.TEXTSPLIT(回答一覧[[#This Row],[7⃣区のおしらせ「せたがや」でどのようなテーマを特集してほしいか（複数選択可）]],";",,FALSE,0))),0,1)</f>
        <v>0</v>
      </c>
      <c r="AM85" s="36">
        <f>IF(ISNA(_xlfn.XMATCH("多様性の尊重（人権尊重・男女共同参画）に関すること",_xlfn.TEXTSPLIT(回答一覧[[#This Row],[7⃣区のおしらせ「せたがや」でどのようなテーマを特集してほしいか（複数選択可）]],";",,FALSE,0))),0,1)</f>
        <v>0</v>
      </c>
      <c r="AN85" s="36">
        <f>IF(ISNA(_xlfn.XMATCH("文化・芸術やスポーツ、生涯学習に関すること",_xlfn.TEXTSPLIT(回答一覧[[#This Row],[7⃣区のおしらせ「せたがや」でどのようなテーマを特集してほしいか（複数選択可）]],";",,FALSE,0))),0,1)</f>
        <v>1</v>
      </c>
      <c r="AO85" s="36">
        <f>IF(ISNA(_xlfn.XMATCH("清掃・資源リサイクルに関すること",_xlfn.TEXTSPLIT(回答一覧[[#This Row],[7⃣区のおしらせ「せたがや」でどのようなテーマを特集してほしいか（複数選択可）]],";",,FALSE,0))),0,1)</f>
        <v>0</v>
      </c>
      <c r="AP85" s="36">
        <f>IF(ISNA(_xlfn.XMATCH("消費者支援や産業振興・雇用促進に関すること",_xlfn.TEXTSPLIT(回答一覧[[#This Row],[7⃣区のおしらせ「せたがや」でどのようなテーマを特集してほしいか（複数選択可）]],";",,FALSE,0))),0,1)</f>
        <v>0</v>
      </c>
      <c r="AQ85" s="36">
        <f>IF(ISNA(_xlfn.XMATCH("公園・緑地や自然環境の保護に関すること",_xlfn.TEXTSPLIT(回答一覧[[#This Row],[7⃣区のおしらせ「せたがや」でどのようなテーマを特集してほしいか（複数選択可）]],";",,FALSE,0))),0,1)</f>
        <v>1</v>
      </c>
      <c r="AR85" s="36">
        <f>IF(ISNA(_xlfn.XMATCH("都市景観や交通に関すること",_xlfn.TEXTSPLIT(回答一覧[[#This Row],[7⃣区のおしらせ「せたがや」でどのようなテーマを特集してほしいか（複数選択可）]],";",,FALSE,0))),0,1)</f>
        <v>0</v>
      </c>
      <c r="AS85" s="36">
        <f>IF(ISNA(_xlfn.XMATCH("特にない",_xlfn.TEXTSPLIT(回答一覧[[#This Row],[7⃣区のおしらせ「せたがや」でどのようなテーマを特集してほしいか（複数選択可）]],";",,FALSE,0))),0,1)</f>
        <v>0</v>
      </c>
      <c r="AT85" s="36">
        <f>IF(ISNA(_xlfn.XMATCH("その他",_xlfn.TEXTSPLIT(回答一覧[[#This Row],[7⃣区のおしらせ「せたがや」でどのようなテーマを特集してほしいか（複数選択可）]],";",,FALSE,0))),0,1)</f>
        <v>0</v>
      </c>
      <c r="AU85" s="36">
        <f>IF(ISNA(_xlfn.XMATCH("無回答",_xlfn.TEXTSPLIT(回答一覧[[#This Row],[7⃣区のおしらせ「せたがや」でどのようなテーマを特集してほしいか（複数選択可）]],";",,FALSE,0))),0,1)</f>
        <v>0</v>
      </c>
      <c r="AV85" s="8" t="s">
        <v>363</v>
      </c>
      <c r="AW85" s="8" t="s">
        <v>357</v>
      </c>
      <c r="AX85" s="8" t="s">
        <v>347</v>
      </c>
      <c r="AY85" s="7"/>
    </row>
    <row r="86" spans="1:51" ht="81">
      <c r="A86" s="6" t="s">
        <v>182</v>
      </c>
      <c r="B86" s="12" t="s">
        <v>374</v>
      </c>
      <c r="C86" s="12" t="s">
        <v>349</v>
      </c>
      <c r="D86" s="8" t="s">
        <v>728</v>
      </c>
      <c r="E86" s="8" t="s">
        <v>730</v>
      </c>
      <c r="F86" s="7" t="s">
        <v>562</v>
      </c>
      <c r="G86" s="36">
        <f>IF(ISNA(_xlfn.XMATCH("新聞折込・戸別配付",_xlfn.TEXTSPLIT(回答一覧[[#This Row],[4⃣区のおしらせ「せたがや」をどのように入手しているか（複数選択可）]],";",,FALSE,0))),0,1)</f>
        <v>1</v>
      </c>
      <c r="H86" s="36">
        <f>IF(ISNA(_xlfn.XMATCH("駅",_xlfn.TEXTSPLIT(回答一覧[[#This Row],[4⃣区のおしらせ「せたがや」をどのように入手しているか（複数選択可）]],";",,FALSE,0))),0,1)</f>
        <v>1</v>
      </c>
      <c r="I86" s="36">
        <f>IF(ISNA(_xlfn.XMATCH("郵便局・コンビニエンスストア・その他商業施設",_xlfn.TEXTSPLIT(回答一覧[[#This Row],[4⃣区のおしらせ「せたがや」をどのように入手しているか（複数選択可）]],";",,FALSE,0))),0,1)</f>
        <v>0</v>
      </c>
      <c r="J86" s="36">
        <f>IF(ISNA(_xlfn.XMATCH("区施設",_xlfn.TEXTSPLIT(回答一覧[[#This Row],[4⃣区のおしらせ「せたがや」をどのように入手しているか（複数選択可）]],";",,FALSE,0))),0,1)</f>
        <v>1</v>
      </c>
      <c r="K86" s="36">
        <f>IF(ISNA(_xlfn.XMATCH("区のホームページ",_xlfn.TEXTSPLIT(回答一覧[[#This Row],[4⃣区のおしらせ「せたがや」をどのように入手しているか（複数選択可）]],";",,FALSE,0))),0,1)</f>
        <v>0</v>
      </c>
      <c r="L86" s="36">
        <f>IF(ISNA(_xlfn.XMATCH("カタログポケット・マチイロ",_xlfn.TEXTSPLIT(回答一覧[[#This Row],[4⃣区のおしらせ「せたがや」をどのように入手しているか（複数選択可）]],";",,FALSE,0))),0,1)</f>
        <v>0</v>
      </c>
      <c r="M86" s="36">
        <f>IF(ISNA(_xlfn.XMATCH("入手していない",_xlfn.TEXTSPLIT(回答一覧[[#This Row],[4⃣区のおしらせ「せたがや」をどのように入手しているか（複数選択可）]],";",,FALSE,0))),0,1)</f>
        <v>0</v>
      </c>
      <c r="N86" s="36">
        <f>IF(ISNA(_xlfn.XMATCH("その他",_xlfn.TEXTSPLIT(回答一覧[[#This Row],[4⃣区のおしらせ「せたがや」をどのように入手しているか（複数選択可）]],";",,FALSE,0))),0,1)</f>
        <v>0</v>
      </c>
      <c r="O86" s="36">
        <f>IF(ISNA(_xlfn.XMATCH("無回答",_xlfn.TEXTSPLIT(回答一覧[[#This Row],[4⃣区のおしらせ「せたがや」をどのように入手しているか（複数選択可）]],";",,FALSE,0))),0,1)</f>
        <v>0</v>
      </c>
      <c r="P86" s="8" t="s">
        <v>351</v>
      </c>
      <c r="Q86" s="8" t="s">
        <v>352</v>
      </c>
      <c r="R86" s="8" t="s">
        <v>352</v>
      </c>
      <c r="S86" s="8" t="s">
        <v>352</v>
      </c>
      <c r="T86" s="8" t="s">
        <v>352</v>
      </c>
      <c r="U86" s="8" t="s">
        <v>352</v>
      </c>
      <c r="V86" s="8" t="s">
        <v>353</v>
      </c>
      <c r="W86" s="7" t="s">
        <v>414</v>
      </c>
      <c r="X86" s="36">
        <f>IF(ISNA(_xlfn.XMATCH("利用できる行政サービスや、暮らしに関わる情報・知識を入手したい",_xlfn.TEXTSPLIT(回答一覧[[#This Row],[6⃣区のおしらせ「せたがや」にどんなことを期待するか（複数選択可）]],";",,FALSE,0))),0,1)</f>
        <v>1</v>
      </c>
      <c r="Y86" s="36">
        <f>IF(ISNA(_xlfn.XMATCH("イベントの情報を入手したい",_xlfn.TEXTSPLIT(回答一覧[[#This Row],[6⃣区のおしらせ「せたがや」にどんなことを期待するか（複数選択可）]],";",,FALSE,0))),0,1)</f>
        <v>1</v>
      </c>
      <c r="Z86" s="36">
        <f>IF(ISNA(_xlfn.XMATCH("区の新しい取組みについて知りたい",_xlfn.TEXTSPLIT(回答一覧[[#This Row],[6⃣区のおしらせ「せたがや」にどんなことを期待するか（複数選択可）]],";",,FALSE,0))),0,1)</f>
        <v>1</v>
      </c>
      <c r="AA86" s="36">
        <f>IF(ISNA(_xlfn.XMATCH("予算など区政の基本的な情報を入手したい",_xlfn.TEXTSPLIT(回答一覧[[#This Row],[6⃣区のおしらせ「せたがや」にどんなことを期待するか（複数選択可）]],";",,FALSE,0))),0,1)</f>
        <v>1</v>
      </c>
      <c r="AB86" s="36">
        <f>IF(ISNA(_xlfn.XMATCH("区が直面する課題や、それに対する区の考え・取組みについて知りたい",_xlfn.TEXTSPLIT(回答一覧[[#This Row],[6⃣区のおしらせ「せたがや」にどんなことを期待するか（複数選択可）]],";",,FALSE,0))),0,1)</f>
        <v>1</v>
      </c>
      <c r="AC86" s="36">
        <f>IF(ISNA(_xlfn.XMATCH("区の取組みへの意見募集企画に意見や提案を寄せたい",_xlfn.TEXTSPLIT(回答一覧[[#This Row],[6⃣区のおしらせ「せたがや」にどんなことを期待するか（複数選択可）]],";",,FALSE,0))),0,1)</f>
        <v>1</v>
      </c>
      <c r="AD86" s="36">
        <f>IF(ISNA(_xlfn.XMATCH("区民等と区が協働して取り組んでいる事柄について知りたい",_xlfn.TEXTSPLIT(回答一覧[[#This Row],[6⃣区のおしらせ「せたがや」にどんなことを期待するか（複数選択可）]],";",,FALSE,0))),0,1)</f>
        <v>1</v>
      </c>
      <c r="AE86" s="36">
        <f>IF(ISNA(_xlfn.XMATCH("特にない",_xlfn.TEXTSPLIT(回答一覧[[#This Row],[6⃣区のおしらせ「せたがや」にどんなことを期待するか（複数選択可）]],";",,FALSE,0))),0,1)</f>
        <v>0</v>
      </c>
      <c r="AF86" s="36">
        <f>IF(ISNA(_xlfn.XMATCH("無回答",_xlfn.TEXTSPLIT(回答一覧[[#This Row],[6⃣区のおしらせ「せたがや」にどんなことを期待するか（複数選択可）]],";",,FALSE,0))),0,1)</f>
        <v>0</v>
      </c>
      <c r="AG86" s="7" t="s">
        <v>563</v>
      </c>
      <c r="AH86" s="36">
        <f>IF(ISNA(_xlfn.XMATCH("健康づくりや高齢者・障害者の福祉に関すること",_xlfn.TEXTSPLIT(回答一覧[[#This Row],[7⃣区のおしらせ「せたがや」でどのようなテーマを特集してほしいか（複数選択可）]],";",,FALSE,0))),0,1)</f>
        <v>0</v>
      </c>
      <c r="AI86" s="36">
        <f>IF(ISNA(_xlfn.XMATCH("生活の困りごとに対する支援に関すること",_xlfn.TEXTSPLIT(回答一覧[[#This Row],[7⃣区のおしらせ「せたがや」でどのようなテーマを特集してほしいか（複数選択可）]],";",,FALSE,0))),0,1)</f>
        <v>0</v>
      </c>
      <c r="AJ86" s="36">
        <f>IF(ISNA(_xlfn.XMATCH("子ども・若者や教育に関すること",_xlfn.TEXTSPLIT(回答一覧[[#This Row],[7⃣区のおしらせ「せたがや」でどのようなテーマを特集してほしいか（複数選択可）]],";",,FALSE,0))),0,1)</f>
        <v>1</v>
      </c>
      <c r="AK86" s="36">
        <f>IF(ISNA(_xlfn.XMATCH("地域コミュニティに関すること",_xlfn.TEXTSPLIT(回答一覧[[#This Row],[7⃣区のおしらせ「せたがや」でどのようなテーマを特集してほしいか（複数選択可）]],";",,FALSE,0))),0,1)</f>
        <v>0</v>
      </c>
      <c r="AL86" s="36">
        <f>IF(ISNA(_xlfn.XMATCH("防災や防犯に関すること",_xlfn.TEXTSPLIT(回答一覧[[#This Row],[7⃣区のおしらせ「せたがや」でどのようなテーマを特集してほしいか（複数選択可）]],";",,FALSE,0))),0,1)</f>
        <v>1</v>
      </c>
      <c r="AM86" s="36">
        <f>IF(ISNA(_xlfn.XMATCH("多様性の尊重（人権尊重・男女共同参画）に関すること",_xlfn.TEXTSPLIT(回答一覧[[#This Row],[7⃣区のおしらせ「せたがや」でどのようなテーマを特集してほしいか（複数選択可）]],";",,FALSE,0))),0,1)</f>
        <v>0</v>
      </c>
      <c r="AN86" s="36">
        <f>IF(ISNA(_xlfn.XMATCH("文化・芸術やスポーツ、生涯学習に関すること",_xlfn.TEXTSPLIT(回答一覧[[#This Row],[7⃣区のおしらせ「せたがや」でどのようなテーマを特集してほしいか（複数選択可）]],";",,FALSE,0))),0,1)</f>
        <v>1</v>
      </c>
      <c r="AO86" s="36">
        <f>IF(ISNA(_xlfn.XMATCH("清掃・資源リサイクルに関すること",_xlfn.TEXTSPLIT(回答一覧[[#This Row],[7⃣区のおしらせ「せたがや」でどのようなテーマを特集してほしいか（複数選択可）]],";",,FALSE,0))),0,1)</f>
        <v>0</v>
      </c>
      <c r="AP86" s="36">
        <f>IF(ISNA(_xlfn.XMATCH("消費者支援や産業振興・雇用促進に関すること",_xlfn.TEXTSPLIT(回答一覧[[#This Row],[7⃣区のおしらせ「せたがや」でどのようなテーマを特集してほしいか（複数選択可）]],";",,FALSE,0))),0,1)</f>
        <v>1</v>
      </c>
      <c r="AQ86" s="36">
        <f>IF(ISNA(_xlfn.XMATCH("公園・緑地や自然環境の保護に関すること",_xlfn.TEXTSPLIT(回答一覧[[#This Row],[7⃣区のおしらせ「せたがや」でどのようなテーマを特集してほしいか（複数選択可）]],";",,FALSE,0))),0,1)</f>
        <v>1</v>
      </c>
      <c r="AR86" s="36">
        <f>IF(ISNA(_xlfn.XMATCH("都市景観や交通に関すること",_xlfn.TEXTSPLIT(回答一覧[[#This Row],[7⃣区のおしらせ「せたがや」でどのようなテーマを特集してほしいか（複数選択可）]],";",,FALSE,0))),0,1)</f>
        <v>1</v>
      </c>
      <c r="AS86" s="36">
        <f>IF(ISNA(_xlfn.XMATCH("特にない",_xlfn.TEXTSPLIT(回答一覧[[#This Row],[7⃣区のおしらせ「せたがや」でどのようなテーマを特集してほしいか（複数選択可）]],";",,FALSE,0))),0,1)</f>
        <v>0</v>
      </c>
      <c r="AT86" s="36">
        <f>IF(ISNA(_xlfn.XMATCH("その他",_xlfn.TEXTSPLIT(回答一覧[[#This Row],[7⃣区のおしらせ「せたがや」でどのようなテーマを特集してほしいか（複数選択可）]],";",,FALSE,0))),0,1)</f>
        <v>0</v>
      </c>
      <c r="AU86" s="36">
        <f>IF(ISNA(_xlfn.XMATCH("無回答",_xlfn.TEXTSPLIT(回答一覧[[#This Row],[7⃣区のおしらせ「せたがや」でどのようなテーマを特集してほしいか（複数選択可）]],";",,FALSE,0))),0,1)</f>
        <v>0</v>
      </c>
      <c r="AV86" s="8" t="s">
        <v>363</v>
      </c>
      <c r="AW86" s="8" t="s">
        <v>357</v>
      </c>
      <c r="AX86" s="8" t="s">
        <v>347</v>
      </c>
      <c r="AY86" s="7"/>
    </row>
    <row r="87" spans="1:51" ht="40.5">
      <c r="A87" s="6" t="s">
        <v>181</v>
      </c>
      <c r="B87" s="12" t="s">
        <v>348</v>
      </c>
      <c r="C87" s="12" t="s">
        <v>349</v>
      </c>
      <c r="D87" s="8" t="s">
        <v>728</v>
      </c>
      <c r="E87" s="8" t="s">
        <v>730</v>
      </c>
      <c r="F87" s="7" t="s">
        <v>350</v>
      </c>
      <c r="G87" s="36">
        <f>IF(ISNA(_xlfn.XMATCH("新聞折込・戸別配付",_xlfn.TEXTSPLIT(回答一覧[[#This Row],[4⃣区のおしらせ「せたがや」をどのように入手しているか（複数選択可）]],";",,FALSE,0))),0,1)</f>
        <v>1</v>
      </c>
      <c r="H87" s="36">
        <f>IF(ISNA(_xlfn.XMATCH("駅",_xlfn.TEXTSPLIT(回答一覧[[#This Row],[4⃣区のおしらせ「せたがや」をどのように入手しているか（複数選択可）]],";",,FALSE,0))),0,1)</f>
        <v>0</v>
      </c>
      <c r="I87" s="36">
        <f>IF(ISNA(_xlfn.XMATCH("郵便局・コンビニエンスストア・その他商業施設",_xlfn.TEXTSPLIT(回答一覧[[#This Row],[4⃣区のおしらせ「せたがや」をどのように入手しているか（複数選択可）]],";",,FALSE,0))),0,1)</f>
        <v>0</v>
      </c>
      <c r="J87" s="36">
        <f>IF(ISNA(_xlfn.XMATCH("区施設",_xlfn.TEXTSPLIT(回答一覧[[#This Row],[4⃣区のおしらせ「せたがや」をどのように入手しているか（複数選択可）]],";",,FALSE,0))),0,1)</f>
        <v>0</v>
      </c>
      <c r="K87" s="36">
        <f>IF(ISNA(_xlfn.XMATCH("区のホームページ",_xlfn.TEXTSPLIT(回答一覧[[#This Row],[4⃣区のおしらせ「せたがや」をどのように入手しているか（複数選択可）]],";",,FALSE,0))),0,1)</f>
        <v>0</v>
      </c>
      <c r="L87" s="36">
        <f>IF(ISNA(_xlfn.XMATCH("カタログポケット・マチイロ",_xlfn.TEXTSPLIT(回答一覧[[#This Row],[4⃣区のおしらせ「せたがや」をどのように入手しているか（複数選択可）]],";",,FALSE,0))),0,1)</f>
        <v>0</v>
      </c>
      <c r="M87" s="36">
        <f>IF(ISNA(_xlfn.XMATCH("入手していない",_xlfn.TEXTSPLIT(回答一覧[[#This Row],[4⃣区のおしらせ「せたがや」をどのように入手しているか（複数選択可）]],";",,FALSE,0))),0,1)</f>
        <v>0</v>
      </c>
      <c r="N87" s="36">
        <f>IF(ISNA(_xlfn.XMATCH("その他",_xlfn.TEXTSPLIT(回答一覧[[#This Row],[4⃣区のおしらせ「せたがや」をどのように入手しているか（複数選択可）]],";",,FALSE,0))),0,1)</f>
        <v>0</v>
      </c>
      <c r="O87" s="36">
        <f>IF(ISNA(_xlfn.XMATCH("無回答",_xlfn.TEXTSPLIT(回答一覧[[#This Row],[4⃣区のおしらせ「せたがや」をどのように入手しているか（複数選択可）]],";",,FALSE,0))),0,1)</f>
        <v>0</v>
      </c>
      <c r="P87" s="8" t="s">
        <v>351</v>
      </c>
      <c r="Q87" s="8" t="s">
        <v>352</v>
      </c>
      <c r="R87" s="8" t="s">
        <v>352</v>
      </c>
      <c r="S87" s="8" t="s">
        <v>352</v>
      </c>
      <c r="T87" s="8" t="s">
        <v>352</v>
      </c>
      <c r="U87" s="8" t="s">
        <v>352</v>
      </c>
      <c r="V87" s="8" t="s">
        <v>353</v>
      </c>
      <c r="W87" s="7" t="s">
        <v>454</v>
      </c>
      <c r="X87" s="36">
        <f>IF(ISNA(_xlfn.XMATCH("利用できる行政サービスや、暮らしに関わる情報・知識を入手したい",_xlfn.TEXTSPLIT(回答一覧[[#This Row],[6⃣区のおしらせ「せたがや」にどんなことを期待するか（複数選択可）]],";",,FALSE,0))),0,1)</f>
        <v>1</v>
      </c>
      <c r="Y87" s="36">
        <f>IF(ISNA(_xlfn.XMATCH("イベントの情報を入手したい",_xlfn.TEXTSPLIT(回答一覧[[#This Row],[6⃣区のおしらせ「せたがや」にどんなことを期待するか（複数選択可）]],";",,FALSE,0))),0,1)</f>
        <v>1</v>
      </c>
      <c r="Z87" s="36">
        <f>IF(ISNA(_xlfn.XMATCH("区の新しい取組みについて知りたい",_xlfn.TEXTSPLIT(回答一覧[[#This Row],[6⃣区のおしらせ「せたがや」にどんなことを期待するか（複数選択可）]],";",,FALSE,0))),0,1)</f>
        <v>0</v>
      </c>
      <c r="AA87" s="36">
        <f>IF(ISNA(_xlfn.XMATCH("予算など区政の基本的な情報を入手したい",_xlfn.TEXTSPLIT(回答一覧[[#This Row],[6⃣区のおしらせ「せたがや」にどんなことを期待するか（複数選択可）]],";",,FALSE,0))),0,1)</f>
        <v>0</v>
      </c>
      <c r="AB87" s="36">
        <f>IF(ISNA(_xlfn.XMATCH("区が直面する課題や、それに対する区の考え・取組みについて知りたい",_xlfn.TEXTSPLIT(回答一覧[[#This Row],[6⃣区のおしらせ「せたがや」にどんなことを期待するか（複数選択可）]],";",,FALSE,0))),0,1)</f>
        <v>0</v>
      </c>
      <c r="AC87" s="36">
        <f>IF(ISNA(_xlfn.XMATCH("区の取組みへの意見募集企画に意見や提案を寄せたい",_xlfn.TEXTSPLIT(回答一覧[[#This Row],[6⃣区のおしらせ「せたがや」にどんなことを期待するか（複数選択可）]],";",,FALSE,0))),0,1)</f>
        <v>0</v>
      </c>
      <c r="AD87" s="36">
        <f>IF(ISNA(_xlfn.XMATCH("区民等と区が協働して取り組んでいる事柄について知りたい",_xlfn.TEXTSPLIT(回答一覧[[#This Row],[6⃣区のおしらせ「せたがや」にどんなことを期待するか（複数選択可）]],";",,FALSE,0))),0,1)</f>
        <v>1</v>
      </c>
      <c r="AE87" s="36">
        <f>IF(ISNA(_xlfn.XMATCH("特にない",_xlfn.TEXTSPLIT(回答一覧[[#This Row],[6⃣区のおしらせ「せたがや」にどんなことを期待するか（複数選択可）]],";",,FALSE,0))),0,1)</f>
        <v>0</v>
      </c>
      <c r="AF87" s="36">
        <f>IF(ISNA(_xlfn.XMATCH("無回答",_xlfn.TEXTSPLIT(回答一覧[[#This Row],[6⃣区のおしらせ「せたがや」にどんなことを期待するか（複数選択可）]],";",,FALSE,0))),0,1)</f>
        <v>0</v>
      </c>
      <c r="AG87" s="7" t="s">
        <v>561</v>
      </c>
      <c r="AH87" s="36">
        <f>IF(ISNA(_xlfn.XMATCH("健康づくりや高齢者・障害者の福祉に関すること",_xlfn.TEXTSPLIT(回答一覧[[#This Row],[7⃣区のおしらせ「せたがや」でどのようなテーマを特集してほしいか（複数選択可）]],";",,FALSE,0))),0,1)</f>
        <v>0</v>
      </c>
      <c r="AI87" s="36">
        <f>IF(ISNA(_xlfn.XMATCH("生活の困りごとに対する支援に関すること",_xlfn.TEXTSPLIT(回答一覧[[#This Row],[7⃣区のおしらせ「せたがや」でどのようなテーマを特集してほしいか（複数選択可）]],";",,FALSE,0))),0,1)</f>
        <v>0</v>
      </c>
      <c r="AJ87" s="36">
        <f>IF(ISNA(_xlfn.XMATCH("子ども・若者や教育に関すること",_xlfn.TEXTSPLIT(回答一覧[[#This Row],[7⃣区のおしらせ「せたがや」でどのようなテーマを特集してほしいか（複数選択可）]],";",,FALSE,0))),0,1)</f>
        <v>0</v>
      </c>
      <c r="AK87" s="36">
        <f>IF(ISNA(_xlfn.XMATCH("地域コミュニティに関すること",_xlfn.TEXTSPLIT(回答一覧[[#This Row],[7⃣区のおしらせ「せたがや」でどのようなテーマを特集してほしいか（複数選択可）]],";",,FALSE,0))),0,1)</f>
        <v>1</v>
      </c>
      <c r="AL87" s="36">
        <f>IF(ISNA(_xlfn.XMATCH("防災や防犯に関すること",_xlfn.TEXTSPLIT(回答一覧[[#This Row],[7⃣区のおしらせ「せたがや」でどのようなテーマを特集してほしいか（複数選択可）]],";",,FALSE,0))),0,1)</f>
        <v>0</v>
      </c>
      <c r="AM87" s="36">
        <f>IF(ISNA(_xlfn.XMATCH("多様性の尊重（人権尊重・男女共同参画）に関すること",_xlfn.TEXTSPLIT(回答一覧[[#This Row],[7⃣区のおしらせ「せたがや」でどのようなテーマを特集してほしいか（複数選択可）]],";",,FALSE,0))),0,1)</f>
        <v>0</v>
      </c>
      <c r="AN87" s="36">
        <f>IF(ISNA(_xlfn.XMATCH("文化・芸術やスポーツ、生涯学習に関すること",_xlfn.TEXTSPLIT(回答一覧[[#This Row],[7⃣区のおしらせ「せたがや」でどのようなテーマを特集してほしいか（複数選択可）]],";",,FALSE,0))),0,1)</f>
        <v>1</v>
      </c>
      <c r="AO87" s="36">
        <f>IF(ISNA(_xlfn.XMATCH("清掃・資源リサイクルに関すること",_xlfn.TEXTSPLIT(回答一覧[[#This Row],[7⃣区のおしらせ「せたがや」でどのようなテーマを特集してほしいか（複数選択可）]],";",,FALSE,0))),0,1)</f>
        <v>0</v>
      </c>
      <c r="AP87" s="36">
        <f>IF(ISNA(_xlfn.XMATCH("消費者支援や産業振興・雇用促進に関すること",_xlfn.TEXTSPLIT(回答一覧[[#This Row],[7⃣区のおしらせ「せたがや」でどのようなテーマを特集してほしいか（複数選択可）]],";",,FALSE,0))),0,1)</f>
        <v>0</v>
      </c>
      <c r="AQ87" s="36">
        <f>IF(ISNA(_xlfn.XMATCH("公園・緑地や自然環境の保護に関すること",_xlfn.TEXTSPLIT(回答一覧[[#This Row],[7⃣区のおしらせ「せたがや」でどのようなテーマを特集してほしいか（複数選択可）]],";",,FALSE,0))),0,1)</f>
        <v>0</v>
      </c>
      <c r="AR87" s="36">
        <f>IF(ISNA(_xlfn.XMATCH("都市景観や交通に関すること",_xlfn.TEXTSPLIT(回答一覧[[#This Row],[7⃣区のおしらせ「せたがや」でどのようなテーマを特集してほしいか（複数選択可）]],";",,FALSE,0))),0,1)</f>
        <v>0</v>
      </c>
      <c r="AS87" s="36">
        <f>IF(ISNA(_xlfn.XMATCH("特にない",_xlfn.TEXTSPLIT(回答一覧[[#This Row],[7⃣区のおしらせ「せたがや」でどのようなテーマを特集してほしいか（複数選択可）]],";",,FALSE,0))),0,1)</f>
        <v>0</v>
      </c>
      <c r="AT87" s="36">
        <f>IF(ISNA(_xlfn.XMATCH("その他",_xlfn.TEXTSPLIT(回答一覧[[#This Row],[7⃣区のおしらせ「せたがや」でどのようなテーマを特集してほしいか（複数選択可）]],";",,FALSE,0))),0,1)</f>
        <v>0</v>
      </c>
      <c r="AU87" s="36">
        <f>IF(ISNA(_xlfn.XMATCH("無回答",_xlfn.TEXTSPLIT(回答一覧[[#This Row],[7⃣区のおしらせ「せたがや」でどのようなテーマを特集してほしいか（複数選択可）]],";",,FALSE,0))),0,1)</f>
        <v>0</v>
      </c>
      <c r="AV87" s="8" t="s">
        <v>356</v>
      </c>
      <c r="AW87" s="8" t="s">
        <v>357</v>
      </c>
      <c r="AX87" s="8" t="s">
        <v>347</v>
      </c>
      <c r="AY87" s="7"/>
    </row>
    <row r="88" spans="1:51" ht="54">
      <c r="A88" s="6" t="s">
        <v>180</v>
      </c>
      <c r="B88" s="12" t="s">
        <v>374</v>
      </c>
      <c r="C88" s="12" t="s">
        <v>349</v>
      </c>
      <c r="D88" s="8" t="s">
        <v>728</v>
      </c>
      <c r="E88" s="8" t="s">
        <v>730</v>
      </c>
      <c r="F88" s="7" t="s">
        <v>350</v>
      </c>
      <c r="G88" s="36">
        <f>IF(ISNA(_xlfn.XMATCH("新聞折込・戸別配付",_xlfn.TEXTSPLIT(回答一覧[[#This Row],[4⃣区のおしらせ「せたがや」をどのように入手しているか（複数選択可）]],";",,FALSE,0))),0,1)</f>
        <v>1</v>
      </c>
      <c r="H88" s="36">
        <f>IF(ISNA(_xlfn.XMATCH("駅",_xlfn.TEXTSPLIT(回答一覧[[#This Row],[4⃣区のおしらせ「せたがや」をどのように入手しているか（複数選択可）]],";",,FALSE,0))),0,1)</f>
        <v>0</v>
      </c>
      <c r="I88" s="36">
        <f>IF(ISNA(_xlfn.XMATCH("郵便局・コンビニエンスストア・その他商業施設",_xlfn.TEXTSPLIT(回答一覧[[#This Row],[4⃣区のおしらせ「せたがや」をどのように入手しているか（複数選択可）]],";",,FALSE,0))),0,1)</f>
        <v>0</v>
      </c>
      <c r="J88" s="36">
        <f>IF(ISNA(_xlfn.XMATCH("区施設",_xlfn.TEXTSPLIT(回答一覧[[#This Row],[4⃣区のおしらせ「せたがや」をどのように入手しているか（複数選択可）]],";",,FALSE,0))),0,1)</f>
        <v>0</v>
      </c>
      <c r="K88" s="36">
        <f>IF(ISNA(_xlfn.XMATCH("区のホームページ",_xlfn.TEXTSPLIT(回答一覧[[#This Row],[4⃣区のおしらせ「せたがや」をどのように入手しているか（複数選択可）]],";",,FALSE,0))),0,1)</f>
        <v>0</v>
      </c>
      <c r="L88" s="36">
        <f>IF(ISNA(_xlfn.XMATCH("カタログポケット・マチイロ",_xlfn.TEXTSPLIT(回答一覧[[#This Row],[4⃣区のおしらせ「せたがや」をどのように入手しているか（複数選択可）]],";",,FALSE,0))),0,1)</f>
        <v>0</v>
      </c>
      <c r="M88" s="36">
        <f>IF(ISNA(_xlfn.XMATCH("入手していない",_xlfn.TEXTSPLIT(回答一覧[[#This Row],[4⃣区のおしらせ「せたがや」をどのように入手しているか（複数選択可）]],";",,FALSE,0))),0,1)</f>
        <v>0</v>
      </c>
      <c r="N88" s="36">
        <f>IF(ISNA(_xlfn.XMATCH("その他",_xlfn.TEXTSPLIT(回答一覧[[#This Row],[4⃣区のおしらせ「せたがや」をどのように入手しているか（複数選択可）]],";",,FALSE,0))),0,1)</f>
        <v>0</v>
      </c>
      <c r="O88" s="36">
        <f>IF(ISNA(_xlfn.XMATCH("無回答",_xlfn.TEXTSPLIT(回答一覧[[#This Row],[4⃣区のおしらせ「せたがや」をどのように入手しているか（複数選択可）]],";",,FALSE,0))),0,1)</f>
        <v>0</v>
      </c>
      <c r="P88" s="8" t="s">
        <v>351</v>
      </c>
      <c r="Q88" s="8" t="s">
        <v>352</v>
      </c>
      <c r="R88" s="8" t="s">
        <v>352</v>
      </c>
      <c r="S88" s="8" t="s">
        <v>352</v>
      </c>
      <c r="T88" s="8" t="s">
        <v>352</v>
      </c>
      <c r="U88" s="8" t="s">
        <v>352</v>
      </c>
      <c r="V88" s="8" t="s">
        <v>353</v>
      </c>
      <c r="W88" s="7" t="s">
        <v>354</v>
      </c>
      <c r="X88" s="36">
        <f>IF(ISNA(_xlfn.XMATCH("利用できる行政サービスや、暮らしに関わる情報・知識を入手したい",_xlfn.TEXTSPLIT(回答一覧[[#This Row],[6⃣区のおしらせ「せたがや」にどんなことを期待するか（複数選択可）]],";",,FALSE,0))),0,1)</f>
        <v>1</v>
      </c>
      <c r="Y88" s="36">
        <f>IF(ISNA(_xlfn.XMATCH("イベントの情報を入手したい",_xlfn.TEXTSPLIT(回答一覧[[#This Row],[6⃣区のおしらせ「せたがや」にどんなことを期待するか（複数選択可）]],";",,FALSE,0))),0,1)</f>
        <v>1</v>
      </c>
      <c r="Z88" s="36">
        <f>IF(ISNA(_xlfn.XMATCH("区の新しい取組みについて知りたい",_xlfn.TEXTSPLIT(回答一覧[[#This Row],[6⃣区のおしらせ「せたがや」にどんなことを期待するか（複数選択可）]],";",,FALSE,0))),0,1)</f>
        <v>1</v>
      </c>
      <c r="AA88" s="36">
        <f>IF(ISNA(_xlfn.XMATCH("予算など区政の基本的な情報を入手したい",_xlfn.TEXTSPLIT(回答一覧[[#This Row],[6⃣区のおしらせ「せたがや」にどんなことを期待するか（複数選択可）]],";",,FALSE,0))),0,1)</f>
        <v>1</v>
      </c>
      <c r="AB88" s="36">
        <f>IF(ISNA(_xlfn.XMATCH("区が直面する課題や、それに対する区の考え・取組みについて知りたい",_xlfn.TEXTSPLIT(回答一覧[[#This Row],[6⃣区のおしらせ「せたがや」にどんなことを期待するか（複数選択可）]],";",,FALSE,0))),0,1)</f>
        <v>1</v>
      </c>
      <c r="AC88" s="36">
        <f>IF(ISNA(_xlfn.XMATCH("区の取組みへの意見募集企画に意見や提案を寄せたい",_xlfn.TEXTSPLIT(回答一覧[[#This Row],[6⃣区のおしらせ「せたがや」にどんなことを期待するか（複数選択可）]],";",,FALSE,0))),0,1)</f>
        <v>0</v>
      </c>
      <c r="AD88" s="36">
        <f>IF(ISNA(_xlfn.XMATCH("区民等と区が協働して取り組んでいる事柄について知りたい",_xlfn.TEXTSPLIT(回答一覧[[#This Row],[6⃣区のおしらせ「せたがや」にどんなことを期待するか（複数選択可）]],";",,FALSE,0))),0,1)</f>
        <v>0</v>
      </c>
      <c r="AE88" s="36">
        <f>IF(ISNA(_xlfn.XMATCH("特にない",_xlfn.TEXTSPLIT(回答一覧[[#This Row],[6⃣区のおしらせ「せたがや」にどんなことを期待するか（複数選択可）]],";",,FALSE,0))),0,1)</f>
        <v>0</v>
      </c>
      <c r="AF88" s="36">
        <f>IF(ISNA(_xlfn.XMATCH("無回答",_xlfn.TEXTSPLIT(回答一覧[[#This Row],[6⃣区のおしらせ「せたがや」にどんなことを期待するか（複数選択可）]],";",,FALSE,0))),0,1)</f>
        <v>0</v>
      </c>
      <c r="AG88" s="7" t="s">
        <v>560</v>
      </c>
      <c r="AH88" s="36">
        <f>IF(ISNA(_xlfn.XMATCH("健康づくりや高齢者・障害者の福祉に関すること",_xlfn.TEXTSPLIT(回答一覧[[#This Row],[7⃣区のおしらせ「せたがや」でどのようなテーマを特集してほしいか（複数選択可）]],";",,FALSE,0))),0,1)</f>
        <v>0</v>
      </c>
      <c r="AI88" s="36">
        <f>IF(ISNA(_xlfn.XMATCH("生活の困りごとに対する支援に関すること",_xlfn.TEXTSPLIT(回答一覧[[#This Row],[7⃣区のおしらせ「せたがや」でどのようなテーマを特集してほしいか（複数選択可）]],";",,FALSE,0))),0,1)</f>
        <v>0</v>
      </c>
      <c r="AJ88" s="36">
        <f>IF(ISNA(_xlfn.XMATCH("子ども・若者や教育に関すること",_xlfn.TEXTSPLIT(回答一覧[[#This Row],[7⃣区のおしらせ「せたがや」でどのようなテーマを特集してほしいか（複数選択可）]],";",,FALSE,0))),0,1)</f>
        <v>0</v>
      </c>
      <c r="AK88" s="36">
        <f>IF(ISNA(_xlfn.XMATCH("地域コミュニティに関すること",_xlfn.TEXTSPLIT(回答一覧[[#This Row],[7⃣区のおしらせ「せたがや」でどのようなテーマを特集してほしいか（複数選択可）]],";",,FALSE,0))),0,1)</f>
        <v>1</v>
      </c>
      <c r="AL88" s="36">
        <f>IF(ISNA(_xlfn.XMATCH("防災や防犯に関すること",_xlfn.TEXTSPLIT(回答一覧[[#This Row],[7⃣区のおしらせ「せたがや」でどのようなテーマを特集してほしいか（複数選択可）]],";",,FALSE,0))),0,1)</f>
        <v>1</v>
      </c>
      <c r="AM88" s="36">
        <f>IF(ISNA(_xlfn.XMATCH("多様性の尊重（人権尊重・男女共同参画）に関すること",_xlfn.TEXTSPLIT(回答一覧[[#This Row],[7⃣区のおしらせ「せたがや」でどのようなテーマを特集してほしいか（複数選択可）]],";",,FALSE,0))),0,1)</f>
        <v>0</v>
      </c>
      <c r="AN88" s="36">
        <f>IF(ISNA(_xlfn.XMATCH("文化・芸術やスポーツ、生涯学習に関すること",_xlfn.TEXTSPLIT(回答一覧[[#This Row],[7⃣区のおしらせ「せたがや」でどのようなテーマを特集してほしいか（複数選択可）]],";",,FALSE,0))),0,1)</f>
        <v>1</v>
      </c>
      <c r="AO88" s="36">
        <f>IF(ISNA(_xlfn.XMATCH("清掃・資源リサイクルに関すること",_xlfn.TEXTSPLIT(回答一覧[[#This Row],[7⃣区のおしらせ「せたがや」でどのようなテーマを特集してほしいか（複数選択可）]],";",,FALSE,0))),0,1)</f>
        <v>0</v>
      </c>
      <c r="AP88" s="36">
        <f>IF(ISNA(_xlfn.XMATCH("消費者支援や産業振興・雇用促進に関すること",_xlfn.TEXTSPLIT(回答一覧[[#This Row],[7⃣区のおしらせ「せたがや」でどのようなテーマを特集してほしいか（複数選択可）]],";",,FALSE,0))),0,1)</f>
        <v>0</v>
      </c>
      <c r="AQ88" s="36">
        <f>IF(ISNA(_xlfn.XMATCH("公園・緑地や自然環境の保護に関すること",_xlfn.TEXTSPLIT(回答一覧[[#This Row],[7⃣区のおしらせ「せたがや」でどのようなテーマを特集してほしいか（複数選択可）]],";",,FALSE,0))),0,1)</f>
        <v>1</v>
      </c>
      <c r="AR88" s="36">
        <f>IF(ISNA(_xlfn.XMATCH("都市景観や交通に関すること",_xlfn.TEXTSPLIT(回答一覧[[#This Row],[7⃣区のおしらせ「せたがや」でどのようなテーマを特集してほしいか（複数選択可）]],";",,FALSE,0))),0,1)</f>
        <v>0</v>
      </c>
      <c r="AS88" s="36">
        <f>IF(ISNA(_xlfn.XMATCH("特にない",_xlfn.TEXTSPLIT(回答一覧[[#This Row],[7⃣区のおしらせ「せたがや」でどのようなテーマを特集してほしいか（複数選択可）]],";",,FALSE,0))),0,1)</f>
        <v>0</v>
      </c>
      <c r="AT88" s="36">
        <f>IF(ISNA(_xlfn.XMATCH("その他",_xlfn.TEXTSPLIT(回答一覧[[#This Row],[7⃣区のおしらせ「せたがや」でどのようなテーマを特集してほしいか（複数選択可）]],";",,FALSE,0))),0,1)</f>
        <v>0</v>
      </c>
      <c r="AU88" s="36">
        <f>IF(ISNA(_xlfn.XMATCH("無回答",_xlfn.TEXTSPLIT(回答一覧[[#This Row],[7⃣区のおしらせ「せたがや」でどのようなテーマを特集してほしいか（複数選択可）]],";",,FALSE,0))),0,1)</f>
        <v>0</v>
      </c>
      <c r="AV88" s="8" t="s">
        <v>363</v>
      </c>
      <c r="AW88" s="8" t="s">
        <v>357</v>
      </c>
      <c r="AX88" s="8" t="s">
        <v>347</v>
      </c>
      <c r="AY88" s="7"/>
    </row>
    <row r="89" spans="1:51" ht="54">
      <c r="A89" s="6" t="s">
        <v>179</v>
      </c>
      <c r="B89" s="12" t="s">
        <v>374</v>
      </c>
      <c r="C89" s="12" t="s">
        <v>349</v>
      </c>
      <c r="D89" s="8" t="s">
        <v>728</v>
      </c>
      <c r="E89" s="8" t="s">
        <v>730</v>
      </c>
      <c r="F89" s="7" t="s">
        <v>350</v>
      </c>
      <c r="G89" s="36">
        <f>IF(ISNA(_xlfn.XMATCH("新聞折込・戸別配付",_xlfn.TEXTSPLIT(回答一覧[[#This Row],[4⃣区のおしらせ「せたがや」をどのように入手しているか（複数選択可）]],";",,FALSE,0))),0,1)</f>
        <v>1</v>
      </c>
      <c r="H89" s="36">
        <f>IF(ISNA(_xlfn.XMATCH("駅",_xlfn.TEXTSPLIT(回答一覧[[#This Row],[4⃣区のおしらせ「せたがや」をどのように入手しているか（複数選択可）]],";",,FALSE,0))),0,1)</f>
        <v>0</v>
      </c>
      <c r="I89" s="36">
        <f>IF(ISNA(_xlfn.XMATCH("郵便局・コンビニエンスストア・その他商業施設",_xlfn.TEXTSPLIT(回答一覧[[#This Row],[4⃣区のおしらせ「せたがや」をどのように入手しているか（複数選択可）]],";",,FALSE,0))),0,1)</f>
        <v>0</v>
      </c>
      <c r="J89" s="36">
        <f>IF(ISNA(_xlfn.XMATCH("区施設",_xlfn.TEXTSPLIT(回答一覧[[#This Row],[4⃣区のおしらせ「せたがや」をどのように入手しているか（複数選択可）]],";",,FALSE,0))),0,1)</f>
        <v>0</v>
      </c>
      <c r="K89" s="36">
        <f>IF(ISNA(_xlfn.XMATCH("区のホームページ",_xlfn.TEXTSPLIT(回答一覧[[#This Row],[4⃣区のおしらせ「せたがや」をどのように入手しているか（複数選択可）]],";",,FALSE,0))),0,1)</f>
        <v>0</v>
      </c>
      <c r="L89" s="36">
        <f>IF(ISNA(_xlfn.XMATCH("カタログポケット・マチイロ",_xlfn.TEXTSPLIT(回答一覧[[#This Row],[4⃣区のおしらせ「せたがや」をどのように入手しているか（複数選択可）]],";",,FALSE,0))),0,1)</f>
        <v>0</v>
      </c>
      <c r="M89" s="36">
        <f>IF(ISNA(_xlfn.XMATCH("入手していない",_xlfn.TEXTSPLIT(回答一覧[[#This Row],[4⃣区のおしらせ「せたがや」をどのように入手しているか（複数選択可）]],";",,FALSE,0))),0,1)</f>
        <v>0</v>
      </c>
      <c r="N89" s="36">
        <f>IF(ISNA(_xlfn.XMATCH("その他",_xlfn.TEXTSPLIT(回答一覧[[#This Row],[4⃣区のおしらせ「せたがや」をどのように入手しているか（複数選択可）]],";",,FALSE,0))),0,1)</f>
        <v>0</v>
      </c>
      <c r="O89" s="36">
        <f>IF(ISNA(_xlfn.XMATCH("無回答",_xlfn.TEXTSPLIT(回答一覧[[#This Row],[4⃣区のおしらせ「せたがや」をどのように入手しているか（複数選択可）]],";",,FALSE,0))),0,1)</f>
        <v>0</v>
      </c>
      <c r="P89" s="8" t="s">
        <v>351</v>
      </c>
      <c r="Q89" s="8" t="s">
        <v>352</v>
      </c>
      <c r="R89" s="8" t="s">
        <v>352</v>
      </c>
      <c r="S89" s="8" t="s">
        <v>352</v>
      </c>
      <c r="T89" s="8" t="s">
        <v>352</v>
      </c>
      <c r="U89" s="8" t="s">
        <v>352</v>
      </c>
      <c r="V89" s="8" t="s">
        <v>353</v>
      </c>
      <c r="W89" s="7" t="s">
        <v>454</v>
      </c>
      <c r="X89" s="36">
        <f>IF(ISNA(_xlfn.XMATCH("利用できる行政サービスや、暮らしに関わる情報・知識を入手したい",_xlfn.TEXTSPLIT(回答一覧[[#This Row],[6⃣区のおしらせ「せたがや」にどんなことを期待するか（複数選択可）]],";",,FALSE,0))),0,1)</f>
        <v>1</v>
      </c>
      <c r="Y89" s="36">
        <f>IF(ISNA(_xlfn.XMATCH("イベントの情報を入手したい",_xlfn.TEXTSPLIT(回答一覧[[#This Row],[6⃣区のおしらせ「せたがや」にどんなことを期待するか（複数選択可）]],";",,FALSE,0))),0,1)</f>
        <v>1</v>
      </c>
      <c r="Z89" s="36">
        <f>IF(ISNA(_xlfn.XMATCH("区の新しい取組みについて知りたい",_xlfn.TEXTSPLIT(回答一覧[[#This Row],[6⃣区のおしらせ「せたがや」にどんなことを期待するか（複数選択可）]],";",,FALSE,0))),0,1)</f>
        <v>0</v>
      </c>
      <c r="AA89" s="36">
        <f>IF(ISNA(_xlfn.XMATCH("予算など区政の基本的な情報を入手したい",_xlfn.TEXTSPLIT(回答一覧[[#This Row],[6⃣区のおしらせ「せたがや」にどんなことを期待するか（複数選択可）]],";",,FALSE,0))),0,1)</f>
        <v>0</v>
      </c>
      <c r="AB89" s="36">
        <f>IF(ISNA(_xlfn.XMATCH("区が直面する課題や、それに対する区の考え・取組みについて知りたい",_xlfn.TEXTSPLIT(回答一覧[[#This Row],[6⃣区のおしらせ「せたがや」にどんなことを期待するか（複数選択可）]],";",,FALSE,0))),0,1)</f>
        <v>0</v>
      </c>
      <c r="AC89" s="36">
        <f>IF(ISNA(_xlfn.XMATCH("区の取組みへの意見募集企画に意見や提案を寄せたい",_xlfn.TEXTSPLIT(回答一覧[[#This Row],[6⃣区のおしらせ「せたがや」にどんなことを期待するか（複数選択可）]],";",,FALSE,0))),0,1)</f>
        <v>0</v>
      </c>
      <c r="AD89" s="36">
        <f>IF(ISNA(_xlfn.XMATCH("区民等と区が協働して取り組んでいる事柄について知りたい",_xlfn.TEXTSPLIT(回答一覧[[#This Row],[6⃣区のおしらせ「せたがや」にどんなことを期待するか（複数選択可）]],";",,FALSE,0))),0,1)</f>
        <v>1</v>
      </c>
      <c r="AE89" s="36">
        <f>IF(ISNA(_xlfn.XMATCH("特にない",_xlfn.TEXTSPLIT(回答一覧[[#This Row],[6⃣区のおしらせ「せたがや」にどんなことを期待するか（複数選択可）]],";",,FALSE,0))),0,1)</f>
        <v>0</v>
      </c>
      <c r="AF89" s="36">
        <f>IF(ISNA(_xlfn.XMATCH("無回答",_xlfn.TEXTSPLIT(回答一覧[[#This Row],[6⃣区のおしらせ「せたがや」にどんなことを期待するか（複数選択可）]],";",,FALSE,0))),0,1)</f>
        <v>0</v>
      </c>
      <c r="AG89" s="7" t="s">
        <v>491</v>
      </c>
      <c r="AH89" s="36">
        <f>IF(ISNA(_xlfn.XMATCH("健康づくりや高齢者・障害者の福祉に関すること",_xlfn.TEXTSPLIT(回答一覧[[#This Row],[7⃣区のおしらせ「せたがや」でどのようなテーマを特集してほしいか（複数選択可）]],";",,FALSE,0))),0,1)</f>
        <v>1</v>
      </c>
      <c r="AI89" s="36">
        <f>IF(ISNA(_xlfn.XMATCH("生活の困りごとに対する支援に関すること",_xlfn.TEXTSPLIT(回答一覧[[#This Row],[7⃣区のおしらせ「せたがや」でどのようなテーマを特集してほしいか（複数選択可）]],";",,FALSE,0))),0,1)</f>
        <v>0</v>
      </c>
      <c r="AJ89" s="36">
        <f>IF(ISNA(_xlfn.XMATCH("子ども・若者や教育に関すること",_xlfn.TEXTSPLIT(回答一覧[[#This Row],[7⃣区のおしらせ「せたがや」でどのようなテーマを特集してほしいか（複数選択可）]],";",,FALSE,0))),0,1)</f>
        <v>0</v>
      </c>
      <c r="AK89" s="36">
        <f>IF(ISNA(_xlfn.XMATCH("地域コミュニティに関すること",_xlfn.TEXTSPLIT(回答一覧[[#This Row],[7⃣区のおしらせ「せたがや」でどのようなテーマを特集してほしいか（複数選択可）]],";",,FALSE,0))),0,1)</f>
        <v>1</v>
      </c>
      <c r="AL89" s="36">
        <f>IF(ISNA(_xlfn.XMATCH("防災や防犯に関すること",_xlfn.TEXTSPLIT(回答一覧[[#This Row],[7⃣区のおしらせ「せたがや」でどのようなテーマを特集してほしいか（複数選択可）]],";",,FALSE,0))),0,1)</f>
        <v>1</v>
      </c>
      <c r="AM89" s="36">
        <f>IF(ISNA(_xlfn.XMATCH("多様性の尊重（人権尊重・男女共同参画）に関すること",_xlfn.TEXTSPLIT(回答一覧[[#This Row],[7⃣区のおしらせ「せたがや」でどのようなテーマを特集してほしいか（複数選択可）]],";",,FALSE,0))),0,1)</f>
        <v>0</v>
      </c>
      <c r="AN89" s="36">
        <f>IF(ISNA(_xlfn.XMATCH("文化・芸術やスポーツ、生涯学習に関すること",_xlfn.TEXTSPLIT(回答一覧[[#This Row],[7⃣区のおしらせ「せたがや」でどのようなテーマを特集してほしいか（複数選択可）]],";",,FALSE,0))),0,1)</f>
        <v>1</v>
      </c>
      <c r="AO89" s="36">
        <f>IF(ISNA(_xlfn.XMATCH("清掃・資源リサイクルに関すること",_xlfn.TEXTSPLIT(回答一覧[[#This Row],[7⃣区のおしらせ「せたがや」でどのようなテーマを特集してほしいか（複数選択可）]],";",,FALSE,0))),0,1)</f>
        <v>1</v>
      </c>
      <c r="AP89" s="36">
        <f>IF(ISNA(_xlfn.XMATCH("消費者支援や産業振興・雇用促進に関すること",_xlfn.TEXTSPLIT(回答一覧[[#This Row],[7⃣区のおしらせ「せたがや」でどのようなテーマを特集してほしいか（複数選択可）]],";",,FALSE,0))),0,1)</f>
        <v>0</v>
      </c>
      <c r="AQ89" s="36">
        <f>IF(ISNA(_xlfn.XMATCH("公園・緑地や自然環境の保護に関すること",_xlfn.TEXTSPLIT(回答一覧[[#This Row],[7⃣区のおしらせ「せたがや」でどのようなテーマを特集してほしいか（複数選択可）]],";",,FALSE,0))),0,1)</f>
        <v>1</v>
      </c>
      <c r="AR89" s="36">
        <f>IF(ISNA(_xlfn.XMATCH("都市景観や交通に関すること",_xlfn.TEXTSPLIT(回答一覧[[#This Row],[7⃣区のおしらせ「せたがや」でどのようなテーマを特集してほしいか（複数選択可）]],";",,FALSE,0))),0,1)</f>
        <v>1</v>
      </c>
      <c r="AS89" s="36">
        <f>IF(ISNA(_xlfn.XMATCH("特にない",_xlfn.TEXTSPLIT(回答一覧[[#This Row],[7⃣区のおしらせ「せたがや」でどのようなテーマを特集してほしいか（複数選択可）]],";",,FALSE,0))),0,1)</f>
        <v>0</v>
      </c>
      <c r="AT89" s="36">
        <f>IF(ISNA(_xlfn.XMATCH("その他",_xlfn.TEXTSPLIT(回答一覧[[#This Row],[7⃣区のおしらせ「せたがや」でどのようなテーマを特集してほしいか（複数選択可）]],";",,FALSE,0))),0,1)</f>
        <v>0</v>
      </c>
      <c r="AU89" s="36">
        <f>IF(ISNA(_xlfn.XMATCH("無回答",_xlfn.TEXTSPLIT(回答一覧[[#This Row],[7⃣区のおしらせ「せたがや」でどのようなテーマを特集してほしいか（複数選択可）]],";",,FALSE,0))),0,1)</f>
        <v>0</v>
      </c>
      <c r="AV89" s="8" t="s">
        <v>356</v>
      </c>
      <c r="AW89" s="8" t="s">
        <v>357</v>
      </c>
      <c r="AX89" s="8" t="s">
        <v>347</v>
      </c>
      <c r="AY89" s="7"/>
    </row>
    <row r="90" spans="1:51" ht="67.5">
      <c r="A90" s="6" t="s">
        <v>178</v>
      </c>
      <c r="B90" s="12" t="s">
        <v>374</v>
      </c>
      <c r="C90" s="12" t="s">
        <v>349</v>
      </c>
      <c r="D90" s="8" t="s">
        <v>728</v>
      </c>
      <c r="E90" s="8" t="s">
        <v>730</v>
      </c>
      <c r="F90" s="7" t="s">
        <v>350</v>
      </c>
      <c r="G90" s="36">
        <f>IF(ISNA(_xlfn.XMATCH("新聞折込・戸別配付",_xlfn.TEXTSPLIT(回答一覧[[#This Row],[4⃣区のおしらせ「せたがや」をどのように入手しているか（複数選択可）]],";",,FALSE,0))),0,1)</f>
        <v>1</v>
      </c>
      <c r="H90" s="36">
        <f>IF(ISNA(_xlfn.XMATCH("駅",_xlfn.TEXTSPLIT(回答一覧[[#This Row],[4⃣区のおしらせ「せたがや」をどのように入手しているか（複数選択可）]],";",,FALSE,0))),0,1)</f>
        <v>0</v>
      </c>
      <c r="I90" s="36">
        <f>IF(ISNA(_xlfn.XMATCH("郵便局・コンビニエンスストア・その他商業施設",_xlfn.TEXTSPLIT(回答一覧[[#This Row],[4⃣区のおしらせ「せたがや」をどのように入手しているか（複数選択可）]],";",,FALSE,0))),0,1)</f>
        <v>0</v>
      </c>
      <c r="J90" s="36">
        <f>IF(ISNA(_xlfn.XMATCH("区施設",_xlfn.TEXTSPLIT(回答一覧[[#This Row],[4⃣区のおしらせ「せたがや」をどのように入手しているか（複数選択可）]],";",,FALSE,0))),0,1)</f>
        <v>0</v>
      </c>
      <c r="K90" s="36">
        <f>IF(ISNA(_xlfn.XMATCH("区のホームページ",_xlfn.TEXTSPLIT(回答一覧[[#This Row],[4⃣区のおしらせ「せたがや」をどのように入手しているか（複数選択可）]],";",,FALSE,0))),0,1)</f>
        <v>0</v>
      </c>
      <c r="L90" s="36">
        <f>IF(ISNA(_xlfn.XMATCH("カタログポケット・マチイロ",_xlfn.TEXTSPLIT(回答一覧[[#This Row],[4⃣区のおしらせ「せたがや」をどのように入手しているか（複数選択可）]],";",,FALSE,0))),0,1)</f>
        <v>0</v>
      </c>
      <c r="M90" s="36">
        <f>IF(ISNA(_xlfn.XMATCH("入手していない",_xlfn.TEXTSPLIT(回答一覧[[#This Row],[4⃣区のおしらせ「せたがや」をどのように入手しているか（複数選択可）]],";",,FALSE,0))),0,1)</f>
        <v>0</v>
      </c>
      <c r="N90" s="36">
        <f>IF(ISNA(_xlfn.XMATCH("その他",_xlfn.TEXTSPLIT(回答一覧[[#This Row],[4⃣区のおしらせ「せたがや」をどのように入手しているか（複数選択可）]],";",,FALSE,0))),0,1)</f>
        <v>0</v>
      </c>
      <c r="O90" s="36">
        <f>IF(ISNA(_xlfn.XMATCH("無回答",_xlfn.TEXTSPLIT(回答一覧[[#This Row],[4⃣区のおしらせ「せたがや」をどのように入手しているか（複数選択可）]],";",,FALSE,0))),0,1)</f>
        <v>0</v>
      </c>
      <c r="P90" s="8" t="s">
        <v>360</v>
      </c>
      <c r="Q90" s="8" t="s">
        <v>352</v>
      </c>
      <c r="R90" s="8" t="s">
        <v>352</v>
      </c>
      <c r="S90" s="8" t="s">
        <v>352</v>
      </c>
      <c r="T90" s="8" t="s">
        <v>352</v>
      </c>
      <c r="U90" s="8" t="s">
        <v>352</v>
      </c>
      <c r="V90" s="8" t="s">
        <v>353</v>
      </c>
      <c r="W90" s="7" t="s">
        <v>430</v>
      </c>
      <c r="X90" s="36">
        <f>IF(ISNA(_xlfn.XMATCH("利用できる行政サービスや、暮らしに関わる情報・知識を入手したい",_xlfn.TEXTSPLIT(回答一覧[[#This Row],[6⃣区のおしらせ「せたがや」にどんなことを期待するか（複数選択可）]],";",,FALSE,0))),0,1)</f>
        <v>1</v>
      </c>
      <c r="Y90" s="36">
        <f>IF(ISNA(_xlfn.XMATCH("イベントの情報を入手したい",_xlfn.TEXTSPLIT(回答一覧[[#This Row],[6⃣区のおしらせ「せたがや」にどんなことを期待するか（複数選択可）]],";",,FALSE,0))),0,1)</f>
        <v>1</v>
      </c>
      <c r="Z90" s="36">
        <f>IF(ISNA(_xlfn.XMATCH("区の新しい取組みについて知りたい",_xlfn.TEXTSPLIT(回答一覧[[#This Row],[6⃣区のおしらせ「せたがや」にどんなことを期待するか（複数選択可）]],";",,FALSE,0))),0,1)</f>
        <v>1</v>
      </c>
      <c r="AA90" s="36">
        <f>IF(ISNA(_xlfn.XMATCH("予算など区政の基本的な情報を入手したい",_xlfn.TEXTSPLIT(回答一覧[[#This Row],[6⃣区のおしらせ「せたがや」にどんなことを期待するか（複数選択可）]],";",,FALSE,0))),0,1)</f>
        <v>0</v>
      </c>
      <c r="AB90" s="36">
        <f>IF(ISNA(_xlfn.XMATCH("区が直面する課題や、それに対する区の考え・取組みについて知りたい",_xlfn.TEXTSPLIT(回答一覧[[#This Row],[6⃣区のおしらせ「せたがや」にどんなことを期待するか（複数選択可）]],";",,FALSE,0))),0,1)</f>
        <v>1</v>
      </c>
      <c r="AC90" s="36">
        <f>IF(ISNA(_xlfn.XMATCH("区の取組みへの意見募集企画に意見や提案を寄せたい",_xlfn.TEXTSPLIT(回答一覧[[#This Row],[6⃣区のおしらせ「せたがや」にどんなことを期待するか（複数選択可）]],";",,FALSE,0))),0,1)</f>
        <v>1</v>
      </c>
      <c r="AD90" s="36">
        <f>IF(ISNA(_xlfn.XMATCH("区民等と区が協働して取り組んでいる事柄について知りたい",_xlfn.TEXTSPLIT(回答一覧[[#This Row],[6⃣区のおしらせ「せたがや」にどんなことを期待するか（複数選択可）]],";",,FALSE,0))),0,1)</f>
        <v>1</v>
      </c>
      <c r="AE90" s="36">
        <f>IF(ISNA(_xlfn.XMATCH("特にない",_xlfn.TEXTSPLIT(回答一覧[[#This Row],[6⃣区のおしらせ「せたがや」にどんなことを期待するか（複数選択可）]],";",,FALSE,0))),0,1)</f>
        <v>0</v>
      </c>
      <c r="AF90" s="36">
        <f>IF(ISNA(_xlfn.XMATCH("無回答",_xlfn.TEXTSPLIT(回答一覧[[#This Row],[6⃣区のおしらせ「せたがや」にどんなことを期待するか（複数選択可）]],";",,FALSE,0))),0,1)</f>
        <v>0</v>
      </c>
      <c r="AG90" s="7" t="s">
        <v>558</v>
      </c>
      <c r="AH90" s="36">
        <f>IF(ISNA(_xlfn.XMATCH("健康づくりや高齢者・障害者の福祉に関すること",_xlfn.TEXTSPLIT(回答一覧[[#This Row],[7⃣区のおしらせ「せたがや」でどのようなテーマを特集してほしいか（複数選択可）]],";",,FALSE,0))),0,1)</f>
        <v>0</v>
      </c>
      <c r="AI90" s="36">
        <f>IF(ISNA(_xlfn.XMATCH("生活の困りごとに対する支援に関すること",_xlfn.TEXTSPLIT(回答一覧[[#This Row],[7⃣区のおしらせ「せたがや」でどのようなテーマを特集してほしいか（複数選択可）]],";",,FALSE,0))),0,1)</f>
        <v>0</v>
      </c>
      <c r="AJ90" s="36">
        <f>IF(ISNA(_xlfn.XMATCH("子ども・若者や教育に関すること",_xlfn.TEXTSPLIT(回答一覧[[#This Row],[7⃣区のおしらせ「せたがや」でどのようなテーマを特集してほしいか（複数選択可）]],";",,FALSE,0))),0,1)</f>
        <v>1</v>
      </c>
      <c r="AK90" s="36">
        <f>IF(ISNA(_xlfn.XMATCH("地域コミュニティに関すること",_xlfn.TEXTSPLIT(回答一覧[[#This Row],[7⃣区のおしらせ「せたがや」でどのようなテーマを特集してほしいか（複数選択可）]],";",,FALSE,0))),0,1)</f>
        <v>1</v>
      </c>
      <c r="AL90" s="36">
        <f>IF(ISNA(_xlfn.XMATCH("防災や防犯に関すること",_xlfn.TEXTSPLIT(回答一覧[[#This Row],[7⃣区のおしらせ「せたがや」でどのようなテーマを特集してほしいか（複数選択可）]],";",,FALSE,0))),0,1)</f>
        <v>1</v>
      </c>
      <c r="AM90" s="36">
        <f>IF(ISNA(_xlfn.XMATCH("多様性の尊重（人権尊重・男女共同参画）に関すること",_xlfn.TEXTSPLIT(回答一覧[[#This Row],[7⃣区のおしらせ「せたがや」でどのようなテーマを特集してほしいか（複数選択可）]],";",,FALSE,0))),0,1)</f>
        <v>0</v>
      </c>
      <c r="AN90" s="36">
        <f>IF(ISNA(_xlfn.XMATCH("文化・芸術やスポーツ、生涯学習に関すること",_xlfn.TEXTSPLIT(回答一覧[[#This Row],[7⃣区のおしらせ「せたがや」でどのようなテーマを特集してほしいか（複数選択可）]],";",,FALSE,0))),0,1)</f>
        <v>1</v>
      </c>
      <c r="AO90" s="36">
        <f>IF(ISNA(_xlfn.XMATCH("清掃・資源リサイクルに関すること",_xlfn.TEXTSPLIT(回答一覧[[#This Row],[7⃣区のおしらせ「せたがや」でどのようなテーマを特集してほしいか（複数選択可）]],";",,FALSE,0))),0,1)</f>
        <v>1</v>
      </c>
      <c r="AP90" s="36">
        <f>IF(ISNA(_xlfn.XMATCH("消費者支援や産業振興・雇用促進に関すること",_xlfn.TEXTSPLIT(回答一覧[[#This Row],[7⃣区のおしらせ「せたがや」でどのようなテーマを特集してほしいか（複数選択可）]],";",,FALSE,0))),0,1)</f>
        <v>0</v>
      </c>
      <c r="AQ90" s="36">
        <f>IF(ISNA(_xlfn.XMATCH("公園・緑地や自然環境の保護に関すること",_xlfn.TEXTSPLIT(回答一覧[[#This Row],[7⃣区のおしらせ「せたがや」でどのようなテーマを特集してほしいか（複数選択可）]],";",,FALSE,0))),0,1)</f>
        <v>1</v>
      </c>
      <c r="AR90" s="36">
        <f>IF(ISNA(_xlfn.XMATCH("都市景観や交通に関すること",_xlfn.TEXTSPLIT(回答一覧[[#This Row],[7⃣区のおしらせ「せたがや」でどのようなテーマを特集してほしいか（複数選択可）]],";",,FALSE,0))),0,1)</f>
        <v>0</v>
      </c>
      <c r="AS90" s="36">
        <f>IF(ISNA(_xlfn.XMATCH("特にない",_xlfn.TEXTSPLIT(回答一覧[[#This Row],[7⃣区のおしらせ「せたがや」でどのようなテーマを特集してほしいか（複数選択可）]],";",,FALSE,0))),0,1)</f>
        <v>0</v>
      </c>
      <c r="AT90" s="36">
        <f>IF(ISNA(_xlfn.XMATCH("その他",_xlfn.TEXTSPLIT(回答一覧[[#This Row],[7⃣区のおしらせ「せたがや」でどのようなテーマを特集してほしいか（複数選択可）]],";",,FALSE,0))),0,1)</f>
        <v>0</v>
      </c>
      <c r="AU90" s="36">
        <f>IF(ISNA(_xlfn.XMATCH("無回答",_xlfn.TEXTSPLIT(回答一覧[[#This Row],[7⃣区のおしらせ「せたがや」でどのようなテーマを特集してほしいか（複数選択可）]],";",,FALSE,0))),0,1)</f>
        <v>0</v>
      </c>
      <c r="AV90" s="8" t="s">
        <v>356</v>
      </c>
      <c r="AW90" s="8" t="s">
        <v>383</v>
      </c>
      <c r="AX90" s="8" t="s">
        <v>347</v>
      </c>
      <c r="AY90" s="7"/>
    </row>
    <row r="91" spans="1:51" ht="54">
      <c r="A91" s="6" t="s">
        <v>177</v>
      </c>
      <c r="B91" s="12" t="s">
        <v>358</v>
      </c>
      <c r="C91" s="12" t="s">
        <v>380</v>
      </c>
      <c r="D91" s="8" t="s">
        <v>728</v>
      </c>
      <c r="E91" s="8" t="s">
        <v>419</v>
      </c>
      <c r="F91" s="7" t="s">
        <v>350</v>
      </c>
      <c r="G91" s="36">
        <f>IF(ISNA(_xlfn.XMATCH("新聞折込・戸別配付",_xlfn.TEXTSPLIT(回答一覧[[#This Row],[4⃣区のおしらせ「せたがや」をどのように入手しているか（複数選択可）]],";",,FALSE,0))),0,1)</f>
        <v>1</v>
      </c>
      <c r="H91" s="36">
        <f>IF(ISNA(_xlfn.XMATCH("駅",_xlfn.TEXTSPLIT(回答一覧[[#This Row],[4⃣区のおしらせ「せたがや」をどのように入手しているか（複数選択可）]],";",,FALSE,0))),0,1)</f>
        <v>0</v>
      </c>
      <c r="I91" s="36">
        <f>IF(ISNA(_xlfn.XMATCH("郵便局・コンビニエンスストア・その他商業施設",_xlfn.TEXTSPLIT(回答一覧[[#This Row],[4⃣区のおしらせ「せたがや」をどのように入手しているか（複数選択可）]],";",,FALSE,0))),0,1)</f>
        <v>0</v>
      </c>
      <c r="J91" s="36">
        <f>IF(ISNA(_xlfn.XMATCH("区施設",_xlfn.TEXTSPLIT(回答一覧[[#This Row],[4⃣区のおしらせ「せたがや」をどのように入手しているか（複数選択可）]],";",,FALSE,0))),0,1)</f>
        <v>0</v>
      </c>
      <c r="K91" s="36">
        <f>IF(ISNA(_xlfn.XMATCH("区のホームページ",_xlfn.TEXTSPLIT(回答一覧[[#This Row],[4⃣区のおしらせ「せたがや」をどのように入手しているか（複数選択可）]],";",,FALSE,0))),0,1)</f>
        <v>0</v>
      </c>
      <c r="L91" s="36">
        <f>IF(ISNA(_xlfn.XMATCH("カタログポケット・マチイロ",_xlfn.TEXTSPLIT(回答一覧[[#This Row],[4⃣区のおしらせ「せたがや」をどのように入手しているか（複数選択可）]],";",,FALSE,0))),0,1)</f>
        <v>0</v>
      </c>
      <c r="M91" s="36">
        <f>IF(ISNA(_xlfn.XMATCH("入手していない",_xlfn.TEXTSPLIT(回答一覧[[#This Row],[4⃣区のおしらせ「せたがや」をどのように入手しているか（複数選択可）]],";",,FALSE,0))),0,1)</f>
        <v>0</v>
      </c>
      <c r="N91" s="36">
        <f>IF(ISNA(_xlfn.XMATCH("その他",_xlfn.TEXTSPLIT(回答一覧[[#This Row],[4⃣区のおしらせ「せたがや」をどのように入手しているか（複数選択可）]],";",,FALSE,0))),0,1)</f>
        <v>0</v>
      </c>
      <c r="O91" s="36">
        <f>IF(ISNA(_xlfn.XMATCH("無回答",_xlfn.TEXTSPLIT(回答一覧[[#This Row],[4⃣区のおしらせ「せたがや」をどのように入手しているか（複数選択可）]],";",,FALSE,0))),0,1)</f>
        <v>0</v>
      </c>
      <c r="P91" s="8" t="s">
        <v>436</v>
      </c>
      <c r="Q91" s="8" t="s">
        <v>377</v>
      </c>
      <c r="R91" s="8" t="s">
        <v>377</v>
      </c>
      <c r="S91" s="8" t="s">
        <v>377</v>
      </c>
      <c r="T91" s="8" t="s">
        <v>377</v>
      </c>
      <c r="U91" s="8" t="s">
        <v>352</v>
      </c>
      <c r="V91" s="8" t="s">
        <v>353</v>
      </c>
      <c r="W91" s="7" t="s">
        <v>556</v>
      </c>
      <c r="X91" s="36">
        <f>IF(ISNA(_xlfn.XMATCH("利用できる行政サービスや、暮らしに関わる情報・知識を入手したい",_xlfn.TEXTSPLIT(回答一覧[[#This Row],[6⃣区のおしらせ「せたがや」にどんなことを期待するか（複数選択可）]],";",,FALSE,0))),0,1)</f>
        <v>1</v>
      </c>
      <c r="Y91" s="36">
        <f>IF(ISNA(_xlfn.XMATCH("イベントの情報を入手したい",_xlfn.TEXTSPLIT(回答一覧[[#This Row],[6⃣区のおしらせ「せたがや」にどんなことを期待するか（複数選択可）]],";",,FALSE,0))),0,1)</f>
        <v>0</v>
      </c>
      <c r="Z91" s="36">
        <f>IF(ISNA(_xlfn.XMATCH("区の新しい取組みについて知りたい",_xlfn.TEXTSPLIT(回答一覧[[#This Row],[6⃣区のおしらせ「せたがや」にどんなことを期待するか（複数選択可）]],";",,FALSE,0))),0,1)</f>
        <v>0</v>
      </c>
      <c r="AA91" s="36">
        <f>IF(ISNA(_xlfn.XMATCH("予算など区政の基本的な情報を入手したい",_xlfn.TEXTSPLIT(回答一覧[[#This Row],[6⃣区のおしらせ「せたがや」にどんなことを期待するか（複数選択可）]],";",,FALSE,0))),0,1)</f>
        <v>0</v>
      </c>
      <c r="AB91" s="36">
        <f>IF(ISNA(_xlfn.XMATCH("区が直面する課題や、それに対する区の考え・取組みについて知りたい",_xlfn.TEXTSPLIT(回答一覧[[#This Row],[6⃣区のおしらせ「せたがや」にどんなことを期待するか（複数選択可）]],";",,FALSE,0))),0,1)</f>
        <v>1</v>
      </c>
      <c r="AC91" s="36">
        <f>IF(ISNA(_xlfn.XMATCH("区の取組みへの意見募集企画に意見や提案を寄せたい",_xlfn.TEXTSPLIT(回答一覧[[#This Row],[6⃣区のおしらせ「せたがや」にどんなことを期待するか（複数選択可）]],";",,FALSE,0))),0,1)</f>
        <v>1</v>
      </c>
      <c r="AD91" s="36">
        <f>IF(ISNA(_xlfn.XMATCH("区民等と区が協働して取り組んでいる事柄について知りたい",_xlfn.TEXTSPLIT(回答一覧[[#This Row],[6⃣区のおしらせ「せたがや」にどんなことを期待するか（複数選択可）]],";",,FALSE,0))),0,1)</f>
        <v>1</v>
      </c>
      <c r="AE91" s="36">
        <f>IF(ISNA(_xlfn.XMATCH("特にない",_xlfn.TEXTSPLIT(回答一覧[[#This Row],[6⃣区のおしらせ「せたがや」にどんなことを期待するか（複数選択可）]],";",,FALSE,0))),0,1)</f>
        <v>0</v>
      </c>
      <c r="AF91" s="36">
        <f>IF(ISNA(_xlfn.XMATCH("無回答",_xlfn.TEXTSPLIT(回答一覧[[#This Row],[6⃣区のおしらせ「せたがや」にどんなことを期待するか（複数選択可）]],";",,FALSE,0))),0,1)</f>
        <v>0</v>
      </c>
      <c r="AG91" s="7" t="s">
        <v>557</v>
      </c>
      <c r="AH91" s="36">
        <f>IF(ISNA(_xlfn.XMATCH("健康づくりや高齢者・障害者の福祉に関すること",_xlfn.TEXTSPLIT(回答一覧[[#This Row],[7⃣区のおしらせ「せたがや」でどのようなテーマを特集してほしいか（複数選択可）]],";",,FALSE,0))),0,1)</f>
        <v>0</v>
      </c>
      <c r="AI91" s="36">
        <f>IF(ISNA(_xlfn.XMATCH("生活の困りごとに対する支援に関すること",_xlfn.TEXTSPLIT(回答一覧[[#This Row],[7⃣区のおしらせ「せたがや」でどのようなテーマを特集してほしいか（複数選択可）]],";",,FALSE,0))),0,1)</f>
        <v>1</v>
      </c>
      <c r="AJ91" s="36">
        <f>IF(ISNA(_xlfn.XMATCH("子ども・若者や教育に関すること",_xlfn.TEXTSPLIT(回答一覧[[#This Row],[7⃣区のおしらせ「せたがや」でどのようなテーマを特集してほしいか（複数選択可）]],";",,FALSE,0))),0,1)</f>
        <v>0</v>
      </c>
      <c r="AK91" s="36">
        <f>IF(ISNA(_xlfn.XMATCH("地域コミュニティに関すること",_xlfn.TEXTSPLIT(回答一覧[[#This Row],[7⃣区のおしらせ「せたがや」でどのようなテーマを特集してほしいか（複数選択可）]],";",,FALSE,0))),0,1)</f>
        <v>0</v>
      </c>
      <c r="AL91" s="36">
        <f>IF(ISNA(_xlfn.XMATCH("防災や防犯に関すること",_xlfn.TEXTSPLIT(回答一覧[[#This Row],[7⃣区のおしらせ「せたがや」でどのようなテーマを特集してほしいか（複数選択可）]],";",,FALSE,0))),0,1)</f>
        <v>0</v>
      </c>
      <c r="AM91" s="36">
        <f>IF(ISNA(_xlfn.XMATCH("多様性の尊重（人権尊重・男女共同参画）に関すること",_xlfn.TEXTSPLIT(回答一覧[[#This Row],[7⃣区のおしらせ「せたがや」でどのようなテーマを特集してほしいか（複数選択可）]],";",,FALSE,0))),0,1)</f>
        <v>0</v>
      </c>
      <c r="AN91" s="36">
        <f>IF(ISNA(_xlfn.XMATCH("文化・芸術やスポーツ、生涯学習に関すること",_xlfn.TEXTSPLIT(回答一覧[[#This Row],[7⃣区のおしらせ「せたがや」でどのようなテーマを特集してほしいか（複数選択可）]],";",,FALSE,0))),0,1)</f>
        <v>0</v>
      </c>
      <c r="AO91" s="36">
        <f>IF(ISNA(_xlfn.XMATCH("清掃・資源リサイクルに関すること",_xlfn.TEXTSPLIT(回答一覧[[#This Row],[7⃣区のおしらせ「せたがや」でどのようなテーマを特集してほしいか（複数選択可）]],";",,FALSE,0))),0,1)</f>
        <v>1</v>
      </c>
      <c r="AP91" s="36">
        <f>IF(ISNA(_xlfn.XMATCH("消費者支援や産業振興・雇用促進に関すること",_xlfn.TEXTSPLIT(回答一覧[[#This Row],[7⃣区のおしらせ「せたがや」でどのようなテーマを特集してほしいか（複数選択可）]],";",,FALSE,0))),0,1)</f>
        <v>0</v>
      </c>
      <c r="AQ91" s="36">
        <f>IF(ISNA(_xlfn.XMATCH("公園・緑地や自然環境の保護に関すること",_xlfn.TEXTSPLIT(回答一覧[[#This Row],[7⃣区のおしらせ「せたがや」でどのようなテーマを特集してほしいか（複数選択可）]],";",,FALSE,0))),0,1)</f>
        <v>0</v>
      </c>
      <c r="AR91" s="36">
        <f>IF(ISNA(_xlfn.XMATCH("都市景観や交通に関すること",_xlfn.TEXTSPLIT(回答一覧[[#This Row],[7⃣区のおしらせ「せたがや」でどのようなテーマを特集してほしいか（複数選択可）]],";",,FALSE,0))),0,1)</f>
        <v>1</v>
      </c>
      <c r="AS91" s="36">
        <f>IF(ISNA(_xlfn.XMATCH("特にない",_xlfn.TEXTSPLIT(回答一覧[[#This Row],[7⃣区のおしらせ「せたがや」でどのようなテーマを特集してほしいか（複数選択可）]],";",,FALSE,0))),0,1)</f>
        <v>0</v>
      </c>
      <c r="AT91" s="36">
        <f>IF(ISNA(_xlfn.XMATCH("その他",_xlfn.TEXTSPLIT(回答一覧[[#This Row],[7⃣区のおしらせ「せたがや」でどのようなテーマを特集してほしいか（複数選択可）]],";",,FALSE,0))),0,1)</f>
        <v>0</v>
      </c>
      <c r="AU91" s="36">
        <f>IF(ISNA(_xlfn.XMATCH("無回答",_xlfn.TEXTSPLIT(回答一覧[[#This Row],[7⃣区のおしらせ「せたがや」でどのようなテーマを特集してほしいか（複数選択可）]],";",,FALSE,0))),0,1)</f>
        <v>0</v>
      </c>
      <c r="AV91" s="8" t="s">
        <v>419</v>
      </c>
      <c r="AW91" s="8" t="s">
        <v>357</v>
      </c>
      <c r="AX91" s="8" t="s">
        <v>347</v>
      </c>
      <c r="AY91" s="7"/>
    </row>
    <row r="92" spans="1:51" ht="54">
      <c r="A92" s="6" t="s">
        <v>176</v>
      </c>
      <c r="B92" s="12" t="s">
        <v>374</v>
      </c>
      <c r="C92" s="12" t="s">
        <v>380</v>
      </c>
      <c r="D92" s="8" t="s">
        <v>728</v>
      </c>
      <c r="E92" s="8" t="s">
        <v>730</v>
      </c>
      <c r="F92" s="7" t="s">
        <v>350</v>
      </c>
      <c r="G92" s="36">
        <f>IF(ISNA(_xlfn.XMATCH("新聞折込・戸別配付",_xlfn.TEXTSPLIT(回答一覧[[#This Row],[4⃣区のおしらせ「せたがや」をどのように入手しているか（複数選択可）]],";",,FALSE,0))),0,1)</f>
        <v>1</v>
      </c>
      <c r="H92" s="36">
        <f>IF(ISNA(_xlfn.XMATCH("駅",_xlfn.TEXTSPLIT(回答一覧[[#This Row],[4⃣区のおしらせ「せたがや」をどのように入手しているか（複数選択可）]],";",,FALSE,0))),0,1)</f>
        <v>0</v>
      </c>
      <c r="I92" s="36">
        <f>IF(ISNA(_xlfn.XMATCH("郵便局・コンビニエンスストア・その他商業施設",_xlfn.TEXTSPLIT(回答一覧[[#This Row],[4⃣区のおしらせ「せたがや」をどのように入手しているか（複数選択可）]],";",,FALSE,0))),0,1)</f>
        <v>0</v>
      </c>
      <c r="J92" s="36">
        <f>IF(ISNA(_xlfn.XMATCH("区施設",_xlfn.TEXTSPLIT(回答一覧[[#This Row],[4⃣区のおしらせ「せたがや」をどのように入手しているか（複数選択可）]],";",,FALSE,0))),0,1)</f>
        <v>0</v>
      </c>
      <c r="K92" s="36">
        <f>IF(ISNA(_xlfn.XMATCH("区のホームページ",_xlfn.TEXTSPLIT(回答一覧[[#This Row],[4⃣区のおしらせ「せたがや」をどのように入手しているか（複数選択可）]],";",,FALSE,0))),0,1)</f>
        <v>0</v>
      </c>
      <c r="L92" s="36">
        <f>IF(ISNA(_xlfn.XMATCH("カタログポケット・マチイロ",_xlfn.TEXTSPLIT(回答一覧[[#This Row],[4⃣区のおしらせ「せたがや」をどのように入手しているか（複数選択可）]],";",,FALSE,0))),0,1)</f>
        <v>0</v>
      </c>
      <c r="M92" s="36">
        <f>IF(ISNA(_xlfn.XMATCH("入手していない",_xlfn.TEXTSPLIT(回答一覧[[#This Row],[4⃣区のおしらせ「せたがや」をどのように入手しているか（複数選択可）]],";",,FALSE,0))),0,1)</f>
        <v>0</v>
      </c>
      <c r="N92" s="36">
        <f>IF(ISNA(_xlfn.XMATCH("その他",_xlfn.TEXTSPLIT(回答一覧[[#This Row],[4⃣区のおしらせ「せたがや」をどのように入手しているか（複数選択可）]],";",,FALSE,0))),0,1)</f>
        <v>0</v>
      </c>
      <c r="O92" s="36">
        <f>IF(ISNA(_xlfn.XMATCH("無回答",_xlfn.TEXTSPLIT(回答一覧[[#This Row],[4⃣区のおしらせ「せたがや」をどのように入手しているか（複数選択可）]],";",,FALSE,0))),0,1)</f>
        <v>0</v>
      </c>
      <c r="P92" s="8" t="s">
        <v>387</v>
      </c>
      <c r="Q92" s="8" t="s">
        <v>352</v>
      </c>
      <c r="R92" s="8" t="s">
        <v>377</v>
      </c>
      <c r="S92" s="8" t="s">
        <v>377</v>
      </c>
      <c r="T92" s="8" t="s">
        <v>352</v>
      </c>
      <c r="U92" s="8" t="s">
        <v>377</v>
      </c>
      <c r="V92" s="8" t="s">
        <v>353</v>
      </c>
      <c r="W92" s="7" t="s">
        <v>553</v>
      </c>
      <c r="X92" s="36">
        <f>IF(ISNA(_xlfn.XMATCH("利用できる行政サービスや、暮らしに関わる情報・知識を入手したい",_xlfn.TEXTSPLIT(回答一覧[[#This Row],[6⃣区のおしらせ「せたがや」にどんなことを期待するか（複数選択可）]],";",,FALSE,0))),0,1)</f>
        <v>1</v>
      </c>
      <c r="Y92" s="36">
        <f>IF(ISNA(_xlfn.XMATCH("イベントの情報を入手したい",_xlfn.TEXTSPLIT(回答一覧[[#This Row],[6⃣区のおしらせ「せたがや」にどんなことを期待するか（複数選択可）]],";",,FALSE,0))),0,1)</f>
        <v>1</v>
      </c>
      <c r="Z92" s="36">
        <f>IF(ISNA(_xlfn.XMATCH("区の新しい取組みについて知りたい",_xlfn.TEXTSPLIT(回答一覧[[#This Row],[6⃣区のおしらせ「せたがや」にどんなことを期待するか（複数選択可）]],";",,FALSE,0))),0,1)</f>
        <v>0</v>
      </c>
      <c r="AA92" s="36">
        <f>IF(ISNA(_xlfn.XMATCH("予算など区政の基本的な情報を入手したい",_xlfn.TEXTSPLIT(回答一覧[[#This Row],[6⃣区のおしらせ「せたがや」にどんなことを期待するか（複数選択可）]],";",,FALSE,0))),0,1)</f>
        <v>1</v>
      </c>
      <c r="AB92" s="36">
        <f>IF(ISNA(_xlfn.XMATCH("区が直面する課題や、それに対する区の考え・取組みについて知りたい",_xlfn.TEXTSPLIT(回答一覧[[#This Row],[6⃣区のおしらせ「せたがや」にどんなことを期待するか（複数選択可）]],";",,FALSE,0))),0,1)</f>
        <v>1</v>
      </c>
      <c r="AC92" s="36">
        <f>IF(ISNA(_xlfn.XMATCH("区の取組みへの意見募集企画に意見や提案を寄せたい",_xlfn.TEXTSPLIT(回答一覧[[#This Row],[6⃣区のおしらせ「せたがや」にどんなことを期待するか（複数選択可）]],";",,FALSE,0))),0,1)</f>
        <v>0</v>
      </c>
      <c r="AD92" s="36">
        <f>IF(ISNA(_xlfn.XMATCH("区民等と区が協働して取り組んでいる事柄について知りたい",_xlfn.TEXTSPLIT(回答一覧[[#This Row],[6⃣区のおしらせ「せたがや」にどんなことを期待するか（複数選択可）]],";",,FALSE,0))),0,1)</f>
        <v>0</v>
      </c>
      <c r="AE92" s="36">
        <f>IF(ISNA(_xlfn.XMATCH("特にない",_xlfn.TEXTSPLIT(回答一覧[[#This Row],[6⃣区のおしらせ「せたがや」にどんなことを期待するか（複数選択可）]],";",,FALSE,0))),0,1)</f>
        <v>0</v>
      </c>
      <c r="AF92" s="36">
        <f>IF(ISNA(_xlfn.XMATCH("無回答",_xlfn.TEXTSPLIT(回答一覧[[#This Row],[6⃣区のおしらせ「せたがや」にどんなことを期待するか（複数選択可）]],";",,FALSE,0))),0,1)</f>
        <v>0</v>
      </c>
      <c r="AG92" s="7" t="s">
        <v>554</v>
      </c>
      <c r="AH92" s="36">
        <f>IF(ISNA(_xlfn.XMATCH("健康づくりや高齢者・障害者の福祉に関すること",_xlfn.TEXTSPLIT(回答一覧[[#This Row],[7⃣区のおしらせ「せたがや」でどのようなテーマを特集してほしいか（複数選択可）]],";",,FALSE,0))),0,1)</f>
        <v>1</v>
      </c>
      <c r="AI92" s="36">
        <f>IF(ISNA(_xlfn.XMATCH("生活の困りごとに対する支援に関すること",_xlfn.TEXTSPLIT(回答一覧[[#This Row],[7⃣区のおしらせ「せたがや」でどのようなテーマを特集してほしいか（複数選択可）]],";",,FALSE,0))),0,1)</f>
        <v>1</v>
      </c>
      <c r="AJ92" s="36">
        <f>IF(ISNA(_xlfn.XMATCH("子ども・若者や教育に関すること",_xlfn.TEXTSPLIT(回答一覧[[#This Row],[7⃣区のおしらせ「せたがや」でどのようなテーマを特集してほしいか（複数選択可）]],";",,FALSE,0))),0,1)</f>
        <v>1</v>
      </c>
      <c r="AK92" s="36">
        <f>IF(ISNA(_xlfn.XMATCH("地域コミュニティに関すること",_xlfn.TEXTSPLIT(回答一覧[[#This Row],[7⃣区のおしらせ「せたがや」でどのようなテーマを特集してほしいか（複数選択可）]],";",,FALSE,0))),0,1)</f>
        <v>0</v>
      </c>
      <c r="AL92" s="36">
        <f>IF(ISNA(_xlfn.XMATCH("防災や防犯に関すること",_xlfn.TEXTSPLIT(回答一覧[[#This Row],[7⃣区のおしらせ「せたがや」でどのようなテーマを特集してほしいか（複数選択可）]],";",,FALSE,0))),0,1)</f>
        <v>0</v>
      </c>
      <c r="AM92" s="36">
        <f>IF(ISNA(_xlfn.XMATCH("多様性の尊重（人権尊重・男女共同参画）に関すること",_xlfn.TEXTSPLIT(回答一覧[[#This Row],[7⃣区のおしらせ「せたがや」でどのようなテーマを特集してほしいか（複数選択可）]],";",,FALSE,0))),0,1)</f>
        <v>0</v>
      </c>
      <c r="AN92" s="36">
        <f>IF(ISNA(_xlfn.XMATCH("文化・芸術やスポーツ、生涯学習に関すること",_xlfn.TEXTSPLIT(回答一覧[[#This Row],[7⃣区のおしらせ「せたがや」でどのようなテーマを特集してほしいか（複数選択可）]],";",,FALSE,0))),0,1)</f>
        <v>1</v>
      </c>
      <c r="AO92" s="36">
        <f>IF(ISNA(_xlfn.XMATCH("清掃・資源リサイクルに関すること",_xlfn.TEXTSPLIT(回答一覧[[#This Row],[7⃣区のおしらせ「せたがや」でどのようなテーマを特集してほしいか（複数選択可）]],";",,FALSE,0))),0,1)</f>
        <v>1</v>
      </c>
      <c r="AP92" s="36">
        <f>IF(ISNA(_xlfn.XMATCH("消費者支援や産業振興・雇用促進に関すること",_xlfn.TEXTSPLIT(回答一覧[[#This Row],[7⃣区のおしらせ「せたがや」でどのようなテーマを特集してほしいか（複数選択可）]],";",,FALSE,0))),0,1)</f>
        <v>0</v>
      </c>
      <c r="AQ92" s="36">
        <f>IF(ISNA(_xlfn.XMATCH("公園・緑地や自然環境の保護に関すること",_xlfn.TEXTSPLIT(回答一覧[[#This Row],[7⃣区のおしらせ「せたがや」でどのようなテーマを特集してほしいか（複数選択可）]],";",,FALSE,0))),0,1)</f>
        <v>0</v>
      </c>
      <c r="AR92" s="36">
        <f>IF(ISNA(_xlfn.XMATCH("都市景観や交通に関すること",_xlfn.TEXTSPLIT(回答一覧[[#This Row],[7⃣区のおしらせ「せたがや」でどのようなテーマを特集してほしいか（複数選択可）]],";",,FALSE,0))),0,1)</f>
        <v>0</v>
      </c>
      <c r="AS92" s="36">
        <f>IF(ISNA(_xlfn.XMATCH("特にない",_xlfn.TEXTSPLIT(回答一覧[[#This Row],[7⃣区のおしらせ「せたがや」でどのようなテーマを特集してほしいか（複数選択可）]],";",,FALSE,0))),0,1)</f>
        <v>0</v>
      </c>
      <c r="AT92" s="36">
        <f>IF(ISNA(_xlfn.XMATCH("その他",_xlfn.TEXTSPLIT(回答一覧[[#This Row],[7⃣区のおしらせ「せたがや」でどのようなテーマを特集してほしいか（複数選択可）]],";",,FALSE,0))),0,1)</f>
        <v>0</v>
      </c>
      <c r="AU92" s="36">
        <f>IF(ISNA(_xlfn.XMATCH("無回答",_xlfn.TEXTSPLIT(回答一覧[[#This Row],[7⃣区のおしらせ「せたがや」でどのようなテーマを特集してほしいか（複数選択可）]],";",,FALSE,0))),0,1)</f>
        <v>0</v>
      </c>
      <c r="AV92" s="8" t="s">
        <v>419</v>
      </c>
      <c r="AW92" s="8" t="s">
        <v>357</v>
      </c>
      <c r="AX92" s="8" t="s">
        <v>347</v>
      </c>
      <c r="AY92" s="7"/>
    </row>
    <row r="93" spans="1:51" ht="40.5">
      <c r="A93" s="6" t="s">
        <v>175</v>
      </c>
      <c r="B93" s="12" t="s">
        <v>348</v>
      </c>
      <c r="C93" s="12" t="s">
        <v>349</v>
      </c>
      <c r="D93" s="8" t="s">
        <v>728</v>
      </c>
      <c r="E93" s="8" t="s">
        <v>730</v>
      </c>
      <c r="F93" s="7" t="s">
        <v>365</v>
      </c>
      <c r="G93" s="36">
        <f>IF(ISNA(_xlfn.XMATCH("新聞折込・戸別配付",_xlfn.TEXTSPLIT(回答一覧[[#This Row],[4⃣区のおしらせ「せたがや」をどのように入手しているか（複数選択可）]],";",,FALSE,0))),0,1)</f>
        <v>1</v>
      </c>
      <c r="H93" s="36">
        <f>IF(ISNA(_xlfn.XMATCH("駅",_xlfn.TEXTSPLIT(回答一覧[[#This Row],[4⃣区のおしらせ「せたがや」をどのように入手しているか（複数選択可）]],";",,FALSE,0))),0,1)</f>
        <v>0</v>
      </c>
      <c r="I93" s="36">
        <f>IF(ISNA(_xlfn.XMATCH("郵便局・コンビニエンスストア・その他商業施設",_xlfn.TEXTSPLIT(回答一覧[[#This Row],[4⃣区のおしらせ「せたがや」をどのように入手しているか（複数選択可）]],";",,FALSE,0))),0,1)</f>
        <v>0</v>
      </c>
      <c r="J93" s="36">
        <f>IF(ISNA(_xlfn.XMATCH("区施設",_xlfn.TEXTSPLIT(回答一覧[[#This Row],[4⃣区のおしらせ「せたがや」をどのように入手しているか（複数選択可）]],";",,FALSE,0))),0,1)</f>
        <v>1</v>
      </c>
      <c r="K93" s="36">
        <f>IF(ISNA(_xlfn.XMATCH("区のホームページ",_xlfn.TEXTSPLIT(回答一覧[[#This Row],[4⃣区のおしらせ「せたがや」をどのように入手しているか（複数選択可）]],";",,FALSE,0))),0,1)</f>
        <v>0</v>
      </c>
      <c r="L93" s="36">
        <f>IF(ISNA(_xlfn.XMATCH("カタログポケット・マチイロ",_xlfn.TEXTSPLIT(回答一覧[[#This Row],[4⃣区のおしらせ「せたがや」をどのように入手しているか（複数選択可）]],";",,FALSE,0))),0,1)</f>
        <v>0</v>
      </c>
      <c r="M93" s="36">
        <f>IF(ISNA(_xlfn.XMATCH("入手していない",_xlfn.TEXTSPLIT(回答一覧[[#This Row],[4⃣区のおしらせ「せたがや」をどのように入手しているか（複数選択可）]],";",,FALSE,0))),0,1)</f>
        <v>0</v>
      </c>
      <c r="N93" s="36">
        <f>IF(ISNA(_xlfn.XMATCH("その他",_xlfn.TEXTSPLIT(回答一覧[[#This Row],[4⃣区のおしらせ「せたがや」をどのように入手しているか（複数選択可）]],";",,FALSE,0))),0,1)</f>
        <v>0</v>
      </c>
      <c r="O93" s="36">
        <f>IF(ISNA(_xlfn.XMATCH("無回答",_xlfn.TEXTSPLIT(回答一覧[[#This Row],[4⃣区のおしらせ「せたがや」をどのように入手しているか（複数選択可）]],";",,FALSE,0))),0,1)</f>
        <v>0</v>
      </c>
      <c r="P93" s="8" t="s">
        <v>360</v>
      </c>
      <c r="Q93" s="8" t="s">
        <v>377</v>
      </c>
      <c r="R93" s="8" t="s">
        <v>352</v>
      </c>
      <c r="S93" s="8" t="s">
        <v>377</v>
      </c>
      <c r="T93" s="8" t="s">
        <v>352</v>
      </c>
      <c r="U93" s="8" t="s">
        <v>352</v>
      </c>
      <c r="V93" s="8" t="s">
        <v>353</v>
      </c>
      <c r="W93" s="7" t="s">
        <v>550</v>
      </c>
      <c r="X93" s="36">
        <f>IF(ISNA(_xlfn.XMATCH("利用できる行政サービスや、暮らしに関わる情報・知識を入手したい",_xlfn.TEXTSPLIT(回答一覧[[#This Row],[6⃣区のおしらせ「せたがや」にどんなことを期待するか（複数選択可）]],";",,FALSE,0))),0,1)</f>
        <v>1</v>
      </c>
      <c r="Y93" s="36">
        <f>IF(ISNA(_xlfn.XMATCH("イベントの情報を入手したい",_xlfn.TEXTSPLIT(回答一覧[[#This Row],[6⃣区のおしらせ「せたがや」にどんなことを期待するか（複数選択可）]],";",,FALSE,0))),0,1)</f>
        <v>1</v>
      </c>
      <c r="Z93" s="36">
        <f>IF(ISNA(_xlfn.XMATCH("区の新しい取組みについて知りたい",_xlfn.TEXTSPLIT(回答一覧[[#This Row],[6⃣区のおしらせ「せたがや」にどんなことを期待するか（複数選択可）]],";",,FALSE,0))),0,1)</f>
        <v>1</v>
      </c>
      <c r="AA93" s="36">
        <f>IF(ISNA(_xlfn.XMATCH("予算など区政の基本的な情報を入手したい",_xlfn.TEXTSPLIT(回答一覧[[#This Row],[6⃣区のおしらせ「せたがや」にどんなことを期待するか（複数選択可）]],";",,FALSE,0))),0,1)</f>
        <v>0</v>
      </c>
      <c r="AB93" s="36">
        <f>IF(ISNA(_xlfn.XMATCH("区が直面する課題や、それに対する区の考え・取組みについて知りたい",_xlfn.TEXTSPLIT(回答一覧[[#This Row],[6⃣区のおしらせ「せたがや」にどんなことを期待するか（複数選択可）]],";",,FALSE,0))),0,1)</f>
        <v>0</v>
      </c>
      <c r="AC93" s="36">
        <f>IF(ISNA(_xlfn.XMATCH("区の取組みへの意見募集企画に意見や提案を寄せたい",_xlfn.TEXTSPLIT(回答一覧[[#This Row],[6⃣区のおしらせ「せたがや」にどんなことを期待するか（複数選択可）]],";",,FALSE,0))),0,1)</f>
        <v>0</v>
      </c>
      <c r="AD93" s="36">
        <f>IF(ISNA(_xlfn.XMATCH("区民等と区が協働して取り組んでいる事柄について知りたい",_xlfn.TEXTSPLIT(回答一覧[[#This Row],[6⃣区のおしらせ「せたがや」にどんなことを期待するか（複数選択可）]],";",,FALSE,0))),0,1)</f>
        <v>1</v>
      </c>
      <c r="AE93" s="36">
        <f>IF(ISNA(_xlfn.XMATCH("特にない",_xlfn.TEXTSPLIT(回答一覧[[#This Row],[6⃣区のおしらせ「せたがや」にどんなことを期待するか（複数選択可）]],";",,FALSE,0))),0,1)</f>
        <v>0</v>
      </c>
      <c r="AF93" s="36">
        <f>IF(ISNA(_xlfn.XMATCH("無回答",_xlfn.TEXTSPLIT(回答一覧[[#This Row],[6⃣区のおしらせ「せたがや」にどんなことを期待するか（複数選択可）]],";",,FALSE,0))),0,1)</f>
        <v>0</v>
      </c>
      <c r="AG93" s="7" t="s">
        <v>551</v>
      </c>
      <c r="AH93" s="36">
        <f>IF(ISNA(_xlfn.XMATCH("健康づくりや高齢者・障害者の福祉に関すること",_xlfn.TEXTSPLIT(回答一覧[[#This Row],[7⃣区のおしらせ「せたがや」でどのようなテーマを特集してほしいか（複数選択可）]],";",,FALSE,0))),0,1)</f>
        <v>1</v>
      </c>
      <c r="AI93" s="36">
        <f>IF(ISNA(_xlfn.XMATCH("生活の困りごとに対する支援に関すること",_xlfn.TEXTSPLIT(回答一覧[[#This Row],[7⃣区のおしらせ「せたがや」でどのようなテーマを特集してほしいか（複数選択可）]],";",,FALSE,0))),0,1)</f>
        <v>0</v>
      </c>
      <c r="AJ93" s="36">
        <f>IF(ISNA(_xlfn.XMATCH("子ども・若者や教育に関すること",_xlfn.TEXTSPLIT(回答一覧[[#This Row],[7⃣区のおしらせ「せたがや」でどのようなテーマを特集してほしいか（複数選択可）]],";",,FALSE,0))),0,1)</f>
        <v>0</v>
      </c>
      <c r="AK93" s="36">
        <f>IF(ISNA(_xlfn.XMATCH("地域コミュニティに関すること",_xlfn.TEXTSPLIT(回答一覧[[#This Row],[7⃣区のおしらせ「せたがや」でどのようなテーマを特集してほしいか（複数選択可）]],";",,FALSE,0))),0,1)</f>
        <v>1</v>
      </c>
      <c r="AL93" s="36">
        <f>IF(ISNA(_xlfn.XMATCH("防災や防犯に関すること",_xlfn.TEXTSPLIT(回答一覧[[#This Row],[7⃣区のおしらせ「せたがや」でどのようなテーマを特集してほしいか（複数選択可）]],";",,FALSE,0))),0,1)</f>
        <v>1</v>
      </c>
      <c r="AM93" s="36">
        <f>IF(ISNA(_xlfn.XMATCH("多様性の尊重（人権尊重・男女共同参画）に関すること",_xlfn.TEXTSPLIT(回答一覧[[#This Row],[7⃣区のおしらせ「せたがや」でどのようなテーマを特集してほしいか（複数選択可）]],";",,FALSE,0))),0,1)</f>
        <v>0</v>
      </c>
      <c r="AN93" s="36">
        <f>IF(ISNA(_xlfn.XMATCH("文化・芸術やスポーツ、生涯学習に関すること",_xlfn.TEXTSPLIT(回答一覧[[#This Row],[7⃣区のおしらせ「せたがや」でどのようなテーマを特集してほしいか（複数選択可）]],";",,FALSE,0))),0,1)</f>
        <v>0</v>
      </c>
      <c r="AO93" s="36">
        <f>IF(ISNA(_xlfn.XMATCH("清掃・資源リサイクルに関すること",_xlfn.TEXTSPLIT(回答一覧[[#This Row],[7⃣区のおしらせ「せたがや」でどのようなテーマを特集してほしいか（複数選択可）]],";",,FALSE,0))),0,1)</f>
        <v>1</v>
      </c>
      <c r="AP93" s="36">
        <f>IF(ISNA(_xlfn.XMATCH("消費者支援や産業振興・雇用促進に関すること",_xlfn.TEXTSPLIT(回答一覧[[#This Row],[7⃣区のおしらせ「せたがや」でどのようなテーマを特集してほしいか（複数選択可）]],";",,FALSE,0))),0,1)</f>
        <v>0</v>
      </c>
      <c r="AQ93" s="36">
        <f>IF(ISNA(_xlfn.XMATCH("公園・緑地や自然環境の保護に関すること",_xlfn.TEXTSPLIT(回答一覧[[#This Row],[7⃣区のおしらせ「せたがや」でどのようなテーマを特集してほしいか（複数選択可）]],";",,FALSE,0))),0,1)</f>
        <v>1</v>
      </c>
      <c r="AR93" s="36">
        <f>IF(ISNA(_xlfn.XMATCH("都市景観や交通に関すること",_xlfn.TEXTSPLIT(回答一覧[[#This Row],[7⃣区のおしらせ「せたがや」でどのようなテーマを特集してほしいか（複数選択可）]],";",,FALSE,0))),0,1)</f>
        <v>0</v>
      </c>
      <c r="AS93" s="36">
        <f>IF(ISNA(_xlfn.XMATCH("特にない",_xlfn.TEXTSPLIT(回答一覧[[#This Row],[7⃣区のおしらせ「せたがや」でどのようなテーマを特集してほしいか（複数選択可）]],";",,FALSE,0))),0,1)</f>
        <v>0</v>
      </c>
      <c r="AT93" s="36">
        <f>IF(ISNA(_xlfn.XMATCH("その他",_xlfn.TEXTSPLIT(回答一覧[[#This Row],[7⃣区のおしらせ「せたがや」でどのようなテーマを特集してほしいか（複数選択可）]],";",,FALSE,0))),0,1)</f>
        <v>0</v>
      </c>
      <c r="AU93" s="36">
        <f>IF(ISNA(_xlfn.XMATCH("無回答",_xlfn.TEXTSPLIT(回答一覧[[#This Row],[7⃣区のおしらせ「せたがや」でどのようなテーマを特集してほしいか（複数選択可）]],";",,FALSE,0))),0,1)</f>
        <v>0</v>
      </c>
      <c r="AV93" s="8" t="s">
        <v>356</v>
      </c>
      <c r="AW93" s="8" t="s">
        <v>397</v>
      </c>
      <c r="AX93" s="8" t="s">
        <v>347</v>
      </c>
      <c r="AY93" s="7"/>
    </row>
    <row r="94" spans="1:51" ht="67.5">
      <c r="A94" s="6" t="s">
        <v>174</v>
      </c>
      <c r="B94" s="12" t="s">
        <v>364</v>
      </c>
      <c r="C94" s="12" t="s">
        <v>349</v>
      </c>
      <c r="D94" s="8" t="s">
        <v>728</v>
      </c>
      <c r="E94" s="8" t="s">
        <v>730</v>
      </c>
      <c r="F94" s="7" t="s">
        <v>350</v>
      </c>
      <c r="G94" s="36">
        <f>IF(ISNA(_xlfn.XMATCH("新聞折込・戸別配付",_xlfn.TEXTSPLIT(回答一覧[[#This Row],[4⃣区のおしらせ「せたがや」をどのように入手しているか（複数選択可）]],";",,FALSE,0))),0,1)</f>
        <v>1</v>
      </c>
      <c r="H94" s="36">
        <f>IF(ISNA(_xlfn.XMATCH("駅",_xlfn.TEXTSPLIT(回答一覧[[#This Row],[4⃣区のおしらせ「せたがや」をどのように入手しているか（複数選択可）]],";",,FALSE,0))),0,1)</f>
        <v>0</v>
      </c>
      <c r="I94" s="36">
        <f>IF(ISNA(_xlfn.XMATCH("郵便局・コンビニエンスストア・その他商業施設",_xlfn.TEXTSPLIT(回答一覧[[#This Row],[4⃣区のおしらせ「せたがや」をどのように入手しているか（複数選択可）]],";",,FALSE,0))),0,1)</f>
        <v>0</v>
      </c>
      <c r="J94" s="36">
        <f>IF(ISNA(_xlfn.XMATCH("区施設",_xlfn.TEXTSPLIT(回答一覧[[#This Row],[4⃣区のおしらせ「せたがや」をどのように入手しているか（複数選択可）]],";",,FALSE,0))),0,1)</f>
        <v>0</v>
      </c>
      <c r="K94" s="36">
        <f>IF(ISNA(_xlfn.XMATCH("区のホームページ",_xlfn.TEXTSPLIT(回答一覧[[#This Row],[4⃣区のおしらせ「せたがや」をどのように入手しているか（複数選択可）]],";",,FALSE,0))),0,1)</f>
        <v>0</v>
      </c>
      <c r="L94" s="36">
        <f>IF(ISNA(_xlfn.XMATCH("カタログポケット・マチイロ",_xlfn.TEXTSPLIT(回答一覧[[#This Row],[4⃣区のおしらせ「せたがや」をどのように入手しているか（複数選択可）]],";",,FALSE,0))),0,1)</f>
        <v>0</v>
      </c>
      <c r="M94" s="36">
        <f>IF(ISNA(_xlfn.XMATCH("入手していない",_xlfn.TEXTSPLIT(回答一覧[[#This Row],[4⃣区のおしらせ「せたがや」をどのように入手しているか（複数選択可）]],";",,FALSE,0))),0,1)</f>
        <v>0</v>
      </c>
      <c r="N94" s="36">
        <f>IF(ISNA(_xlfn.XMATCH("その他",_xlfn.TEXTSPLIT(回答一覧[[#This Row],[4⃣区のおしらせ「せたがや」をどのように入手しているか（複数選択可）]],";",,FALSE,0))),0,1)</f>
        <v>0</v>
      </c>
      <c r="O94" s="36">
        <f>IF(ISNA(_xlfn.XMATCH("無回答",_xlfn.TEXTSPLIT(回答一覧[[#This Row],[4⃣区のおしらせ「せたがや」をどのように入手しているか（複数選択可）]],";",,FALSE,0))),0,1)</f>
        <v>0</v>
      </c>
      <c r="P94" s="8" t="s">
        <v>351</v>
      </c>
      <c r="Q94" s="8" t="s">
        <v>352</v>
      </c>
      <c r="R94" s="8" t="s">
        <v>352</v>
      </c>
      <c r="S94" s="8" t="s">
        <v>352</v>
      </c>
      <c r="T94" s="8" t="s">
        <v>377</v>
      </c>
      <c r="U94" s="8" t="s">
        <v>352</v>
      </c>
      <c r="V94" s="8" t="s">
        <v>353</v>
      </c>
      <c r="W94" s="7" t="s">
        <v>548</v>
      </c>
      <c r="X94" s="36">
        <f>IF(ISNA(_xlfn.XMATCH("利用できる行政サービスや、暮らしに関わる情報・知識を入手したい",_xlfn.TEXTSPLIT(回答一覧[[#This Row],[6⃣区のおしらせ「せたがや」にどんなことを期待するか（複数選択可）]],";",,FALSE,0))),0,1)</f>
        <v>0</v>
      </c>
      <c r="Y94" s="36">
        <f>IF(ISNA(_xlfn.XMATCH("イベントの情報を入手したい",_xlfn.TEXTSPLIT(回答一覧[[#This Row],[6⃣区のおしらせ「せたがや」にどんなことを期待するか（複数選択可）]],";",,FALSE,0))),0,1)</f>
        <v>1</v>
      </c>
      <c r="Z94" s="36">
        <f>IF(ISNA(_xlfn.XMATCH("区の新しい取組みについて知りたい",_xlfn.TEXTSPLIT(回答一覧[[#This Row],[6⃣区のおしらせ「せたがや」にどんなことを期待するか（複数選択可）]],";",,FALSE,0))),0,1)</f>
        <v>1</v>
      </c>
      <c r="AA94" s="36">
        <f>IF(ISNA(_xlfn.XMATCH("予算など区政の基本的な情報を入手したい",_xlfn.TEXTSPLIT(回答一覧[[#This Row],[6⃣区のおしらせ「せたがや」にどんなことを期待するか（複数選択可）]],";",,FALSE,0))),0,1)</f>
        <v>1</v>
      </c>
      <c r="AB94" s="36">
        <f>IF(ISNA(_xlfn.XMATCH("区が直面する課題や、それに対する区の考え・取組みについて知りたい",_xlfn.TEXTSPLIT(回答一覧[[#This Row],[6⃣区のおしらせ「せたがや」にどんなことを期待するか（複数選択可）]],";",,FALSE,0))),0,1)</f>
        <v>1</v>
      </c>
      <c r="AC94" s="36">
        <f>IF(ISNA(_xlfn.XMATCH("区の取組みへの意見募集企画に意見や提案を寄せたい",_xlfn.TEXTSPLIT(回答一覧[[#This Row],[6⃣区のおしらせ「せたがや」にどんなことを期待するか（複数選択可）]],";",,FALSE,0))),0,1)</f>
        <v>1</v>
      </c>
      <c r="AD94" s="36">
        <f>IF(ISNA(_xlfn.XMATCH("区民等と区が協働して取り組んでいる事柄について知りたい",_xlfn.TEXTSPLIT(回答一覧[[#This Row],[6⃣区のおしらせ「せたがや」にどんなことを期待するか（複数選択可）]],";",,FALSE,0))),0,1)</f>
        <v>1</v>
      </c>
      <c r="AE94" s="36">
        <f>IF(ISNA(_xlfn.XMATCH("特にない",_xlfn.TEXTSPLIT(回答一覧[[#This Row],[6⃣区のおしらせ「せたがや」にどんなことを期待するか（複数選択可）]],";",,FALSE,0))),0,1)</f>
        <v>0</v>
      </c>
      <c r="AF94" s="36">
        <f>IF(ISNA(_xlfn.XMATCH("無回答",_xlfn.TEXTSPLIT(回答一覧[[#This Row],[6⃣区のおしらせ「せたがや」にどんなことを期待するか（複数選択可）]],";",,FALSE,0))),0,1)</f>
        <v>0</v>
      </c>
      <c r="AG94" s="7" t="s">
        <v>549</v>
      </c>
      <c r="AH94" s="36">
        <f>IF(ISNA(_xlfn.XMATCH("健康づくりや高齢者・障害者の福祉に関すること",_xlfn.TEXTSPLIT(回答一覧[[#This Row],[7⃣区のおしらせ「せたがや」でどのようなテーマを特集してほしいか（複数選択可）]],";",,FALSE,0))),0,1)</f>
        <v>1</v>
      </c>
      <c r="AI94" s="36">
        <f>IF(ISNA(_xlfn.XMATCH("生活の困りごとに対する支援に関すること",_xlfn.TEXTSPLIT(回答一覧[[#This Row],[7⃣区のおしらせ「せたがや」でどのようなテーマを特集してほしいか（複数選択可）]],";",,FALSE,0))),0,1)</f>
        <v>0</v>
      </c>
      <c r="AJ94" s="36">
        <f>IF(ISNA(_xlfn.XMATCH("子ども・若者や教育に関すること",_xlfn.TEXTSPLIT(回答一覧[[#This Row],[7⃣区のおしらせ「せたがや」でどのようなテーマを特集してほしいか（複数選択可）]],";",,FALSE,0))),0,1)</f>
        <v>1</v>
      </c>
      <c r="AK94" s="36">
        <f>IF(ISNA(_xlfn.XMATCH("地域コミュニティに関すること",_xlfn.TEXTSPLIT(回答一覧[[#This Row],[7⃣区のおしらせ「せたがや」でどのようなテーマを特集してほしいか（複数選択可）]],";",,FALSE,0))),0,1)</f>
        <v>0</v>
      </c>
      <c r="AL94" s="36">
        <f>IF(ISNA(_xlfn.XMATCH("防災や防犯に関すること",_xlfn.TEXTSPLIT(回答一覧[[#This Row],[7⃣区のおしらせ「せたがや」でどのようなテーマを特集してほしいか（複数選択可）]],";",,FALSE,0))),0,1)</f>
        <v>0</v>
      </c>
      <c r="AM94" s="36">
        <f>IF(ISNA(_xlfn.XMATCH("多様性の尊重（人権尊重・男女共同参画）に関すること",_xlfn.TEXTSPLIT(回答一覧[[#This Row],[7⃣区のおしらせ「せたがや」でどのようなテーマを特集してほしいか（複数選択可）]],";",,FALSE,0))),0,1)</f>
        <v>0</v>
      </c>
      <c r="AN94" s="36">
        <f>IF(ISNA(_xlfn.XMATCH("文化・芸術やスポーツ、生涯学習に関すること",_xlfn.TEXTSPLIT(回答一覧[[#This Row],[7⃣区のおしらせ「せたがや」でどのようなテーマを特集してほしいか（複数選択可）]],";",,FALSE,0))),0,1)</f>
        <v>0</v>
      </c>
      <c r="AO94" s="36">
        <f>IF(ISNA(_xlfn.XMATCH("清掃・資源リサイクルに関すること",_xlfn.TEXTSPLIT(回答一覧[[#This Row],[7⃣区のおしらせ「せたがや」でどのようなテーマを特集してほしいか（複数選択可）]],";",,FALSE,0))),0,1)</f>
        <v>0</v>
      </c>
      <c r="AP94" s="36">
        <f>IF(ISNA(_xlfn.XMATCH("消費者支援や産業振興・雇用促進に関すること",_xlfn.TEXTSPLIT(回答一覧[[#This Row],[7⃣区のおしらせ「せたがや」でどのようなテーマを特集してほしいか（複数選択可）]],";",,FALSE,0))),0,1)</f>
        <v>0</v>
      </c>
      <c r="AQ94" s="36">
        <f>IF(ISNA(_xlfn.XMATCH("公園・緑地や自然環境の保護に関すること",_xlfn.TEXTSPLIT(回答一覧[[#This Row],[7⃣区のおしらせ「せたがや」でどのようなテーマを特集してほしいか（複数選択可）]],";",,FALSE,0))),0,1)</f>
        <v>1</v>
      </c>
      <c r="AR94" s="36">
        <f>IF(ISNA(_xlfn.XMATCH("都市景観や交通に関すること",_xlfn.TEXTSPLIT(回答一覧[[#This Row],[7⃣区のおしらせ「せたがや」でどのようなテーマを特集してほしいか（複数選択可）]],";",,FALSE,0))),0,1)</f>
        <v>0</v>
      </c>
      <c r="AS94" s="36">
        <f>IF(ISNA(_xlfn.XMATCH("特にない",_xlfn.TEXTSPLIT(回答一覧[[#This Row],[7⃣区のおしらせ「せたがや」でどのようなテーマを特集してほしいか（複数選択可）]],";",,FALSE,0))),0,1)</f>
        <v>0</v>
      </c>
      <c r="AT94" s="36">
        <f>IF(ISNA(_xlfn.XMATCH("その他",_xlfn.TEXTSPLIT(回答一覧[[#This Row],[7⃣区のおしらせ「せたがや」でどのようなテーマを特集してほしいか（複数選択可）]],";",,FALSE,0))),0,1)</f>
        <v>0</v>
      </c>
      <c r="AU94" s="36">
        <f>IF(ISNA(_xlfn.XMATCH("無回答",_xlfn.TEXTSPLIT(回答一覧[[#This Row],[7⃣区のおしらせ「せたがや」でどのようなテーマを特集してほしいか（複数選択可）]],";",,FALSE,0))),0,1)</f>
        <v>0</v>
      </c>
      <c r="AV94" s="8" t="s">
        <v>356</v>
      </c>
      <c r="AW94" s="8" t="s">
        <v>357</v>
      </c>
      <c r="AX94" s="8" t="s">
        <v>347</v>
      </c>
      <c r="AY94" s="7"/>
    </row>
    <row r="95" spans="1:51" ht="27">
      <c r="A95" s="6" t="s">
        <v>173</v>
      </c>
      <c r="B95" s="12" t="s">
        <v>358</v>
      </c>
      <c r="C95" s="12" t="s">
        <v>349</v>
      </c>
      <c r="D95" s="8" t="s">
        <v>728</v>
      </c>
      <c r="E95" s="8" t="s">
        <v>363</v>
      </c>
      <c r="F95" s="7" t="s">
        <v>350</v>
      </c>
      <c r="G95" s="36">
        <f>IF(ISNA(_xlfn.XMATCH("新聞折込・戸別配付",_xlfn.TEXTSPLIT(回答一覧[[#This Row],[4⃣区のおしらせ「せたがや」をどのように入手しているか（複数選択可）]],";",,FALSE,0))),0,1)</f>
        <v>1</v>
      </c>
      <c r="H95" s="36">
        <f>IF(ISNA(_xlfn.XMATCH("駅",_xlfn.TEXTSPLIT(回答一覧[[#This Row],[4⃣区のおしらせ「せたがや」をどのように入手しているか（複数選択可）]],";",,FALSE,0))),0,1)</f>
        <v>0</v>
      </c>
      <c r="I95" s="36">
        <f>IF(ISNA(_xlfn.XMATCH("郵便局・コンビニエンスストア・その他商業施設",_xlfn.TEXTSPLIT(回答一覧[[#This Row],[4⃣区のおしらせ「せたがや」をどのように入手しているか（複数選択可）]],";",,FALSE,0))),0,1)</f>
        <v>0</v>
      </c>
      <c r="J95" s="36">
        <f>IF(ISNA(_xlfn.XMATCH("区施設",_xlfn.TEXTSPLIT(回答一覧[[#This Row],[4⃣区のおしらせ「せたがや」をどのように入手しているか（複数選択可）]],";",,FALSE,0))),0,1)</f>
        <v>0</v>
      </c>
      <c r="K95" s="36">
        <f>IF(ISNA(_xlfn.XMATCH("区のホームページ",_xlfn.TEXTSPLIT(回答一覧[[#This Row],[4⃣区のおしらせ「せたがや」をどのように入手しているか（複数選択可）]],";",,FALSE,0))),0,1)</f>
        <v>0</v>
      </c>
      <c r="L95" s="36">
        <f>IF(ISNA(_xlfn.XMATCH("カタログポケット・マチイロ",_xlfn.TEXTSPLIT(回答一覧[[#This Row],[4⃣区のおしらせ「せたがや」をどのように入手しているか（複数選択可）]],";",,FALSE,0))),0,1)</f>
        <v>0</v>
      </c>
      <c r="M95" s="36">
        <f>IF(ISNA(_xlfn.XMATCH("入手していない",_xlfn.TEXTSPLIT(回答一覧[[#This Row],[4⃣区のおしらせ「せたがや」をどのように入手しているか（複数選択可）]],";",,FALSE,0))),0,1)</f>
        <v>0</v>
      </c>
      <c r="N95" s="36">
        <f>IF(ISNA(_xlfn.XMATCH("その他",_xlfn.TEXTSPLIT(回答一覧[[#This Row],[4⃣区のおしらせ「せたがや」をどのように入手しているか（複数選択可）]],";",,FALSE,0))),0,1)</f>
        <v>0</v>
      </c>
      <c r="O95" s="36">
        <f>IF(ISNA(_xlfn.XMATCH("無回答",_xlfn.TEXTSPLIT(回答一覧[[#This Row],[4⃣区のおしらせ「せたがや」をどのように入手しているか（複数選択可）]],";",,FALSE,0))),0,1)</f>
        <v>0</v>
      </c>
      <c r="P95" s="8" t="s">
        <v>351</v>
      </c>
      <c r="Q95" s="8" t="s">
        <v>377</v>
      </c>
      <c r="R95" s="8" t="s">
        <v>377</v>
      </c>
      <c r="S95" s="8" t="s">
        <v>377</v>
      </c>
      <c r="T95" s="8" t="s">
        <v>377</v>
      </c>
      <c r="U95" s="8" t="s">
        <v>352</v>
      </c>
      <c r="V95" s="8" t="s">
        <v>353</v>
      </c>
      <c r="W95" s="7" t="s">
        <v>545</v>
      </c>
      <c r="X95" s="36">
        <f>IF(ISNA(_xlfn.XMATCH("利用できる行政サービスや、暮らしに関わる情報・知識を入手したい",_xlfn.TEXTSPLIT(回答一覧[[#This Row],[6⃣区のおしらせ「せたがや」にどんなことを期待するか（複数選択可）]],";",,FALSE,0))),0,1)</f>
        <v>1</v>
      </c>
      <c r="Y95" s="36">
        <f>IF(ISNA(_xlfn.XMATCH("イベントの情報を入手したい",_xlfn.TEXTSPLIT(回答一覧[[#This Row],[6⃣区のおしらせ「せたがや」にどんなことを期待するか（複数選択可）]],";",,FALSE,0))),0,1)</f>
        <v>1</v>
      </c>
      <c r="Z95" s="36">
        <f>IF(ISNA(_xlfn.XMATCH("区の新しい取組みについて知りたい",_xlfn.TEXTSPLIT(回答一覧[[#This Row],[6⃣区のおしらせ「せたがや」にどんなことを期待するか（複数選択可）]],";",,FALSE,0))),0,1)</f>
        <v>0</v>
      </c>
      <c r="AA95" s="36">
        <f>IF(ISNA(_xlfn.XMATCH("予算など区政の基本的な情報を入手したい",_xlfn.TEXTSPLIT(回答一覧[[#This Row],[6⃣区のおしらせ「せたがや」にどんなことを期待するか（複数選択可）]],";",,FALSE,0))),0,1)</f>
        <v>0</v>
      </c>
      <c r="AB95" s="36">
        <f>IF(ISNA(_xlfn.XMATCH("区が直面する課題や、それに対する区の考え・取組みについて知りたい",_xlfn.TEXTSPLIT(回答一覧[[#This Row],[6⃣区のおしらせ「せたがや」にどんなことを期待するか（複数選択可）]],";",,FALSE,0))),0,1)</f>
        <v>0</v>
      </c>
      <c r="AC95" s="36">
        <f>IF(ISNA(_xlfn.XMATCH("区の取組みへの意見募集企画に意見や提案を寄せたい",_xlfn.TEXTSPLIT(回答一覧[[#This Row],[6⃣区のおしらせ「せたがや」にどんなことを期待するか（複数選択可）]],";",,FALSE,0))),0,1)</f>
        <v>0</v>
      </c>
      <c r="AD95" s="36">
        <f>IF(ISNA(_xlfn.XMATCH("区民等と区が協働して取り組んでいる事柄について知りたい",_xlfn.TEXTSPLIT(回答一覧[[#This Row],[6⃣区のおしらせ「せたがや」にどんなことを期待するか（複数選択可）]],";",,FALSE,0))),0,1)</f>
        <v>0</v>
      </c>
      <c r="AE95" s="36">
        <f>IF(ISNA(_xlfn.XMATCH("特にない",_xlfn.TEXTSPLIT(回答一覧[[#This Row],[6⃣区のおしらせ「せたがや」にどんなことを期待するか（複数選択可）]],";",,FALSE,0))),0,1)</f>
        <v>0</v>
      </c>
      <c r="AF95" s="36">
        <f>IF(ISNA(_xlfn.XMATCH("無回答",_xlfn.TEXTSPLIT(回答一覧[[#This Row],[6⃣区のおしらせ「せたがや」にどんなことを期待するか（複数選択可）]],";",,FALSE,0))),0,1)</f>
        <v>0</v>
      </c>
      <c r="AG95" s="7" t="s">
        <v>547</v>
      </c>
      <c r="AH95" s="36">
        <f>IF(ISNA(_xlfn.XMATCH("健康づくりや高齢者・障害者の福祉に関すること",_xlfn.TEXTSPLIT(回答一覧[[#This Row],[7⃣区のおしらせ「せたがや」でどのようなテーマを特集してほしいか（複数選択可）]],";",,FALSE,0))),0,1)</f>
        <v>0</v>
      </c>
      <c r="AI95" s="36">
        <f>IF(ISNA(_xlfn.XMATCH("生活の困りごとに対する支援に関すること",_xlfn.TEXTSPLIT(回答一覧[[#This Row],[7⃣区のおしらせ「せたがや」でどのようなテーマを特集してほしいか（複数選択可）]],";",,FALSE,0))),0,1)</f>
        <v>1</v>
      </c>
      <c r="AJ95" s="36">
        <f>IF(ISNA(_xlfn.XMATCH("子ども・若者や教育に関すること",_xlfn.TEXTSPLIT(回答一覧[[#This Row],[7⃣区のおしらせ「せたがや」でどのようなテーマを特集してほしいか（複数選択可）]],";",,FALSE,0))),0,1)</f>
        <v>0</v>
      </c>
      <c r="AK95" s="36">
        <f>IF(ISNA(_xlfn.XMATCH("地域コミュニティに関すること",_xlfn.TEXTSPLIT(回答一覧[[#This Row],[7⃣区のおしらせ「せたがや」でどのようなテーマを特集してほしいか（複数選択可）]],";",,FALSE,0))),0,1)</f>
        <v>1</v>
      </c>
      <c r="AL95" s="36">
        <f>IF(ISNA(_xlfn.XMATCH("防災や防犯に関すること",_xlfn.TEXTSPLIT(回答一覧[[#This Row],[7⃣区のおしらせ「せたがや」でどのようなテーマを特集してほしいか（複数選択可）]],";",,FALSE,0))),0,1)</f>
        <v>1</v>
      </c>
      <c r="AM95" s="36">
        <f>IF(ISNA(_xlfn.XMATCH("多様性の尊重（人権尊重・男女共同参画）に関すること",_xlfn.TEXTSPLIT(回答一覧[[#This Row],[7⃣区のおしらせ「せたがや」でどのようなテーマを特集してほしいか（複数選択可）]],";",,FALSE,0))),0,1)</f>
        <v>0</v>
      </c>
      <c r="AN95" s="36">
        <f>IF(ISNA(_xlfn.XMATCH("文化・芸術やスポーツ、生涯学習に関すること",_xlfn.TEXTSPLIT(回答一覧[[#This Row],[7⃣区のおしらせ「せたがや」でどのようなテーマを特集してほしいか（複数選択可）]],";",,FALSE,0))),0,1)</f>
        <v>1</v>
      </c>
      <c r="AO95" s="36">
        <f>IF(ISNA(_xlfn.XMATCH("清掃・資源リサイクルに関すること",_xlfn.TEXTSPLIT(回答一覧[[#This Row],[7⃣区のおしらせ「せたがや」でどのようなテーマを特集してほしいか（複数選択可）]],";",,FALSE,0))),0,1)</f>
        <v>0</v>
      </c>
      <c r="AP95" s="36">
        <f>IF(ISNA(_xlfn.XMATCH("消費者支援や産業振興・雇用促進に関すること",_xlfn.TEXTSPLIT(回答一覧[[#This Row],[7⃣区のおしらせ「せたがや」でどのようなテーマを特集してほしいか（複数選択可）]],";",,FALSE,0))),0,1)</f>
        <v>0</v>
      </c>
      <c r="AQ95" s="36">
        <f>IF(ISNA(_xlfn.XMATCH("公園・緑地や自然環境の保護に関すること",_xlfn.TEXTSPLIT(回答一覧[[#This Row],[7⃣区のおしらせ「せたがや」でどのようなテーマを特集してほしいか（複数選択可）]],";",,FALSE,0))),0,1)</f>
        <v>0</v>
      </c>
      <c r="AR95" s="36">
        <f>IF(ISNA(_xlfn.XMATCH("都市景観や交通に関すること",_xlfn.TEXTSPLIT(回答一覧[[#This Row],[7⃣区のおしらせ「せたがや」でどのようなテーマを特集してほしいか（複数選択可）]],";",,FALSE,0))),0,1)</f>
        <v>0</v>
      </c>
      <c r="AS95" s="36">
        <f>IF(ISNA(_xlfn.XMATCH("特にない",_xlfn.TEXTSPLIT(回答一覧[[#This Row],[7⃣区のおしらせ「せたがや」でどのようなテーマを特集してほしいか（複数選択可）]],";",,FALSE,0))),0,1)</f>
        <v>0</v>
      </c>
      <c r="AT95" s="36">
        <f>IF(ISNA(_xlfn.XMATCH("その他",_xlfn.TEXTSPLIT(回答一覧[[#This Row],[7⃣区のおしらせ「せたがや」でどのようなテーマを特集してほしいか（複数選択可）]],";",,FALSE,0))),0,1)</f>
        <v>0</v>
      </c>
      <c r="AU95" s="36">
        <f>IF(ISNA(_xlfn.XMATCH("無回答",_xlfn.TEXTSPLIT(回答一覧[[#This Row],[7⃣区のおしらせ「せたがや」でどのようなテーマを特集してほしいか（複数選択可）]],";",,FALSE,0))),0,1)</f>
        <v>0</v>
      </c>
      <c r="AV95" s="8" t="s">
        <v>419</v>
      </c>
      <c r="AW95" s="8" t="s">
        <v>397</v>
      </c>
      <c r="AX95" s="8" t="s">
        <v>347</v>
      </c>
      <c r="AY95" s="7"/>
    </row>
    <row r="96" spans="1:51" ht="67.5">
      <c r="A96" s="6" t="s">
        <v>172</v>
      </c>
      <c r="B96" s="12" t="s">
        <v>364</v>
      </c>
      <c r="C96" s="12" t="s">
        <v>349</v>
      </c>
      <c r="D96" s="8" t="s">
        <v>728</v>
      </c>
      <c r="E96" s="8" t="s">
        <v>730</v>
      </c>
      <c r="F96" s="7" t="s">
        <v>543</v>
      </c>
      <c r="G96" s="36">
        <f>IF(ISNA(_xlfn.XMATCH("新聞折込・戸別配付",_xlfn.TEXTSPLIT(回答一覧[[#This Row],[4⃣区のおしらせ「せたがや」をどのように入手しているか（複数選択可）]],";",,FALSE,0))),0,1)</f>
        <v>0</v>
      </c>
      <c r="H96" s="36">
        <f>IF(ISNA(_xlfn.XMATCH("駅",_xlfn.TEXTSPLIT(回答一覧[[#This Row],[4⃣区のおしらせ「せたがや」をどのように入手しているか（複数選択可）]],";",,FALSE,0))),0,1)</f>
        <v>0</v>
      </c>
      <c r="I96" s="36">
        <f>IF(ISNA(_xlfn.XMATCH("郵便局・コンビニエンスストア・その他商業施設",_xlfn.TEXTSPLIT(回答一覧[[#This Row],[4⃣区のおしらせ「せたがや」をどのように入手しているか（複数選択可）]],";",,FALSE,0))),0,1)</f>
        <v>0</v>
      </c>
      <c r="J96" s="36">
        <f>IF(ISNA(_xlfn.XMATCH("区施設",_xlfn.TEXTSPLIT(回答一覧[[#This Row],[4⃣区のおしらせ「せたがや」をどのように入手しているか（複数選択可）]],";",,FALSE,0))),0,1)</f>
        <v>0</v>
      </c>
      <c r="K96" s="36">
        <f>IF(ISNA(_xlfn.XMATCH("区のホームページ",_xlfn.TEXTSPLIT(回答一覧[[#This Row],[4⃣区のおしらせ「せたがや」をどのように入手しているか（複数選択可）]],";",,FALSE,0))),0,1)</f>
        <v>0</v>
      </c>
      <c r="L96" s="36">
        <f>IF(ISNA(_xlfn.XMATCH("カタログポケット・マチイロ",_xlfn.TEXTSPLIT(回答一覧[[#This Row],[4⃣区のおしらせ「せたがや」をどのように入手しているか（複数選択可）]],";",,FALSE,0))),0,1)</f>
        <v>1</v>
      </c>
      <c r="M96" s="36">
        <f>IF(ISNA(_xlfn.XMATCH("入手していない",_xlfn.TEXTSPLIT(回答一覧[[#This Row],[4⃣区のおしらせ「せたがや」をどのように入手しているか（複数選択可）]],";",,FALSE,0))),0,1)</f>
        <v>0</v>
      </c>
      <c r="N96" s="36">
        <f>IF(ISNA(_xlfn.XMATCH("その他",_xlfn.TEXTSPLIT(回答一覧[[#This Row],[4⃣区のおしらせ「せたがや」をどのように入手しているか（複数選択可）]],";",,FALSE,0))),0,1)</f>
        <v>0</v>
      </c>
      <c r="O96" s="36">
        <f>IF(ISNA(_xlfn.XMATCH("無回答",_xlfn.TEXTSPLIT(回答一覧[[#This Row],[4⃣区のおしらせ「せたがや」をどのように入手しているか（複数選択可）]],";",,FALSE,0))),0,1)</f>
        <v>0</v>
      </c>
      <c r="P96" s="8" t="s">
        <v>351</v>
      </c>
      <c r="Q96" s="8" t="s">
        <v>377</v>
      </c>
      <c r="R96" s="8" t="s">
        <v>377</v>
      </c>
      <c r="S96" s="8" t="s">
        <v>377</v>
      </c>
      <c r="T96" s="8" t="s">
        <v>352</v>
      </c>
      <c r="U96" s="8" t="s">
        <v>352</v>
      </c>
      <c r="V96" s="8" t="s">
        <v>353</v>
      </c>
      <c r="W96" s="7" t="s">
        <v>381</v>
      </c>
      <c r="X96" s="36">
        <f>IF(ISNA(_xlfn.XMATCH("利用できる行政サービスや、暮らしに関わる情報・知識を入手したい",_xlfn.TEXTSPLIT(回答一覧[[#This Row],[6⃣区のおしらせ「せたがや」にどんなことを期待するか（複数選択可）]],";",,FALSE,0))),0,1)</f>
        <v>1</v>
      </c>
      <c r="Y96" s="36">
        <f>IF(ISNA(_xlfn.XMATCH("イベントの情報を入手したい",_xlfn.TEXTSPLIT(回答一覧[[#This Row],[6⃣区のおしらせ「せたがや」にどんなことを期待するか（複数選択可）]],";",,FALSE,0))),0,1)</f>
        <v>1</v>
      </c>
      <c r="Z96" s="36">
        <f>IF(ISNA(_xlfn.XMATCH("区の新しい取組みについて知りたい",_xlfn.TEXTSPLIT(回答一覧[[#This Row],[6⃣区のおしらせ「せたがや」にどんなことを期待するか（複数選択可）]],";",,FALSE,0))),0,1)</f>
        <v>1</v>
      </c>
      <c r="AA96" s="36">
        <f>IF(ISNA(_xlfn.XMATCH("予算など区政の基本的な情報を入手したい",_xlfn.TEXTSPLIT(回答一覧[[#This Row],[6⃣区のおしらせ「せたがや」にどんなことを期待するか（複数選択可）]],";",,FALSE,0))),0,1)</f>
        <v>0</v>
      </c>
      <c r="AB96" s="36">
        <f>IF(ISNA(_xlfn.XMATCH("区が直面する課題や、それに対する区の考え・取組みについて知りたい",_xlfn.TEXTSPLIT(回答一覧[[#This Row],[6⃣区のおしらせ「せたがや」にどんなことを期待するか（複数選択可）]],";",,FALSE,0))),0,1)</f>
        <v>0</v>
      </c>
      <c r="AC96" s="36">
        <f>IF(ISNA(_xlfn.XMATCH("区の取組みへの意見募集企画に意見や提案を寄せたい",_xlfn.TEXTSPLIT(回答一覧[[#This Row],[6⃣区のおしらせ「せたがや」にどんなことを期待するか（複数選択可）]],";",,FALSE,0))),0,1)</f>
        <v>0</v>
      </c>
      <c r="AD96" s="36">
        <f>IF(ISNA(_xlfn.XMATCH("区民等と区が協働して取り組んでいる事柄について知りたい",_xlfn.TEXTSPLIT(回答一覧[[#This Row],[6⃣区のおしらせ「せたがや」にどんなことを期待するか（複数選択可）]],";",,FALSE,0))),0,1)</f>
        <v>0</v>
      </c>
      <c r="AE96" s="36">
        <f>IF(ISNA(_xlfn.XMATCH("特にない",_xlfn.TEXTSPLIT(回答一覧[[#This Row],[6⃣区のおしらせ「せたがや」にどんなことを期待するか（複数選択可）]],";",,FALSE,0))),0,1)</f>
        <v>0</v>
      </c>
      <c r="AF96" s="36">
        <f>IF(ISNA(_xlfn.XMATCH("無回答",_xlfn.TEXTSPLIT(回答一覧[[#This Row],[6⃣区のおしらせ「せたがや」にどんなことを期待するか（複数選択可）]],";",,FALSE,0))),0,1)</f>
        <v>0</v>
      </c>
      <c r="AG96" s="7" t="s">
        <v>544</v>
      </c>
      <c r="AH96" s="36">
        <f>IF(ISNA(_xlfn.XMATCH("健康づくりや高齢者・障害者の福祉に関すること",_xlfn.TEXTSPLIT(回答一覧[[#This Row],[7⃣区のおしらせ「せたがや」でどのようなテーマを特集してほしいか（複数選択可）]],";",,FALSE,0))),0,1)</f>
        <v>0</v>
      </c>
      <c r="AI96" s="36">
        <f>IF(ISNA(_xlfn.XMATCH("生活の困りごとに対する支援に関すること",_xlfn.TEXTSPLIT(回答一覧[[#This Row],[7⃣区のおしらせ「せたがや」でどのようなテーマを特集してほしいか（複数選択可）]],";",,FALSE,0))),0,1)</f>
        <v>0</v>
      </c>
      <c r="AJ96" s="36">
        <f>IF(ISNA(_xlfn.XMATCH("子ども・若者や教育に関すること",_xlfn.TEXTSPLIT(回答一覧[[#This Row],[7⃣区のおしらせ「せたがや」でどのようなテーマを特集してほしいか（複数選択可）]],";",,FALSE,0))),0,1)</f>
        <v>1</v>
      </c>
      <c r="AK96" s="36">
        <f>IF(ISNA(_xlfn.XMATCH("地域コミュニティに関すること",_xlfn.TEXTSPLIT(回答一覧[[#This Row],[7⃣区のおしらせ「せたがや」でどのようなテーマを特集してほしいか（複数選択可）]],";",,FALSE,0))),0,1)</f>
        <v>1</v>
      </c>
      <c r="AL96" s="36">
        <f>IF(ISNA(_xlfn.XMATCH("防災や防犯に関すること",_xlfn.TEXTSPLIT(回答一覧[[#This Row],[7⃣区のおしらせ「せたがや」でどのようなテーマを特集してほしいか（複数選択可）]],";",,FALSE,0))),0,1)</f>
        <v>1</v>
      </c>
      <c r="AM96" s="36">
        <f>IF(ISNA(_xlfn.XMATCH("多様性の尊重（人権尊重・男女共同参画）に関すること",_xlfn.TEXTSPLIT(回答一覧[[#This Row],[7⃣区のおしらせ「せたがや」でどのようなテーマを特集してほしいか（複数選択可）]],";",,FALSE,0))),0,1)</f>
        <v>1</v>
      </c>
      <c r="AN96" s="36">
        <f>IF(ISNA(_xlfn.XMATCH("文化・芸術やスポーツ、生涯学習に関すること",_xlfn.TEXTSPLIT(回答一覧[[#This Row],[7⃣区のおしらせ「せたがや」でどのようなテーマを特集してほしいか（複数選択可）]],";",,FALSE,0))),0,1)</f>
        <v>1</v>
      </c>
      <c r="AO96" s="36">
        <f>IF(ISNA(_xlfn.XMATCH("清掃・資源リサイクルに関すること",_xlfn.TEXTSPLIT(回答一覧[[#This Row],[7⃣区のおしらせ「せたがや」でどのようなテーマを特集してほしいか（複数選択可）]],";",,FALSE,0))),0,1)</f>
        <v>1</v>
      </c>
      <c r="AP96" s="36">
        <f>IF(ISNA(_xlfn.XMATCH("消費者支援や産業振興・雇用促進に関すること",_xlfn.TEXTSPLIT(回答一覧[[#This Row],[7⃣区のおしらせ「せたがや」でどのようなテーマを特集してほしいか（複数選択可）]],";",,FALSE,0))),0,1)</f>
        <v>1</v>
      </c>
      <c r="AQ96" s="36">
        <f>IF(ISNA(_xlfn.XMATCH("公園・緑地や自然環境の保護に関すること",_xlfn.TEXTSPLIT(回答一覧[[#This Row],[7⃣区のおしらせ「せたがや」でどのようなテーマを特集してほしいか（複数選択可）]],";",,FALSE,0))),0,1)</f>
        <v>1</v>
      </c>
      <c r="AR96" s="36">
        <f>IF(ISNA(_xlfn.XMATCH("都市景観や交通に関すること",_xlfn.TEXTSPLIT(回答一覧[[#This Row],[7⃣区のおしらせ「せたがや」でどのようなテーマを特集してほしいか（複数選択可）]],";",,FALSE,0))),0,1)</f>
        <v>1</v>
      </c>
      <c r="AS96" s="36">
        <f>IF(ISNA(_xlfn.XMATCH("特にない",_xlfn.TEXTSPLIT(回答一覧[[#This Row],[7⃣区のおしらせ「せたがや」でどのようなテーマを特集してほしいか（複数選択可）]],";",,FALSE,0))),0,1)</f>
        <v>0</v>
      </c>
      <c r="AT96" s="36">
        <f>IF(ISNA(_xlfn.XMATCH("その他",_xlfn.TEXTSPLIT(回答一覧[[#This Row],[7⃣区のおしらせ「せたがや」でどのようなテーマを特集してほしいか（複数選択可）]],";",,FALSE,0))),0,1)</f>
        <v>0</v>
      </c>
      <c r="AU96" s="36">
        <f>IF(ISNA(_xlfn.XMATCH("無回答",_xlfn.TEXTSPLIT(回答一覧[[#This Row],[7⃣区のおしらせ「せたがや」でどのようなテーマを特集してほしいか（複数選択可）]],";",,FALSE,0))),0,1)</f>
        <v>0</v>
      </c>
      <c r="AV96" s="8" t="s">
        <v>356</v>
      </c>
      <c r="AW96" s="8" t="s">
        <v>397</v>
      </c>
      <c r="AX96" s="8" t="s">
        <v>347</v>
      </c>
      <c r="AY96" s="7"/>
    </row>
    <row r="97" spans="1:51" ht="27">
      <c r="A97" s="6" t="s">
        <v>171</v>
      </c>
      <c r="B97" s="12" t="s">
        <v>358</v>
      </c>
      <c r="C97" s="12" t="s">
        <v>349</v>
      </c>
      <c r="D97" s="8" t="s">
        <v>728</v>
      </c>
      <c r="E97" s="8" t="s">
        <v>730</v>
      </c>
      <c r="F97" s="7" t="s">
        <v>350</v>
      </c>
      <c r="G97" s="36">
        <f>IF(ISNA(_xlfn.XMATCH("新聞折込・戸別配付",_xlfn.TEXTSPLIT(回答一覧[[#This Row],[4⃣区のおしらせ「せたがや」をどのように入手しているか（複数選択可）]],";",,FALSE,0))),0,1)</f>
        <v>1</v>
      </c>
      <c r="H97" s="36">
        <f>IF(ISNA(_xlfn.XMATCH("駅",_xlfn.TEXTSPLIT(回答一覧[[#This Row],[4⃣区のおしらせ「せたがや」をどのように入手しているか（複数選択可）]],";",,FALSE,0))),0,1)</f>
        <v>0</v>
      </c>
      <c r="I97" s="36">
        <f>IF(ISNA(_xlfn.XMATCH("郵便局・コンビニエンスストア・その他商業施設",_xlfn.TEXTSPLIT(回答一覧[[#This Row],[4⃣区のおしらせ「せたがや」をどのように入手しているか（複数選択可）]],";",,FALSE,0))),0,1)</f>
        <v>0</v>
      </c>
      <c r="J97" s="36">
        <f>IF(ISNA(_xlfn.XMATCH("区施設",_xlfn.TEXTSPLIT(回答一覧[[#This Row],[4⃣区のおしらせ「せたがや」をどのように入手しているか（複数選択可）]],";",,FALSE,0))),0,1)</f>
        <v>0</v>
      </c>
      <c r="K97" s="36">
        <f>IF(ISNA(_xlfn.XMATCH("区のホームページ",_xlfn.TEXTSPLIT(回答一覧[[#This Row],[4⃣区のおしらせ「せたがや」をどのように入手しているか（複数選択可）]],";",,FALSE,0))),0,1)</f>
        <v>0</v>
      </c>
      <c r="L97" s="36">
        <f>IF(ISNA(_xlfn.XMATCH("カタログポケット・マチイロ",_xlfn.TEXTSPLIT(回答一覧[[#This Row],[4⃣区のおしらせ「せたがや」をどのように入手しているか（複数選択可）]],";",,FALSE,0))),0,1)</f>
        <v>0</v>
      </c>
      <c r="M97" s="36">
        <f>IF(ISNA(_xlfn.XMATCH("入手していない",_xlfn.TEXTSPLIT(回答一覧[[#This Row],[4⃣区のおしらせ「せたがや」をどのように入手しているか（複数選択可）]],";",,FALSE,0))),0,1)</f>
        <v>0</v>
      </c>
      <c r="N97" s="36">
        <f>IF(ISNA(_xlfn.XMATCH("その他",_xlfn.TEXTSPLIT(回答一覧[[#This Row],[4⃣区のおしらせ「せたがや」をどのように入手しているか（複数選択可）]],";",,FALSE,0))),0,1)</f>
        <v>0</v>
      </c>
      <c r="O97" s="36">
        <f>IF(ISNA(_xlfn.XMATCH("無回答",_xlfn.TEXTSPLIT(回答一覧[[#This Row],[4⃣区のおしらせ「せたがや」をどのように入手しているか（複数選択可）]],";",,FALSE,0))),0,1)</f>
        <v>0</v>
      </c>
      <c r="P97" s="8" t="s">
        <v>351</v>
      </c>
      <c r="Q97" s="8" t="s">
        <v>352</v>
      </c>
      <c r="R97" s="8" t="s">
        <v>352</v>
      </c>
      <c r="S97" s="8" t="s">
        <v>352</v>
      </c>
      <c r="T97" s="8" t="s">
        <v>352</v>
      </c>
      <c r="U97" s="8" t="s">
        <v>352</v>
      </c>
      <c r="V97" s="8" t="s">
        <v>353</v>
      </c>
      <c r="W97" s="7" t="s">
        <v>422</v>
      </c>
      <c r="X97" s="36">
        <f>IF(ISNA(_xlfn.XMATCH("利用できる行政サービスや、暮らしに関わる情報・知識を入手したい",_xlfn.TEXTSPLIT(回答一覧[[#This Row],[6⃣区のおしらせ「せたがや」にどんなことを期待するか（複数選択可）]],";",,FALSE,0))),0,1)</f>
        <v>1</v>
      </c>
      <c r="Y97" s="36">
        <f>IF(ISNA(_xlfn.XMATCH("イベントの情報を入手したい",_xlfn.TEXTSPLIT(回答一覧[[#This Row],[6⃣区のおしらせ「せたがや」にどんなことを期待するか（複数選択可）]],";",,FALSE,0))),0,1)</f>
        <v>1</v>
      </c>
      <c r="Z97" s="36">
        <f>IF(ISNA(_xlfn.XMATCH("区の新しい取組みについて知りたい",_xlfn.TEXTSPLIT(回答一覧[[#This Row],[6⃣区のおしらせ「せたがや」にどんなことを期待するか（複数選択可）]],";",,FALSE,0))),0,1)</f>
        <v>0</v>
      </c>
      <c r="AA97" s="36">
        <f>IF(ISNA(_xlfn.XMATCH("予算など区政の基本的な情報を入手したい",_xlfn.TEXTSPLIT(回答一覧[[#This Row],[6⃣区のおしらせ「せたがや」にどんなことを期待するか（複数選択可）]],";",,FALSE,0))),0,1)</f>
        <v>0</v>
      </c>
      <c r="AB97" s="36">
        <f>IF(ISNA(_xlfn.XMATCH("区が直面する課題や、それに対する区の考え・取組みについて知りたい",_xlfn.TEXTSPLIT(回答一覧[[#This Row],[6⃣区のおしらせ「せたがや」にどんなことを期待するか（複数選択可）]],";",,FALSE,0))),0,1)</f>
        <v>0</v>
      </c>
      <c r="AC97" s="36">
        <f>IF(ISNA(_xlfn.XMATCH("区の取組みへの意見募集企画に意見や提案を寄せたい",_xlfn.TEXTSPLIT(回答一覧[[#This Row],[6⃣区のおしらせ「せたがや」にどんなことを期待するか（複数選択可）]],";",,FALSE,0))),0,1)</f>
        <v>0</v>
      </c>
      <c r="AD97" s="36">
        <f>IF(ISNA(_xlfn.XMATCH("区民等と区が協働して取り組んでいる事柄について知りたい",_xlfn.TEXTSPLIT(回答一覧[[#This Row],[6⃣区のおしらせ「せたがや」にどんなことを期待するか（複数選択可）]],";",,FALSE,0))),0,1)</f>
        <v>0</v>
      </c>
      <c r="AE97" s="36">
        <f>IF(ISNA(_xlfn.XMATCH("特にない",_xlfn.TEXTSPLIT(回答一覧[[#This Row],[6⃣区のおしらせ「せたがや」にどんなことを期待するか（複数選択可）]],";",,FALSE,0))),0,1)</f>
        <v>0</v>
      </c>
      <c r="AF97" s="36">
        <f>IF(ISNA(_xlfn.XMATCH("無回答",_xlfn.TEXTSPLIT(回答一覧[[#This Row],[6⃣区のおしらせ「せたがや」にどんなことを期待するか（複数選択可）]],";",,FALSE,0))),0,1)</f>
        <v>0</v>
      </c>
      <c r="AG97" s="7" t="s">
        <v>542</v>
      </c>
      <c r="AH97" s="36">
        <f>IF(ISNA(_xlfn.XMATCH("健康づくりや高齢者・障害者の福祉に関すること",_xlfn.TEXTSPLIT(回答一覧[[#This Row],[7⃣区のおしらせ「せたがや」でどのようなテーマを特集してほしいか（複数選択可）]],";",,FALSE,0))),0,1)</f>
        <v>1</v>
      </c>
      <c r="AI97" s="36">
        <f>IF(ISNA(_xlfn.XMATCH("生活の困りごとに対する支援に関すること",_xlfn.TEXTSPLIT(回答一覧[[#This Row],[7⃣区のおしらせ「せたがや」でどのようなテーマを特集してほしいか（複数選択可）]],";",,FALSE,0))),0,1)</f>
        <v>0</v>
      </c>
      <c r="AJ97" s="36">
        <f>IF(ISNA(_xlfn.XMATCH("子ども・若者や教育に関すること",_xlfn.TEXTSPLIT(回答一覧[[#This Row],[7⃣区のおしらせ「せたがや」でどのようなテーマを特集してほしいか（複数選択可）]],";",,FALSE,0))),0,1)</f>
        <v>0</v>
      </c>
      <c r="AK97" s="36">
        <f>IF(ISNA(_xlfn.XMATCH("地域コミュニティに関すること",_xlfn.TEXTSPLIT(回答一覧[[#This Row],[7⃣区のおしらせ「せたがや」でどのようなテーマを特集してほしいか（複数選択可）]],";",,FALSE,0))),0,1)</f>
        <v>0</v>
      </c>
      <c r="AL97" s="36">
        <f>IF(ISNA(_xlfn.XMATCH("防災や防犯に関すること",_xlfn.TEXTSPLIT(回答一覧[[#This Row],[7⃣区のおしらせ「せたがや」でどのようなテーマを特集してほしいか（複数選択可）]],";",,FALSE,0))),0,1)</f>
        <v>0</v>
      </c>
      <c r="AM97" s="36">
        <f>IF(ISNA(_xlfn.XMATCH("多様性の尊重（人権尊重・男女共同参画）に関すること",_xlfn.TEXTSPLIT(回答一覧[[#This Row],[7⃣区のおしらせ「せたがや」でどのようなテーマを特集してほしいか（複数選択可）]],";",,FALSE,0))),0,1)</f>
        <v>0</v>
      </c>
      <c r="AN97" s="36">
        <f>IF(ISNA(_xlfn.XMATCH("文化・芸術やスポーツ、生涯学習に関すること",_xlfn.TEXTSPLIT(回答一覧[[#This Row],[7⃣区のおしらせ「せたがや」でどのようなテーマを特集してほしいか（複数選択可）]],";",,FALSE,0))),0,1)</f>
        <v>1</v>
      </c>
      <c r="AO97" s="36">
        <f>IF(ISNA(_xlfn.XMATCH("清掃・資源リサイクルに関すること",_xlfn.TEXTSPLIT(回答一覧[[#This Row],[7⃣区のおしらせ「せたがや」でどのようなテーマを特集してほしいか（複数選択可）]],";",,FALSE,0))),0,1)</f>
        <v>0</v>
      </c>
      <c r="AP97" s="36">
        <f>IF(ISNA(_xlfn.XMATCH("消費者支援や産業振興・雇用促進に関すること",_xlfn.TEXTSPLIT(回答一覧[[#This Row],[7⃣区のおしらせ「せたがや」でどのようなテーマを特集してほしいか（複数選択可）]],";",,FALSE,0))),0,1)</f>
        <v>0</v>
      </c>
      <c r="AQ97" s="36">
        <f>IF(ISNA(_xlfn.XMATCH("公園・緑地や自然環境の保護に関すること",_xlfn.TEXTSPLIT(回答一覧[[#This Row],[7⃣区のおしらせ「せたがや」でどのようなテーマを特集してほしいか（複数選択可）]],";",,FALSE,0))),0,1)</f>
        <v>0</v>
      </c>
      <c r="AR97" s="36">
        <f>IF(ISNA(_xlfn.XMATCH("都市景観や交通に関すること",_xlfn.TEXTSPLIT(回答一覧[[#This Row],[7⃣区のおしらせ「せたがや」でどのようなテーマを特集してほしいか（複数選択可）]],";",,FALSE,0))),0,1)</f>
        <v>0</v>
      </c>
      <c r="AS97" s="36">
        <f>IF(ISNA(_xlfn.XMATCH("特にない",_xlfn.TEXTSPLIT(回答一覧[[#This Row],[7⃣区のおしらせ「せたがや」でどのようなテーマを特集してほしいか（複数選択可）]],";",,FALSE,0))),0,1)</f>
        <v>0</v>
      </c>
      <c r="AT97" s="36">
        <f>IF(ISNA(_xlfn.XMATCH("その他",_xlfn.TEXTSPLIT(回答一覧[[#This Row],[7⃣区のおしらせ「せたがや」でどのようなテーマを特集してほしいか（複数選択可）]],";",,FALSE,0))),0,1)</f>
        <v>0</v>
      </c>
      <c r="AU97" s="36">
        <f>IF(ISNA(_xlfn.XMATCH("無回答",_xlfn.TEXTSPLIT(回答一覧[[#This Row],[7⃣区のおしらせ「せたがや」でどのようなテーマを特集してほしいか（複数選択可）]],";",,FALSE,0))),0,1)</f>
        <v>0</v>
      </c>
      <c r="AV97" s="8" t="s">
        <v>356</v>
      </c>
      <c r="AW97" s="8" t="s">
        <v>383</v>
      </c>
      <c r="AX97" s="8" t="s">
        <v>347</v>
      </c>
      <c r="AY97" s="7"/>
    </row>
    <row r="98" spans="1:51" ht="81">
      <c r="A98" s="6" t="s">
        <v>170</v>
      </c>
      <c r="B98" s="12" t="s">
        <v>364</v>
      </c>
      <c r="C98" s="12" t="s">
        <v>349</v>
      </c>
      <c r="D98" s="8" t="s">
        <v>728</v>
      </c>
      <c r="E98" s="8" t="s">
        <v>730</v>
      </c>
      <c r="F98" s="7" t="s">
        <v>483</v>
      </c>
      <c r="G98" s="36">
        <f>IF(ISNA(_xlfn.XMATCH("新聞折込・戸別配付",_xlfn.TEXTSPLIT(回答一覧[[#This Row],[4⃣区のおしらせ「せたがや」をどのように入手しているか（複数選択可）]],";",,FALSE,0))),0,1)</f>
        <v>0</v>
      </c>
      <c r="H98" s="36">
        <f>IF(ISNA(_xlfn.XMATCH("駅",_xlfn.TEXTSPLIT(回答一覧[[#This Row],[4⃣区のおしらせ「せたがや」をどのように入手しているか（複数選択可）]],";",,FALSE,0))),0,1)</f>
        <v>0</v>
      </c>
      <c r="I98" s="36">
        <f>IF(ISNA(_xlfn.XMATCH("郵便局・コンビニエンスストア・その他商業施設",_xlfn.TEXTSPLIT(回答一覧[[#This Row],[4⃣区のおしらせ「せたがや」をどのように入手しているか（複数選択可）]],";",,FALSE,0))),0,1)</f>
        <v>0</v>
      </c>
      <c r="J98" s="36">
        <f>IF(ISNA(_xlfn.XMATCH("区施設",_xlfn.TEXTSPLIT(回答一覧[[#This Row],[4⃣区のおしらせ「せたがや」をどのように入手しているか（複数選択可）]],";",,FALSE,0))),0,1)</f>
        <v>0</v>
      </c>
      <c r="K98" s="36">
        <f>IF(ISNA(_xlfn.XMATCH("区のホームページ",_xlfn.TEXTSPLIT(回答一覧[[#This Row],[4⃣区のおしらせ「せたがや」をどのように入手しているか（複数選択可）]],";",,FALSE,0))),0,1)</f>
        <v>1</v>
      </c>
      <c r="L98" s="36">
        <f>IF(ISNA(_xlfn.XMATCH("カタログポケット・マチイロ",_xlfn.TEXTSPLIT(回答一覧[[#This Row],[4⃣区のおしらせ「せたがや」をどのように入手しているか（複数選択可）]],";",,FALSE,0))),0,1)</f>
        <v>0</v>
      </c>
      <c r="M98" s="36">
        <f>IF(ISNA(_xlfn.XMATCH("入手していない",_xlfn.TEXTSPLIT(回答一覧[[#This Row],[4⃣区のおしらせ「せたがや」をどのように入手しているか（複数選択可）]],";",,FALSE,0))),0,1)</f>
        <v>0</v>
      </c>
      <c r="N98" s="36">
        <f>IF(ISNA(_xlfn.XMATCH("その他",_xlfn.TEXTSPLIT(回答一覧[[#This Row],[4⃣区のおしらせ「せたがや」をどのように入手しているか（複数選択可）]],";",,FALSE,0))),0,1)</f>
        <v>0</v>
      </c>
      <c r="O98" s="36">
        <f>IF(ISNA(_xlfn.XMATCH("無回答",_xlfn.TEXTSPLIT(回答一覧[[#This Row],[4⃣区のおしらせ「せたがや」をどのように入手しているか（複数選択可）]],";",,FALSE,0))),0,1)</f>
        <v>0</v>
      </c>
      <c r="P98" s="8" t="s">
        <v>360</v>
      </c>
      <c r="Q98" s="8" t="s">
        <v>377</v>
      </c>
      <c r="R98" s="8" t="s">
        <v>377</v>
      </c>
      <c r="S98" s="8" t="s">
        <v>352</v>
      </c>
      <c r="T98" s="8" t="s">
        <v>352</v>
      </c>
      <c r="U98" s="8" t="s">
        <v>352</v>
      </c>
      <c r="V98" s="8" t="s">
        <v>353</v>
      </c>
      <c r="W98" s="7" t="s">
        <v>540</v>
      </c>
      <c r="X98" s="36">
        <f>IF(ISNA(_xlfn.XMATCH("利用できる行政サービスや、暮らしに関わる情報・知識を入手したい",_xlfn.TEXTSPLIT(回答一覧[[#This Row],[6⃣区のおしらせ「せたがや」にどんなことを期待するか（複数選択可）]],";",,FALSE,0))),0,1)</f>
        <v>1</v>
      </c>
      <c r="Y98" s="36">
        <f>IF(ISNA(_xlfn.XMATCH("イベントの情報を入手したい",_xlfn.TEXTSPLIT(回答一覧[[#This Row],[6⃣区のおしらせ「せたがや」にどんなことを期待するか（複数選択可）]],";",,FALSE,0))),0,1)</f>
        <v>1</v>
      </c>
      <c r="Z98" s="36">
        <f>IF(ISNA(_xlfn.XMATCH("区の新しい取組みについて知りたい",_xlfn.TEXTSPLIT(回答一覧[[#This Row],[6⃣区のおしらせ「せたがや」にどんなことを期待するか（複数選択可）]],";",,FALSE,0))),0,1)</f>
        <v>1</v>
      </c>
      <c r="AA98" s="36">
        <f>IF(ISNA(_xlfn.XMATCH("予算など区政の基本的な情報を入手したい",_xlfn.TEXTSPLIT(回答一覧[[#This Row],[6⃣区のおしらせ「せたがや」にどんなことを期待するか（複数選択可）]],";",,FALSE,0))),0,1)</f>
        <v>1</v>
      </c>
      <c r="AB98" s="36">
        <f>IF(ISNA(_xlfn.XMATCH("区が直面する課題や、それに対する区の考え・取組みについて知りたい",_xlfn.TEXTSPLIT(回答一覧[[#This Row],[6⃣区のおしらせ「せたがや」にどんなことを期待するか（複数選択可）]],";",,FALSE,0))),0,1)</f>
        <v>1</v>
      </c>
      <c r="AC98" s="36">
        <f>IF(ISNA(_xlfn.XMATCH("区の取組みへの意見募集企画に意見や提案を寄せたい",_xlfn.TEXTSPLIT(回答一覧[[#This Row],[6⃣区のおしらせ「せたがや」にどんなことを期待するか（複数選択可）]],";",,FALSE,0))),0,1)</f>
        <v>1</v>
      </c>
      <c r="AD98" s="36">
        <f>IF(ISNA(_xlfn.XMATCH("区民等と区が協働して取り組んでいる事柄について知りたい",_xlfn.TEXTSPLIT(回答一覧[[#This Row],[6⃣区のおしらせ「せたがや」にどんなことを期待するか（複数選択可）]],";",,FALSE,0))),0,1)</f>
        <v>1</v>
      </c>
      <c r="AE98" s="36">
        <f>IF(ISNA(_xlfn.XMATCH("特にない",_xlfn.TEXTSPLIT(回答一覧[[#This Row],[6⃣区のおしらせ「せたがや」にどんなことを期待するか（複数選択可）]],";",,FALSE,0))),0,1)</f>
        <v>0</v>
      </c>
      <c r="AF98" s="36">
        <f>IF(ISNA(_xlfn.XMATCH("無回答",_xlfn.TEXTSPLIT(回答一覧[[#This Row],[6⃣区のおしらせ「せたがや」にどんなことを期待するか（複数選択可）]],";",,FALSE,0))),0,1)</f>
        <v>0</v>
      </c>
      <c r="AG98" s="7" t="s">
        <v>372</v>
      </c>
      <c r="AH98" s="36">
        <f>IF(ISNA(_xlfn.XMATCH("健康づくりや高齢者・障害者の福祉に関すること",_xlfn.TEXTSPLIT(回答一覧[[#This Row],[7⃣区のおしらせ「せたがや」でどのようなテーマを特集してほしいか（複数選択可）]],";",,FALSE,0))),0,1)</f>
        <v>1</v>
      </c>
      <c r="AI98" s="36">
        <f>IF(ISNA(_xlfn.XMATCH("生活の困りごとに対する支援に関すること",_xlfn.TEXTSPLIT(回答一覧[[#This Row],[7⃣区のおしらせ「せたがや」でどのようなテーマを特集してほしいか（複数選択可）]],";",,FALSE,0))),0,1)</f>
        <v>1</v>
      </c>
      <c r="AJ98" s="36">
        <f>IF(ISNA(_xlfn.XMATCH("子ども・若者や教育に関すること",_xlfn.TEXTSPLIT(回答一覧[[#This Row],[7⃣区のおしらせ「せたがや」でどのようなテーマを特集してほしいか（複数選択可）]],";",,FALSE,0))),0,1)</f>
        <v>1</v>
      </c>
      <c r="AK98" s="36">
        <f>IF(ISNA(_xlfn.XMATCH("地域コミュニティに関すること",_xlfn.TEXTSPLIT(回答一覧[[#This Row],[7⃣区のおしらせ「せたがや」でどのようなテーマを特集してほしいか（複数選択可）]],";",,FALSE,0))),0,1)</f>
        <v>1</v>
      </c>
      <c r="AL98" s="36">
        <f>IF(ISNA(_xlfn.XMATCH("防災や防犯に関すること",_xlfn.TEXTSPLIT(回答一覧[[#This Row],[7⃣区のおしらせ「せたがや」でどのようなテーマを特集してほしいか（複数選択可）]],";",,FALSE,0))),0,1)</f>
        <v>1</v>
      </c>
      <c r="AM98" s="36">
        <f>IF(ISNA(_xlfn.XMATCH("多様性の尊重（人権尊重・男女共同参画）に関すること",_xlfn.TEXTSPLIT(回答一覧[[#This Row],[7⃣区のおしらせ「せたがや」でどのようなテーマを特集してほしいか（複数選択可）]],";",,FALSE,0))),0,1)</f>
        <v>0</v>
      </c>
      <c r="AN98" s="36">
        <f>IF(ISNA(_xlfn.XMATCH("文化・芸術やスポーツ、生涯学習に関すること",_xlfn.TEXTSPLIT(回答一覧[[#This Row],[7⃣区のおしらせ「せたがや」でどのようなテーマを特集してほしいか（複数選択可）]],";",,FALSE,0))),0,1)</f>
        <v>1</v>
      </c>
      <c r="AO98" s="36">
        <f>IF(ISNA(_xlfn.XMATCH("清掃・資源リサイクルに関すること",_xlfn.TEXTSPLIT(回答一覧[[#This Row],[7⃣区のおしらせ「せたがや」でどのようなテーマを特集してほしいか（複数選択可）]],";",,FALSE,0))),0,1)</f>
        <v>1</v>
      </c>
      <c r="AP98" s="36">
        <f>IF(ISNA(_xlfn.XMATCH("消費者支援や産業振興・雇用促進に関すること",_xlfn.TEXTSPLIT(回答一覧[[#This Row],[7⃣区のおしらせ「せたがや」でどのようなテーマを特集してほしいか（複数選択可）]],";",,FALSE,0))),0,1)</f>
        <v>1</v>
      </c>
      <c r="AQ98" s="36">
        <f>IF(ISNA(_xlfn.XMATCH("公園・緑地や自然環境の保護に関すること",_xlfn.TEXTSPLIT(回答一覧[[#This Row],[7⃣区のおしらせ「せたがや」でどのようなテーマを特集してほしいか（複数選択可）]],";",,FALSE,0))),0,1)</f>
        <v>1</v>
      </c>
      <c r="AR98" s="36">
        <f>IF(ISNA(_xlfn.XMATCH("都市景観や交通に関すること",_xlfn.TEXTSPLIT(回答一覧[[#This Row],[7⃣区のおしらせ「せたがや」でどのようなテーマを特集してほしいか（複数選択可）]],";",,FALSE,0))),0,1)</f>
        <v>1</v>
      </c>
      <c r="AS98" s="36">
        <f>IF(ISNA(_xlfn.XMATCH("特にない",_xlfn.TEXTSPLIT(回答一覧[[#This Row],[7⃣区のおしらせ「せたがや」でどのようなテーマを特集してほしいか（複数選択可）]],";",,FALSE,0))),0,1)</f>
        <v>0</v>
      </c>
      <c r="AT98" s="36">
        <f>IF(ISNA(_xlfn.XMATCH("その他",_xlfn.TEXTSPLIT(回答一覧[[#This Row],[7⃣区のおしらせ「せたがや」でどのようなテーマを特集してほしいか（複数選択可）]],";",,FALSE,0))),0,1)</f>
        <v>0</v>
      </c>
      <c r="AU98" s="36">
        <f>IF(ISNA(_xlfn.XMATCH("無回答",_xlfn.TEXTSPLIT(回答一覧[[#This Row],[7⃣区のおしらせ「せたがや」でどのようなテーマを特集してほしいか（複数選択可）]],";",,FALSE,0))),0,1)</f>
        <v>0</v>
      </c>
      <c r="AV98" s="8" t="s">
        <v>356</v>
      </c>
      <c r="AW98" s="8" t="s">
        <v>397</v>
      </c>
      <c r="AX98" s="8" t="s">
        <v>347</v>
      </c>
      <c r="AY98" s="7"/>
    </row>
    <row r="99" spans="1:51" ht="40.5">
      <c r="A99" s="6" t="s">
        <v>169</v>
      </c>
      <c r="B99" s="12" t="s">
        <v>358</v>
      </c>
      <c r="C99" s="12" t="s">
        <v>380</v>
      </c>
      <c r="D99" s="8" t="s">
        <v>728</v>
      </c>
      <c r="E99" s="8" t="s">
        <v>730</v>
      </c>
      <c r="F99" s="7" t="s">
        <v>350</v>
      </c>
      <c r="G99" s="36">
        <f>IF(ISNA(_xlfn.XMATCH("新聞折込・戸別配付",_xlfn.TEXTSPLIT(回答一覧[[#This Row],[4⃣区のおしらせ「せたがや」をどのように入手しているか（複数選択可）]],";",,FALSE,0))),0,1)</f>
        <v>1</v>
      </c>
      <c r="H99" s="36">
        <f>IF(ISNA(_xlfn.XMATCH("駅",_xlfn.TEXTSPLIT(回答一覧[[#This Row],[4⃣区のおしらせ「せたがや」をどのように入手しているか（複数選択可）]],";",,FALSE,0))),0,1)</f>
        <v>0</v>
      </c>
      <c r="I99" s="36">
        <f>IF(ISNA(_xlfn.XMATCH("郵便局・コンビニエンスストア・その他商業施設",_xlfn.TEXTSPLIT(回答一覧[[#This Row],[4⃣区のおしらせ「せたがや」をどのように入手しているか（複数選択可）]],";",,FALSE,0))),0,1)</f>
        <v>0</v>
      </c>
      <c r="J99" s="36">
        <f>IF(ISNA(_xlfn.XMATCH("区施設",_xlfn.TEXTSPLIT(回答一覧[[#This Row],[4⃣区のおしらせ「せたがや」をどのように入手しているか（複数選択可）]],";",,FALSE,0))),0,1)</f>
        <v>0</v>
      </c>
      <c r="K99" s="36">
        <f>IF(ISNA(_xlfn.XMATCH("区のホームページ",_xlfn.TEXTSPLIT(回答一覧[[#This Row],[4⃣区のおしらせ「せたがや」をどのように入手しているか（複数選択可）]],";",,FALSE,0))),0,1)</f>
        <v>0</v>
      </c>
      <c r="L99" s="36">
        <f>IF(ISNA(_xlfn.XMATCH("カタログポケット・マチイロ",_xlfn.TEXTSPLIT(回答一覧[[#This Row],[4⃣区のおしらせ「せたがや」をどのように入手しているか（複数選択可）]],";",,FALSE,0))),0,1)</f>
        <v>0</v>
      </c>
      <c r="M99" s="36">
        <f>IF(ISNA(_xlfn.XMATCH("入手していない",_xlfn.TEXTSPLIT(回答一覧[[#This Row],[4⃣区のおしらせ「せたがや」をどのように入手しているか（複数選択可）]],";",,FALSE,0))),0,1)</f>
        <v>0</v>
      </c>
      <c r="N99" s="36">
        <f>IF(ISNA(_xlfn.XMATCH("その他",_xlfn.TEXTSPLIT(回答一覧[[#This Row],[4⃣区のおしらせ「せたがや」をどのように入手しているか（複数選択可）]],";",,FALSE,0))),0,1)</f>
        <v>0</v>
      </c>
      <c r="O99" s="36">
        <f>IF(ISNA(_xlfn.XMATCH("無回答",_xlfn.TEXTSPLIT(回答一覧[[#This Row],[4⃣区のおしらせ「せたがや」をどのように入手しているか（複数選択可）]],";",,FALSE,0))),0,1)</f>
        <v>0</v>
      </c>
      <c r="P99" s="8" t="s">
        <v>360</v>
      </c>
      <c r="Q99" s="8" t="s">
        <v>377</v>
      </c>
      <c r="R99" s="8" t="s">
        <v>377</v>
      </c>
      <c r="S99" s="8" t="s">
        <v>352</v>
      </c>
      <c r="T99" s="8" t="s">
        <v>352</v>
      </c>
      <c r="U99" s="8" t="s">
        <v>377</v>
      </c>
      <c r="V99" s="8" t="s">
        <v>353</v>
      </c>
      <c r="W99" s="7" t="s">
        <v>537</v>
      </c>
      <c r="X99" s="36">
        <f>IF(ISNA(_xlfn.XMATCH("利用できる行政サービスや、暮らしに関わる情報・知識を入手したい",_xlfn.TEXTSPLIT(回答一覧[[#This Row],[6⃣区のおしらせ「せたがや」にどんなことを期待するか（複数選択可）]],";",,FALSE,0))),0,1)</f>
        <v>1</v>
      </c>
      <c r="Y99" s="36">
        <f>IF(ISNA(_xlfn.XMATCH("イベントの情報を入手したい",_xlfn.TEXTSPLIT(回答一覧[[#This Row],[6⃣区のおしらせ「せたがや」にどんなことを期待するか（複数選択可）]],";",,FALSE,0))),0,1)</f>
        <v>1</v>
      </c>
      <c r="Z99" s="36">
        <f>IF(ISNA(_xlfn.XMATCH("区の新しい取組みについて知りたい",_xlfn.TEXTSPLIT(回答一覧[[#This Row],[6⃣区のおしらせ「せたがや」にどんなことを期待するか（複数選択可）]],";",,FALSE,0))),0,1)</f>
        <v>1</v>
      </c>
      <c r="AA99" s="36">
        <f>IF(ISNA(_xlfn.XMATCH("予算など区政の基本的な情報を入手したい",_xlfn.TEXTSPLIT(回答一覧[[#This Row],[6⃣区のおしらせ「せたがや」にどんなことを期待するか（複数選択可）]],";",,FALSE,0))),0,1)</f>
        <v>0</v>
      </c>
      <c r="AB99" s="36">
        <f>IF(ISNA(_xlfn.XMATCH("区が直面する課題や、それに対する区の考え・取組みについて知りたい",_xlfn.TEXTSPLIT(回答一覧[[#This Row],[6⃣区のおしらせ「せたがや」にどんなことを期待するか（複数選択可）]],";",,FALSE,0))),0,1)</f>
        <v>0</v>
      </c>
      <c r="AC99" s="36">
        <f>IF(ISNA(_xlfn.XMATCH("区の取組みへの意見募集企画に意見や提案を寄せたい",_xlfn.TEXTSPLIT(回答一覧[[#This Row],[6⃣区のおしらせ「せたがや」にどんなことを期待するか（複数選択可）]],";",,FALSE,0))),0,1)</f>
        <v>0</v>
      </c>
      <c r="AD99" s="36">
        <f>IF(ISNA(_xlfn.XMATCH("区民等と区が協働して取り組んでいる事柄について知りたい",_xlfn.TEXTSPLIT(回答一覧[[#This Row],[6⃣区のおしらせ「せたがや」にどんなことを期待するか（複数選択可）]],";",,FALSE,0))),0,1)</f>
        <v>1</v>
      </c>
      <c r="AE99" s="36">
        <f>IF(ISNA(_xlfn.XMATCH("特にない",_xlfn.TEXTSPLIT(回答一覧[[#This Row],[6⃣区のおしらせ「せたがや」にどんなことを期待するか（複数選択可）]],";",,FALSE,0))),0,1)</f>
        <v>0</v>
      </c>
      <c r="AF99" s="36">
        <f>IF(ISNA(_xlfn.XMATCH("無回答",_xlfn.TEXTSPLIT(回答一覧[[#This Row],[6⃣区のおしらせ「せたがや」にどんなことを期待するか（複数選択可）]],";",,FALSE,0))),0,1)</f>
        <v>0</v>
      </c>
      <c r="AG99" s="7" t="s">
        <v>538</v>
      </c>
      <c r="AH99" s="36">
        <f>IF(ISNA(_xlfn.XMATCH("健康づくりや高齢者・障害者の福祉に関すること",_xlfn.TEXTSPLIT(回答一覧[[#This Row],[7⃣区のおしらせ「せたがや」でどのようなテーマを特集してほしいか（複数選択可）]],";",,FALSE,0))),0,1)</f>
        <v>0</v>
      </c>
      <c r="AI99" s="36">
        <f>IF(ISNA(_xlfn.XMATCH("生活の困りごとに対する支援に関すること",_xlfn.TEXTSPLIT(回答一覧[[#This Row],[7⃣区のおしらせ「せたがや」でどのようなテーマを特集してほしいか（複数選択可）]],";",,FALSE,0))),0,1)</f>
        <v>1</v>
      </c>
      <c r="AJ99" s="36">
        <f>IF(ISNA(_xlfn.XMATCH("子ども・若者や教育に関すること",_xlfn.TEXTSPLIT(回答一覧[[#This Row],[7⃣区のおしらせ「せたがや」でどのようなテーマを特集してほしいか（複数選択可）]],";",,FALSE,0))),0,1)</f>
        <v>0</v>
      </c>
      <c r="AK99" s="36">
        <f>IF(ISNA(_xlfn.XMATCH("地域コミュニティに関すること",_xlfn.TEXTSPLIT(回答一覧[[#This Row],[7⃣区のおしらせ「せたがや」でどのようなテーマを特集してほしいか（複数選択可）]],";",,FALSE,0))),0,1)</f>
        <v>1</v>
      </c>
      <c r="AL99" s="36">
        <f>IF(ISNA(_xlfn.XMATCH("防災や防犯に関すること",_xlfn.TEXTSPLIT(回答一覧[[#This Row],[7⃣区のおしらせ「せたがや」でどのようなテーマを特集してほしいか（複数選択可）]],";",,FALSE,0))),0,1)</f>
        <v>0</v>
      </c>
      <c r="AM99" s="36">
        <f>IF(ISNA(_xlfn.XMATCH("多様性の尊重（人権尊重・男女共同参画）に関すること",_xlfn.TEXTSPLIT(回答一覧[[#This Row],[7⃣区のおしらせ「せたがや」でどのようなテーマを特集してほしいか（複数選択可）]],";",,FALSE,0))),0,1)</f>
        <v>0</v>
      </c>
      <c r="AN99" s="36">
        <f>IF(ISNA(_xlfn.XMATCH("文化・芸術やスポーツ、生涯学習に関すること",_xlfn.TEXTSPLIT(回答一覧[[#This Row],[7⃣区のおしらせ「せたがや」でどのようなテーマを特集してほしいか（複数選択可）]],";",,FALSE,0))),0,1)</f>
        <v>1</v>
      </c>
      <c r="AO99" s="36">
        <f>IF(ISNA(_xlfn.XMATCH("清掃・資源リサイクルに関すること",_xlfn.TEXTSPLIT(回答一覧[[#This Row],[7⃣区のおしらせ「せたがや」でどのようなテーマを特集してほしいか（複数選択可）]],";",,FALSE,0))),0,1)</f>
        <v>1</v>
      </c>
      <c r="AP99" s="36">
        <f>IF(ISNA(_xlfn.XMATCH("消費者支援や産業振興・雇用促進に関すること",_xlfn.TEXTSPLIT(回答一覧[[#This Row],[7⃣区のおしらせ「せたがや」でどのようなテーマを特集してほしいか（複数選択可）]],";",,FALSE,0))),0,1)</f>
        <v>0</v>
      </c>
      <c r="AQ99" s="36">
        <f>IF(ISNA(_xlfn.XMATCH("公園・緑地や自然環境の保護に関すること",_xlfn.TEXTSPLIT(回答一覧[[#This Row],[7⃣区のおしらせ「せたがや」でどのようなテーマを特集してほしいか（複数選択可）]],";",,FALSE,0))),0,1)</f>
        <v>0</v>
      </c>
      <c r="AR99" s="36">
        <f>IF(ISNA(_xlfn.XMATCH("都市景観や交通に関すること",_xlfn.TEXTSPLIT(回答一覧[[#This Row],[7⃣区のおしらせ「せたがや」でどのようなテーマを特集してほしいか（複数選択可）]],";",,FALSE,0))),0,1)</f>
        <v>0</v>
      </c>
      <c r="AS99" s="36">
        <f>IF(ISNA(_xlfn.XMATCH("特にない",_xlfn.TEXTSPLIT(回答一覧[[#This Row],[7⃣区のおしらせ「せたがや」でどのようなテーマを特集してほしいか（複数選択可）]],";",,FALSE,0))),0,1)</f>
        <v>0</v>
      </c>
      <c r="AT99" s="36">
        <f>IF(ISNA(_xlfn.XMATCH("その他",_xlfn.TEXTSPLIT(回答一覧[[#This Row],[7⃣区のおしらせ「せたがや」でどのようなテーマを特集してほしいか（複数選択可）]],";",,FALSE,0))),0,1)</f>
        <v>0</v>
      </c>
      <c r="AU99" s="36">
        <f>IF(ISNA(_xlfn.XMATCH("無回答",_xlfn.TEXTSPLIT(回答一覧[[#This Row],[7⃣区のおしらせ「せたがや」でどのようなテーマを特集してほしいか（複数選択可）]],";",,FALSE,0))),0,1)</f>
        <v>0</v>
      </c>
      <c r="AV99" s="8" t="s">
        <v>356</v>
      </c>
      <c r="AW99" s="8" t="s">
        <v>383</v>
      </c>
      <c r="AX99" s="8" t="s">
        <v>347</v>
      </c>
      <c r="AY99" s="7"/>
    </row>
    <row r="100" spans="1:51" ht="54">
      <c r="A100" s="6" t="s">
        <v>168</v>
      </c>
      <c r="B100" s="12" t="s">
        <v>358</v>
      </c>
      <c r="C100" s="12" t="s">
        <v>349</v>
      </c>
      <c r="D100" s="8" t="s">
        <v>728</v>
      </c>
      <c r="E100" s="8" t="s">
        <v>730</v>
      </c>
      <c r="F100" s="7" t="s">
        <v>350</v>
      </c>
      <c r="G100" s="36">
        <f>IF(ISNA(_xlfn.XMATCH("新聞折込・戸別配付",_xlfn.TEXTSPLIT(回答一覧[[#This Row],[4⃣区のおしらせ「せたがや」をどのように入手しているか（複数選択可）]],";",,FALSE,0))),0,1)</f>
        <v>1</v>
      </c>
      <c r="H100" s="36">
        <f>IF(ISNA(_xlfn.XMATCH("駅",_xlfn.TEXTSPLIT(回答一覧[[#This Row],[4⃣区のおしらせ「せたがや」をどのように入手しているか（複数選択可）]],";",,FALSE,0))),0,1)</f>
        <v>0</v>
      </c>
      <c r="I100" s="36">
        <f>IF(ISNA(_xlfn.XMATCH("郵便局・コンビニエンスストア・その他商業施設",_xlfn.TEXTSPLIT(回答一覧[[#This Row],[4⃣区のおしらせ「せたがや」をどのように入手しているか（複数選択可）]],";",,FALSE,0))),0,1)</f>
        <v>0</v>
      </c>
      <c r="J100" s="36">
        <f>IF(ISNA(_xlfn.XMATCH("区施設",_xlfn.TEXTSPLIT(回答一覧[[#This Row],[4⃣区のおしらせ「せたがや」をどのように入手しているか（複数選択可）]],";",,FALSE,0))),0,1)</f>
        <v>0</v>
      </c>
      <c r="K100" s="36">
        <f>IF(ISNA(_xlfn.XMATCH("区のホームページ",_xlfn.TEXTSPLIT(回答一覧[[#This Row],[4⃣区のおしらせ「せたがや」をどのように入手しているか（複数選択可）]],";",,FALSE,0))),0,1)</f>
        <v>0</v>
      </c>
      <c r="L100" s="36">
        <f>IF(ISNA(_xlfn.XMATCH("カタログポケット・マチイロ",_xlfn.TEXTSPLIT(回答一覧[[#This Row],[4⃣区のおしらせ「せたがや」をどのように入手しているか（複数選択可）]],";",,FALSE,0))),0,1)</f>
        <v>0</v>
      </c>
      <c r="M100" s="36">
        <f>IF(ISNA(_xlfn.XMATCH("入手していない",_xlfn.TEXTSPLIT(回答一覧[[#This Row],[4⃣区のおしらせ「せたがや」をどのように入手しているか（複数選択可）]],";",,FALSE,0))),0,1)</f>
        <v>0</v>
      </c>
      <c r="N100" s="36">
        <f>IF(ISNA(_xlfn.XMATCH("その他",_xlfn.TEXTSPLIT(回答一覧[[#This Row],[4⃣区のおしらせ「せたがや」をどのように入手しているか（複数選択可）]],";",,FALSE,0))),0,1)</f>
        <v>0</v>
      </c>
      <c r="O100" s="36">
        <f>IF(ISNA(_xlfn.XMATCH("無回答",_xlfn.TEXTSPLIT(回答一覧[[#This Row],[4⃣区のおしらせ「せたがや」をどのように入手しているか（複数選択可）]],";",,FALSE,0))),0,1)</f>
        <v>0</v>
      </c>
      <c r="P100" s="8" t="s">
        <v>360</v>
      </c>
      <c r="Q100" s="8" t="s">
        <v>377</v>
      </c>
      <c r="R100" s="8" t="s">
        <v>377</v>
      </c>
      <c r="S100" s="8" t="s">
        <v>352</v>
      </c>
      <c r="T100" s="8" t="s">
        <v>352</v>
      </c>
      <c r="U100" s="8" t="s">
        <v>377</v>
      </c>
      <c r="V100" s="8" t="s">
        <v>370</v>
      </c>
      <c r="W100" s="7" t="s">
        <v>371</v>
      </c>
      <c r="X100" s="36">
        <f>IF(ISNA(_xlfn.XMATCH("利用できる行政サービスや、暮らしに関わる情報・知識を入手したい",_xlfn.TEXTSPLIT(回答一覧[[#This Row],[6⃣区のおしらせ「せたがや」にどんなことを期待するか（複数選択可）]],";",,FALSE,0))),0,1)</f>
        <v>1</v>
      </c>
      <c r="Y100" s="36">
        <f>IF(ISNA(_xlfn.XMATCH("イベントの情報を入手したい",_xlfn.TEXTSPLIT(回答一覧[[#This Row],[6⃣区のおしらせ「せたがや」にどんなことを期待するか（複数選択可）]],";",,FALSE,0))),0,1)</f>
        <v>1</v>
      </c>
      <c r="Z100" s="36">
        <f>IF(ISNA(_xlfn.XMATCH("区の新しい取組みについて知りたい",_xlfn.TEXTSPLIT(回答一覧[[#This Row],[6⃣区のおしらせ「せたがや」にどんなことを期待するか（複数選択可）]],";",,FALSE,0))),0,1)</f>
        <v>1</v>
      </c>
      <c r="AA100" s="36">
        <f>IF(ISNA(_xlfn.XMATCH("予算など区政の基本的な情報を入手したい",_xlfn.TEXTSPLIT(回答一覧[[#This Row],[6⃣区のおしらせ「せたがや」にどんなことを期待するか（複数選択可）]],";",,FALSE,0))),0,1)</f>
        <v>0</v>
      </c>
      <c r="AB100" s="36">
        <f>IF(ISNA(_xlfn.XMATCH("区が直面する課題や、それに対する区の考え・取組みについて知りたい",_xlfn.TEXTSPLIT(回答一覧[[#This Row],[6⃣区のおしらせ「せたがや」にどんなことを期待するか（複数選択可）]],";",,FALSE,0))),0,1)</f>
        <v>1</v>
      </c>
      <c r="AC100" s="36">
        <f>IF(ISNA(_xlfn.XMATCH("区の取組みへの意見募集企画に意見や提案を寄せたい",_xlfn.TEXTSPLIT(回答一覧[[#This Row],[6⃣区のおしらせ「せたがや」にどんなことを期待するか（複数選択可）]],";",,FALSE,0))),0,1)</f>
        <v>0</v>
      </c>
      <c r="AD100" s="36">
        <f>IF(ISNA(_xlfn.XMATCH("区民等と区が協働して取り組んでいる事柄について知りたい",_xlfn.TEXTSPLIT(回答一覧[[#This Row],[6⃣区のおしらせ「せたがや」にどんなことを期待するか（複数選択可）]],";",,FALSE,0))),0,1)</f>
        <v>1</v>
      </c>
      <c r="AE100" s="36">
        <f>IF(ISNA(_xlfn.XMATCH("特にない",_xlfn.TEXTSPLIT(回答一覧[[#This Row],[6⃣区のおしらせ「せたがや」にどんなことを期待するか（複数選択可）]],";",,FALSE,0))),0,1)</f>
        <v>0</v>
      </c>
      <c r="AF100" s="36">
        <f>IF(ISNA(_xlfn.XMATCH("無回答",_xlfn.TEXTSPLIT(回答一覧[[#This Row],[6⃣区のおしらせ「せたがや」にどんなことを期待するか（複数選択可）]],";",,FALSE,0))),0,1)</f>
        <v>0</v>
      </c>
      <c r="AG100" s="7" t="s">
        <v>536</v>
      </c>
      <c r="AH100" s="36">
        <f>IF(ISNA(_xlfn.XMATCH("健康づくりや高齢者・障害者の福祉に関すること",_xlfn.TEXTSPLIT(回答一覧[[#This Row],[7⃣区のおしらせ「せたがや」でどのようなテーマを特集してほしいか（複数選択可）]],";",,FALSE,0))),0,1)</f>
        <v>1</v>
      </c>
      <c r="AI100" s="36">
        <f>IF(ISNA(_xlfn.XMATCH("生活の困りごとに対する支援に関すること",_xlfn.TEXTSPLIT(回答一覧[[#This Row],[7⃣区のおしらせ「せたがや」でどのようなテーマを特集してほしいか（複数選択可）]],";",,FALSE,0))),0,1)</f>
        <v>0</v>
      </c>
      <c r="AJ100" s="36">
        <f>IF(ISNA(_xlfn.XMATCH("子ども・若者や教育に関すること",_xlfn.TEXTSPLIT(回答一覧[[#This Row],[7⃣区のおしらせ「せたがや」でどのようなテーマを特集してほしいか（複数選択可）]],";",,FALSE,0))),0,1)</f>
        <v>1</v>
      </c>
      <c r="AK100" s="36">
        <f>IF(ISNA(_xlfn.XMATCH("地域コミュニティに関すること",_xlfn.TEXTSPLIT(回答一覧[[#This Row],[7⃣区のおしらせ「せたがや」でどのようなテーマを特集してほしいか（複数選択可）]],";",,FALSE,0))),0,1)</f>
        <v>1</v>
      </c>
      <c r="AL100" s="36">
        <f>IF(ISNA(_xlfn.XMATCH("防災や防犯に関すること",_xlfn.TEXTSPLIT(回答一覧[[#This Row],[7⃣区のおしらせ「せたがや」でどのようなテーマを特集してほしいか（複数選択可）]],";",,FALSE,0))),0,1)</f>
        <v>0</v>
      </c>
      <c r="AM100" s="36">
        <f>IF(ISNA(_xlfn.XMATCH("多様性の尊重（人権尊重・男女共同参画）に関すること",_xlfn.TEXTSPLIT(回答一覧[[#This Row],[7⃣区のおしらせ「せたがや」でどのようなテーマを特集してほしいか（複数選択可）]],";",,FALSE,0))),0,1)</f>
        <v>0</v>
      </c>
      <c r="AN100" s="36">
        <f>IF(ISNA(_xlfn.XMATCH("文化・芸術やスポーツ、生涯学習に関すること",_xlfn.TEXTSPLIT(回答一覧[[#This Row],[7⃣区のおしらせ「せたがや」でどのようなテーマを特集してほしいか（複数選択可）]],";",,FALSE,0))),0,1)</f>
        <v>1</v>
      </c>
      <c r="AO100" s="36">
        <f>IF(ISNA(_xlfn.XMATCH("清掃・資源リサイクルに関すること",_xlfn.TEXTSPLIT(回答一覧[[#This Row],[7⃣区のおしらせ「せたがや」でどのようなテーマを特集してほしいか（複数選択可）]],";",,FALSE,0))),0,1)</f>
        <v>1</v>
      </c>
      <c r="AP100" s="36">
        <f>IF(ISNA(_xlfn.XMATCH("消費者支援や産業振興・雇用促進に関すること",_xlfn.TEXTSPLIT(回答一覧[[#This Row],[7⃣区のおしらせ「せたがや」でどのようなテーマを特集してほしいか（複数選択可）]],";",,FALSE,0))),0,1)</f>
        <v>0</v>
      </c>
      <c r="AQ100" s="36">
        <f>IF(ISNA(_xlfn.XMATCH("公園・緑地や自然環境の保護に関すること",_xlfn.TEXTSPLIT(回答一覧[[#This Row],[7⃣区のおしらせ「せたがや」でどのようなテーマを特集してほしいか（複数選択可）]],";",,FALSE,0))),0,1)</f>
        <v>1</v>
      </c>
      <c r="AR100" s="36">
        <f>IF(ISNA(_xlfn.XMATCH("都市景観や交通に関すること",_xlfn.TEXTSPLIT(回答一覧[[#This Row],[7⃣区のおしらせ「せたがや」でどのようなテーマを特集してほしいか（複数選択可）]],";",,FALSE,0))),0,1)</f>
        <v>1</v>
      </c>
      <c r="AS100" s="36">
        <f>IF(ISNA(_xlfn.XMATCH("特にない",_xlfn.TEXTSPLIT(回答一覧[[#This Row],[7⃣区のおしらせ「せたがや」でどのようなテーマを特集してほしいか（複数選択可）]],";",,FALSE,0))),0,1)</f>
        <v>0</v>
      </c>
      <c r="AT100" s="36">
        <f>IF(ISNA(_xlfn.XMATCH("その他",_xlfn.TEXTSPLIT(回答一覧[[#This Row],[7⃣区のおしらせ「せたがや」でどのようなテーマを特集してほしいか（複数選択可）]],";",,FALSE,0))),0,1)</f>
        <v>0</v>
      </c>
      <c r="AU100" s="36">
        <f>IF(ISNA(_xlfn.XMATCH("無回答",_xlfn.TEXTSPLIT(回答一覧[[#This Row],[7⃣区のおしらせ「せたがや」でどのようなテーマを特集してほしいか（複数選択可）]],";",,FALSE,0))),0,1)</f>
        <v>0</v>
      </c>
      <c r="AV100" s="8" t="s">
        <v>419</v>
      </c>
      <c r="AW100" s="8" t="s">
        <v>357</v>
      </c>
      <c r="AX100" s="8" t="s">
        <v>347</v>
      </c>
      <c r="AY100" s="7"/>
    </row>
    <row r="101" spans="1:51" ht="27">
      <c r="A101" s="6" t="s">
        <v>167</v>
      </c>
      <c r="B101" s="12" t="s">
        <v>374</v>
      </c>
      <c r="C101" s="12" t="s">
        <v>349</v>
      </c>
      <c r="D101" s="8" t="s">
        <v>728</v>
      </c>
      <c r="E101" s="8" t="s">
        <v>730</v>
      </c>
      <c r="F101" s="7" t="s">
        <v>350</v>
      </c>
      <c r="G101" s="36">
        <f>IF(ISNA(_xlfn.XMATCH("新聞折込・戸別配付",_xlfn.TEXTSPLIT(回答一覧[[#This Row],[4⃣区のおしらせ「せたがや」をどのように入手しているか（複数選択可）]],";",,FALSE,0))),0,1)</f>
        <v>1</v>
      </c>
      <c r="H101" s="36">
        <f>IF(ISNA(_xlfn.XMATCH("駅",_xlfn.TEXTSPLIT(回答一覧[[#This Row],[4⃣区のおしらせ「せたがや」をどのように入手しているか（複数選択可）]],";",,FALSE,0))),0,1)</f>
        <v>0</v>
      </c>
      <c r="I101" s="36">
        <f>IF(ISNA(_xlfn.XMATCH("郵便局・コンビニエンスストア・その他商業施設",_xlfn.TEXTSPLIT(回答一覧[[#This Row],[4⃣区のおしらせ「せたがや」をどのように入手しているか（複数選択可）]],";",,FALSE,0))),0,1)</f>
        <v>0</v>
      </c>
      <c r="J101" s="36">
        <f>IF(ISNA(_xlfn.XMATCH("区施設",_xlfn.TEXTSPLIT(回答一覧[[#This Row],[4⃣区のおしらせ「せたがや」をどのように入手しているか（複数選択可）]],";",,FALSE,0))),0,1)</f>
        <v>0</v>
      </c>
      <c r="K101" s="36">
        <f>IF(ISNA(_xlfn.XMATCH("区のホームページ",_xlfn.TEXTSPLIT(回答一覧[[#This Row],[4⃣区のおしらせ「せたがや」をどのように入手しているか（複数選択可）]],";",,FALSE,0))),0,1)</f>
        <v>0</v>
      </c>
      <c r="L101" s="36">
        <f>IF(ISNA(_xlfn.XMATCH("カタログポケット・マチイロ",_xlfn.TEXTSPLIT(回答一覧[[#This Row],[4⃣区のおしらせ「せたがや」をどのように入手しているか（複数選択可）]],";",,FALSE,0))),0,1)</f>
        <v>0</v>
      </c>
      <c r="M101" s="36">
        <f>IF(ISNA(_xlfn.XMATCH("入手していない",_xlfn.TEXTSPLIT(回答一覧[[#This Row],[4⃣区のおしらせ「せたがや」をどのように入手しているか（複数選択可）]],";",,FALSE,0))),0,1)</f>
        <v>0</v>
      </c>
      <c r="N101" s="36">
        <f>IF(ISNA(_xlfn.XMATCH("その他",_xlfn.TEXTSPLIT(回答一覧[[#This Row],[4⃣区のおしらせ「せたがや」をどのように入手しているか（複数選択可）]],";",,FALSE,0))),0,1)</f>
        <v>0</v>
      </c>
      <c r="O101" s="36">
        <f>IF(ISNA(_xlfn.XMATCH("無回答",_xlfn.TEXTSPLIT(回答一覧[[#This Row],[4⃣区のおしらせ「せたがや」をどのように入手しているか（複数選択可）]],";",,FALSE,0))),0,1)</f>
        <v>0</v>
      </c>
      <c r="P101" s="8" t="s">
        <v>351</v>
      </c>
      <c r="Q101" s="8" t="s">
        <v>352</v>
      </c>
      <c r="R101" s="8" t="s">
        <v>352</v>
      </c>
      <c r="S101" s="8" t="s">
        <v>377</v>
      </c>
      <c r="T101" s="8" t="s">
        <v>352</v>
      </c>
      <c r="U101" s="8" t="s">
        <v>377</v>
      </c>
      <c r="V101" s="8" t="s">
        <v>353</v>
      </c>
      <c r="W101" s="7" t="s">
        <v>533</v>
      </c>
      <c r="X101" s="36">
        <f>IF(ISNA(_xlfn.XMATCH("利用できる行政サービスや、暮らしに関わる情報・知識を入手したい",_xlfn.TEXTSPLIT(回答一覧[[#This Row],[6⃣区のおしらせ「せたがや」にどんなことを期待するか（複数選択可）]],";",,FALSE,0))),0,1)</f>
        <v>1</v>
      </c>
      <c r="Y101" s="36">
        <f>IF(ISNA(_xlfn.XMATCH("イベントの情報を入手したい",_xlfn.TEXTSPLIT(回答一覧[[#This Row],[6⃣区のおしらせ「せたがや」にどんなことを期待するか（複数選択可）]],";",,FALSE,0))),0,1)</f>
        <v>1</v>
      </c>
      <c r="Z101" s="36">
        <f>IF(ISNA(_xlfn.XMATCH("区の新しい取組みについて知りたい",_xlfn.TEXTSPLIT(回答一覧[[#This Row],[6⃣区のおしらせ「せたがや」にどんなことを期待するか（複数選択可）]],";",,FALSE,0))),0,1)</f>
        <v>1</v>
      </c>
      <c r="AA101" s="36">
        <f>IF(ISNA(_xlfn.XMATCH("予算など区政の基本的な情報を入手したい",_xlfn.TEXTSPLIT(回答一覧[[#This Row],[6⃣区のおしらせ「せたがや」にどんなことを期待するか（複数選択可）]],";",,FALSE,0))),0,1)</f>
        <v>0</v>
      </c>
      <c r="AB101" s="36">
        <f>IF(ISNA(_xlfn.XMATCH("区が直面する課題や、それに対する区の考え・取組みについて知りたい",_xlfn.TEXTSPLIT(回答一覧[[#This Row],[6⃣区のおしらせ「せたがや」にどんなことを期待するか（複数選択可）]],";",,FALSE,0))),0,1)</f>
        <v>0</v>
      </c>
      <c r="AC101" s="36">
        <f>IF(ISNA(_xlfn.XMATCH("区の取組みへの意見募集企画に意見や提案を寄せたい",_xlfn.TEXTSPLIT(回答一覧[[#This Row],[6⃣区のおしらせ「せたがや」にどんなことを期待するか（複数選択可）]],";",,FALSE,0))),0,1)</f>
        <v>0</v>
      </c>
      <c r="AD101" s="36">
        <f>IF(ISNA(_xlfn.XMATCH("区民等と区が協働して取り組んでいる事柄について知りたい",_xlfn.TEXTSPLIT(回答一覧[[#This Row],[6⃣区のおしらせ「せたがや」にどんなことを期待するか（複数選択可）]],";",,FALSE,0))),0,1)</f>
        <v>0</v>
      </c>
      <c r="AE101" s="36">
        <f>IF(ISNA(_xlfn.XMATCH("特にない",_xlfn.TEXTSPLIT(回答一覧[[#This Row],[6⃣区のおしらせ「せたがや」にどんなことを期待するか（複数選択可）]],";",,FALSE,0))),0,1)</f>
        <v>0</v>
      </c>
      <c r="AF101" s="36">
        <f>IF(ISNA(_xlfn.XMATCH("無回答",_xlfn.TEXTSPLIT(回答一覧[[#This Row],[6⃣区のおしらせ「せたがや」にどんなことを期待するか（複数選択可）]],";",,FALSE,0))),0,1)</f>
        <v>0</v>
      </c>
      <c r="AG101" s="7" t="s">
        <v>534</v>
      </c>
      <c r="AH101" s="36">
        <f>IF(ISNA(_xlfn.XMATCH("健康づくりや高齢者・障害者の福祉に関すること",_xlfn.TEXTSPLIT(回答一覧[[#This Row],[7⃣区のおしらせ「せたがや」でどのようなテーマを特集してほしいか（複数選択可）]],";",,FALSE,0))),0,1)</f>
        <v>0</v>
      </c>
      <c r="AI101" s="36">
        <f>IF(ISNA(_xlfn.XMATCH("生活の困りごとに対する支援に関すること",_xlfn.TEXTSPLIT(回答一覧[[#This Row],[7⃣区のおしらせ「せたがや」でどのようなテーマを特集してほしいか（複数選択可）]],";",,FALSE,0))),0,1)</f>
        <v>0</v>
      </c>
      <c r="AJ101" s="36">
        <f>IF(ISNA(_xlfn.XMATCH("子ども・若者や教育に関すること",_xlfn.TEXTSPLIT(回答一覧[[#This Row],[7⃣区のおしらせ「せたがや」でどのようなテーマを特集してほしいか（複数選択可）]],";",,FALSE,0))),0,1)</f>
        <v>0</v>
      </c>
      <c r="AK101" s="36">
        <f>IF(ISNA(_xlfn.XMATCH("地域コミュニティに関すること",_xlfn.TEXTSPLIT(回答一覧[[#This Row],[7⃣区のおしらせ「せたがや」でどのようなテーマを特集してほしいか（複数選択可）]],";",,FALSE,0))),0,1)</f>
        <v>0</v>
      </c>
      <c r="AL101" s="36">
        <f>IF(ISNA(_xlfn.XMATCH("防災や防犯に関すること",_xlfn.TEXTSPLIT(回答一覧[[#This Row],[7⃣区のおしらせ「せたがや」でどのようなテーマを特集してほしいか（複数選択可）]],";",,FALSE,0))),0,1)</f>
        <v>0</v>
      </c>
      <c r="AM101" s="36">
        <f>IF(ISNA(_xlfn.XMATCH("多様性の尊重（人権尊重・男女共同参画）に関すること",_xlfn.TEXTSPLIT(回答一覧[[#This Row],[7⃣区のおしらせ「せたがや」でどのようなテーマを特集してほしいか（複数選択可）]],";",,FALSE,0))),0,1)</f>
        <v>0</v>
      </c>
      <c r="AN101" s="36">
        <f>IF(ISNA(_xlfn.XMATCH("文化・芸術やスポーツ、生涯学習に関すること",_xlfn.TEXTSPLIT(回答一覧[[#This Row],[7⃣区のおしらせ「せたがや」でどのようなテーマを特集してほしいか（複数選択可）]],";",,FALSE,0))),0,1)</f>
        <v>0</v>
      </c>
      <c r="AO101" s="36">
        <f>IF(ISNA(_xlfn.XMATCH("清掃・資源リサイクルに関すること",_xlfn.TEXTSPLIT(回答一覧[[#This Row],[7⃣区のおしらせ「せたがや」でどのようなテーマを特集してほしいか（複数選択可）]],";",,FALSE,0))),0,1)</f>
        <v>0</v>
      </c>
      <c r="AP101" s="36">
        <f>IF(ISNA(_xlfn.XMATCH("消費者支援や産業振興・雇用促進に関すること",_xlfn.TEXTSPLIT(回答一覧[[#This Row],[7⃣区のおしらせ「せたがや」でどのようなテーマを特集してほしいか（複数選択可）]],";",,FALSE,0))),0,1)</f>
        <v>0</v>
      </c>
      <c r="AQ101" s="36">
        <f>IF(ISNA(_xlfn.XMATCH("公園・緑地や自然環境の保護に関すること",_xlfn.TEXTSPLIT(回答一覧[[#This Row],[7⃣区のおしらせ「せたがや」でどのようなテーマを特集してほしいか（複数選択可）]],";",,FALSE,0))),0,1)</f>
        <v>1</v>
      </c>
      <c r="AR101" s="36">
        <f>IF(ISNA(_xlfn.XMATCH("都市景観や交通に関すること",_xlfn.TEXTSPLIT(回答一覧[[#This Row],[7⃣区のおしらせ「せたがや」でどのようなテーマを特集してほしいか（複数選択可）]],";",,FALSE,0))),0,1)</f>
        <v>0</v>
      </c>
      <c r="AS101" s="36">
        <f>IF(ISNA(_xlfn.XMATCH("特にない",_xlfn.TEXTSPLIT(回答一覧[[#This Row],[7⃣区のおしらせ「せたがや」でどのようなテーマを特集してほしいか（複数選択可）]],";",,FALSE,0))),0,1)</f>
        <v>0</v>
      </c>
      <c r="AT101" s="36">
        <f>IF(ISNA(_xlfn.XMATCH("その他",_xlfn.TEXTSPLIT(回答一覧[[#This Row],[7⃣区のおしらせ「せたがや」でどのようなテーマを特集してほしいか（複数選択可）]],";",,FALSE,0))),0,1)</f>
        <v>0</v>
      </c>
      <c r="AU101" s="36">
        <f>IF(ISNA(_xlfn.XMATCH("無回答",_xlfn.TEXTSPLIT(回答一覧[[#This Row],[7⃣区のおしらせ「せたがや」でどのようなテーマを特集してほしいか（複数選択可）]],";",,FALSE,0))),0,1)</f>
        <v>0</v>
      </c>
      <c r="AV101" s="8" t="s">
        <v>363</v>
      </c>
      <c r="AW101" s="8" t="s">
        <v>357</v>
      </c>
      <c r="AX101" s="8" t="s">
        <v>347</v>
      </c>
      <c r="AY101" s="7"/>
    </row>
    <row r="102" spans="1:51" ht="27">
      <c r="A102" s="6" t="s">
        <v>166</v>
      </c>
      <c r="B102" s="12" t="s">
        <v>368</v>
      </c>
      <c r="C102" s="12" t="s">
        <v>380</v>
      </c>
      <c r="D102" s="8" t="s">
        <v>728</v>
      </c>
      <c r="E102" s="8" t="s">
        <v>730</v>
      </c>
      <c r="F102" s="7" t="s">
        <v>441</v>
      </c>
      <c r="G102" s="36">
        <f>IF(ISNA(_xlfn.XMATCH("新聞折込・戸別配付",_xlfn.TEXTSPLIT(回答一覧[[#This Row],[4⃣区のおしらせ「せたがや」をどのように入手しているか（複数選択可）]],";",,FALSE,0))),0,1)</f>
        <v>0</v>
      </c>
      <c r="H102" s="36">
        <f>IF(ISNA(_xlfn.XMATCH("駅",_xlfn.TEXTSPLIT(回答一覧[[#This Row],[4⃣区のおしらせ「せたがや」をどのように入手しているか（複数選択可）]],";",,FALSE,0))),0,1)</f>
        <v>0</v>
      </c>
      <c r="I102" s="36">
        <f>IF(ISNA(_xlfn.XMATCH("郵便局・コンビニエンスストア・その他商業施設",_xlfn.TEXTSPLIT(回答一覧[[#This Row],[4⃣区のおしらせ「せたがや」をどのように入手しているか（複数選択可）]],";",,FALSE,0))),0,1)</f>
        <v>0</v>
      </c>
      <c r="J102" s="36">
        <f>IF(ISNA(_xlfn.XMATCH("区施設",_xlfn.TEXTSPLIT(回答一覧[[#This Row],[4⃣区のおしらせ「せたがや」をどのように入手しているか（複数選択可）]],";",,FALSE,0))),0,1)</f>
        <v>0</v>
      </c>
      <c r="K102" s="36">
        <f>IF(ISNA(_xlfn.XMATCH("区のホームページ",_xlfn.TEXTSPLIT(回答一覧[[#This Row],[4⃣区のおしらせ「せたがや」をどのように入手しているか（複数選択可）]],";",,FALSE,0))),0,1)</f>
        <v>1</v>
      </c>
      <c r="L102" s="36">
        <f>IF(ISNA(_xlfn.XMATCH("カタログポケット・マチイロ",_xlfn.TEXTSPLIT(回答一覧[[#This Row],[4⃣区のおしらせ「せたがや」をどのように入手しているか（複数選択可）]],";",,FALSE,0))),0,1)</f>
        <v>1</v>
      </c>
      <c r="M102" s="36">
        <f>IF(ISNA(_xlfn.XMATCH("入手していない",_xlfn.TEXTSPLIT(回答一覧[[#This Row],[4⃣区のおしらせ「せたがや」をどのように入手しているか（複数選択可）]],";",,FALSE,0))),0,1)</f>
        <v>0</v>
      </c>
      <c r="N102" s="36">
        <f>IF(ISNA(_xlfn.XMATCH("その他",_xlfn.TEXTSPLIT(回答一覧[[#This Row],[4⃣区のおしらせ「せたがや」をどのように入手しているか（複数選択可）]],";",,FALSE,0))),0,1)</f>
        <v>0</v>
      </c>
      <c r="O102" s="36">
        <f>IF(ISNA(_xlfn.XMATCH("無回答",_xlfn.TEXTSPLIT(回答一覧[[#This Row],[4⃣区のおしらせ「せたがや」をどのように入手しているか（複数選択可）]],";",,FALSE,0))),0,1)</f>
        <v>0</v>
      </c>
      <c r="P102" s="8" t="s">
        <v>360</v>
      </c>
      <c r="Q102" s="8" t="s">
        <v>377</v>
      </c>
      <c r="R102" s="8" t="s">
        <v>352</v>
      </c>
      <c r="S102" s="8" t="s">
        <v>377</v>
      </c>
      <c r="T102" s="8" t="s">
        <v>377</v>
      </c>
      <c r="U102" s="8" t="s">
        <v>377</v>
      </c>
      <c r="V102" s="8" t="s">
        <v>370</v>
      </c>
      <c r="W102" s="7" t="s">
        <v>532</v>
      </c>
      <c r="X102" s="36">
        <f>IF(ISNA(_xlfn.XMATCH("利用できる行政サービスや、暮らしに関わる情報・知識を入手したい",_xlfn.TEXTSPLIT(回答一覧[[#This Row],[6⃣区のおしらせ「せたがや」にどんなことを期待するか（複数選択可）]],";",,FALSE,0))),0,1)</f>
        <v>1</v>
      </c>
      <c r="Y102" s="36">
        <f>IF(ISNA(_xlfn.XMATCH("イベントの情報を入手したい",_xlfn.TEXTSPLIT(回答一覧[[#This Row],[6⃣区のおしらせ「せたがや」にどんなことを期待するか（複数選択可）]],";",,FALSE,0))),0,1)</f>
        <v>1</v>
      </c>
      <c r="Z102" s="36">
        <f>IF(ISNA(_xlfn.XMATCH("区の新しい取組みについて知りたい",_xlfn.TEXTSPLIT(回答一覧[[#This Row],[6⃣区のおしらせ「せたがや」にどんなことを期待するか（複数選択可）]],";",,FALSE,0))),0,1)</f>
        <v>1</v>
      </c>
      <c r="AA102" s="36">
        <f>IF(ISNA(_xlfn.XMATCH("予算など区政の基本的な情報を入手したい",_xlfn.TEXTSPLIT(回答一覧[[#This Row],[6⃣区のおしらせ「せたがや」にどんなことを期待するか（複数選択可）]],";",,FALSE,0))),0,1)</f>
        <v>0</v>
      </c>
      <c r="AB102" s="36">
        <f>IF(ISNA(_xlfn.XMATCH("区が直面する課題や、それに対する区の考え・取組みについて知りたい",_xlfn.TEXTSPLIT(回答一覧[[#This Row],[6⃣区のおしらせ「せたがや」にどんなことを期待するか（複数選択可）]],";",,FALSE,0))),0,1)</f>
        <v>0</v>
      </c>
      <c r="AC102" s="36">
        <f>IF(ISNA(_xlfn.XMATCH("区の取組みへの意見募集企画に意見や提案を寄せたい",_xlfn.TEXTSPLIT(回答一覧[[#This Row],[6⃣区のおしらせ「せたがや」にどんなことを期待するか（複数選択可）]],";",,FALSE,0))),0,1)</f>
        <v>0</v>
      </c>
      <c r="AD102" s="36">
        <f>IF(ISNA(_xlfn.XMATCH("区民等と区が協働して取り組んでいる事柄について知りたい",_xlfn.TEXTSPLIT(回答一覧[[#This Row],[6⃣区のおしらせ「せたがや」にどんなことを期待するか（複数選択可）]],";",,FALSE,0))),0,1)</f>
        <v>0</v>
      </c>
      <c r="AE102" s="36">
        <f>IF(ISNA(_xlfn.XMATCH("特にない",_xlfn.TEXTSPLIT(回答一覧[[#This Row],[6⃣区のおしらせ「せたがや」にどんなことを期待するか（複数選択可）]],";",,FALSE,0))),0,1)</f>
        <v>0</v>
      </c>
      <c r="AF102" s="36">
        <f>IF(ISNA(_xlfn.XMATCH("無回答",_xlfn.TEXTSPLIT(回答一覧[[#This Row],[6⃣区のおしらせ「せたがや」にどんなことを期待するか（複数選択可）]],";",,FALSE,0))),0,1)</f>
        <v>0</v>
      </c>
      <c r="AG102" s="7" t="s">
        <v>465</v>
      </c>
      <c r="AH102" s="36">
        <f>IF(ISNA(_xlfn.XMATCH("健康づくりや高齢者・障害者の福祉に関すること",_xlfn.TEXTSPLIT(回答一覧[[#This Row],[7⃣区のおしらせ「せたがや」でどのようなテーマを特集してほしいか（複数選択可）]],";",,FALSE,0))),0,1)</f>
        <v>0</v>
      </c>
      <c r="AI102" s="36">
        <f>IF(ISNA(_xlfn.XMATCH("生活の困りごとに対する支援に関すること",_xlfn.TEXTSPLIT(回答一覧[[#This Row],[7⃣区のおしらせ「せたがや」でどのようなテーマを特集してほしいか（複数選択可）]],";",,FALSE,0))),0,1)</f>
        <v>0</v>
      </c>
      <c r="AJ102" s="36">
        <f>IF(ISNA(_xlfn.XMATCH("子ども・若者や教育に関すること",_xlfn.TEXTSPLIT(回答一覧[[#This Row],[7⃣区のおしらせ「せたがや」でどのようなテーマを特集してほしいか（複数選択可）]],";",,FALSE,0))),0,1)</f>
        <v>0</v>
      </c>
      <c r="AK102" s="36">
        <f>IF(ISNA(_xlfn.XMATCH("地域コミュニティに関すること",_xlfn.TEXTSPLIT(回答一覧[[#This Row],[7⃣区のおしらせ「せたがや」でどのようなテーマを特集してほしいか（複数選択可）]],";",,FALSE,0))),0,1)</f>
        <v>0</v>
      </c>
      <c r="AL102" s="36">
        <f>IF(ISNA(_xlfn.XMATCH("防災や防犯に関すること",_xlfn.TEXTSPLIT(回答一覧[[#This Row],[7⃣区のおしらせ「せたがや」でどのようなテーマを特集してほしいか（複数選択可）]],";",,FALSE,0))),0,1)</f>
        <v>0</v>
      </c>
      <c r="AM102" s="36">
        <f>IF(ISNA(_xlfn.XMATCH("多様性の尊重（人権尊重・男女共同参画）に関すること",_xlfn.TEXTSPLIT(回答一覧[[#This Row],[7⃣区のおしらせ「せたがや」でどのようなテーマを特集してほしいか（複数選択可）]],";",,FALSE,0))),0,1)</f>
        <v>0</v>
      </c>
      <c r="AN102" s="36">
        <f>IF(ISNA(_xlfn.XMATCH("文化・芸術やスポーツ、生涯学習に関すること",_xlfn.TEXTSPLIT(回答一覧[[#This Row],[7⃣区のおしらせ「せたがや」でどのようなテーマを特集してほしいか（複数選択可）]],";",,FALSE,0))),0,1)</f>
        <v>1</v>
      </c>
      <c r="AO102" s="36">
        <f>IF(ISNA(_xlfn.XMATCH("清掃・資源リサイクルに関すること",_xlfn.TEXTSPLIT(回答一覧[[#This Row],[7⃣区のおしらせ「せたがや」でどのようなテーマを特集してほしいか（複数選択可）]],";",,FALSE,0))),0,1)</f>
        <v>0</v>
      </c>
      <c r="AP102" s="36">
        <f>IF(ISNA(_xlfn.XMATCH("消費者支援や産業振興・雇用促進に関すること",_xlfn.TEXTSPLIT(回答一覧[[#This Row],[7⃣区のおしらせ「せたがや」でどのようなテーマを特集してほしいか（複数選択可）]],";",,FALSE,0))),0,1)</f>
        <v>0</v>
      </c>
      <c r="AQ102" s="36">
        <f>IF(ISNA(_xlfn.XMATCH("公園・緑地や自然環境の保護に関すること",_xlfn.TEXTSPLIT(回答一覧[[#This Row],[7⃣区のおしらせ「せたがや」でどのようなテーマを特集してほしいか（複数選択可）]],";",,FALSE,0))),0,1)</f>
        <v>1</v>
      </c>
      <c r="AR102" s="36">
        <f>IF(ISNA(_xlfn.XMATCH("都市景観や交通に関すること",_xlfn.TEXTSPLIT(回答一覧[[#This Row],[7⃣区のおしらせ「せたがや」でどのようなテーマを特集してほしいか（複数選択可）]],";",,FALSE,0))),0,1)</f>
        <v>1</v>
      </c>
      <c r="AS102" s="36">
        <f>IF(ISNA(_xlfn.XMATCH("特にない",_xlfn.TEXTSPLIT(回答一覧[[#This Row],[7⃣区のおしらせ「せたがや」でどのようなテーマを特集してほしいか（複数選択可）]],";",,FALSE,0))),0,1)</f>
        <v>0</v>
      </c>
      <c r="AT102" s="36">
        <f>IF(ISNA(_xlfn.XMATCH("その他",_xlfn.TEXTSPLIT(回答一覧[[#This Row],[7⃣区のおしらせ「せたがや」でどのようなテーマを特集してほしいか（複数選択可）]],";",,FALSE,0))),0,1)</f>
        <v>0</v>
      </c>
      <c r="AU102" s="36">
        <f>IF(ISNA(_xlfn.XMATCH("無回答",_xlfn.TEXTSPLIT(回答一覧[[#This Row],[7⃣区のおしらせ「せたがや」でどのようなテーマを特集してほしいか（複数選択可）]],";",,FALSE,0))),0,1)</f>
        <v>0</v>
      </c>
      <c r="AV102" s="8" t="s">
        <v>419</v>
      </c>
      <c r="AW102" s="8" t="s">
        <v>357</v>
      </c>
      <c r="AX102" s="8" t="s">
        <v>347</v>
      </c>
      <c r="AY102" s="7"/>
    </row>
    <row r="103" spans="1:51" ht="40.5">
      <c r="A103" s="6" t="s">
        <v>165</v>
      </c>
      <c r="B103" s="12" t="s">
        <v>358</v>
      </c>
      <c r="C103" s="12" t="s">
        <v>349</v>
      </c>
      <c r="D103" s="8" t="s">
        <v>728</v>
      </c>
      <c r="E103" s="8" t="s">
        <v>730</v>
      </c>
      <c r="F103" s="7" t="s">
        <v>350</v>
      </c>
      <c r="G103" s="36">
        <f>IF(ISNA(_xlfn.XMATCH("新聞折込・戸別配付",_xlfn.TEXTSPLIT(回答一覧[[#This Row],[4⃣区のおしらせ「せたがや」をどのように入手しているか（複数選択可）]],";",,FALSE,0))),0,1)</f>
        <v>1</v>
      </c>
      <c r="H103" s="36">
        <f>IF(ISNA(_xlfn.XMATCH("駅",_xlfn.TEXTSPLIT(回答一覧[[#This Row],[4⃣区のおしらせ「せたがや」をどのように入手しているか（複数選択可）]],";",,FALSE,0))),0,1)</f>
        <v>0</v>
      </c>
      <c r="I103" s="36">
        <f>IF(ISNA(_xlfn.XMATCH("郵便局・コンビニエンスストア・その他商業施設",_xlfn.TEXTSPLIT(回答一覧[[#This Row],[4⃣区のおしらせ「せたがや」をどのように入手しているか（複数選択可）]],";",,FALSE,0))),0,1)</f>
        <v>0</v>
      </c>
      <c r="J103" s="36">
        <f>IF(ISNA(_xlfn.XMATCH("区施設",_xlfn.TEXTSPLIT(回答一覧[[#This Row],[4⃣区のおしらせ「せたがや」をどのように入手しているか（複数選択可）]],";",,FALSE,0))),0,1)</f>
        <v>0</v>
      </c>
      <c r="K103" s="36">
        <f>IF(ISNA(_xlfn.XMATCH("区のホームページ",_xlfn.TEXTSPLIT(回答一覧[[#This Row],[4⃣区のおしらせ「せたがや」をどのように入手しているか（複数選択可）]],";",,FALSE,0))),0,1)</f>
        <v>0</v>
      </c>
      <c r="L103" s="36">
        <f>IF(ISNA(_xlfn.XMATCH("カタログポケット・マチイロ",_xlfn.TEXTSPLIT(回答一覧[[#This Row],[4⃣区のおしらせ「せたがや」をどのように入手しているか（複数選択可）]],";",,FALSE,0))),0,1)</f>
        <v>0</v>
      </c>
      <c r="M103" s="36">
        <f>IF(ISNA(_xlfn.XMATCH("入手していない",_xlfn.TEXTSPLIT(回答一覧[[#This Row],[4⃣区のおしらせ「せたがや」をどのように入手しているか（複数選択可）]],";",,FALSE,0))),0,1)</f>
        <v>0</v>
      </c>
      <c r="N103" s="36">
        <f>IF(ISNA(_xlfn.XMATCH("その他",_xlfn.TEXTSPLIT(回答一覧[[#This Row],[4⃣区のおしらせ「せたがや」をどのように入手しているか（複数選択可）]],";",,FALSE,0))),0,1)</f>
        <v>0</v>
      </c>
      <c r="O103" s="36">
        <f>IF(ISNA(_xlfn.XMATCH("無回答",_xlfn.TEXTSPLIT(回答一覧[[#This Row],[4⃣区のおしらせ「せたがや」をどのように入手しているか（複数選択可）]],";",,FALSE,0))),0,1)</f>
        <v>0</v>
      </c>
      <c r="P103" s="8" t="s">
        <v>360</v>
      </c>
      <c r="Q103" s="8" t="s">
        <v>352</v>
      </c>
      <c r="R103" s="8" t="s">
        <v>352</v>
      </c>
      <c r="S103" s="8" t="s">
        <v>352</v>
      </c>
      <c r="T103" s="8" t="s">
        <v>352</v>
      </c>
      <c r="U103" s="8" t="s">
        <v>352</v>
      </c>
      <c r="V103" s="8" t="s">
        <v>353</v>
      </c>
      <c r="W103" s="7" t="s">
        <v>529</v>
      </c>
      <c r="X103" s="36">
        <f>IF(ISNA(_xlfn.XMATCH("利用できる行政サービスや、暮らしに関わる情報・知識を入手したい",_xlfn.TEXTSPLIT(回答一覧[[#This Row],[6⃣区のおしらせ「せたがや」にどんなことを期待するか（複数選択可）]],";",,FALSE,0))),0,1)</f>
        <v>1</v>
      </c>
      <c r="Y103" s="36">
        <f>IF(ISNA(_xlfn.XMATCH("イベントの情報を入手したい",_xlfn.TEXTSPLIT(回答一覧[[#This Row],[6⃣区のおしらせ「せたがや」にどんなことを期待するか（複数選択可）]],";",,FALSE,0))),0,1)</f>
        <v>0</v>
      </c>
      <c r="Z103" s="36">
        <f>IF(ISNA(_xlfn.XMATCH("区の新しい取組みについて知りたい",_xlfn.TEXTSPLIT(回答一覧[[#This Row],[6⃣区のおしらせ「せたがや」にどんなことを期待するか（複数選択可）]],";",,FALSE,0))),0,1)</f>
        <v>1</v>
      </c>
      <c r="AA103" s="36">
        <f>IF(ISNA(_xlfn.XMATCH("予算など区政の基本的な情報を入手したい",_xlfn.TEXTSPLIT(回答一覧[[#This Row],[6⃣区のおしらせ「せたがや」にどんなことを期待するか（複数選択可）]],";",,FALSE,0))),0,1)</f>
        <v>1</v>
      </c>
      <c r="AB103" s="36">
        <f>IF(ISNA(_xlfn.XMATCH("区が直面する課題や、それに対する区の考え・取組みについて知りたい",_xlfn.TEXTSPLIT(回答一覧[[#This Row],[6⃣区のおしらせ「せたがや」にどんなことを期待するか（複数選択可）]],";",,FALSE,0))),0,1)</f>
        <v>0</v>
      </c>
      <c r="AC103" s="36">
        <f>IF(ISNA(_xlfn.XMATCH("区の取組みへの意見募集企画に意見や提案を寄せたい",_xlfn.TEXTSPLIT(回答一覧[[#This Row],[6⃣区のおしらせ「せたがや」にどんなことを期待するか（複数選択可）]],";",,FALSE,0))),0,1)</f>
        <v>1</v>
      </c>
      <c r="AD103" s="36">
        <f>IF(ISNA(_xlfn.XMATCH("区民等と区が協働して取り組んでいる事柄について知りたい",_xlfn.TEXTSPLIT(回答一覧[[#This Row],[6⃣区のおしらせ「せたがや」にどんなことを期待するか（複数選択可）]],";",,FALSE,0))),0,1)</f>
        <v>0</v>
      </c>
      <c r="AE103" s="36">
        <f>IF(ISNA(_xlfn.XMATCH("特にない",_xlfn.TEXTSPLIT(回答一覧[[#This Row],[6⃣区のおしらせ「せたがや」にどんなことを期待するか（複数選択可）]],";",,FALSE,0))),0,1)</f>
        <v>0</v>
      </c>
      <c r="AF103" s="36">
        <f>IF(ISNA(_xlfn.XMATCH("無回答",_xlfn.TEXTSPLIT(回答一覧[[#This Row],[6⃣区のおしらせ「せたがや」にどんなことを期待するか（複数選択可）]],";",,FALSE,0))),0,1)</f>
        <v>0</v>
      </c>
      <c r="AG103" s="7" t="s">
        <v>530</v>
      </c>
      <c r="AH103" s="36">
        <f>IF(ISNA(_xlfn.XMATCH("健康づくりや高齢者・障害者の福祉に関すること",_xlfn.TEXTSPLIT(回答一覧[[#This Row],[7⃣区のおしらせ「せたがや」でどのようなテーマを特集してほしいか（複数選択可）]],";",,FALSE,0))),0,1)</f>
        <v>0</v>
      </c>
      <c r="AI103" s="36">
        <f>IF(ISNA(_xlfn.XMATCH("生活の困りごとに対する支援に関すること",_xlfn.TEXTSPLIT(回答一覧[[#This Row],[7⃣区のおしらせ「せたがや」でどのようなテーマを特集してほしいか（複数選択可）]],";",,FALSE,0))),0,1)</f>
        <v>0</v>
      </c>
      <c r="AJ103" s="36">
        <f>IF(ISNA(_xlfn.XMATCH("子ども・若者や教育に関すること",_xlfn.TEXTSPLIT(回答一覧[[#This Row],[7⃣区のおしらせ「せたがや」でどのようなテーマを特集してほしいか（複数選択可）]],";",,FALSE,0))),0,1)</f>
        <v>0</v>
      </c>
      <c r="AK103" s="36">
        <f>IF(ISNA(_xlfn.XMATCH("地域コミュニティに関すること",_xlfn.TEXTSPLIT(回答一覧[[#This Row],[7⃣区のおしらせ「せたがや」でどのようなテーマを特集してほしいか（複数選択可）]],";",,FALSE,0))),0,1)</f>
        <v>1</v>
      </c>
      <c r="AL103" s="36">
        <f>IF(ISNA(_xlfn.XMATCH("防災や防犯に関すること",_xlfn.TEXTSPLIT(回答一覧[[#This Row],[7⃣区のおしらせ「せたがや」でどのようなテーマを特集してほしいか（複数選択可）]],";",,FALSE,0))),0,1)</f>
        <v>1</v>
      </c>
      <c r="AM103" s="36">
        <f>IF(ISNA(_xlfn.XMATCH("多様性の尊重（人権尊重・男女共同参画）に関すること",_xlfn.TEXTSPLIT(回答一覧[[#This Row],[7⃣区のおしらせ「せたがや」でどのようなテーマを特集してほしいか（複数選択可）]],";",,FALSE,0))),0,1)</f>
        <v>0</v>
      </c>
      <c r="AN103" s="36">
        <f>IF(ISNA(_xlfn.XMATCH("文化・芸術やスポーツ、生涯学習に関すること",_xlfn.TEXTSPLIT(回答一覧[[#This Row],[7⃣区のおしらせ「せたがや」でどのようなテーマを特集してほしいか（複数選択可）]],";",,FALSE,0))),0,1)</f>
        <v>0</v>
      </c>
      <c r="AO103" s="36">
        <f>IF(ISNA(_xlfn.XMATCH("清掃・資源リサイクルに関すること",_xlfn.TEXTSPLIT(回答一覧[[#This Row],[7⃣区のおしらせ「せたがや」でどのようなテーマを特集してほしいか（複数選択可）]],";",,FALSE,0))),0,1)</f>
        <v>0</v>
      </c>
      <c r="AP103" s="36">
        <f>IF(ISNA(_xlfn.XMATCH("消費者支援や産業振興・雇用促進に関すること",_xlfn.TEXTSPLIT(回答一覧[[#This Row],[7⃣区のおしらせ「せたがや」でどのようなテーマを特集してほしいか（複数選択可）]],";",,FALSE,0))),0,1)</f>
        <v>0</v>
      </c>
      <c r="AQ103" s="36">
        <f>IF(ISNA(_xlfn.XMATCH("公園・緑地や自然環境の保護に関すること",_xlfn.TEXTSPLIT(回答一覧[[#This Row],[7⃣区のおしらせ「せたがや」でどのようなテーマを特集してほしいか（複数選択可）]],";",,FALSE,0))),0,1)</f>
        <v>0</v>
      </c>
      <c r="AR103" s="36">
        <f>IF(ISNA(_xlfn.XMATCH("都市景観や交通に関すること",_xlfn.TEXTSPLIT(回答一覧[[#This Row],[7⃣区のおしらせ「せたがや」でどのようなテーマを特集してほしいか（複数選択可）]],";",,FALSE,0))),0,1)</f>
        <v>0</v>
      </c>
      <c r="AS103" s="36">
        <f>IF(ISNA(_xlfn.XMATCH("特にない",_xlfn.TEXTSPLIT(回答一覧[[#This Row],[7⃣区のおしらせ「せたがや」でどのようなテーマを特集してほしいか（複数選択可）]],";",,FALSE,0))),0,1)</f>
        <v>0</v>
      </c>
      <c r="AT103" s="36">
        <f>IF(ISNA(_xlfn.XMATCH("その他",_xlfn.TEXTSPLIT(回答一覧[[#This Row],[7⃣区のおしらせ「せたがや」でどのようなテーマを特集してほしいか（複数選択可）]],";",,FALSE,0))),0,1)</f>
        <v>0</v>
      </c>
      <c r="AU103" s="36">
        <f>IF(ISNA(_xlfn.XMATCH("無回答",_xlfn.TEXTSPLIT(回答一覧[[#This Row],[7⃣区のおしらせ「せたがや」でどのようなテーマを特集してほしいか（複数選択可）]],";",,FALSE,0))),0,1)</f>
        <v>0</v>
      </c>
      <c r="AV103" s="8" t="s">
        <v>363</v>
      </c>
      <c r="AW103" s="8" t="s">
        <v>357</v>
      </c>
      <c r="AX103" s="8" t="s">
        <v>347</v>
      </c>
      <c r="AY103" s="7"/>
    </row>
    <row r="104" spans="1:51" ht="54">
      <c r="A104" s="6" t="s">
        <v>164</v>
      </c>
      <c r="B104" s="12" t="s">
        <v>358</v>
      </c>
      <c r="C104" s="12" t="s">
        <v>349</v>
      </c>
      <c r="D104" s="8" t="s">
        <v>728</v>
      </c>
      <c r="E104" s="8" t="s">
        <v>730</v>
      </c>
      <c r="F104" s="7" t="s">
        <v>525</v>
      </c>
      <c r="G104" s="36">
        <f>IF(ISNA(_xlfn.XMATCH("新聞折込・戸別配付",_xlfn.TEXTSPLIT(回答一覧[[#This Row],[4⃣区のおしらせ「せたがや」をどのように入手しているか（複数選択可）]],";",,FALSE,0))),0,1)</f>
        <v>0</v>
      </c>
      <c r="H104" s="36">
        <f>IF(ISNA(_xlfn.XMATCH("駅",_xlfn.TEXTSPLIT(回答一覧[[#This Row],[4⃣区のおしらせ「せたがや」をどのように入手しているか（複数選択可）]],";",,FALSE,0))),0,1)</f>
        <v>1</v>
      </c>
      <c r="I104" s="36">
        <f>IF(ISNA(_xlfn.XMATCH("郵便局・コンビニエンスストア・その他商業施設",_xlfn.TEXTSPLIT(回答一覧[[#This Row],[4⃣区のおしらせ「せたがや」をどのように入手しているか（複数選択可）]],";",,FALSE,0))),0,1)</f>
        <v>0</v>
      </c>
      <c r="J104" s="36">
        <f>IF(ISNA(_xlfn.XMATCH("区施設",_xlfn.TEXTSPLIT(回答一覧[[#This Row],[4⃣区のおしらせ「せたがや」をどのように入手しているか（複数選択可）]],";",,FALSE,0))),0,1)</f>
        <v>1</v>
      </c>
      <c r="K104" s="36">
        <f>IF(ISNA(_xlfn.XMATCH("区のホームページ",_xlfn.TEXTSPLIT(回答一覧[[#This Row],[4⃣区のおしらせ「せたがや」をどのように入手しているか（複数選択可）]],";",,FALSE,0))),0,1)</f>
        <v>0</v>
      </c>
      <c r="L104" s="36">
        <f>IF(ISNA(_xlfn.XMATCH("カタログポケット・マチイロ",_xlfn.TEXTSPLIT(回答一覧[[#This Row],[4⃣区のおしらせ「せたがや」をどのように入手しているか（複数選択可）]],";",,FALSE,0))),0,1)</f>
        <v>0</v>
      </c>
      <c r="M104" s="36">
        <f>IF(ISNA(_xlfn.XMATCH("入手していない",_xlfn.TEXTSPLIT(回答一覧[[#This Row],[4⃣区のおしらせ「せたがや」をどのように入手しているか（複数選択可）]],";",,FALSE,0))),0,1)</f>
        <v>0</v>
      </c>
      <c r="N104" s="36">
        <f>IF(ISNA(_xlfn.XMATCH("その他",_xlfn.TEXTSPLIT(回答一覧[[#This Row],[4⃣区のおしらせ「せたがや」をどのように入手しているか（複数選択可）]],";",,FALSE,0))),0,1)</f>
        <v>0</v>
      </c>
      <c r="O104" s="36">
        <f>IF(ISNA(_xlfn.XMATCH("無回答",_xlfn.TEXTSPLIT(回答一覧[[#This Row],[4⃣区のおしらせ「せたがや」をどのように入手しているか（複数選択可）]],";",,FALSE,0))),0,1)</f>
        <v>0</v>
      </c>
      <c r="P104" s="8" t="s">
        <v>360</v>
      </c>
      <c r="Q104" s="8" t="s">
        <v>377</v>
      </c>
      <c r="R104" s="8" t="s">
        <v>352</v>
      </c>
      <c r="S104" s="8" t="s">
        <v>352</v>
      </c>
      <c r="T104" s="8" t="s">
        <v>352</v>
      </c>
      <c r="U104" s="8" t="s">
        <v>377</v>
      </c>
      <c r="V104" s="8" t="s">
        <v>353</v>
      </c>
      <c r="W104" s="7" t="s">
        <v>526</v>
      </c>
      <c r="X104" s="36">
        <f>IF(ISNA(_xlfn.XMATCH("利用できる行政サービスや、暮らしに関わる情報・知識を入手したい",_xlfn.TEXTSPLIT(回答一覧[[#This Row],[6⃣区のおしらせ「せたがや」にどんなことを期待するか（複数選択可）]],";",,FALSE,0))),0,1)</f>
        <v>1</v>
      </c>
      <c r="Y104" s="36">
        <f>IF(ISNA(_xlfn.XMATCH("イベントの情報を入手したい",_xlfn.TEXTSPLIT(回答一覧[[#This Row],[6⃣区のおしらせ「せたがや」にどんなことを期待するか（複数選択可）]],";",,FALSE,0))),0,1)</f>
        <v>1</v>
      </c>
      <c r="Z104" s="36">
        <f>IF(ISNA(_xlfn.XMATCH("区の新しい取組みについて知りたい",_xlfn.TEXTSPLIT(回答一覧[[#This Row],[6⃣区のおしらせ「せたがや」にどんなことを期待するか（複数選択可）]],";",,FALSE,0))),0,1)</f>
        <v>1</v>
      </c>
      <c r="AA104" s="36">
        <f>IF(ISNA(_xlfn.XMATCH("予算など区政の基本的な情報を入手したい",_xlfn.TEXTSPLIT(回答一覧[[#This Row],[6⃣区のおしらせ「せたがや」にどんなことを期待するか（複数選択可）]],";",,FALSE,0))),0,1)</f>
        <v>1</v>
      </c>
      <c r="AB104" s="36">
        <f>IF(ISNA(_xlfn.XMATCH("区が直面する課題や、それに対する区の考え・取組みについて知りたい",_xlfn.TEXTSPLIT(回答一覧[[#This Row],[6⃣区のおしらせ「せたがや」にどんなことを期待するか（複数選択可）]],";",,FALSE,0))),0,1)</f>
        <v>1</v>
      </c>
      <c r="AC104" s="36">
        <f>IF(ISNA(_xlfn.XMATCH("区の取組みへの意見募集企画に意見や提案を寄せたい",_xlfn.TEXTSPLIT(回答一覧[[#This Row],[6⃣区のおしらせ「せたがや」にどんなことを期待するか（複数選択可）]],";",,FALSE,0))),0,1)</f>
        <v>0</v>
      </c>
      <c r="AD104" s="36">
        <f>IF(ISNA(_xlfn.XMATCH("区民等と区が協働して取り組んでいる事柄について知りたい",_xlfn.TEXTSPLIT(回答一覧[[#This Row],[6⃣区のおしらせ「せたがや」にどんなことを期待するか（複数選択可）]],";",,FALSE,0))),0,1)</f>
        <v>0</v>
      </c>
      <c r="AE104" s="36">
        <f>IF(ISNA(_xlfn.XMATCH("特にない",_xlfn.TEXTSPLIT(回答一覧[[#This Row],[6⃣区のおしらせ「せたがや」にどんなことを期待するか（複数選択可）]],";",,FALSE,0))),0,1)</f>
        <v>0</v>
      </c>
      <c r="AF104" s="36">
        <f>IF(ISNA(_xlfn.XMATCH("無回答",_xlfn.TEXTSPLIT(回答一覧[[#This Row],[6⃣区のおしらせ「せたがや」にどんなことを期待するか（複数選択可）]],";",,FALSE,0))),0,1)</f>
        <v>0</v>
      </c>
      <c r="AG104" s="7" t="s">
        <v>527</v>
      </c>
      <c r="AH104" s="36">
        <f>IF(ISNA(_xlfn.XMATCH("健康づくりや高齢者・障害者の福祉に関すること",_xlfn.TEXTSPLIT(回答一覧[[#This Row],[7⃣区のおしらせ「せたがや」でどのようなテーマを特集してほしいか（複数選択可）]],";",,FALSE,0))),0,1)</f>
        <v>1</v>
      </c>
      <c r="AI104" s="36">
        <f>IF(ISNA(_xlfn.XMATCH("生活の困りごとに対する支援に関すること",_xlfn.TEXTSPLIT(回答一覧[[#This Row],[7⃣区のおしらせ「せたがや」でどのようなテーマを特集してほしいか（複数選択可）]],";",,FALSE,0))),0,1)</f>
        <v>0</v>
      </c>
      <c r="AJ104" s="36">
        <f>IF(ISNA(_xlfn.XMATCH("子ども・若者や教育に関すること",_xlfn.TEXTSPLIT(回答一覧[[#This Row],[7⃣区のおしらせ「せたがや」でどのようなテーマを特集してほしいか（複数選択可）]],";",,FALSE,0))),0,1)</f>
        <v>0</v>
      </c>
      <c r="AK104" s="36">
        <f>IF(ISNA(_xlfn.XMATCH("地域コミュニティに関すること",_xlfn.TEXTSPLIT(回答一覧[[#This Row],[7⃣区のおしらせ「せたがや」でどのようなテーマを特集してほしいか（複数選択可）]],";",,FALSE,0))),0,1)</f>
        <v>1</v>
      </c>
      <c r="AL104" s="36">
        <f>IF(ISNA(_xlfn.XMATCH("防災や防犯に関すること",_xlfn.TEXTSPLIT(回答一覧[[#This Row],[7⃣区のおしらせ「せたがや」でどのようなテーマを特集してほしいか（複数選択可）]],";",,FALSE,0))),0,1)</f>
        <v>1</v>
      </c>
      <c r="AM104" s="36">
        <f>IF(ISNA(_xlfn.XMATCH("多様性の尊重（人権尊重・男女共同参画）に関すること",_xlfn.TEXTSPLIT(回答一覧[[#This Row],[7⃣区のおしらせ「せたがや」でどのようなテーマを特集してほしいか（複数選択可）]],";",,FALSE,0))),0,1)</f>
        <v>0</v>
      </c>
      <c r="AN104" s="36">
        <f>IF(ISNA(_xlfn.XMATCH("文化・芸術やスポーツ、生涯学習に関すること",_xlfn.TEXTSPLIT(回答一覧[[#This Row],[7⃣区のおしらせ「せたがや」でどのようなテーマを特集してほしいか（複数選択可）]],";",,FALSE,0))),0,1)</f>
        <v>0</v>
      </c>
      <c r="AO104" s="36">
        <f>IF(ISNA(_xlfn.XMATCH("清掃・資源リサイクルに関すること",_xlfn.TEXTSPLIT(回答一覧[[#This Row],[7⃣区のおしらせ「せたがや」でどのようなテーマを特集してほしいか（複数選択可）]],";",,FALSE,0))),0,1)</f>
        <v>0</v>
      </c>
      <c r="AP104" s="36">
        <f>IF(ISNA(_xlfn.XMATCH("消費者支援や産業振興・雇用促進に関すること",_xlfn.TEXTSPLIT(回答一覧[[#This Row],[7⃣区のおしらせ「せたがや」でどのようなテーマを特集してほしいか（複数選択可）]],";",,FALSE,0))),0,1)</f>
        <v>1</v>
      </c>
      <c r="AQ104" s="36">
        <f>IF(ISNA(_xlfn.XMATCH("公園・緑地や自然環境の保護に関すること",_xlfn.TEXTSPLIT(回答一覧[[#This Row],[7⃣区のおしらせ「せたがや」でどのようなテーマを特集してほしいか（複数選択可）]],";",,FALSE,0))),0,1)</f>
        <v>1</v>
      </c>
      <c r="AR104" s="36">
        <f>IF(ISNA(_xlfn.XMATCH("都市景観や交通に関すること",_xlfn.TEXTSPLIT(回答一覧[[#This Row],[7⃣区のおしらせ「せたがや」でどのようなテーマを特集してほしいか（複数選択可）]],";",,FALSE,0))),0,1)</f>
        <v>0</v>
      </c>
      <c r="AS104" s="36">
        <f>IF(ISNA(_xlfn.XMATCH("特にない",_xlfn.TEXTSPLIT(回答一覧[[#This Row],[7⃣区のおしらせ「せたがや」でどのようなテーマを特集してほしいか（複数選択可）]],";",,FALSE,0))),0,1)</f>
        <v>0</v>
      </c>
      <c r="AT104" s="36">
        <f>IF(ISNA(_xlfn.XMATCH("その他",_xlfn.TEXTSPLIT(回答一覧[[#This Row],[7⃣区のおしらせ「せたがや」でどのようなテーマを特集してほしいか（複数選択可）]],";",,FALSE,0))),0,1)</f>
        <v>0</v>
      </c>
      <c r="AU104" s="36">
        <f>IF(ISNA(_xlfn.XMATCH("無回答",_xlfn.TEXTSPLIT(回答一覧[[#This Row],[7⃣区のおしらせ「せたがや」でどのようなテーマを特集してほしいか（複数選択可）]],";",,FALSE,0))),0,1)</f>
        <v>0</v>
      </c>
      <c r="AV104" s="8" t="s">
        <v>419</v>
      </c>
      <c r="AW104" s="8" t="s">
        <v>357</v>
      </c>
      <c r="AX104" s="8" t="s">
        <v>347</v>
      </c>
      <c r="AY104" s="7"/>
    </row>
    <row r="105" spans="1:51" ht="40.5">
      <c r="A105" s="6" t="s">
        <v>163</v>
      </c>
      <c r="B105" s="12" t="s">
        <v>358</v>
      </c>
      <c r="C105" s="12" t="s">
        <v>349</v>
      </c>
      <c r="D105" s="8" t="s">
        <v>728</v>
      </c>
      <c r="E105" s="8" t="s">
        <v>730</v>
      </c>
      <c r="F105" s="7" t="s">
        <v>350</v>
      </c>
      <c r="G105" s="36">
        <f>IF(ISNA(_xlfn.XMATCH("新聞折込・戸別配付",_xlfn.TEXTSPLIT(回答一覧[[#This Row],[4⃣区のおしらせ「せたがや」をどのように入手しているか（複数選択可）]],";",,FALSE,0))),0,1)</f>
        <v>1</v>
      </c>
      <c r="H105" s="36">
        <f>IF(ISNA(_xlfn.XMATCH("駅",_xlfn.TEXTSPLIT(回答一覧[[#This Row],[4⃣区のおしらせ「せたがや」をどのように入手しているか（複数選択可）]],";",,FALSE,0))),0,1)</f>
        <v>0</v>
      </c>
      <c r="I105" s="36">
        <f>IF(ISNA(_xlfn.XMATCH("郵便局・コンビニエンスストア・その他商業施設",_xlfn.TEXTSPLIT(回答一覧[[#This Row],[4⃣区のおしらせ「せたがや」をどのように入手しているか（複数選択可）]],";",,FALSE,0))),0,1)</f>
        <v>0</v>
      </c>
      <c r="J105" s="36">
        <f>IF(ISNA(_xlfn.XMATCH("区施設",_xlfn.TEXTSPLIT(回答一覧[[#This Row],[4⃣区のおしらせ「せたがや」をどのように入手しているか（複数選択可）]],";",,FALSE,0))),0,1)</f>
        <v>0</v>
      </c>
      <c r="K105" s="36">
        <f>IF(ISNA(_xlfn.XMATCH("区のホームページ",_xlfn.TEXTSPLIT(回答一覧[[#This Row],[4⃣区のおしらせ「せたがや」をどのように入手しているか（複数選択可）]],";",,FALSE,0))),0,1)</f>
        <v>0</v>
      </c>
      <c r="L105" s="36">
        <f>IF(ISNA(_xlfn.XMATCH("カタログポケット・マチイロ",_xlfn.TEXTSPLIT(回答一覧[[#This Row],[4⃣区のおしらせ「せたがや」をどのように入手しているか（複数選択可）]],";",,FALSE,0))),0,1)</f>
        <v>0</v>
      </c>
      <c r="M105" s="36">
        <f>IF(ISNA(_xlfn.XMATCH("入手していない",_xlfn.TEXTSPLIT(回答一覧[[#This Row],[4⃣区のおしらせ「せたがや」をどのように入手しているか（複数選択可）]],";",,FALSE,0))),0,1)</f>
        <v>0</v>
      </c>
      <c r="N105" s="36">
        <f>IF(ISNA(_xlfn.XMATCH("その他",_xlfn.TEXTSPLIT(回答一覧[[#This Row],[4⃣区のおしらせ「せたがや」をどのように入手しているか（複数選択可）]],";",,FALSE,0))),0,1)</f>
        <v>0</v>
      </c>
      <c r="O105" s="36">
        <f>IF(ISNA(_xlfn.XMATCH("無回答",_xlfn.TEXTSPLIT(回答一覧[[#This Row],[4⃣区のおしらせ「せたがや」をどのように入手しているか（複数選択可）]],";",,FALSE,0))),0,1)</f>
        <v>0</v>
      </c>
      <c r="P105" s="8" t="s">
        <v>436</v>
      </c>
      <c r="Q105" s="8" t="s">
        <v>377</v>
      </c>
      <c r="R105" s="8" t="s">
        <v>377</v>
      </c>
      <c r="S105" s="8" t="s">
        <v>377</v>
      </c>
      <c r="T105" s="8" t="s">
        <v>377</v>
      </c>
      <c r="U105" s="8" t="s">
        <v>377</v>
      </c>
      <c r="V105" s="8" t="s">
        <v>353</v>
      </c>
      <c r="W105" s="7" t="s">
        <v>432</v>
      </c>
      <c r="X105" s="36">
        <f>IF(ISNA(_xlfn.XMATCH("利用できる行政サービスや、暮らしに関わる情報・知識を入手したい",_xlfn.TEXTSPLIT(回答一覧[[#This Row],[6⃣区のおしらせ「せたがや」にどんなことを期待するか（複数選択可）]],";",,FALSE,0))),0,1)</f>
        <v>1</v>
      </c>
      <c r="Y105" s="36">
        <f>IF(ISNA(_xlfn.XMATCH("イベントの情報を入手したい",_xlfn.TEXTSPLIT(回答一覧[[#This Row],[6⃣区のおしらせ「せたがや」にどんなことを期待するか（複数選択可）]],";",,FALSE,0))),0,1)</f>
        <v>1</v>
      </c>
      <c r="Z105" s="36">
        <f>IF(ISNA(_xlfn.XMATCH("区の新しい取組みについて知りたい",_xlfn.TEXTSPLIT(回答一覧[[#This Row],[6⃣区のおしらせ「せたがや」にどんなことを期待するか（複数選択可）]],";",,FALSE,0))),0,1)</f>
        <v>1</v>
      </c>
      <c r="AA105" s="36">
        <f>IF(ISNA(_xlfn.XMATCH("予算など区政の基本的な情報を入手したい",_xlfn.TEXTSPLIT(回答一覧[[#This Row],[6⃣区のおしらせ「せたがや」にどんなことを期待するか（複数選択可）]],";",,FALSE,0))),0,1)</f>
        <v>0</v>
      </c>
      <c r="AB105" s="36">
        <f>IF(ISNA(_xlfn.XMATCH("区が直面する課題や、それに対する区の考え・取組みについて知りたい",_xlfn.TEXTSPLIT(回答一覧[[#This Row],[6⃣区のおしらせ「せたがや」にどんなことを期待するか（複数選択可）]],";",,FALSE,0))),0,1)</f>
        <v>1</v>
      </c>
      <c r="AC105" s="36">
        <f>IF(ISNA(_xlfn.XMATCH("区の取組みへの意見募集企画に意見や提案を寄せたい",_xlfn.TEXTSPLIT(回答一覧[[#This Row],[6⃣区のおしらせ「せたがや」にどんなことを期待するか（複数選択可）]],";",,FALSE,0))),0,1)</f>
        <v>0</v>
      </c>
      <c r="AD105" s="36">
        <f>IF(ISNA(_xlfn.XMATCH("区民等と区が協働して取り組んでいる事柄について知りたい",_xlfn.TEXTSPLIT(回答一覧[[#This Row],[6⃣区のおしらせ「せたがや」にどんなことを期待するか（複数選択可）]],";",,FALSE,0))),0,1)</f>
        <v>0</v>
      </c>
      <c r="AE105" s="36">
        <f>IF(ISNA(_xlfn.XMATCH("特にない",_xlfn.TEXTSPLIT(回答一覧[[#This Row],[6⃣区のおしらせ「せたがや」にどんなことを期待するか（複数選択可）]],";",,FALSE,0))),0,1)</f>
        <v>0</v>
      </c>
      <c r="AF105" s="36">
        <f>IF(ISNA(_xlfn.XMATCH("無回答",_xlfn.TEXTSPLIT(回答一覧[[#This Row],[6⃣区のおしらせ「せたがや」にどんなことを期待するか（複数選択可）]],";",,FALSE,0))),0,1)</f>
        <v>0</v>
      </c>
      <c r="AG105" s="7" t="s">
        <v>523</v>
      </c>
      <c r="AH105" s="36">
        <f>IF(ISNA(_xlfn.XMATCH("健康づくりや高齢者・障害者の福祉に関すること",_xlfn.TEXTSPLIT(回答一覧[[#This Row],[7⃣区のおしらせ「せたがや」でどのようなテーマを特集してほしいか（複数選択可）]],";",,FALSE,0))),0,1)</f>
        <v>0</v>
      </c>
      <c r="AI105" s="36">
        <f>IF(ISNA(_xlfn.XMATCH("生活の困りごとに対する支援に関すること",_xlfn.TEXTSPLIT(回答一覧[[#This Row],[7⃣区のおしらせ「せたがや」でどのようなテーマを特集してほしいか（複数選択可）]],";",,FALSE,0))),0,1)</f>
        <v>1</v>
      </c>
      <c r="AJ105" s="36">
        <f>IF(ISNA(_xlfn.XMATCH("子ども・若者や教育に関すること",_xlfn.TEXTSPLIT(回答一覧[[#This Row],[7⃣区のおしらせ「せたがや」でどのようなテーマを特集してほしいか（複数選択可）]],";",,FALSE,0))),0,1)</f>
        <v>0</v>
      </c>
      <c r="AK105" s="36">
        <f>IF(ISNA(_xlfn.XMATCH("地域コミュニティに関すること",_xlfn.TEXTSPLIT(回答一覧[[#This Row],[7⃣区のおしらせ「せたがや」でどのようなテーマを特集してほしいか（複数選択可）]],";",,FALSE,0))),0,1)</f>
        <v>0</v>
      </c>
      <c r="AL105" s="36">
        <f>IF(ISNA(_xlfn.XMATCH("防災や防犯に関すること",_xlfn.TEXTSPLIT(回答一覧[[#This Row],[7⃣区のおしらせ「せたがや」でどのようなテーマを特集してほしいか（複数選択可）]],";",,FALSE,0))),0,1)</f>
        <v>0</v>
      </c>
      <c r="AM105" s="36">
        <f>IF(ISNA(_xlfn.XMATCH("多様性の尊重（人権尊重・男女共同参画）に関すること",_xlfn.TEXTSPLIT(回答一覧[[#This Row],[7⃣区のおしらせ「せたがや」でどのようなテーマを特集してほしいか（複数選択可）]],";",,FALSE,0))),0,1)</f>
        <v>0</v>
      </c>
      <c r="AN105" s="36">
        <f>IF(ISNA(_xlfn.XMATCH("文化・芸術やスポーツ、生涯学習に関すること",_xlfn.TEXTSPLIT(回答一覧[[#This Row],[7⃣区のおしらせ「せたがや」でどのようなテーマを特集してほしいか（複数選択可）]],";",,FALSE,0))),0,1)</f>
        <v>1</v>
      </c>
      <c r="AO105" s="36">
        <f>IF(ISNA(_xlfn.XMATCH("清掃・資源リサイクルに関すること",_xlfn.TEXTSPLIT(回答一覧[[#This Row],[7⃣区のおしらせ「せたがや」でどのようなテーマを特集してほしいか（複数選択可）]],";",,FALSE,0))),0,1)</f>
        <v>1</v>
      </c>
      <c r="AP105" s="36">
        <f>IF(ISNA(_xlfn.XMATCH("消費者支援や産業振興・雇用促進に関すること",_xlfn.TEXTSPLIT(回答一覧[[#This Row],[7⃣区のおしらせ「せたがや」でどのようなテーマを特集してほしいか（複数選択可）]],";",,FALSE,0))),0,1)</f>
        <v>1</v>
      </c>
      <c r="AQ105" s="36">
        <f>IF(ISNA(_xlfn.XMATCH("公園・緑地や自然環境の保護に関すること",_xlfn.TEXTSPLIT(回答一覧[[#This Row],[7⃣区のおしらせ「せたがや」でどのようなテーマを特集してほしいか（複数選択可）]],";",,FALSE,0))),0,1)</f>
        <v>0</v>
      </c>
      <c r="AR105" s="36">
        <f>IF(ISNA(_xlfn.XMATCH("都市景観や交通に関すること",_xlfn.TEXTSPLIT(回答一覧[[#This Row],[7⃣区のおしらせ「せたがや」でどのようなテーマを特集してほしいか（複数選択可）]],";",,FALSE,0))),0,1)</f>
        <v>0</v>
      </c>
      <c r="AS105" s="36">
        <f>IF(ISNA(_xlfn.XMATCH("特にない",_xlfn.TEXTSPLIT(回答一覧[[#This Row],[7⃣区のおしらせ「せたがや」でどのようなテーマを特集してほしいか（複数選択可）]],";",,FALSE,0))),0,1)</f>
        <v>0</v>
      </c>
      <c r="AT105" s="36">
        <f>IF(ISNA(_xlfn.XMATCH("その他",_xlfn.TEXTSPLIT(回答一覧[[#This Row],[7⃣区のおしらせ「せたがや」でどのようなテーマを特集してほしいか（複数選択可）]],";",,FALSE,0))),0,1)</f>
        <v>0</v>
      </c>
      <c r="AU105" s="36">
        <f>IF(ISNA(_xlfn.XMATCH("無回答",_xlfn.TEXTSPLIT(回答一覧[[#This Row],[7⃣区のおしらせ「せたがや」でどのようなテーマを特集してほしいか（複数選択可）]],";",,FALSE,0))),0,1)</f>
        <v>0</v>
      </c>
      <c r="AV105" s="8" t="s">
        <v>363</v>
      </c>
      <c r="AW105" s="8" t="s">
        <v>357</v>
      </c>
      <c r="AX105" s="8" t="s">
        <v>347</v>
      </c>
      <c r="AY105" s="7"/>
    </row>
    <row r="106" spans="1:51" ht="81">
      <c r="A106" s="6" t="s">
        <v>162</v>
      </c>
      <c r="B106" s="12" t="s">
        <v>348</v>
      </c>
      <c r="C106" s="12" t="s">
        <v>380</v>
      </c>
      <c r="D106" s="8" t="s">
        <v>728</v>
      </c>
      <c r="E106" s="8" t="s">
        <v>730</v>
      </c>
      <c r="F106" s="7" t="s">
        <v>365</v>
      </c>
      <c r="G106" s="36">
        <f>IF(ISNA(_xlfn.XMATCH("新聞折込・戸別配付",_xlfn.TEXTSPLIT(回答一覧[[#This Row],[4⃣区のおしらせ「せたがや」をどのように入手しているか（複数選択可）]],";",,FALSE,0))),0,1)</f>
        <v>1</v>
      </c>
      <c r="H106" s="36">
        <f>IF(ISNA(_xlfn.XMATCH("駅",_xlfn.TEXTSPLIT(回答一覧[[#This Row],[4⃣区のおしらせ「せたがや」をどのように入手しているか（複数選択可）]],";",,FALSE,0))),0,1)</f>
        <v>0</v>
      </c>
      <c r="I106" s="36">
        <f>IF(ISNA(_xlfn.XMATCH("郵便局・コンビニエンスストア・その他商業施設",_xlfn.TEXTSPLIT(回答一覧[[#This Row],[4⃣区のおしらせ「せたがや」をどのように入手しているか（複数選択可）]],";",,FALSE,0))),0,1)</f>
        <v>0</v>
      </c>
      <c r="J106" s="36">
        <f>IF(ISNA(_xlfn.XMATCH("区施設",_xlfn.TEXTSPLIT(回答一覧[[#This Row],[4⃣区のおしらせ「せたがや」をどのように入手しているか（複数選択可）]],";",,FALSE,0))),0,1)</f>
        <v>1</v>
      </c>
      <c r="K106" s="36">
        <f>IF(ISNA(_xlfn.XMATCH("区のホームページ",_xlfn.TEXTSPLIT(回答一覧[[#This Row],[4⃣区のおしらせ「せたがや」をどのように入手しているか（複数選択可）]],";",,FALSE,0))),0,1)</f>
        <v>0</v>
      </c>
      <c r="L106" s="36">
        <f>IF(ISNA(_xlfn.XMATCH("カタログポケット・マチイロ",_xlfn.TEXTSPLIT(回答一覧[[#This Row],[4⃣区のおしらせ「せたがや」をどのように入手しているか（複数選択可）]],";",,FALSE,0))),0,1)</f>
        <v>0</v>
      </c>
      <c r="M106" s="36">
        <f>IF(ISNA(_xlfn.XMATCH("入手していない",_xlfn.TEXTSPLIT(回答一覧[[#This Row],[4⃣区のおしらせ「せたがや」をどのように入手しているか（複数選択可）]],";",,FALSE,0))),0,1)</f>
        <v>0</v>
      </c>
      <c r="N106" s="36">
        <f>IF(ISNA(_xlfn.XMATCH("その他",_xlfn.TEXTSPLIT(回答一覧[[#This Row],[4⃣区のおしらせ「せたがや」をどのように入手しているか（複数選択可）]],";",,FALSE,0))),0,1)</f>
        <v>0</v>
      </c>
      <c r="O106" s="36">
        <f>IF(ISNA(_xlfn.XMATCH("無回答",_xlfn.TEXTSPLIT(回答一覧[[#This Row],[4⃣区のおしらせ「せたがや」をどのように入手しているか（複数選択可）]],";",,FALSE,0))),0,1)</f>
        <v>0</v>
      </c>
      <c r="P106" s="8" t="s">
        <v>360</v>
      </c>
      <c r="Q106" s="8" t="s">
        <v>352</v>
      </c>
      <c r="R106" s="8" t="s">
        <v>352</v>
      </c>
      <c r="S106" s="8" t="s">
        <v>352</v>
      </c>
      <c r="T106" s="8" t="s">
        <v>377</v>
      </c>
      <c r="U106" s="8" t="s">
        <v>352</v>
      </c>
      <c r="V106" s="8" t="s">
        <v>353</v>
      </c>
      <c r="W106" s="7" t="s">
        <v>432</v>
      </c>
      <c r="X106" s="36">
        <f>IF(ISNA(_xlfn.XMATCH("利用できる行政サービスや、暮らしに関わる情報・知識を入手したい",_xlfn.TEXTSPLIT(回答一覧[[#This Row],[6⃣区のおしらせ「せたがや」にどんなことを期待するか（複数選択可）]],";",,FALSE,0))),0,1)</f>
        <v>1</v>
      </c>
      <c r="Y106" s="36">
        <f>IF(ISNA(_xlfn.XMATCH("イベントの情報を入手したい",_xlfn.TEXTSPLIT(回答一覧[[#This Row],[6⃣区のおしらせ「せたがや」にどんなことを期待するか（複数選択可）]],";",,FALSE,0))),0,1)</f>
        <v>1</v>
      </c>
      <c r="Z106" s="36">
        <f>IF(ISNA(_xlfn.XMATCH("区の新しい取組みについて知りたい",_xlfn.TEXTSPLIT(回答一覧[[#This Row],[6⃣区のおしらせ「せたがや」にどんなことを期待するか（複数選択可）]],";",,FALSE,0))),0,1)</f>
        <v>1</v>
      </c>
      <c r="AA106" s="36">
        <f>IF(ISNA(_xlfn.XMATCH("予算など区政の基本的な情報を入手したい",_xlfn.TEXTSPLIT(回答一覧[[#This Row],[6⃣区のおしらせ「せたがや」にどんなことを期待するか（複数選択可）]],";",,FALSE,0))),0,1)</f>
        <v>0</v>
      </c>
      <c r="AB106" s="36">
        <f>IF(ISNA(_xlfn.XMATCH("区が直面する課題や、それに対する区の考え・取組みについて知りたい",_xlfn.TEXTSPLIT(回答一覧[[#This Row],[6⃣区のおしらせ「せたがや」にどんなことを期待するか（複数選択可）]],";",,FALSE,0))),0,1)</f>
        <v>1</v>
      </c>
      <c r="AC106" s="36">
        <f>IF(ISNA(_xlfn.XMATCH("区の取組みへの意見募集企画に意見や提案を寄せたい",_xlfn.TEXTSPLIT(回答一覧[[#This Row],[6⃣区のおしらせ「せたがや」にどんなことを期待するか（複数選択可）]],";",,FALSE,0))),0,1)</f>
        <v>0</v>
      </c>
      <c r="AD106" s="36">
        <f>IF(ISNA(_xlfn.XMATCH("区民等と区が協働して取り組んでいる事柄について知りたい",_xlfn.TEXTSPLIT(回答一覧[[#This Row],[6⃣区のおしらせ「せたがや」にどんなことを期待するか（複数選択可）]],";",,FALSE,0))),0,1)</f>
        <v>0</v>
      </c>
      <c r="AE106" s="36">
        <f>IF(ISNA(_xlfn.XMATCH("特にない",_xlfn.TEXTSPLIT(回答一覧[[#This Row],[6⃣区のおしらせ「せたがや」にどんなことを期待するか（複数選択可）]],";",,FALSE,0))),0,1)</f>
        <v>0</v>
      </c>
      <c r="AF106" s="36">
        <f>IF(ISNA(_xlfn.XMATCH("無回答",_xlfn.TEXTSPLIT(回答一覧[[#This Row],[6⃣区のおしらせ「せたがや」にどんなことを期待するか（複数選択可）]],";",,FALSE,0))),0,1)</f>
        <v>0</v>
      </c>
      <c r="AG106" s="7" t="s">
        <v>522</v>
      </c>
      <c r="AH106" s="36">
        <f>IF(ISNA(_xlfn.XMATCH("健康づくりや高齢者・障害者の福祉に関すること",_xlfn.TEXTSPLIT(回答一覧[[#This Row],[7⃣区のおしらせ「せたがや」でどのようなテーマを特集してほしいか（複数選択可）]],";",,FALSE,0))),0,1)</f>
        <v>1</v>
      </c>
      <c r="AI106" s="36">
        <f>IF(ISNA(_xlfn.XMATCH("生活の困りごとに対する支援に関すること",_xlfn.TEXTSPLIT(回答一覧[[#This Row],[7⃣区のおしらせ「せたがや」でどのようなテーマを特集してほしいか（複数選択可）]],";",,FALSE,0))),0,1)</f>
        <v>1</v>
      </c>
      <c r="AJ106" s="36">
        <f>IF(ISNA(_xlfn.XMATCH("子ども・若者や教育に関すること",_xlfn.TEXTSPLIT(回答一覧[[#This Row],[7⃣区のおしらせ「せたがや」でどのようなテーマを特集してほしいか（複数選択可）]],";",,FALSE,0))),0,1)</f>
        <v>1</v>
      </c>
      <c r="AK106" s="36">
        <f>IF(ISNA(_xlfn.XMATCH("地域コミュニティに関すること",_xlfn.TEXTSPLIT(回答一覧[[#This Row],[7⃣区のおしらせ「せたがや」でどのようなテーマを特集してほしいか（複数選択可）]],";",,FALSE,0))),0,1)</f>
        <v>1</v>
      </c>
      <c r="AL106" s="36">
        <f>IF(ISNA(_xlfn.XMATCH("防災や防犯に関すること",_xlfn.TEXTSPLIT(回答一覧[[#This Row],[7⃣区のおしらせ「せたがや」でどのようなテーマを特集してほしいか（複数選択可）]],";",,FALSE,0))),0,1)</f>
        <v>1</v>
      </c>
      <c r="AM106" s="36">
        <f>IF(ISNA(_xlfn.XMATCH("多様性の尊重（人権尊重・男女共同参画）に関すること",_xlfn.TEXTSPLIT(回答一覧[[#This Row],[7⃣区のおしらせ「せたがや」でどのようなテーマを特集してほしいか（複数選択可）]],";",,FALSE,0))),0,1)</f>
        <v>1</v>
      </c>
      <c r="AN106" s="36">
        <f>IF(ISNA(_xlfn.XMATCH("文化・芸術やスポーツ、生涯学習に関すること",_xlfn.TEXTSPLIT(回答一覧[[#This Row],[7⃣区のおしらせ「せたがや」でどのようなテーマを特集してほしいか（複数選択可）]],";",,FALSE,0))),0,1)</f>
        <v>1</v>
      </c>
      <c r="AO106" s="36">
        <f>IF(ISNA(_xlfn.XMATCH("清掃・資源リサイクルに関すること",_xlfn.TEXTSPLIT(回答一覧[[#This Row],[7⃣区のおしらせ「せたがや」でどのようなテーマを特集してほしいか（複数選択可）]],";",,FALSE,0))),0,1)</f>
        <v>1</v>
      </c>
      <c r="AP106" s="36">
        <f>IF(ISNA(_xlfn.XMATCH("消費者支援や産業振興・雇用促進に関すること",_xlfn.TEXTSPLIT(回答一覧[[#This Row],[7⃣区のおしらせ「せたがや」でどのようなテーマを特集してほしいか（複数選択可）]],";",,FALSE,0))),0,1)</f>
        <v>1</v>
      </c>
      <c r="AQ106" s="36">
        <f>IF(ISNA(_xlfn.XMATCH("公園・緑地や自然環境の保護に関すること",_xlfn.TEXTSPLIT(回答一覧[[#This Row],[7⃣区のおしらせ「せたがや」でどのようなテーマを特集してほしいか（複数選択可）]],";",,FALSE,0))),0,1)</f>
        <v>1</v>
      </c>
      <c r="AR106" s="36">
        <f>IF(ISNA(_xlfn.XMATCH("都市景観や交通に関すること",_xlfn.TEXTSPLIT(回答一覧[[#This Row],[7⃣区のおしらせ「せたがや」でどのようなテーマを特集してほしいか（複数選択可）]],";",,FALSE,0))),0,1)</f>
        <v>1</v>
      </c>
      <c r="AS106" s="36">
        <f>IF(ISNA(_xlfn.XMATCH("特にない",_xlfn.TEXTSPLIT(回答一覧[[#This Row],[7⃣区のおしらせ「せたがや」でどのようなテーマを特集してほしいか（複数選択可）]],";",,FALSE,0))),0,1)</f>
        <v>0</v>
      </c>
      <c r="AT106" s="36">
        <f>IF(ISNA(_xlfn.XMATCH("その他",_xlfn.TEXTSPLIT(回答一覧[[#This Row],[7⃣区のおしらせ「せたがや」でどのようなテーマを特集してほしいか（複数選択可）]],";",,FALSE,0))),0,1)</f>
        <v>0</v>
      </c>
      <c r="AU106" s="36">
        <f>IF(ISNA(_xlfn.XMATCH("無回答",_xlfn.TEXTSPLIT(回答一覧[[#This Row],[7⃣区のおしらせ「せたがや」でどのようなテーマを特集してほしいか（複数選択可）]],";",,FALSE,0))),0,1)</f>
        <v>0</v>
      </c>
      <c r="AV106" s="8" t="s">
        <v>356</v>
      </c>
      <c r="AW106" s="8" t="s">
        <v>357</v>
      </c>
      <c r="AX106" s="8" t="s">
        <v>347</v>
      </c>
      <c r="AY106" s="7"/>
    </row>
    <row r="107" spans="1:51" ht="40.5">
      <c r="A107" s="6" t="s">
        <v>161</v>
      </c>
      <c r="B107" s="12" t="s">
        <v>348</v>
      </c>
      <c r="C107" s="12" t="s">
        <v>349</v>
      </c>
      <c r="D107" s="8" t="s">
        <v>728</v>
      </c>
      <c r="E107" s="8" t="s">
        <v>730</v>
      </c>
      <c r="F107" s="7" t="s">
        <v>350</v>
      </c>
      <c r="G107" s="36">
        <f>IF(ISNA(_xlfn.XMATCH("新聞折込・戸別配付",_xlfn.TEXTSPLIT(回答一覧[[#This Row],[4⃣区のおしらせ「せたがや」をどのように入手しているか（複数選択可）]],";",,FALSE,0))),0,1)</f>
        <v>1</v>
      </c>
      <c r="H107" s="36">
        <f>IF(ISNA(_xlfn.XMATCH("駅",_xlfn.TEXTSPLIT(回答一覧[[#This Row],[4⃣区のおしらせ「せたがや」をどのように入手しているか（複数選択可）]],";",,FALSE,0))),0,1)</f>
        <v>0</v>
      </c>
      <c r="I107" s="36">
        <f>IF(ISNA(_xlfn.XMATCH("郵便局・コンビニエンスストア・その他商業施設",_xlfn.TEXTSPLIT(回答一覧[[#This Row],[4⃣区のおしらせ「せたがや」をどのように入手しているか（複数選択可）]],";",,FALSE,0))),0,1)</f>
        <v>0</v>
      </c>
      <c r="J107" s="36">
        <f>IF(ISNA(_xlfn.XMATCH("区施設",_xlfn.TEXTSPLIT(回答一覧[[#This Row],[4⃣区のおしらせ「せたがや」をどのように入手しているか（複数選択可）]],";",,FALSE,0))),0,1)</f>
        <v>0</v>
      </c>
      <c r="K107" s="36">
        <f>IF(ISNA(_xlfn.XMATCH("区のホームページ",_xlfn.TEXTSPLIT(回答一覧[[#This Row],[4⃣区のおしらせ「せたがや」をどのように入手しているか（複数選択可）]],";",,FALSE,0))),0,1)</f>
        <v>0</v>
      </c>
      <c r="L107" s="36">
        <f>IF(ISNA(_xlfn.XMATCH("カタログポケット・マチイロ",_xlfn.TEXTSPLIT(回答一覧[[#This Row],[4⃣区のおしらせ「せたがや」をどのように入手しているか（複数選択可）]],";",,FALSE,0))),0,1)</f>
        <v>0</v>
      </c>
      <c r="M107" s="36">
        <f>IF(ISNA(_xlfn.XMATCH("入手していない",_xlfn.TEXTSPLIT(回答一覧[[#This Row],[4⃣区のおしらせ「せたがや」をどのように入手しているか（複数選択可）]],";",,FALSE,0))),0,1)</f>
        <v>0</v>
      </c>
      <c r="N107" s="36">
        <f>IF(ISNA(_xlfn.XMATCH("その他",_xlfn.TEXTSPLIT(回答一覧[[#This Row],[4⃣区のおしらせ「せたがや」をどのように入手しているか（複数選択可）]],";",,FALSE,0))),0,1)</f>
        <v>0</v>
      </c>
      <c r="O107" s="36">
        <f>IF(ISNA(_xlfn.XMATCH("無回答",_xlfn.TEXTSPLIT(回答一覧[[#This Row],[4⃣区のおしらせ「せたがや」をどのように入手しているか（複数選択可）]],";",,FALSE,0))),0,1)</f>
        <v>0</v>
      </c>
      <c r="P107" s="8" t="s">
        <v>351</v>
      </c>
      <c r="Q107" s="8" t="s">
        <v>352</v>
      </c>
      <c r="R107" s="8" t="s">
        <v>352</v>
      </c>
      <c r="S107" s="8" t="s">
        <v>352</v>
      </c>
      <c r="T107" s="8" t="s">
        <v>352</v>
      </c>
      <c r="U107" s="8" t="s">
        <v>352</v>
      </c>
      <c r="V107" s="8" t="s">
        <v>353</v>
      </c>
      <c r="W107" s="7" t="s">
        <v>519</v>
      </c>
      <c r="X107" s="36">
        <f>IF(ISNA(_xlfn.XMATCH("利用できる行政サービスや、暮らしに関わる情報・知識を入手したい",_xlfn.TEXTSPLIT(回答一覧[[#This Row],[6⃣区のおしらせ「せたがや」にどんなことを期待するか（複数選択可）]],";",,FALSE,0))),0,1)</f>
        <v>1</v>
      </c>
      <c r="Y107" s="36">
        <f>IF(ISNA(_xlfn.XMATCH("イベントの情報を入手したい",_xlfn.TEXTSPLIT(回答一覧[[#This Row],[6⃣区のおしらせ「せたがや」にどんなことを期待するか（複数選択可）]],";",,FALSE,0))),0,1)</f>
        <v>0</v>
      </c>
      <c r="Z107" s="36">
        <f>IF(ISNA(_xlfn.XMATCH("区の新しい取組みについて知りたい",_xlfn.TEXTSPLIT(回答一覧[[#This Row],[6⃣区のおしらせ「せたがや」にどんなことを期待するか（複数選択可）]],";",,FALSE,0))),0,1)</f>
        <v>0</v>
      </c>
      <c r="AA107" s="36">
        <f>IF(ISNA(_xlfn.XMATCH("予算など区政の基本的な情報を入手したい",_xlfn.TEXTSPLIT(回答一覧[[#This Row],[6⃣区のおしらせ「せたがや」にどんなことを期待するか（複数選択可）]],";",,FALSE,0))),0,1)</f>
        <v>1</v>
      </c>
      <c r="AB107" s="36">
        <f>IF(ISNA(_xlfn.XMATCH("区が直面する課題や、それに対する区の考え・取組みについて知りたい",_xlfn.TEXTSPLIT(回答一覧[[#This Row],[6⃣区のおしらせ「せたがや」にどんなことを期待するか（複数選択可）]],";",,FALSE,0))),0,1)</f>
        <v>1</v>
      </c>
      <c r="AC107" s="36">
        <f>IF(ISNA(_xlfn.XMATCH("区の取組みへの意見募集企画に意見や提案を寄せたい",_xlfn.TEXTSPLIT(回答一覧[[#This Row],[6⃣区のおしらせ「せたがや」にどんなことを期待するか（複数選択可）]],";",,FALSE,0))),0,1)</f>
        <v>0</v>
      </c>
      <c r="AD107" s="36">
        <f>IF(ISNA(_xlfn.XMATCH("区民等と区が協働して取り組んでいる事柄について知りたい",_xlfn.TEXTSPLIT(回答一覧[[#This Row],[6⃣区のおしらせ「せたがや」にどんなことを期待するか（複数選択可）]],";",,FALSE,0))),0,1)</f>
        <v>0</v>
      </c>
      <c r="AE107" s="36">
        <f>IF(ISNA(_xlfn.XMATCH("特にない",_xlfn.TEXTSPLIT(回答一覧[[#This Row],[6⃣区のおしらせ「せたがや」にどんなことを期待するか（複数選択可）]],";",,FALSE,0))),0,1)</f>
        <v>0</v>
      </c>
      <c r="AF107" s="36">
        <f>IF(ISNA(_xlfn.XMATCH("無回答",_xlfn.TEXTSPLIT(回答一覧[[#This Row],[6⃣区のおしらせ「せたがや」にどんなことを期待するか（複数選択可）]],";",,FALSE,0))),0,1)</f>
        <v>0</v>
      </c>
      <c r="AG107" s="7" t="s">
        <v>520</v>
      </c>
      <c r="AH107" s="36">
        <f>IF(ISNA(_xlfn.XMATCH("健康づくりや高齢者・障害者の福祉に関すること",_xlfn.TEXTSPLIT(回答一覧[[#This Row],[7⃣区のおしらせ「せたがや」でどのようなテーマを特集してほしいか（複数選択可）]],";",,FALSE,0))),0,1)</f>
        <v>1</v>
      </c>
      <c r="AI107" s="36">
        <f>IF(ISNA(_xlfn.XMATCH("生活の困りごとに対する支援に関すること",_xlfn.TEXTSPLIT(回答一覧[[#This Row],[7⃣区のおしらせ「せたがや」でどのようなテーマを特集してほしいか（複数選択可）]],";",,FALSE,0))),0,1)</f>
        <v>1</v>
      </c>
      <c r="AJ107" s="36">
        <f>IF(ISNA(_xlfn.XMATCH("子ども・若者や教育に関すること",_xlfn.TEXTSPLIT(回答一覧[[#This Row],[7⃣区のおしらせ「せたがや」でどのようなテーマを特集してほしいか（複数選択可）]],";",,FALSE,0))),0,1)</f>
        <v>0</v>
      </c>
      <c r="AK107" s="36">
        <f>IF(ISNA(_xlfn.XMATCH("地域コミュニティに関すること",_xlfn.TEXTSPLIT(回答一覧[[#This Row],[7⃣区のおしらせ「せたがや」でどのようなテーマを特集してほしいか（複数選択可）]],";",,FALSE,0))),0,1)</f>
        <v>0</v>
      </c>
      <c r="AL107" s="36">
        <f>IF(ISNA(_xlfn.XMATCH("防災や防犯に関すること",_xlfn.TEXTSPLIT(回答一覧[[#This Row],[7⃣区のおしらせ「せたがや」でどのようなテーマを特集してほしいか（複数選択可）]],";",,FALSE,0))),0,1)</f>
        <v>1</v>
      </c>
      <c r="AM107" s="36">
        <f>IF(ISNA(_xlfn.XMATCH("多様性の尊重（人権尊重・男女共同参画）に関すること",_xlfn.TEXTSPLIT(回答一覧[[#This Row],[7⃣区のおしらせ「せたがや」でどのようなテーマを特集してほしいか（複数選択可）]],";",,FALSE,0))),0,1)</f>
        <v>0</v>
      </c>
      <c r="AN107" s="36">
        <f>IF(ISNA(_xlfn.XMATCH("文化・芸術やスポーツ、生涯学習に関すること",_xlfn.TEXTSPLIT(回答一覧[[#This Row],[7⃣区のおしらせ「せたがや」でどのようなテーマを特集してほしいか（複数選択可）]],";",,FALSE,0))),0,1)</f>
        <v>0</v>
      </c>
      <c r="AO107" s="36">
        <f>IF(ISNA(_xlfn.XMATCH("清掃・資源リサイクルに関すること",_xlfn.TEXTSPLIT(回答一覧[[#This Row],[7⃣区のおしらせ「せたがや」でどのようなテーマを特集してほしいか（複数選択可）]],";",,FALSE,0))),0,1)</f>
        <v>0</v>
      </c>
      <c r="AP107" s="36">
        <f>IF(ISNA(_xlfn.XMATCH("消費者支援や産業振興・雇用促進に関すること",_xlfn.TEXTSPLIT(回答一覧[[#This Row],[7⃣区のおしらせ「せたがや」でどのようなテーマを特集してほしいか（複数選択可）]],";",,FALSE,0))),0,1)</f>
        <v>0</v>
      </c>
      <c r="AQ107" s="36">
        <f>IF(ISNA(_xlfn.XMATCH("公園・緑地や自然環境の保護に関すること",_xlfn.TEXTSPLIT(回答一覧[[#This Row],[7⃣区のおしらせ「せたがや」でどのようなテーマを特集してほしいか（複数選択可）]],";",,FALSE,0))),0,1)</f>
        <v>0</v>
      </c>
      <c r="AR107" s="36">
        <f>IF(ISNA(_xlfn.XMATCH("都市景観や交通に関すること",_xlfn.TEXTSPLIT(回答一覧[[#This Row],[7⃣区のおしらせ「せたがや」でどのようなテーマを特集してほしいか（複数選択可）]],";",,FALSE,0))),0,1)</f>
        <v>0</v>
      </c>
      <c r="AS107" s="36">
        <f>IF(ISNA(_xlfn.XMATCH("特にない",_xlfn.TEXTSPLIT(回答一覧[[#This Row],[7⃣区のおしらせ「せたがや」でどのようなテーマを特集してほしいか（複数選択可）]],";",,FALSE,0))),0,1)</f>
        <v>0</v>
      </c>
      <c r="AT107" s="36">
        <f>IF(ISNA(_xlfn.XMATCH("その他",_xlfn.TEXTSPLIT(回答一覧[[#This Row],[7⃣区のおしらせ「せたがや」でどのようなテーマを特集してほしいか（複数選択可）]],";",,FALSE,0))),0,1)</f>
        <v>0</v>
      </c>
      <c r="AU107" s="36">
        <f>IF(ISNA(_xlfn.XMATCH("無回答",_xlfn.TEXTSPLIT(回答一覧[[#This Row],[7⃣区のおしらせ「せたがや」でどのようなテーマを特集してほしいか（複数選択可）]],";",,FALSE,0))),0,1)</f>
        <v>0</v>
      </c>
      <c r="AV107" s="8" t="s">
        <v>356</v>
      </c>
      <c r="AW107" s="8" t="s">
        <v>357</v>
      </c>
      <c r="AX107" s="8" t="s">
        <v>347</v>
      </c>
      <c r="AY107" s="7"/>
    </row>
    <row r="108" spans="1:51" ht="67.5">
      <c r="A108" s="6" t="s">
        <v>160</v>
      </c>
      <c r="B108" s="12" t="s">
        <v>358</v>
      </c>
      <c r="C108" s="12" t="s">
        <v>380</v>
      </c>
      <c r="D108" s="8" t="s">
        <v>728</v>
      </c>
      <c r="E108" s="8" t="s">
        <v>730</v>
      </c>
      <c r="F108" s="7" t="s">
        <v>350</v>
      </c>
      <c r="G108" s="36">
        <f>IF(ISNA(_xlfn.XMATCH("新聞折込・戸別配付",_xlfn.TEXTSPLIT(回答一覧[[#This Row],[4⃣区のおしらせ「せたがや」をどのように入手しているか（複数選択可）]],";",,FALSE,0))),0,1)</f>
        <v>1</v>
      </c>
      <c r="H108" s="36">
        <f>IF(ISNA(_xlfn.XMATCH("駅",_xlfn.TEXTSPLIT(回答一覧[[#This Row],[4⃣区のおしらせ「せたがや」をどのように入手しているか（複数選択可）]],";",,FALSE,0))),0,1)</f>
        <v>0</v>
      </c>
      <c r="I108" s="36">
        <f>IF(ISNA(_xlfn.XMATCH("郵便局・コンビニエンスストア・その他商業施設",_xlfn.TEXTSPLIT(回答一覧[[#This Row],[4⃣区のおしらせ「せたがや」をどのように入手しているか（複数選択可）]],";",,FALSE,0))),0,1)</f>
        <v>0</v>
      </c>
      <c r="J108" s="36">
        <f>IF(ISNA(_xlfn.XMATCH("区施設",_xlfn.TEXTSPLIT(回答一覧[[#This Row],[4⃣区のおしらせ「せたがや」をどのように入手しているか（複数選択可）]],";",,FALSE,0))),0,1)</f>
        <v>0</v>
      </c>
      <c r="K108" s="36">
        <f>IF(ISNA(_xlfn.XMATCH("区のホームページ",_xlfn.TEXTSPLIT(回答一覧[[#This Row],[4⃣区のおしらせ「せたがや」をどのように入手しているか（複数選択可）]],";",,FALSE,0))),0,1)</f>
        <v>0</v>
      </c>
      <c r="L108" s="36">
        <f>IF(ISNA(_xlfn.XMATCH("カタログポケット・マチイロ",_xlfn.TEXTSPLIT(回答一覧[[#This Row],[4⃣区のおしらせ「せたがや」をどのように入手しているか（複数選択可）]],";",,FALSE,0))),0,1)</f>
        <v>0</v>
      </c>
      <c r="M108" s="36">
        <f>IF(ISNA(_xlfn.XMATCH("入手していない",_xlfn.TEXTSPLIT(回答一覧[[#This Row],[4⃣区のおしらせ「せたがや」をどのように入手しているか（複数選択可）]],";",,FALSE,0))),0,1)</f>
        <v>0</v>
      </c>
      <c r="N108" s="36">
        <f>IF(ISNA(_xlfn.XMATCH("その他",_xlfn.TEXTSPLIT(回答一覧[[#This Row],[4⃣区のおしらせ「せたがや」をどのように入手しているか（複数選択可）]],";",,FALSE,0))),0,1)</f>
        <v>0</v>
      </c>
      <c r="O108" s="36">
        <f>IF(ISNA(_xlfn.XMATCH("無回答",_xlfn.TEXTSPLIT(回答一覧[[#This Row],[4⃣区のおしらせ「せたがや」をどのように入手しているか（複数選択可）]],";",,FALSE,0))),0,1)</f>
        <v>0</v>
      </c>
      <c r="P108" s="8" t="s">
        <v>351</v>
      </c>
      <c r="Q108" s="8" t="s">
        <v>352</v>
      </c>
      <c r="R108" s="8" t="s">
        <v>352</v>
      </c>
      <c r="S108" s="8" t="s">
        <v>352</v>
      </c>
      <c r="T108" s="8" t="s">
        <v>352</v>
      </c>
      <c r="U108" s="8" t="s">
        <v>352</v>
      </c>
      <c r="V108" s="8" t="s">
        <v>353</v>
      </c>
      <c r="W108" s="7" t="s">
        <v>430</v>
      </c>
      <c r="X108" s="36">
        <f>IF(ISNA(_xlfn.XMATCH("利用できる行政サービスや、暮らしに関わる情報・知識を入手したい",_xlfn.TEXTSPLIT(回答一覧[[#This Row],[6⃣区のおしらせ「せたがや」にどんなことを期待するか（複数選択可）]],";",,FALSE,0))),0,1)</f>
        <v>1</v>
      </c>
      <c r="Y108" s="36">
        <f>IF(ISNA(_xlfn.XMATCH("イベントの情報を入手したい",_xlfn.TEXTSPLIT(回答一覧[[#This Row],[6⃣区のおしらせ「せたがや」にどんなことを期待するか（複数選択可）]],";",,FALSE,0))),0,1)</f>
        <v>1</v>
      </c>
      <c r="Z108" s="36">
        <f>IF(ISNA(_xlfn.XMATCH("区の新しい取組みについて知りたい",_xlfn.TEXTSPLIT(回答一覧[[#This Row],[6⃣区のおしらせ「せたがや」にどんなことを期待するか（複数選択可）]],";",,FALSE,0))),0,1)</f>
        <v>1</v>
      </c>
      <c r="AA108" s="36">
        <f>IF(ISNA(_xlfn.XMATCH("予算など区政の基本的な情報を入手したい",_xlfn.TEXTSPLIT(回答一覧[[#This Row],[6⃣区のおしらせ「せたがや」にどんなことを期待するか（複数選択可）]],";",,FALSE,0))),0,1)</f>
        <v>0</v>
      </c>
      <c r="AB108" s="36">
        <f>IF(ISNA(_xlfn.XMATCH("区が直面する課題や、それに対する区の考え・取組みについて知りたい",_xlfn.TEXTSPLIT(回答一覧[[#This Row],[6⃣区のおしらせ「せたがや」にどんなことを期待するか（複数選択可）]],";",,FALSE,0))),0,1)</f>
        <v>1</v>
      </c>
      <c r="AC108" s="36">
        <f>IF(ISNA(_xlfn.XMATCH("区の取組みへの意見募集企画に意見や提案を寄せたい",_xlfn.TEXTSPLIT(回答一覧[[#This Row],[6⃣区のおしらせ「せたがや」にどんなことを期待するか（複数選択可）]],";",,FALSE,0))),0,1)</f>
        <v>1</v>
      </c>
      <c r="AD108" s="36">
        <f>IF(ISNA(_xlfn.XMATCH("区民等と区が協働して取り組んでいる事柄について知りたい",_xlfn.TEXTSPLIT(回答一覧[[#This Row],[6⃣区のおしらせ「せたがや」にどんなことを期待するか（複数選択可）]],";",,FALSE,0))),0,1)</f>
        <v>1</v>
      </c>
      <c r="AE108" s="36">
        <f>IF(ISNA(_xlfn.XMATCH("特にない",_xlfn.TEXTSPLIT(回答一覧[[#This Row],[6⃣区のおしらせ「せたがや」にどんなことを期待するか（複数選択可）]],";",,FALSE,0))),0,1)</f>
        <v>0</v>
      </c>
      <c r="AF108" s="36">
        <f>IF(ISNA(_xlfn.XMATCH("無回答",_xlfn.TEXTSPLIT(回答一覧[[#This Row],[6⃣区のおしらせ「せたがや」にどんなことを期待するか（複数選択可）]],";",,FALSE,0))),0,1)</f>
        <v>0</v>
      </c>
      <c r="AG108" s="7" t="s">
        <v>518</v>
      </c>
      <c r="AH108" s="36">
        <f>IF(ISNA(_xlfn.XMATCH("健康づくりや高齢者・障害者の福祉に関すること",_xlfn.TEXTSPLIT(回答一覧[[#This Row],[7⃣区のおしらせ「せたがや」でどのようなテーマを特集してほしいか（複数選択可）]],";",,FALSE,0))),0,1)</f>
        <v>1</v>
      </c>
      <c r="AI108" s="36">
        <f>IF(ISNA(_xlfn.XMATCH("生活の困りごとに対する支援に関すること",_xlfn.TEXTSPLIT(回答一覧[[#This Row],[7⃣区のおしらせ「せたがや」でどのようなテーマを特集してほしいか（複数選択可）]],";",,FALSE,0))),0,1)</f>
        <v>1</v>
      </c>
      <c r="AJ108" s="36">
        <f>IF(ISNA(_xlfn.XMATCH("子ども・若者や教育に関すること",_xlfn.TEXTSPLIT(回答一覧[[#This Row],[7⃣区のおしらせ「せたがや」でどのようなテーマを特集してほしいか（複数選択可）]],";",,FALSE,0))),0,1)</f>
        <v>0</v>
      </c>
      <c r="AK108" s="36">
        <f>IF(ISNA(_xlfn.XMATCH("地域コミュニティに関すること",_xlfn.TEXTSPLIT(回答一覧[[#This Row],[7⃣区のおしらせ「せたがや」でどのようなテーマを特集してほしいか（複数選択可）]],";",,FALSE,0))),0,1)</f>
        <v>1</v>
      </c>
      <c r="AL108" s="36">
        <f>IF(ISNA(_xlfn.XMATCH("防災や防犯に関すること",_xlfn.TEXTSPLIT(回答一覧[[#This Row],[7⃣区のおしらせ「せたがや」でどのようなテーマを特集してほしいか（複数選択可）]],";",,FALSE,0))),0,1)</f>
        <v>0</v>
      </c>
      <c r="AM108" s="36">
        <f>IF(ISNA(_xlfn.XMATCH("多様性の尊重（人権尊重・男女共同参画）に関すること",_xlfn.TEXTSPLIT(回答一覧[[#This Row],[7⃣区のおしらせ「せたがや」でどのようなテーマを特集してほしいか（複数選択可）]],";",,FALSE,0))),0,1)</f>
        <v>0</v>
      </c>
      <c r="AN108" s="36">
        <f>IF(ISNA(_xlfn.XMATCH("文化・芸術やスポーツ、生涯学習に関すること",_xlfn.TEXTSPLIT(回答一覧[[#This Row],[7⃣区のおしらせ「せたがや」でどのようなテーマを特集してほしいか（複数選択可）]],";",,FALSE,0))),0,1)</f>
        <v>1</v>
      </c>
      <c r="AO108" s="36">
        <f>IF(ISNA(_xlfn.XMATCH("清掃・資源リサイクルに関すること",_xlfn.TEXTSPLIT(回答一覧[[#This Row],[7⃣区のおしらせ「せたがや」でどのようなテーマを特集してほしいか（複数選択可）]],";",,FALSE,0))),0,1)</f>
        <v>0</v>
      </c>
      <c r="AP108" s="36">
        <f>IF(ISNA(_xlfn.XMATCH("消費者支援や産業振興・雇用促進に関すること",_xlfn.TEXTSPLIT(回答一覧[[#This Row],[7⃣区のおしらせ「せたがや」でどのようなテーマを特集してほしいか（複数選択可）]],";",,FALSE,0))),0,1)</f>
        <v>1</v>
      </c>
      <c r="AQ108" s="36">
        <f>IF(ISNA(_xlfn.XMATCH("公園・緑地や自然環境の保護に関すること",_xlfn.TEXTSPLIT(回答一覧[[#This Row],[7⃣区のおしらせ「せたがや」でどのようなテーマを特集してほしいか（複数選択可）]],";",,FALSE,0))),0,1)</f>
        <v>0</v>
      </c>
      <c r="AR108" s="36">
        <f>IF(ISNA(_xlfn.XMATCH("都市景観や交通に関すること",_xlfn.TEXTSPLIT(回答一覧[[#This Row],[7⃣区のおしらせ「せたがや」でどのようなテーマを特集してほしいか（複数選択可）]],";",,FALSE,0))),0,1)</f>
        <v>0</v>
      </c>
      <c r="AS108" s="36">
        <f>IF(ISNA(_xlfn.XMATCH("特にない",_xlfn.TEXTSPLIT(回答一覧[[#This Row],[7⃣区のおしらせ「せたがや」でどのようなテーマを特集してほしいか（複数選択可）]],";",,FALSE,0))),0,1)</f>
        <v>0</v>
      </c>
      <c r="AT108" s="36">
        <f>IF(ISNA(_xlfn.XMATCH("その他",_xlfn.TEXTSPLIT(回答一覧[[#This Row],[7⃣区のおしらせ「せたがや」でどのようなテーマを特集してほしいか（複数選択可）]],";",,FALSE,0))),0,1)</f>
        <v>0</v>
      </c>
      <c r="AU108" s="36">
        <f>IF(ISNA(_xlfn.XMATCH("無回答",_xlfn.TEXTSPLIT(回答一覧[[#This Row],[7⃣区のおしらせ「せたがや」でどのようなテーマを特集してほしいか（複数選択可）]],";",,FALSE,0))),0,1)</f>
        <v>0</v>
      </c>
      <c r="AV108" s="8" t="s">
        <v>356</v>
      </c>
      <c r="AW108" s="8" t="s">
        <v>357</v>
      </c>
      <c r="AX108" s="8" t="s">
        <v>347</v>
      </c>
      <c r="AY108" s="7"/>
    </row>
    <row r="109" spans="1:51" ht="67.5">
      <c r="A109" s="6" t="s">
        <v>159</v>
      </c>
      <c r="B109" s="12" t="s">
        <v>358</v>
      </c>
      <c r="C109" s="12" t="s">
        <v>349</v>
      </c>
      <c r="D109" s="8" t="s">
        <v>728</v>
      </c>
      <c r="E109" s="8" t="s">
        <v>363</v>
      </c>
      <c r="F109" s="7" t="s">
        <v>350</v>
      </c>
      <c r="G109" s="36">
        <f>IF(ISNA(_xlfn.XMATCH("新聞折込・戸別配付",_xlfn.TEXTSPLIT(回答一覧[[#This Row],[4⃣区のおしらせ「せたがや」をどのように入手しているか（複数選択可）]],";",,FALSE,0))),0,1)</f>
        <v>1</v>
      </c>
      <c r="H109" s="36">
        <f>IF(ISNA(_xlfn.XMATCH("駅",_xlfn.TEXTSPLIT(回答一覧[[#This Row],[4⃣区のおしらせ「せたがや」をどのように入手しているか（複数選択可）]],";",,FALSE,0))),0,1)</f>
        <v>0</v>
      </c>
      <c r="I109" s="36">
        <f>IF(ISNA(_xlfn.XMATCH("郵便局・コンビニエンスストア・その他商業施設",_xlfn.TEXTSPLIT(回答一覧[[#This Row],[4⃣区のおしらせ「せたがや」をどのように入手しているか（複数選択可）]],";",,FALSE,0))),0,1)</f>
        <v>0</v>
      </c>
      <c r="J109" s="36">
        <f>IF(ISNA(_xlfn.XMATCH("区施設",_xlfn.TEXTSPLIT(回答一覧[[#This Row],[4⃣区のおしらせ「せたがや」をどのように入手しているか（複数選択可）]],";",,FALSE,0))),0,1)</f>
        <v>0</v>
      </c>
      <c r="K109" s="36">
        <f>IF(ISNA(_xlfn.XMATCH("区のホームページ",_xlfn.TEXTSPLIT(回答一覧[[#This Row],[4⃣区のおしらせ「せたがや」をどのように入手しているか（複数選択可）]],";",,FALSE,0))),0,1)</f>
        <v>0</v>
      </c>
      <c r="L109" s="36">
        <f>IF(ISNA(_xlfn.XMATCH("カタログポケット・マチイロ",_xlfn.TEXTSPLIT(回答一覧[[#This Row],[4⃣区のおしらせ「せたがや」をどのように入手しているか（複数選択可）]],";",,FALSE,0))),0,1)</f>
        <v>0</v>
      </c>
      <c r="M109" s="36">
        <f>IF(ISNA(_xlfn.XMATCH("入手していない",_xlfn.TEXTSPLIT(回答一覧[[#This Row],[4⃣区のおしらせ「せたがや」をどのように入手しているか（複数選択可）]],";",,FALSE,0))),0,1)</f>
        <v>0</v>
      </c>
      <c r="N109" s="36">
        <f>IF(ISNA(_xlfn.XMATCH("その他",_xlfn.TEXTSPLIT(回答一覧[[#This Row],[4⃣区のおしらせ「せたがや」をどのように入手しているか（複数選択可）]],";",,FALSE,0))),0,1)</f>
        <v>0</v>
      </c>
      <c r="O109" s="36">
        <f>IF(ISNA(_xlfn.XMATCH("無回答",_xlfn.TEXTSPLIT(回答一覧[[#This Row],[4⃣区のおしらせ「せたがや」をどのように入手しているか（複数選択可）]],";",,FALSE,0))),0,1)</f>
        <v>0</v>
      </c>
      <c r="P109" s="8" t="s">
        <v>360</v>
      </c>
      <c r="Q109" s="8" t="s">
        <v>352</v>
      </c>
      <c r="R109" s="8" t="s">
        <v>352</v>
      </c>
      <c r="S109" s="8" t="s">
        <v>352</v>
      </c>
      <c r="T109" s="8" t="s">
        <v>352</v>
      </c>
      <c r="U109" s="8" t="s">
        <v>352</v>
      </c>
      <c r="V109" s="8" t="s">
        <v>353</v>
      </c>
      <c r="W109" s="7" t="s">
        <v>381</v>
      </c>
      <c r="X109" s="36">
        <f>IF(ISNA(_xlfn.XMATCH("利用できる行政サービスや、暮らしに関わる情報・知識を入手したい",_xlfn.TEXTSPLIT(回答一覧[[#This Row],[6⃣区のおしらせ「せたがや」にどんなことを期待するか（複数選択可）]],";",,FALSE,0))),0,1)</f>
        <v>1</v>
      </c>
      <c r="Y109" s="36">
        <f>IF(ISNA(_xlfn.XMATCH("イベントの情報を入手したい",_xlfn.TEXTSPLIT(回答一覧[[#This Row],[6⃣区のおしらせ「せたがや」にどんなことを期待するか（複数選択可）]],";",,FALSE,0))),0,1)</f>
        <v>1</v>
      </c>
      <c r="Z109" s="36">
        <f>IF(ISNA(_xlfn.XMATCH("区の新しい取組みについて知りたい",_xlfn.TEXTSPLIT(回答一覧[[#This Row],[6⃣区のおしらせ「せたがや」にどんなことを期待するか（複数選択可）]],";",,FALSE,0))),0,1)</f>
        <v>1</v>
      </c>
      <c r="AA109" s="36">
        <f>IF(ISNA(_xlfn.XMATCH("予算など区政の基本的な情報を入手したい",_xlfn.TEXTSPLIT(回答一覧[[#This Row],[6⃣区のおしらせ「せたがや」にどんなことを期待するか（複数選択可）]],";",,FALSE,0))),0,1)</f>
        <v>0</v>
      </c>
      <c r="AB109" s="36">
        <f>IF(ISNA(_xlfn.XMATCH("区が直面する課題や、それに対する区の考え・取組みについて知りたい",_xlfn.TEXTSPLIT(回答一覧[[#This Row],[6⃣区のおしらせ「せたがや」にどんなことを期待するか（複数選択可）]],";",,FALSE,0))),0,1)</f>
        <v>0</v>
      </c>
      <c r="AC109" s="36">
        <f>IF(ISNA(_xlfn.XMATCH("区の取組みへの意見募集企画に意見や提案を寄せたい",_xlfn.TEXTSPLIT(回答一覧[[#This Row],[6⃣区のおしらせ「せたがや」にどんなことを期待するか（複数選択可）]],";",,FALSE,0))),0,1)</f>
        <v>0</v>
      </c>
      <c r="AD109" s="36">
        <f>IF(ISNA(_xlfn.XMATCH("区民等と区が協働して取り組んでいる事柄について知りたい",_xlfn.TEXTSPLIT(回答一覧[[#This Row],[6⃣区のおしらせ「せたがや」にどんなことを期待するか（複数選択可）]],";",,FALSE,0))),0,1)</f>
        <v>0</v>
      </c>
      <c r="AE109" s="36">
        <f>IF(ISNA(_xlfn.XMATCH("特にない",_xlfn.TEXTSPLIT(回答一覧[[#This Row],[6⃣区のおしらせ「せたがや」にどんなことを期待するか（複数選択可）]],";",,FALSE,0))),0,1)</f>
        <v>0</v>
      </c>
      <c r="AF109" s="36">
        <f>IF(ISNA(_xlfn.XMATCH("無回答",_xlfn.TEXTSPLIT(回答一覧[[#This Row],[6⃣区のおしらせ「せたがや」にどんなことを期待するか（複数選択可）]],";",,FALSE,0))),0,1)</f>
        <v>0</v>
      </c>
      <c r="AG109" s="7" t="s">
        <v>517</v>
      </c>
      <c r="AH109" s="36">
        <f>IF(ISNA(_xlfn.XMATCH("健康づくりや高齢者・障害者の福祉に関すること",_xlfn.TEXTSPLIT(回答一覧[[#This Row],[7⃣区のおしらせ「せたがや」でどのようなテーマを特集してほしいか（複数選択可）]],";",,FALSE,0))),0,1)</f>
        <v>1</v>
      </c>
      <c r="AI109" s="36">
        <f>IF(ISNA(_xlfn.XMATCH("生活の困りごとに対する支援に関すること",_xlfn.TEXTSPLIT(回答一覧[[#This Row],[7⃣区のおしらせ「せたがや」でどのようなテーマを特集してほしいか（複数選択可）]],";",,FALSE,0))),0,1)</f>
        <v>1</v>
      </c>
      <c r="AJ109" s="36">
        <f>IF(ISNA(_xlfn.XMATCH("子ども・若者や教育に関すること",_xlfn.TEXTSPLIT(回答一覧[[#This Row],[7⃣区のおしらせ「せたがや」でどのようなテーマを特集してほしいか（複数選択可）]],";",,FALSE,0))),0,1)</f>
        <v>0</v>
      </c>
      <c r="AK109" s="36">
        <f>IF(ISNA(_xlfn.XMATCH("地域コミュニティに関すること",_xlfn.TEXTSPLIT(回答一覧[[#This Row],[7⃣区のおしらせ「せたがや」でどのようなテーマを特集してほしいか（複数選択可）]],";",,FALSE,0))),0,1)</f>
        <v>1</v>
      </c>
      <c r="AL109" s="36">
        <f>IF(ISNA(_xlfn.XMATCH("防災や防犯に関すること",_xlfn.TEXTSPLIT(回答一覧[[#This Row],[7⃣区のおしらせ「せたがや」でどのようなテーマを特集してほしいか（複数選択可）]],";",,FALSE,0))),0,1)</f>
        <v>1</v>
      </c>
      <c r="AM109" s="36">
        <f>IF(ISNA(_xlfn.XMATCH("多様性の尊重（人権尊重・男女共同参画）に関すること",_xlfn.TEXTSPLIT(回答一覧[[#This Row],[7⃣区のおしらせ「せたがや」でどのようなテーマを特集してほしいか（複数選択可）]],";",,FALSE,0))),0,1)</f>
        <v>1</v>
      </c>
      <c r="AN109" s="36">
        <f>IF(ISNA(_xlfn.XMATCH("文化・芸術やスポーツ、生涯学習に関すること",_xlfn.TEXTSPLIT(回答一覧[[#This Row],[7⃣区のおしらせ「せたがや」でどのようなテーマを特集してほしいか（複数選択可）]],";",,FALSE,0))),0,1)</f>
        <v>1</v>
      </c>
      <c r="AO109" s="36">
        <f>IF(ISNA(_xlfn.XMATCH("清掃・資源リサイクルに関すること",_xlfn.TEXTSPLIT(回答一覧[[#This Row],[7⃣区のおしらせ「せたがや」でどのようなテーマを特集してほしいか（複数選択可）]],";",,FALSE,0))),0,1)</f>
        <v>1</v>
      </c>
      <c r="AP109" s="36">
        <f>IF(ISNA(_xlfn.XMATCH("消費者支援や産業振興・雇用促進に関すること",_xlfn.TEXTSPLIT(回答一覧[[#This Row],[7⃣区のおしらせ「せたがや」でどのようなテーマを特集してほしいか（複数選択可）]],";",,FALSE,0))),0,1)</f>
        <v>1</v>
      </c>
      <c r="AQ109" s="36">
        <f>IF(ISNA(_xlfn.XMATCH("公園・緑地や自然環境の保護に関すること",_xlfn.TEXTSPLIT(回答一覧[[#This Row],[7⃣区のおしらせ「せたがや」でどのようなテーマを特集してほしいか（複数選択可）]],";",,FALSE,0))),0,1)</f>
        <v>0</v>
      </c>
      <c r="AR109" s="36">
        <f>IF(ISNA(_xlfn.XMATCH("都市景観や交通に関すること",_xlfn.TEXTSPLIT(回答一覧[[#This Row],[7⃣区のおしらせ「せたがや」でどのようなテーマを特集してほしいか（複数選択可）]],";",,FALSE,0))),0,1)</f>
        <v>1</v>
      </c>
      <c r="AS109" s="36">
        <f>IF(ISNA(_xlfn.XMATCH("特にない",_xlfn.TEXTSPLIT(回答一覧[[#This Row],[7⃣区のおしらせ「せたがや」でどのようなテーマを特集してほしいか（複数選択可）]],";",,FALSE,0))),0,1)</f>
        <v>0</v>
      </c>
      <c r="AT109" s="36">
        <f>IF(ISNA(_xlfn.XMATCH("その他",_xlfn.TEXTSPLIT(回答一覧[[#This Row],[7⃣区のおしらせ「せたがや」でどのようなテーマを特集してほしいか（複数選択可）]],";",,FALSE,0))),0,1)</f>
        <v>0</v>
      </c>
      <c r="AU109" s="36">
        <f>IF(ISNA(_xlfn.XMATCH("無回答",_xlfn.TEXTSPLIT(回答一覧[[#This Row],[7⃣区のおしらせ「せたがや」でどのようなテーマを特集してほしいか（複数選択可）]],";",,FALSE,0))),0,1)</f>
        <v>0</v>
      </c>
      <c r="AV109" s="8" t="s">
        <v>363</v>
      </c>
      <c r="AW109" s="8" t="s">
        <v>357</v>
      </c>
      <c r="AX109" s="8" t="s">
        <v>347</v>
      </c>
      <c r="AY109" s="7"/>
    </row>
    <row r="110" spans="1:51" ht="54">
      <c r="A110" s="6" t="s">
        <v>158</v>
      </c>
      <c r="B110" s="12" t="s">
        <v>374</v>
      </c>
      <c r="C110" s="12" t="s">
        <v>380</v>
      </c>
      <c r="D110" s="8" t="s">
        <v>728</v>
      </c>
      <c r="E110" s="8" t="s">
        <v>730</v>
      </c>
      <c r="F110" s="7" t="s">
        <v>390</v>
      </c>
      <c r="G110" s="36">
        <f>IF(ISNA(_xlfn.XMATCH("新聞折込・戸別配付",_xlfn.TEXTSPLIT(回答一覧[[#This Row],[4⃣区のおしらせ「せたがや」をどのように入手しているか（複数選択可）]],";",,FALSE,0))),0,1)</f>
        <v>0</v>
      </c>
      <c r="H110" s="36">
        <f>IF(ISNA(_xlfn.XMATCH("駅",_xlfn.TEXTSPLIT(回答一覧[[#This Row],[4⃣区のおしらせ「せたがや」をどのように入手しているか（複数選択可）]],";",,FALSE,0))),0,1)</f>
        <v>1</v>
      </c>
      <c r="I110" s="36">
        <f>IF(ISNA(_xlfn.XMATCH("郵便局・コンビニエンスストア・その他商業施設",_xlfn.TEXTSPLIT(回答一覧[[#This Row],[4⃣区のおしらせ「せたがや」をどのように入手しているか（複数選択可）]],";",,FALSE,0))),0,1)</f>
        <v>0</v>
      </c>
      <c r="J110" s="36">
        <f>IF(ISNA(_xlfn.XMATCH("区施設",_xlfn.TEXTSPLIT(回答一覧[[#This Row],[4⃣区のおしらせ「せたがや」をどのように入手しているか（複数選択可）]],";",,FALSE,0))),0,1)</f>
        <v>0</v>
      </c>
      <c r="K110" s="36">
        <f>IF(ISNA(_xlfn.XMATCH("区のホームページ",_xlfn.TEXTSPLIT(回答一覧[[#This Row],[4⃣区のおしらせ「せたがや」をどのように入手しているか（複数選択可）]],";",,FALSE,0))),0,1)</f>
        <v>0</v>
      </c>
      <c r="L110" s="36">
        <f>IF(ISNA(_xlfn.XMATCH("カタログポケット・マチイロ",_xlfn.TEXTSPLIT(回答一覧[[#This Row],[4⃣区のおしらせ「せたがや」をどのように入手しているか（複数選択可）]],";",,FALSE,0))),0,1)</f>
        <v>0</v>
      </c>
      <c r="M110" s="36">
        <f>IF(ISNA(_xlfn.XMATCH("入手していない",_xlfn.TEXTSPLIT(回答一覧[[#This Row],[4⃣区のおしらせ「せたがや」をどのように入手しているか（複数選択可）]],";",,FALSE,0))),0,1)</f>
        <v>0</v>
      </c>
      <c r="N110" s="36">
        <f>IF(ISNA(_xlfn.XMATCH("その他",_xlfn.TEXTSPLIT(回答一覧[[#This Row],[4⃣区のおしらせ「せたがや」をどのように入手しているか（複数選択可）]],";",,FALSE,0))),0,1)</f>
        <v>0</v>
      </c>
      <c r="O110" s="36">
        <f>IF(ISNA(_xlfn.XMATCH("無回答",_xlfn.TEXTSPLIT(回答一覧[[#This Row],[4⃣区のおしらせ「せたがや」をどのように入手しているか（複数選択可）]],";",,FALSE,0))),0,1)</f>
        <v>0</v>
      </c>
      <c r="P110" s="8" t="s">
        <v>387</v>
      </c>
      <c r="Q110" s="8" t="s">
        <v>377</v>
      </c>
      <c r="R110" s="8" t="s">
        <v>377</v>
      </c>
      <c r="S110" s="8" t="s">
        <v>377</v>
      </c>
      <c r="T110" s="8" t="s">
        <v>352</v>
      </c>
      <c r="U110" s="8" t="s">
        <v>352</v>
      </c>
      <c r="V110" s="8" t="s">
        <v>353</v>
      </c>
      <c r="W110" s="7" t="s">
        <v>422</v>
      </c>
      <c r="X110" s="36">
        <f>IF(ISNA(_xlfn.XMATCH("利用できる行政サービスや、暮らしに関わる情報・知識を入手したい",_xlfn.TEXTSPLIT(回答一覧[[#This Row],[6⃣区のおしらせ「せたがや」にどんなことを期待するか（複数選択可）]],";",,FALSE,0))),0,1)</f>
        <v>1</v>
      </c>
      <c r="Y110" s="36">
        <f>IF(ISNA(_xlfn.XMATCH("イベントの情報を入手したい",_xlfn.TEXTSPLIT(回答一覧[[#This Row],[6⃣区のおしらせ「せたがや」にどんなことを期待するか（複数選択可）]],";",,FALSE,0))),0,1)</f>
        <v>1</v>
      </c>
      <c r="Z110" s="36">
        <f>IF(ISNA(_xlfn.XMATCH("区の新しい取組みについて知りたい",_xlfn.TEXTSPLIT(回答一覧[[#This Row],[6⃣区のおしらせ「せたがや」にどんなことを期待するか（複数選択可）]],";",,FALSE,0))),0,1)</f>
        <v>0</v>
      </c>
      <c r="AA110" s="36">
        <f>IF(ISNA(_xlfn.XMATCH("予算など区政の基本的な情報を入手したい",_xlfn.TEXTSPLIT(回答一覧[[#This Row],[6⃣区のおしらせ「せたがや」にどんなことを期待するか（複数選択可）]],";",,FALSE,0))),0,1)</f>
        <v>0</v>
      </c>
      <c r="AB110" s="36">
        <f>IF(ISNA(_xlfn.XMATCH("区が直面する課題や、それに対する区の考え・取組みについて知りたい",_xlfn.TEXTSPLIT(回答一覧[[#This Row],[6⃣区のおしらせ「せたがや」にどんなことを期待するか（複数選択可）]],";",,FALSE,0))),0,1)</f>
        <v>0</v>
      </c>
      <c r="AC110" s="36">
        <f>IF(ISNA(_xlfn.XMATCH("区の取組みへの意見募集企画に意見や提案を寄せたい",_xlfn.TEXTSPLIT(回答一覧[[#This Row],[6⃣区のおしらせ「せたがや」にどんなことを期待するか（複数選択可）]],";",,FALSE,0))),0,1)</f>
        <v>0</v>
      </c>
      <c r="AD110" s="36">
        <f>IF(ISNA(_xlfn.XMATCH("区民等と区が協働して取り組んでいる事柄について知りたい",_xlfn.TEXTSPLIT(回答一覧[[#This Row],[6⃣区のおしらせ「せたがや」にどんなことを期待するか（複数選択可）]],";",,FALSE,0))),0,1)</f>
        <v>0</v>
      </c>
      <c r="AE110" s="36">
        <f>IF(ISNA(_xlfn.XMATCH("特にない",_xlfn.TEXTSPLIT(回答一覧[[#This Row],[6⃣区のおしらせ「せたがや」にどんなことを期待するか（複数選択可）]],";",,FALSE,0))),0,1)</f>
        <v>0</v>
      </c>
      <c r="AF110" s="36">
        <f>IF(ISNA(_xlfn.XMATCH("無回答",_xlfn.TEXTSPLIT(回答一覧[[#This Row],[6⃣区のおしらせ「せたがや」にどんなことを期待するか（複数選択可）]],";",,FALSE,0))),0,1)</f>
        <v>0</v>
      </c>
      <c r="AG110" s="7" t="s">
        <v>515</v>
      </c>
      <c r="AH110" s="36">
        <f>IF(ISNA(_xlfn.XMATCH("健康づくりや高齢者・障害者の福祉に関すること",_xlfn.TEXTSPLIT(回答一覧[[#This Row],[7⃣区のおしらせ「せたがや」でどのようなテーマを特集してほしいか（複数選択可）]],";",,FALSE,0))),0,1)</f>
        <v>1</v>
      </c>
      <c r="AI110" s="36">
        <f>IF(ISNA(_xlfn.XMATCH("生活の困りごとに対する支援に関すること",_xlfn.TEXTSPLIT(回答一覧[[#This Row],[7⃣区のおしらせ「せたがや」でどのようなテーマを特集してほしいか（複数選択可）]],";",,FALSE,0))),0,1)</f>
        <v>1</v>
      </c>
      <c r="AJ110" s="36">
        <f>IF(ISNA(_xlfn.XMATCH("子ども・若者や教育に関すること",_xlfn.TEXTSPLIT(回答一覧[[#This Row],[7⃣区のおしらせ「せたがや」でどのようなテーマを特集してほしいか（複数選択可）]],";",,FALSE,0))),0,1)</f>
        <v>0</v>
      </c>
      <c r="AK110" s="36">
        <f>IF(ISNA(_xlfn.XMATCH("地域コミュニティに関すること",_xlfn.TEXTSPLIT(回答一覧[[#This Row],[7⃣区のおしらせ「せたがや」でどのようなテーマを特集してほしいか（複数選択可）]],";",,FALSE,0))),0,1)</f>
        <v>1</v>
      </c>
      <c r="AL110" s="36">
        <f>IF(ISNA(_xlfn.XMATCH("防災や防犯に関すること",_xlfn.TEXTSPLIT(回答一覧[[#This Row],[7⃣区のおしらせ「せたがや」でどのようなテーマを特集してほしいか（複数選択可）]],";",,FALSE,0))),0,1)</f>
        <v>1</v>
      </c>
      <c r="AM110" s="36">
        <f>IF(ISNA(_xlfn.XMATCH("多様性の尊重（人権尊重・男女共同参画）に関すること",_xlfn.TEXTSPLIT(回答一覧[[#This Row],[7⃣区のおしらせ「せたがや」でどのようなテーマを特集してほしいか（複数選択可）]],";",,FALSE,0))),0,1)</f>
        <v>0</v>
      </c>
      <c r="AN110" s="36">
        <f>IF(ISNA(_xlfn.XMATCH("文化・芸術やスポーツ、生涯学習に関すること",_xlfn.TEXTSPLIT(回答一覧[[#This Row],[7⃣区のおしらせ「せたがや」でどのようなテーマを特集してほしいか（複数選択可）]],";",,FALSE,0))),0,1)</f>
        <v>1</v>
      </c>
      <c r="AO110" s="36">
        <f>IF(ISNA(_xlfn.XMATCH("清掃・資源リサイクルに関すること",_xlfn.TEXTSPLIT(回答一覧[[#This Row],[7⃣区のおしらせ「せたがや」でどのようなテーマを特集してほしいか（複数選択可）]],";",,FALSE,0))),0,1)</f>
        <v>0</v>
      </c>
      <c r="AP110" s="36">
        <f>IF(ISNA(_xlfn.XMATCH("消費者支援や産業振興・雇用促進に関すること",_xlfn.TEXTSPLIT(回答一覧[[#This Row],[7⃣区のおしらせ「せたがや」でどのようなテーマを特集してほしいか（複数選択可）]],";",,FALSE,0))),0,1)</f>
        <v>1</v>
      </c>
      <c r="AQ110" s="36">
        <f>IF(ISNA(_xlfn.XMATCH("公園・緑地や自然環境の保護に関すること",_xlfn.TEXTSPLIT(回答一覧[[#This Row],[7⃣区のおしらせ「せたがや」でどのようなテーマを特集してほしいか（複数選択可）]],";",,FALSE,0))),0,1)</f>
        <v>0</v>
      </c>
      <c r="AR110" s="36">
        <f>IF(ISNA(_xlfn.XMATCH("都市景観や交通に関すること",_xlfn.TEXTSPLIT(回答一覧[[#This Row],[7⃣区のおしらせ「せたがや」でどのようなテーマを特集してほしいか（複数選択可）]],";",,FALSE,0))),0,1)</f>
        <v>0</v>
      </c>
      <c r="AS110" s="36">
        <f>IF(ISNA(_xlfn.XMATCH("特にない",_xlfn.TEXTSPLIT(回答一覧[[#This Row],[7⃣区のおしらせ「せたがや」でどのようなテーマを特集してほしいか（複数選択可）]],";",,FALSE,0))),0,1)</f>
        <v>0</v>
      </c>
      <c r="AT110" s="36">
        <f>IF(ISNA(_xlfn.XMATCH("その他",_xlfn.TEXTSPLIT(回答一覧[[#This Row],[7⃣区のおしらせ「せたがや」でどのようなテーマを特集してほしいか（複数選択可）]],";",,FALSE,0))),0,1)</f>
        <v>0</v>
      </c>
      <c r="AU110" s="36">
        <f>IF(ISNA(_xlfn.XMATCH("無回答",_xlfn.TEXTSPLIT(回答一覧[[#This Row],[7⃣区のおしらせ「せたがや」でどのようなテーマを特集してほしいか（複数選択可）]],";",,FALSE,0))),0,1)</f>
        <v>0</v>
      </c>
      <c r="AV110" s="8" t="s">
        <v>419</v>
      </c>
      <c r="AW110" s="8" t="s">
        <v>357</v>
      </c>
      <c r="AX110" s="8" t="s">
        <v>347</v>
      </c>
      <c r="AY110" s="7"/>
    </row>
    <row r="111" spans="1:51" ht="81">
      <c r="A111" s="6" t="s">
        <v>157</v>
      </c>
      <c r="B111" s="12" t="s">
        <v>358</v>
      </c>
      <c r="C111" s="12" t="s">
        <v>349</v>
      </c>
      <c r="D111" s="8" t="s">
        <v>728</v>
      </c>
      <c r="E111" s="8" t="s">
        <v>730</v>
      </c>
      <c r="F111" s="7" t="s">
        <v>350</v>
      </c>
      <c r="G111" s="36">
        <f>IF(ISNA(_xlfn.XMATCH("新聞折込・戸別配付",_xlfn.TEXTSPLIT(回答一覧[[#This Row],[4⃣区のおしらせ「せたがや」をどのように入手しているか（複数選択可）]],";",,FALSE,0))),0,1)</f>
        <v>1</v>
      </c>
      <c r="H111" s="36">
        <f>IF(ISNA(_xlfn.XMATCH("駅",_xlfn.TEXTSPLIT(回答一覧[[#This Row],[4⃣区のおしらせ「せたがや」をどのように入手しているか（複数選択可）]],";",,FALSE,0))),0,1)</f>
        <v>0</v>
      </c>
      <c r="I111" s="36">
        <f>IF(ISNA(_xlfn.XMATCH("郵便局・コンビニエンスストア・その他商業施設",_xlfn.TEXTSPLIT(回答一覧[[#This Row],[4⃣区のおしらせ「せたがや」をどのように入手しているか（複数選択可）]],";",,FALSE,0))),0,1)</f>
        <v>0</v>
      </c>
      <c r="J111" s="36">
        <f>IF(ISNA(_xlfn.XMATCH("区施設",_xlfn.TEXTSPLIT(回答一覧[[#This Row],[4⃣区のおしらせ「せたがや」をどのように入手しているか（複数選択可）]],";",,FALSE,0))),0,1)</f>
        <v>0</v>
      </c>
      <c r="K111" s="36">
        <f>IF(ISNA(_xlfn.XMATCH("区のホームページ",_xlfn.TEXTSPLIT(回答一覧[[#This Row],[4⃣区のおしらせ「せたがや」をどのように入手しているか（複数選択可）]],";",,FALSE,0))),0,1)</f>
        <v>0</v>
      </c>
      <c r="L111" s="36">
        <f>IF(ISNA(_xlfn.XMATCH("カタログポケット・マチイロ",_xlfn.TEXTSPLIT(回答一覧[[#This Row],[4⃣区のおしらせ「せたがや」をどのように入手しているか（複数選択可）]],";",,FALSE,0))),0,1)</f>
        <v>0</v>
      </c>
      <c r="M111" s="36">
        <f>IF(ISNA(_xlfn.XMATCH("入手していない",_xlfn.TEXTSPLIT(回答一覧[[#This Row],[4⃣区のおしらせ「せたがや」をどのように入手しているか（複数選択可）]],";",,FALSE,0))),0,1)</f>
        <v>0</v>
      </c>
      <c r="N111" s="36">
        <f>IF(ISNA(_xlfn.XMATCH("その他",_xlfn.TEXTSPLIT(回答一覧[[#This Row],[4⃣区のおしらせ「せたがや」をどのように入手しているか（複数選択可）]],";",,FALSE,0))),0,1)</f>
        <v>0</v>
      </c>
      <c r="O111" s="36">
        <f>IF(ISNA(_xlfn.XMATCH("無回答",_xlfn.TEXTSPLIT(回答一覧[[#This Row],[4⃣区のおしらせ「せたがや」をどのように入手しているか（複数選択可）]],";",,FALSE,0))),0,1)</f>
        <v>0</v>
      </c>
      <c r="P111" s="8" t="s">
        <v>387</v>
      </c>
      <c r="Q111" s="8" t="s">
        <v>352</v>
      </c>
      <c r="R111" s="8" t="s">
        <v>377</v>
      </c>
      <c r="S111" s="8" t="s">
        <v>352</v>
      </c>
      <c r="T111" s="8" t="s">
        <v>377</v>
      </c>
      <c r="U111" s="8" t="s">
        <v>352</v>
      </c>
      <c r="V111" s="8" t="s">
        <v>353</v>
      </c>
      <c r="W111" s="7" t="s">
        <v>512</v>
      </c>
      <c r="X111" s="36">
        <f>IF(ISNA(_xlfn.XMATCH("利用できる行政サービスや、暮らしに関わる情報・知識を入手したい",_xlfn.TEXTSPLIT(回答一覧[[#This Row],[6⃣区のおしらせ「せたがや」にどんなことを期待するか（複数選択可）]],";",,FALSE,0))),0,1)</f>
        <v>1</v>
      </c>
      <c r="Y111" s="36">
        <f>IF(ISNA(_xlfn.XMATCH("イベントの情報を入手したい",_xlfn.TEXTSPLIT(回答一覧[[#This Row],[6⃣区のおしらせ「せたがや」にどんなことを期待するか（複数選択可）]],";",,FALSE,0))),0,1)</f>
        <v>1</v>
      </c>
      <c r="Z111" s="36">
        <f>IF(ISNA(_xlfn.XMATCH("区の新しい取組みについて知りたい",_xlfn.TEXTSPLIT(回答一覧[[#This Row],[6⃣区のおしらせ「せたがや」にどんなことを期待するか（複数選択可）]],";",,FALSE,0))),0,1)</f>
        <v>1</v>
      </c>
      <c r="AA111" s="36">
        <f>IF(ISNA(_xlfn.XMATCH("予算など区政の基本的な情報を入手したい",_xlfn.TEXTSPLIT(回答一覧[[#This Row],[6⃣区のおしらせ「せたがや」にどんなことを期待するか（複数選択可）]],";",,FALSE,0))),0,1)</f>
        <v>1</v>
      </c>
      <c r="AB111" s="36">
        <f>IF(ISNA(_xlfn.XMATCH("区が直面する課題や、それに対する区の考え・取組みについて知りたい",_xlfn.TEXTSPLIT(回答一覧[[#This Row],[6⃣区のおしらせ「せたがや」にどんなことを期待するか（複数選択可）]],";",,FALSE,0))),0,1)</f>
        <v>1</v>
      </c>
      <c r="AC111" s="36">
        <f>IF(ISNA(_xlfn.XMATCH("区の取組みへの意見募集企画に意見や提案を寄せたい",_xlfn.TEXTSPLIT(回答一覧[[#This Row],[6⃣区のおしらせ「せたがや」にどんなことを期待するか（複数選択可）]],";",,FALSE,0))),0,1)</f>
        <v>1</v>
      </c>
      <c r="AD111" s="36">
        <f>IF(ISNA(_xlfn.XMATCH("区民等と区が協働して取り組んでいる事柄について知りたい",_xlfn.TEXTSPLIT(回答一覧[[#This Row],[6⃣区のおしらせ「せたがや」にどんなことを期待するか（複数選択可）]],";",,FALSE,0))),0,1)</f>
        <v>1</v>
      </c>
      <c r="AE111" s="36">
        <f>IF(ISNA(_xlfn.XMATCH("特にない",_xlfn.TEXTSPLIT(回答一覧[[#This Row],[6⃣区のおしらせ「せたがや」にどんなことを期待するか（複数選択可）]],";",,FALSE,0))),0,1)</f>
        <v>0</v>
      </c>
      <c r="AF111" s="36">
        <f>IF(ISNA(_xlfn.XMATCH("無回答",_xlfn.TEXTSPLIT(回答一覧[[#This Row],[6⃣区のおしらせ「せたがや」にどんなことを期待するか（複数選択可）]],";",,FALSE,0))),0,1)</f>
        <v>0</v>
      </c>
      <c r="AG111" s="7" t="s">
        <v>514</v>
      </c>
      <c r="AH111" s="36">
        <f>IF(ISNA(_xlfn.XMATCH("健康づくりや高齢者・障害者の福祉に関すること",_xlfn.TEXTSPLIT(回答一覧[[#This Row],[7⃣区のおしらせ「せたがや」でどのようなテーマを特集してほしいか（複数選択可）]],";",,FALSE,0))),0,1)</f>
        <v>1</v>
      </c>
      <c r="AI111" s="36">
        <f>IF(ISNA(_xlfn.XMATCH("生活の困りごとに対する支援に関すること",_xlfn.TEXTSPLIT(回答一覧[[#This Row],[7⃣区のおしらせ「せたがや」でどのようなテーマを特集してほしいか（複数選択可）]],";",,FALSE,0))),0,1)</f>
        <v>1</v>
      </c>
      <c r="AJ111" s="36">
        <f>IF(ISNA(_xlfn.XMATCH("子ども・若者や教育に関すること",_xlfn.TEXTSPLIT(回答一覧[[#This Row],[7⃣区のおしらせ「せたがや」でどのようなテーマを特集してほしいか（複数選択可）]],";",,FALSE,0))),0,1)</f>
        <v>1</v>
      </c>
      <c r="AK111" s="36">
        <f>IF(ISNA(_xlfn.XMATCH("地域コミュニティに関すること",_xlfn.TEXTSPLIT(回答一覧[[#This Row],[7⃣区のおしらせ「せたがや」でどのようなテーマを特集してほしいか（複数選択可）]],";",,FALSE,0))),0,1)</f>
        <v>1</v>
      </c>
      <c r="AL111" s="36">
        <f>IF(ISNA(_xlfn.XMATCH("防災や防犯に関すること",_xlfn.TEXTSPLIT(回答一覧[[#This Row],[7⃣区のおしらせ「せたがや」でどのようなテーマを特集してほしいか（複数選択可）]],";",,FALSE,0))),0,1)</f>
        <v>1</v>
      </c>
      <c r="AM111" s="36">
        <f>IF(ISNA(_xlfn.XMATCH("多様性の尊重（人権尊重・男女共同参画）に関すること",_xlfn.TEXTSPLIT(回答一覧[[#This Row],[7⃣区のおしらせ「せたがや」でどのようなテーマを特集してほしいか（複数選択可）]],";",,FALSE,0))),0,1)</f>
        <v>1</v>
      </c>
      <c r="AN111" s="36">
        <f>IF(ISNA(_xlfn.XMATCH("文化・芸術やスポーツ、生涯学習に関すること",_xlfn.TEXTSPLIT(回答一覧[[#This Row],[7⃣区のおしらせ「せたがや」でどのようなテーマを特集してほしいか（複数選択可）]],";",,FALSE,0))),0,1)</f>
        <v>1</v>
      </c>
      <c r="AO111" s="36">
        <f>IF(ISNA(_xlfn.XMATCH("清掃・資源リサイクルに関すること",_xlfn.TEXTSPLIT(回答一覧[[#This Row],[7⃣区のおしらせ「せたがや」でどのようなテーマを特集してほしいか（複数選択可）]],";",,FALSE,0))),0,1)</f>
        <v>1</v>
      </c>
      <c r="AP111" s="36">
        <f>IF(ISNA(_xlfn.XMATCH("消費者支援や産業振興・雇用促進に関すること",_xlfn.TEXTSPLIT(回答一覧[[#This Row],[7⃣区のおしらせ「せたがや」でどのようなテーマを特集してほしいか（複数選択可）]],";",,FALSE,0))),0,1)</f>
        <v>1</v>
      </c>
      <c r="AQ111" s="36">
        <f>IF(ISNA(_xlfn.XMATCH("公園・緑地や自然環境の保護に関すること",_xlfn.TEXTSPLIT(回答一覧[[#This Row],[7⃣区のおしらせ「せたがや」でどのようなテーマを特集してほしいか（複数選択可）]],";",,FALSE,0))),0,1)</f>
        <v>1</v>
      </c>
      <c r="AR111" s="36">
        <f>IF(ISNA(_xlfn.XMATCH("都市景観や交通に関すること",_xlfn.TEXTSPLIT(回答一覧[[#This Row],[7⃣区のおしらせ「せたがや」でどのようなテーマを特集してほしいか（複数選択可）]],";",,FALSE,0))),0,1)</f>
        <v>1</v>
      </c>
      <c r="AS111" s="36">
        <f>IF(ISNA(_xlfn.XMATCH("特にない",_xlfn.TEXTSPLIT(回答一覧[[#This Row],[7⃣区のおしらせ「せたがや」でどのようなテーマを特集してほしいか（複数選択可）]],";",,FALSE,0))),0,1)</f>
        <v>0</v>
      </c>
      <c r="AT111" s="36">
        <f>IF(ISNA(_xlfn.XMATCH("その他",_xlfn.TEXTSPLIT(回答一覧[[#This Row],[7⃣区のおしらせ「せたがや」でどのようなテーマを特集してほしいか（複数選択可）]],";",,FALSE,0))),0,1)</f>
        <v>1</v>
      </c>
      <c r="AU111" s="36">
        <f>IF(ISNA(_xlfn.XMATCH("無回答",_xlfn.TEXTSPLIT(回答一覧[[#This Row],[7⃣区のおしらせ「せたがや」でどのようなテーマを特集してほしいか（複数選択可）]],";",,FALSE,0))),0,1)</f>
        <v>0</v>
      </c>
      <c r="AV111" s="8" t="s">
        <v>363</v>
      </c>
      <c r="AW111" s="8" t="s">
        <v>401</v>
      </c>
      <c r="AX111" s="8" t="s">
        <v>347</v>
      </c>
      <c r="AY111" s="7"/>
    </row>
    <row r="112" spans="1:51" ht="40.5">
      <c r="A112" s="6" t="s">
        <v>156</v>
      </c>
      <c r="B112" s="12" t="s">
        <v>374</v>
      </c>
      <c r="C112" s="12" t="s">
        <v>401</v>
      </c>
      <c r="D112" s="8" t="s">
        <v>728</v>
      </c>
      <c r="E112" s="8" t="s">
        <v>730</v>
      </c>
      <c r="F112" s="7" t="s">
        <v>350</v>
      </c>
      <c r="G112" s="36">
        <f>IF(ISNA(_xlfn.XMATCH("新聞折込・戸別配付",_xlfn.TEXTSPLIT(回答一覧[[#This Row],[4⃣区のおしらせ「せたがや」をどのように入手しているか（複数選択可）]],";",,FALSE,0))),0,1)</f>
        <v>1</v>
      </c>
      <c r="H112" s="36">
        <f>IF(ISNA(_xlfn.XMATCH("駅",_xlfn.TEXTSPLIT(回答一覧[[#This Row],[4⃣区のおしらせ「せたがや」をどのように入手しているか（複数選択可）]],";",,FALSE,0))),0,1)</f>
        <v>0</v>
      </c>
      <c r="I112" s="36">
        <f>IF(ISNA(_xlfn.XMATCH("郵便局・コンビニエンスストア・その他商業施設",_xlfn.TEXTSPLIT(回答一覧[[#This Row],[4⃣区のおしらせ「せたがや」をどのように入手しているか（複数選択可）]],";",,FALSE,0))),0,1)</f>
        <v>0</v>
      </c>
      <c r="J112" s="36">
        <f>IF(ISNA(_xlfn.XMATCH("区施設",_xlfn.TEXTSPLIT(回答一覧[[#This Row],[4⃣区のおしらせ「せたがや」をどのように入手しているか（複数選択可）]],";",,FALSE,0))),0,1)</f>
        <v>0</v>
      </c>
      <c r="K112" s="36">
        <f>IF(ISNA(_xlfn.XMATCH("区のホームページ",_xlfn.TEXTSPLIT(回答一覧[[#This Row],[4⃣区のおしらせ「せたがや」をどのように入手しているか（複数選択可）]],";",,FALSE,0))),0,1)</f>
        <v>0</v>
      </c>
      <c r="L112" s="36">
        <f>IF(ISNA(_xlfn.XMATCH("カタログポケット・マチイロ",_xlfn.TEXTSPLIT(回答一覧[[#This Row],[4⃣区のおしらせ「せたがや」をどのように入手しているか（複数選択可）]],";",,FALSE,0))),0,1)</f>
        <v>0</v>
      </c>
      <c r="M112" s="36">
        <f>IF(ISNA(_xlfn.XMATCH("入手していない",_xlfn.TEXTSPLIT(回答一覧[[#This Row],[4⃣区のおしらせ「せたがや」をどのように入手しているか（複数選択可）]],";",,FALSE,0))),0,1)</f>
        <v>0</v>
      </c>
      <c r="N112" s="36">
        <f>IF(ISNA(_xlfn.XMATCH("その他",_xlfn.TEXTSPLIT(回答一覧[[#This Row],[4⃣区のおしらせ「せたがや」をどのように入手しているか（複数選択可）]],";",,FALSE,0))),0,1)</f>
        <v>0</v>
      </c>
      <c r="O112" s="36">
        <f>IF(ISNA(_xlfn.XMATCH("無回答",_xlfn.TEXTSPLIT(回答一覧[[#This Row],[4⃣区のおしらせ「せたがや」をどのように入手しているか（複数選択可）]],";",,FALSE,0))),0,1)</f>
        <v>0</v>
      </c>
      <c r="P112" s="8" t="s">
        <v>387</v>
      </c>
      <c r="Q112" s="8" t="s">
        <v>352</v>
      </c>
      <c r="R112" s="8" t="s">
        <v>377</v>
      </c>
      <c r="S112" s="8" t="s">
        <v>377</v>
      </c>
      <c r="T112" s="8" t="s">
        <v>377</v>
      </c>
      <c r="U112" s="8" t="s">
        <v>377</v>
      </c>
      <c r="V112" s="8" t="s">
        <v>353</v>
      </c>
      <c r="W112" s="7" t="s">
        <v>500</v>
      </c>
      <c r="X112" s="36">
        <f>IF(ISNA(_xlfn.XMATCH("利用できる行政サービスや、暮らしに関わる情報・知識を入手したい",_xlfn.TEXTSPLIT(回答一覧[[#This Row],[6⃣区のおしらせ「せたがや」にどんなことを期待するか（複数選択可）]],";",,FALSE,0))),0,1)</f>
        <v>1</v>
      </c>
      <c r="Y112" s="36">
        <f>IF(ISNA(_xlfn.XMATCH("イベントの情報を入手したい",_xlfn.TEXTSPLIT(回答一覧[[#This Row],[6⃣区のおしらせ「せたがや」にどんなことを期待するか（複数選択可）]],";",,FALSE,0))),0,1)</f>
        <v>1</v>
      </c>
      <c r="Z112" s="36">
        <f>IF(ISNA(_xlfn.XMATCH("区の新しい取組みについて知りたい",_xlfn.TEXTSPLIT(回答一覧[[#This Row],[6⃣区のおしらせ「せたがや」にどんなことを期待するか（複数選択可）]],";",,FALSE,0))),0,1)</f>
        <v>0</v>
      </c>
      <c r="AA112" s="36">
        <f>IF(ISNA(_xlfn.XMATCH("予算など区政の基本的な情報を入手したい",_xlfn.TEXTSPLIT(回答一覧[[#This Row],[6⃣区のおしらせ「せたがや」にどんなことを期待するか（複数選択可）]],";",,FALSE,0))),0,1)</f>
        <v>0</v>
      </c>
      <c r="AB112" s="36">
        <f>IF(ISNA(_xlfn.XMATCH("区が直面する課題や、それに対する区の考え・取組みについて知りたい",_xlfn.TEXTSPLIT(回答一覧[[#This Row],[6⃣区のおしらせ「せたがや」にどんなことを期待するか（複数選択可）]],";",,FALSE,0))),0,1)</f>
        <v>1</v>
      </c>
      <c r="AC112" s="36">
        <f>IF(ISNA(_xlfn.XMATCH("区の取組みへの意見募集企画に意見や提案を寄せたい",_xlfn.TEXTSPLIT(回答一覧[[#This Row],[6⃣区のおしらせ「せたがや」にどんなことを期待するか（複数選択可）]],";",,FALSE,0))),0,1)</f>
        <v>0</v>
      </c>
      <c r="AD112" s="36">
        <f>IF(ISNA(_xlfn.XMATCH("区民等と区が協働して取り組んでいる事柄について知りたい",_xlfn.TEXTSPLIT(回答一覧[[#This Row],[6⃣区のおしらせ「せたがや」にどんなことを期待するか（複数選択可）]],";",,FALSE,0))),0,1)</f>
        <v>0</v>
      </c>
      <c r="AE112" s="36">
        <f>IF(ISNA(_xlfn.XMATCH("特にない",_xlfn.TEXTSPLIT(回答一覧[[#This Row],[6⃣区のおしらせ「せたがや」にどんなことを期待するか（複数選択可）]],";",,FALSE,0))),0,1)</f>
        <v>0</v>
      </c>
      <c r="AF112" s="36">
        <f>IF(ISNA(_xlfn.XMATCH("無回答",_xlfn.TEXTSPLIT(回答一覧[[#This Row],[6⃣区のおしらせ「せたがや」にどんなことを期待するか（複数選択可）]],";",,FALSE,0))),0,1)</f>
        <v>0</v>
      </c>
      <c r="AG112" s="7" t="s">
        <v>511</v>
      </c>
      <c r="AH112" s="36">
        <f>IF(ISNA(_xlfn.XMATCH("健康づくりや高齢者・障害者の福祉に関すること",_xlfn.TEXTSPLIT(回答一覧[[#This Row],[7⃣区のおしらせ「せたがや」でどのようなテーマを特集してほしいか（複数選択可）]],";",,FALSE,0))),0,1)</f>
        <v>0</v>
      </c>
      <c r="AI112" s="36">
        <f>IF(ISNA(_xlfn.XMATCH("生活の困りごとに対する支援に関すること",_xlfn.TEXTSPLIT(回答一覧[[#This Row],[7⃣区のおしらせ「せたがや」でどのようなテーマを特集してほしいか（複数選択可）]],";",,FALSE,0))),0,1)</f>
        <v>1</v>
      </c>
      <c r="AJ112" s="36">
        <f>IF(ISNA(_xlfn.XMATCH("子ども・若者や教育に関すること",_xlfn.TEXTSPLIT(回答一覧[[#This Row],[7⃣区のおしらせ「せたがや」でどのようなテーマを特集してほしいか（複数選択可）]],";",,FALSE,0))),0,1)</f>
        <v>0</v>
      </c>
      <c r="AK112" s="36">
        <f>IF(ISNA(_xlfn.XMATCH("地域コミュニティに関すること",_xlfn.TEXTSPLIT(回答一覧[[#This Row],[7⃣区のおしらせ「せたがや」でどのようなテーマを特集してほしいか（複数選択可）]],";",,FALSE,0))),0,1)</f>
        <v>0</v>
      </c>
      <c r="AL112" s="36">
        <f>IF(ISNA(_xlfn.XMATCH("防災や防犯に関すること",_xlfn.TEXTSPLIT(回答一覧[[#This Row],[7⃣区のおしらせ「せたがや」でどのようなテーマを特集してほしいか（複数選択可）]],";",,FALSE,0))),0,1)</f>
        <v>1</v>
      </c>
      <c r="AM112" s="36">
        <f>IF(ISNA(_xlfn.XMATCH("多様性の尊重（人権尊重・男女共同参画）に関すること",_xlfn.TEXTSPLIT(回答一覧[[#This Row],[7⃣区のおしらせ「せたがや」でどのようなテーマを特集してほしいか（複数選択可）]],";",,FALSE,0))),0,1)</f>
        <v>0</v>
      </c>
      <c r="AN112" s="36">
        <f>IF(ISNA(_xlfn.XMATCH("文化・芸術やスポーツ、生涯学習に関すること",_xlfn.TEXTSPLIT(回答一覧[[#This Row],[7⃣区のおしらせ「せたがや」でどのようなテーマを特集してほしいか（複数選択可）]],";",,FALSE,0))),0,1)</f>
        <v>0</v>
      </c>
      <c r="AO112" s="36">
        <f>IF(ISNA(_xlfn.XMATCH("清掃・資源リサイクルに関すること",_xlfn.TEXTSPLIT(回答一覧[[#This Row],[7⃣区のおしらせ「せたがや」でどのようなテーマを特集してほしいか（複数選択可）]],";",,FALSE,0))),0,1)</f>
        <v>0</v>
      </c>
      <c r="AP112" s="36">
        <f>IF(ISNA(_xlfn.XMATCH("消費者支援や産業振興・雇用促進に関すること",_xlfn.TEXTSPLIT(回答一覧[[#This Row],[7⃣区のおしらせ「せたがや」でどのようなテーマを特集してほしいか（複数選択可）]],";",,FALSE,0))),0,1)</f>
        <v>0</v>
      </c>
      <c r="AQ112" s="36">
        <f>IF(ISNA(_xlfn.XMATCH("公園・緑地や自然環境の保護に関すること",_xlfn.TEXTSPLIT(回答一覧[[#This Row],[7⃣区のおしらせ「せたがや」でどのようなテーマを特集してほしいか（複数選択可）]],";",,FALSE,0))),0,1)</f>
        <v>0</v>
      </c>
      <c r="AR112" s="36">
        <f>IF(ISNA(_xlfn.XMATCH("都市景観や交通に関すること",_xlfn.TEXTSPLIT(回答一覧[[#This Row],[7⃣区のおしらせ「せたがや」でどのようなテーマを特集してほしいか（複数選択可）]],";",,FALSE,0))),0,1)</f>
        <v>0</v>
      </c>
      <c r="AS112" s="36">
        <f>IF(ISNA(_xlfn.XMATCH("特にない",_xlfn.TEXTSPLIT(回答一覧[[#This Row],[7⃣区のおしらせ「せたがや」でどのようなテーマを特集してほしいか（複数選択可）]],";",,FALSE,0))),0,1)</f>
        <v>0</v>
      </c>
      <c r="AT112" s="36">
        <f>IF(ISNA(_xlfn.XMATCH("その他",_xlfn.TEXTSPLIT(回答一覧[[#This Row],[7⃣区のおしらせ「せたがや」でどのようなテーマを特集してほしいか（複数選択可）]],";",,FALSE,0))),0,1)</f>
        <v>0</v>
      </c>
      <c r="AU112" s="36">
        <f>IF(ISNA(_xlfn.XMATCH("無回答",_xlfn.TEXTSPLIT(回答一覧[[#This Row],[7⃣区のおしらせ「せたがや」でどのようなテーマを特集してほしいか（複数選択可）]],";",,FALSE,0))),0,1)</f>
        <v>0</v>
      </c>
      <c r="AV112" s="8" t="s">
        <v>363</v>
      </c>
      <c r="AW112" s="8" t="s">
        <v>357</v>
      </c>
      <c r="AX112" s="8" t="s">
        <v>347</v>
      </c>
      <c r="AY112" s="7"/>
    </row>
    <row r="113" spans="1:51" ht="40.5">
      <c r="A113" s="6" t="s">
        <v>155</v>
      </c>
      <c r="B113" s="12" t="s">
        <v>364</v>
      </c>
      <c r="C113" s="12" t="s">
        <v>380</v>
      </c>
      <c r="D113" s="8" t="s">
        <v>728</v>
      </c>
      <c r="E113" s="8" t="s">
        <v>730</v>
      </c>
      <c r="F113" s="7" t="s">
        <v>507</v>
      </c>
      <c r="G113" s="36">
        <f>IF(ISNA(_xlfn.XMATCH("新聞折込・戸別配付",_xlfn.TEXTSPLIT(回答一覧[[#This Row],[4⃣区のおしらせ「せたがや」をどのように入手しているか（複数選択可）]],";",,FALSE,0))),0,1)</f>
        <v>0</v>
      </c>
      <c r="H113" s="36">
        <f>IF(ISNA(_xlfn.XMATCH("駅",_xlfn.TEXTSPLIT(回答一覧[[#This Row],[4⃣区のおしらせ「せたがや」をどのように入手しているか（複数選択可）]],";",,FALSE,0))),0,1)</f>
        <v>1</v>
      </c>
      <c r="I113" s="36">
        <f>IF(ISNA(_xlfn.XMATCH("郵便局・コンビニエンスストア・その他商業施設",_xlfn.TEXTSPLIT(回答一覧[[#This Row],[4⃣区のおしらせ「せたがや」をどのように入手しているか（複数選択可）]],";",,FALSE,0))),0,1)</f>
        <v>0</v>
      </c>
      <c r="J113" s="36">
        <f>IF(ISNA(_xlfn.XMATCH("区施設",_xlfn.TEXTSPLIT(回答一覧[[#This Row],[4⃣区のおしらせ「せたがや」をどのように入手しているか（複数選択可）]],";",,FALSE,0))),0,1)</f>
        <v>0</v>
      </c>
      <c r="K113" s="36">
        <f>IF(ISNA(_xlfn.XMATCH("区のホームページ",_xlfn.TEXTSPLIT(回答一覧[[#This Row],[4⃣区のおしらせ「せたがや」をどのように入手しているか（複数選択可）]],";",,FALSE,0))),0,1)</f>
        <v>0</v>
      </c>
      <c r="L113" s="36">
        <f>IF(ISNA(_xlfn.XMATCH("カタログポケット・マチイロ",_xlfn.TEXTSPLIT(回答一覧[[#This Row],[4⃣区のおしらせ「せたがや」をどのように入手しているか（複数選択可）]],";",,FALSE,0))),0,1)</f>
        <v>1</v>
      </c>
      <c r="M113" s="36">
        <f>IF(ISNA(_xlfn.XMATCH("入手していない",_xlfn.TEXTSPLIT(回答一覧[[#This Row],[4⃣区のおしらせ「せたがや」をどのように入手しているか（複数選択可）]],";",,FALSE,0))),0,1)</f>
        <v>0</v>
      </c>
      <c r="N113" s="36">
        <f>IF(ISNA(_xlfn.XMATCH("その他",_xlfn.TEXTSPLIT(回答一覧[[#This Row],[4⃣区のおしらせ「せたがや」をどのように入手しているか（複数選択可）]],";",,FALSE,0))),0,1)</f>
        <v>0</v>
      </c>
      <c r="O113" s="36">
        <f>IF(ISNA(_xlfn.XMATCH("無回答",_xlfn.TEXTSPLIT(回答一覧[[#This Row],[4⃣区のおしらせ「せたがや」をどのように入手しているか（複数選択可）]],";",,FALSE,0))),0,1)</f>
        <v>0</v>
      </c>
      <c r="P113" s="8" t="s">
        <v>387</v>
      </c>
      <c r="Q113" s="8" t="s">
        <v>377</v>
      </c>
      <c r="R113" s="8" t="s">
        <v>377</v>
      </c>
      <c r="S113" s="8" t="s">
        <v>377</v>
      </c>
      <c r="T113" s="8" t="s">
        <v>352</v>
      </c>
      <c r="U113" s="8" t="s">
        <v>352</v>
      </c>
      <c r="V113" s="8" t="s">
        <v>353</v>
      </c>
      <c r="W113" s="7" t="s">
        <v>508</v>
      </c>
      <c r="X113" s="36">
        <f>IF(ISNA(_xlfn.XMATCH("利用できる行政サービスや、暮らしに関わる情報・知識を入手したい",_xlfn.TEXTSPLIT(回答一覧[[#This Row],[6⃣区のおしらせ「せたがや」にどんなことを期待するか（複数選択可）]],";",,FALSE,0))),0,1)</f>
        <v>0</v>
      </c>
      <c r="Y113" s="36">
        <f>IF(ISNA(_xlfn.XMATCH("イベントの情報を入手したい",_xlfn.TEXTSPLIT(回答一覧[[#This Row],[6⃣区のおしらせ「せたがや」にどんなことを期待するか（複数選択可）]],";",,FALSE,0))),0,1)</f>
        <v>0</v>
      </c>
      <c r="Z113" s="36">
        <f>IF(ISNA(_xlfn.XMATCH("区の新しい取組みについて知りたい",_xlfn.TEXTSPLIT(回答一覧[[#This Row],[6⃣区のおしらせ「せたがや」にどんなことを期待するか（複数選択可）]],";",,FALSE,0))),0,1)</f>
        <v>1</v>
      </c>
      <c r="AA113" s="36">
        <f>IF(ISNA(_xlfn.XMATCH("予算など区政の基本的な情報を入手したい",_xlfn.TEXTSPLIT(回答一覧[[#This Row],[6⃣区のおしらせ「せたがや」にどんなことを期待するか（複数選択可）]],";",,FALSE,0))),0,1)</f>
        <v>0</v>
      </c>
      <c r="AB113" s="36">
        <f>IF(ISNA(_xlfn.XMATCH("区が直面する課題や、それに対する区の考え・取組みについて知りたい",_xlfn.TEXTSPLIT(回答一覧[[#This Row],[6⃣区のおしらせ「せたがや」にどんなことを期待するか（複数選択可）]],";",,FALSE,0))),0,1)</f>
        <v>1</v>
      </c>
      <c r="AC113" s="36">
        <f>IF(ISNA(_xlfn.XMATCH("区の取組みへの意見募集企画に意見や提案を寄せたい",_xlfn.TEXTSPLIT(回答一覧[[#This Row],[6⃣区のおしらせ「せたがや」にどんなことを期待するか（複数選択可）]],";",,FALSE,0))),0,1)</f>
        <v>1</v>
      </c>
      <c r="AD113" s="36">
        <f>IF(ISNA(_xlfn.XMATCH("区民等と区が協働して取り組んでいる事柄について知りたい",_xlfn.TEXTSPLIT(回答一覧[[#This Row],[6⃣区のおしらせ「せたがや」にどんなことを期待するか（複数選択可）]],";",,FALSE,0))),0,1)</f>
        <v>0</v>
      </c>
      <c r="AE113" s="36">
        <f>IF(ISNA(_xlfn.XMATCH("特にない",_xlfn.TEXTSPLIT(回答一覧[[#This Row],[6⃣区のおしらせ「せたがや」にどんなことを期待するか（複数選択可）]],";",,FALSE,0))),0,1)</f>
        <v>0</v>
      </c>
      <c r="AF113" s="36">
        <f>IF(ISNA(_xlfn.XMATCH("無回答",_xlfn.TEXTSPLIT(回答一覧[[#This Row],[6⃣区のおしらせ「せたがや」にどんなことを期待するか（複数選択可）]],";",,FALSE,0))),0,1)</f>
        <v>0</v>
      </c>
      <c r="AG113" s="7" t="s">
        <v>509</v>
      </c>
      <c r="AH113" s="36">
        <f>IF(ISNA(_xlfn.XMATCH("健康づくりや高齢者・障害者の福祉に関すること",_xlfn.TEXTSPLIT(回答一覧[[#This Row],[7⃣区のおしらせ「せたがや」でどのようなテーマを特集してほしいか（複数選択可）]],";",,FALSE,0))),0,1)</f>
        <v>0</v>
      </c>
      <c r="AI113" s="36">
        <f>IF(ISNA(_xlfn.XMATCH("生活の困りごとに対する支援に関すること",_xlfn.TEXTSPLIT(回答一覧[[#This Row],[7⃣区のおしらせ「せたがや」でどのようなテーマを特集してほしいか（複数選択可）]],";",,FALSE,0))),0,1)</f>
        <v>0</v>
      </c>
      <c r="AJ113" s="36">
        <f>IF(ISNA(_xlfn.XMATCH("子ども・若者や教育に関すること",_xlfn.TEXTSPLIT(回答一覧[[#This Row],[7⃣区のおしらせ「せたがや」でどのようなテーマを特集してほしいか（複数選択可）]],";",,FALSE,0))),0,1)</f>
        <v>1</v>
      </c>
      <c r="AK113" s="36">
        <f>IF(ISNA(_xlfn.XMATCH("地域コミュニティに関すること",_xlfn.TEXTSPLIT(回答一覧[[#This Row],[7⃣区のおしらせ「せたがや」でどのようなテーマを特集してほしいか（複数選択可）]],";",,FALSE,0))),0,1)</f>
        <v>0</v>
      </c>
      <c r="AL113" s="36">
        <f>IF(ISNA(_xlfn.XMATCH("防災や防犯に関すること",_xlfn.TEXTSPLIT(回答一覧[[#This Row],[7⃣区のおしらせ「せたがや」でどのようなテーマを特集してほしいか（複数選択可）]],";",,FALSE,0))),0,1)</f>
        <v>0</v>
      </c>
      <c r="AM113" s="36">
        <f>IF(ISNA(_xlfn.XMATCH("多様性の尊重（人権尊重・男女共同参画）に関すること",_xlfn.TEXTSPLIT(回答一覧[[#This Row],[7⃣区のおしらせ「せたがや」でどのようなテーマを特集してほしいか（複数選択可）]],";",,FALSE,0))),0,1)</f>
        <v>0</v>
      </c>
      <c r="AN113" s="36">
        <f>IF(ISNA(_xlfn.XMATCH("文化・芸術やスポーツ、生涯学習に関すること",_xlfn.TEXTSPLIT(回答一覧[[#This Row],[7⃣区のおしらせ「せたがや」でどのようなテーマを特集してほしいか（複数選択可）]],";",,FALSE,0))),0,1)</f>
        <v>0</v>
      </c>
      <c r="AO113" s="36">
        <f>IF(ISNA(_xlfn.XMATCH("清掃・資源リサイクルに関すること",_xlfn.TEXTSPLIT(回答一覧[[#This Row],[7⃣区のおしらせ「せたがや」でどのようなテーマを特集してほしいか（複数選択可）]],";",,FALSE,0))),0,1)</f>
        <v>0</v>
      </c>
      <c r="AP113" s="36">
        <f>IF(ISNA(_xlfn.XMATCH("消費者支援や産業振興・雇用促進に関すること",_xlfn.TEXTSPLIT(回答一覧[[#This Row],[7⃣区のおしらせ「せたがや」でどのようなテーマを特集してほしいか（複数選択可）]],";",,FALSE,0))),0,1)</f>
        <v>1</v>
      </c>
      <c r="AQ113" s="36">
        <f>IF(ISNA(_xlfn.XMATCH("公園・緑地や自然環境の保護に関すること",_xlfn.TEXTSPLIT(回答一覧[[#This Row],[7⃣区のおしらせ「せたがや」でどのようなテーマを特集してほしいか（複数選択可）]],";",,FALSE,0))),0,1)</f>
        <v>0</v>
      </c>
      <c r="AR113" s="36">
        <f>IF(ISNA(_xlfn.XMATCH("都市景観や交通に関すること",_xlfn.TEXTSPLIT(回答一覧[[#This Row],[7⃣区のおしらせ「せたがや」でどのようなテーマを特集してほしいか（複数選択可）]],";",,FALSE,0))),0,1)</f>
        <v>1</v>
      </c>
      <c r="AS113" s="36">
        <f>IF(ISNA(_xlfn.XMATCH("特にない",_xlfn.TEXTSPLIT(回答一覧[[#This Row],[7⃣区のおしらせ「せたがや」でどのようなテーマを特集してほしいか（複数選択可）]],";",,FALSE,0))),0,1)</f>
        <v>0</v>
      </c>
      <c r="AT113" s="36">
        <f>IF(ISNA(_xlfn.XMATCH("その他",_xlfn.TEXTSPLIT(回答一覧[[#This Row],[7⃣区のおしらせ「せたがや」でどのようなテーマを特集してほしいか（複数選択可）]],";",,FALSE,0))),0,1)</f>
        <v>1</v>
      </c>
      <c r="AU113" s="36">
        <f>IF(ISNA(_xlfn.XMATCH("無回答",_xlfn.TEXTSPLIT(回答一覧[[#This Row],[7⃣区のおしらせ「せたがや」でどのようなテーマを特集してほしいか（複数選択可）]],";",,FALSE,0))),0,1)</f>
        <v>0</v>
      </c>
      <c r="AV113" s="8" t="s">
        <v>363</v>
      </c>
      <c r="AW113" s="8" t="s">
        <v>357</v>
      </c>
      <c r="AX113" s="8" t="s">
        <v>347</v>
      </c>
      <c r="AY113" s="7"/>
    </row>
    <row r="114" spans="1:51" ht="40.5">
      <c r="A114" s="6" t="s">
        <v>154</v>
      </c>
      <c r="B114" s="12" t="s">
        <v>374</v>
      </c>
      <c r="C114" s="12" t="s">
        <v>380</v>
      </c>
      <c r="D114" s="8" t="s">
        <v>728</v>
      </c>
      <c r="E114" s="8" t="s">
        <v>730</v>
      </c>
      <c r="F114" s="7" t="s">
        <v>350</v>
      </c>
      <c r="G114" s="36">
        <f>IF(ISNA(_xlfn.XMATCH("新聞折込・戸別配付",_xlfn.TEXTSPLIT(回答一覧[[#This Row],[4⃣区のおしらせ「せたがや」をどのように入手しているか（複数選択可）]],";",,FALSE,0))),0,1)</f>
        <v>1</v>
      </c>
      <c r="H114" s="36">
        <f>IF(ISNA(_xlfn.XMATCH("駅",_xlfn.TEXTSPLIT(回答一覧[[#This Row],[4⃣区のおしらせ「せたがや」をどのように入手しているか（複数選択可）]],";",,FALSE,0))),0,1)</f>
        <v>0</v>
      </c>
      <c r="I114" s="36">
        <f>IF(ISNA(_xlfn.XMATCH("郵便局・コンビニエンスストア・その他商業施設",_xlfn.TEXTSPLIT(回答一覧[[#This Row],[4⃣区のおしらせ「せたがや」をどのように入手しているか（複数選択可）]],";",,FALSE,0))),0,1)</f>
        <v>0</v>
      </c>
      <c r="J114" s="36">
        <f>IF(ISNA(_xlfn.XMATCH("区施設",_xlfn.TEXTSPLIT(回答一覧[[#This Row],[4⃣区のおしらせ「せたがや」をどのように入手しているか（複数選択可）]],";",,FALSE,0))),0,1)</f>
        <v>0</v>
      </c>
      <c r="K114" s="36">
        <f>IF(ISNA(_xlfn.XMATCH("区のホームページ",_xlfn.TEXTSPLIT(回答一覧[[#This Row],[4⃣区のおしらせ「せたがや」をどのように入手しているか（複数選択可）]],";",,FALSE,0))),0,1)</f>
        <v>0</v>
      </c>
      <c r="L114" s="36">
        <f>IF(ISNA(_xlfn.XMATCH("カタログポケット・マチイロ",_xlfn.TEXTSPLIT(回答一覧[[#This Row],[4⃣区のおしらせ「せたがや」をどのように入手しているか（複数選択可）]],";",,FALSE,0))),0,1)</f>
        <v>0</v>
      </c>
      <c r="M114" s="36">
        <f>IF(ISNA(_xlfn.XMATCH("入手していない",_xlfn.TEXTSPLIT(回答一覧[[#This Row],[4⃣区のおしらせ「せたがや」をどのように入手しているか（複数選択可）]],";",,FALSE,0))),0,1)</f>
        <v>0</v>
      </c>
      <c r="N114" s="36">
        <f>IF(ISNA(_xlfn.XMATCH("その他",_xlfn.TEXTSPLIT(回答一覧[[#This Row],[4⃣区のおしらせ「せたがや」をどのように入手しているか（複数選択可）]],";",,FALSE,0))),0,1)</f>
        <v>0</v>
      </c>
      <c r="O114" s="36">
        <f>IF(ISNA(_xlfn.XMATCH("無回答",_xlfn.TEXTSPLIT(回答一覧[[#This Row],[4⃣区のおしらせ「せたがや」をどのように入手しているか（複数選択可）]],";",,FALSE,0))),0,1)</f>
        <v>0</v>
      </c>
      <c r="P114" s="8" t="s">
        <v>351</v>
      </c>
      <c r="Q114" s="8" t="s">
        <v>352</v>
      </c>
      <c r="R114" s="8" t="s">
        <v>352</v>
      </c>
      <c r="S114" s="8" t="s">
        <v>352</v>
      </c>
      <c r="T114" s="8" t="s">
        <v>352</v>
      </c>
      <c r="U114" s="8" t="s">
        <v>352</v>
      </c>
      <c r="V114" s="8" t="s">
        <v>353</v>
      </c>
      <c r="W114" s="7" t="s">
        <v>416</v>
      </c>
      <c r="X114" s="36">
        <f>IF(ISNA(_xlfn.XMATCH("利用できる行政サービスや、暮らしに関わる情報・知識を入手したい",_xlfn.TEXTSPLIT(回答一覧[[#This Row],[6⃣区のおしらせ「せたがや」にどんなことを期待するか（複数選択可）]],";",,FALSE,0))),0,1)</f>
        <v>1</v>
      </c>
      <c r="Y114" s="36">
        <f>IF(ISNA(_xlfn.XMATCH("イベントの情報を入手したい",_xlfn.TEXTSPLIT(回答一覧[[#This Row],[6⃣区のおしらせ「せたがや」にどんなことを期待するか（複数選択可）]],";",,FALSE,0))),0,1)</f>
        <v>0</v>
      </c>
      <c r="Z114" s="36">
        <f>IF(ISNA(_xlfn.XMATCH("区の新しい取組みについて知りたい",_xlfn.TEXTSPLIT(回答一覧[[#This Row],[6⃣区のおしらせ「せたがや」にどんなことを期待するか（複数選択可）]],";",,FALSE,0))),0,1)</f>
        <v>1</v>
      </c>
      <c r="AA114" s="36">
        <f>IF(ISNA(_xlfn.XMATCH("予算など区政の基本的な情報を入手したい",_xlfn.TEXTSPLIT(回答一覧[[#This Row],[6⃣区のおしらせ「せたがや」にどんなことを期待するか（複数選択可）]],";",,FALSE,0))),0,1)</f>
        <v>1</v>
      </c>
      <c r="AB114" s="36">
        <f>IF(ISNA(_xlfn.XMATCH("区が直面する課題や、それに対する区の考え・取組みについて知りたい",_xlfn.TEXTSPLIT(回答一覧[[#This Row],[6⃣区のおしらせ「せたがや」にどんなことを期待するか（複数選択可）]],";",,FALSE,0))),0,1)</f>
        <v>0</v>
      </c>
      <c r="AC114" s="36">
        <f>IF(ISNA(_xlfn.XMATCH("区の取組みへの意見募集企画に意見や提案を寄せたい",_xlfn.TEXTSPLIT(回答一覧[[#This Row],[6⃣区のおしらせ「せたがや」にどんなことを期待するか（複数選択可）]],";",,FALSE,0))),0,1)</f>
        <v>0</v>
      </c>
      <c r="AD114" s="36">
        <f>IF(ISNA(_xlfn.XMATCH("区民等と区が協働して取り組んでいる事柄について知りたい",_xlfn.TEXTSPLIT(回答一覧[[#This Row],[6⃣区のおしらせ「せたがや」にどんなことを期待するか（複数選択可）]],";",,FALSE,0))),0,1)</f>
        <v>0</v>
      </c>
      <c r="AE114" s="36">
        <f>IF(ISNA(_xlfn.XMATCH("特にない",_xlfn.TEXTSPLIT(回答一覧[[#This Row],[6⃣区のおしらせ「せたがや」にどんなことを期待するか（複数選択可）]],";",,FALSE,0))),0,1)</f>
        <v>0</v>
      </c>
      <c r="AF114" s="36">
        <f>IF(ISNA(_xlfn.XMATCH("無回答",_xlfn.TEXTSPLIT(回答一覧[[#This Row],[6⃣区のおしらせ「せたがや」にどんなことを期待するか（複数選択可）]],";",,FALSE,0))),0,1)</f>
        <v>0</v>
      </c>
      <c r="AG114" s="7" t="s">
        <v>382</v>
      </c>
      <c r="AH114" s="36">
        <f>IF(ISNA(_xlfn.XMATCH("健康づくりや高齢者・障害者の福祉に関すること",_xlfn.TEXTSPLIT(回答一覧[[#This Row],[7⃣区のおしらせ「せたがや」でどのようなテーマを特集してほしいか（複数選択可）]],";",,FALSE,0))),0,1)</f>
        <v>1</v>
      </c>
      <c r="AI114" s="36">
        <f>IF(ISNA(_xlfn.XMATCH("生活の困りごとに対する支援に関すること",_xlfn.TEXTSPLIT(回答一覧[[#This Row],[7⃣区のおしらせ「せたがや」でどのようなテーマを特集してほしいか（複数選択可）]],";",,FALSE,0))),0,1)</f>
        <v>1</v>
      </c>
      <c r="AJ114" s="36">
        <f>IF(ISNA(_xlfn.XMATCH("子ども・若者や教育に関すること",_xlfn.TEXTSPLIT(回答一覧[[#This Row],[7⃣区のおしらせ「せたがや」でどのようなテーマを特集してほしいか（複数選択可）]],";",,FALSE,0))),0,1)</f>
        <v>0</v>
      </c>
      <c r="AK114" s="36">
        <f>IF(ISNA(_xlfn.XMATCH("地域コミュニティに関すること",_xlfn.TEXTSPLIT(回答一覧[[#This Row],[7⃣区のおしらせ「せたがや」でどのようなテーマを特集してほしいか（複数選択可）]],";",,FALSE,0))),0,1)</f>
        <v>0</v>
      </c>
      <c r="AL114" s="36">
        <f>IF(ISNA(_xlfn.XMATCH("防災や防犯に関すること",_xlfn.TEXTSPLIT(回答一覧[[#This Row],[7⃣区のおしらせ「せたがや」でどのようなテーマを特集してほしいか（複数選択可）]],";",,FALSE,0))),0,1)</f>
        <v>0</v>
      </c>
      <c r="AM114" s="36">
        <f>IF(ISNA(_xlfn.XMATCH("多様性の尊重（人権尊重・男女共同参画）に関すること",_xlfn.TEXTSPLIT(回答一覧[[#This Row],[7⃣区のおしらせ「せたがや」でどのようなテーマを特集してほしいか（複数選択可）]],";",,FALSE,0))),0,1)</f>
        <v>0</v>
      </c>
      <c r="AN114" s="36">
        <f>IF(ISNA(_xlfn.XMATCH("文化・芸術やスポーツ、生涯学習に関すること",_xlfn.TEXTSPLIT(回答一覧[[#This Row],[7⃣区のおしらせ「せたがや」でどのようなテーマを特集してほしいか（複数選択可）]],";",,FALSE,0))),0,1)</f>
        <v>0</v>
      </c>
      <c r="AO114" s="36">
        <f>IF(ISNA(_xlfn.XMATCH("清掃・資源リサイクルに関すること",_xlfn.TEXTSPLIT(回答一覧[[#This Row],[7⃣区のおしらせ「せたがや」でどのようなテーマを特集してほしいか（複数選択可）]],";",,FALSE,0))),0,1)</f>
        <v>0</v>
      </c>
      <c r="AP114" s="36">
        <f>IF(ISNA(_xlfn.XMATCH("消費者支援や産業振興・雇用促進に関すること",_xlfn.TEXTSPLIT(回答一覧[[#This Row],[7⃣区のおしらせ「せたがや」でどのようなテーマを特集してほしいか（複数選択可）]],";",,FALSE,0))),0,1)</f>
        <v>0</v>
      </c>
      <c r="AQ114" s="36">
        <f>IF(ISNA(_xlfn.XMATCH("公園・緑地や自然環境の保護に関すること",_xlfn.TEXTSPLIT(回答一覧[[#This Row],[7⃣区のおしらせ「せたがや」でどのようなテーマを特集してほしいか（複数選択可）]],";",,FALSE,0))),0,1)</f>
        <v>0</v>
      </c>
      <c r="AR114" s="36">
        <f>IF(ISNA(_xlfn.XMATCH("都市景観や交通に関すること",_xlfn.TEXTSPLIT(回答一覧[[#This Row],[7⃣区のおしらせ「せたがや」でどのようなテーマを特集してほしいか（複数選択可）]],";",,FALSE,0))),0,1)</f>
        <v>0</v>
      </c>
      <c r="AS114" s="36">
        <f>IF(ISNA(_xlfn.XMATCH("特にない",_xlfn.TEXTSPLIT(回答一覧[[#This Row],[7⃣区のおしらせ「せたがや」でどのようなテーマを特集してほしいか（複数選択可）]],";",,FALSE,0))),0,1)</f>
        <v>0</v>
      </c>
      <c r="AT114" s="36">
        <f>IF(ISNA(_xlfn.XMATCH("その他",_xlfn.TEXTSPLIT(回答一覧[[#This Row],[7⃣区のおしらせ「せたがや」でどのようなテーマを特集してほしいか（複数選択可）]],";",,FALSE,0))),0,1)</f>
        <v>0</v>
      </c>
      <c r="AU114" s="36">
        <f>IF(ISNA(_xlfn.XMATCH("無回答",_xlfn.TEXTSPLIT(回答一覧[[#This Row],[7⃣区のおしらせ「せたがや」でどのようなテーマを特集してほしいか（複数選択可）]],";",,FALSE,0))),0,1)</f>
        <v>0</v>
      </c>
      <c r="AV114" s="8" t="s">
        <v>356</v>
      </c>
      <c r="AW114" s="8" t="s">
        <v>357</v>
      </c>
      <c r="AX114" s="8" t="s">
        <v>347</v>
      </c>
      <c r="AY114" s="7"/>
    </row>
    <row r="115" spans="1:51" ht="27">
      <c r="A115" s="6" t="s">
        <v>153</v>
      </c>
      <c r="B115" s="12" t="s">
        <v>358</v>
      </c>
      <c r="C115" s="12" t="s">
        <v>349</v>
      </c>
      <c r="D115" s="8" t="s">
        <v>728</v>
      </c>
      <c r="E115" s="8" t="s">
        <v>363</v>
      </c>
      <c r="F115" s="7" t="s">
        <v>350</v>
      </c>
      <c r="G115" s="36">
        <f>IF(ISNA(_xlfn.XMATCH("新聞折込・戸別配付",_xlfn.TEXTSPLIT(回答一覧[[#This Row],[4⃣区のおしらせ「せたがや」をどのように入手しているか（複数選択可）]],";",,FALSE,0))),0,1)</f>
        <v>1</v>
      </c>
      <c r="H115" s="36">
        <f>IF(ISNA(_xlfn.XMATCH("駅",_xlfn.TEXTSPLIT(回答一覧[[#This Row],[4⃣区のおしらせ「せたがや」をどのように入手しているか（複数選択可）]],";",,FALSE,0))),0,1)</f>
        <v>0</v>
      </c>
      <c r="I115" s="36">
        <f>IF(ISNA(_xlfn.XMATCH("郵便局・コンビニエンスストア・その他商業施設",_xlfn.TEXTSPLIT(回答一覧[[#This Row],[4⃣区のおしらせ「せたがや」をどのように入手しているか（複数選択可）]],";",,FALSE,0))),0,1)</f>
        <v>0</v>
      </c>
      <c r="J115" s="36">
        <f>IF(ISNA(_xlfn.XMATCH("区施設",_xlfn.TEXTSPLIT(回答一覧[[#This Row],[4⃣区のおしらせ「せたがや」をどのように入手しているか（複数選択可）]],";",,FALSE,0))),0,1)</f>
        <v>0</v>
      </c>
      <c r="K115" s="36">
        <f>IF(ISNA(_xlfn.XMATCH("区のホームページ",_xlfn.TEXTSPLIT(回答一覧[[#This Row],[4⃣区のおしらせ「せたがや」をどのように入手しているか（複数選択可）]],";",,FALSE,0))),0,1)</f>
        <v>0</v>
      </c>
      <c r="L115" s="36">
        <f>IF(ISNA(_xlfn.XMATCH("カタログポケット・マチイロ",_xlfn.TEXTSPLIT(回答一覧[[#This Row],[4⃣区のおしらせ「せたがや」をどのように入手しているか（複数選択可）]],";",,FALSE,0))),0,1)</f>
        <v>0</v>
      </c>
      <c r="M115" s="36">
        <f>IF(ISNA(_xlfn.XMATCH("入手していない",_xlfn.TEXTSPLIT(回答一覧[[#This Row],[4⃣区のおしらせ「せたがや」をどのように入手しているか（複数選択可）]],";",,FALSE,0))),0,1)</f>
        <v>0</v>
      </c>
      <c r="N115" s="36">
        <f>IF(ISNA(_xlfn.XMATCH("その他",_xlfn.TEXTSPLIT(回答一覧[[#This Row],[4⃣区のおしらせ「せたがや」をどのように入手しているか（複数選択可）]],";",,FALSE,0))),0,1)</f>
        <v>0</v>
      </c>
      <c r="O115" s="36">
        <f>IF(ISNA(_xlfn.XMATCH("無回答",_xlfn.TEXTSPLIT(回答一覧[[#This Row],[4⃣区のおしらせ「せたがや」をどのように入手しているか（複数選択可）]],";",,FALSE,0))),0,1)</f>
        <v>0</v>
      </c>
      <c r="P115" s="8" t="s">
        <v>351</v>
      </c>
      <c r="Q115" s="8" t="s">
        <v>352</v>
      </c>
      <c r="R115" s="8" t="s">
        <v>352</v>
      </c>
      <c r="S115" s="8" t="s">
        <v>352</v>
      </c>
      <c r="T115" s="8" t="s">
        <v>352</v>
      </c>
      <c r="U115" s="8" t="s">
        <v>352</v>
      </c>
      <c r="V115" s="8" t="s">
        <v>353</v>
      </c>
      <c r="W115" s="7" t="s">
        <v>391</v>
      </c>
      <c r="X115" s="36">
        <f>IF(ISNA(_xlfn.XMATCH("利用できる行政サービスや、暮らしに関わる情報・知識を入手したい",_xlfn.TEXTSPLIT(回答一覧[[#This Row],[6⃣区のおしらせ「せたがや」にどんなことを期待するか（複数選択可）]],";",,FALSE,0))),0,1)</f>
        <v>1</v>
      </c>
      <c r="Y115" s="36">
        <f>IF(ISNA(_xlfn.XMATCH("イベントの情報を入手したい",_xlfn.TEXTSPLIT(回答一覧[[#This Row],[6⃣区のおしらせ「せたがや」にどんなことを期待するか（複数選択可）]],";",,FALSE,0))),0,1)</f>
        <v>1</v>
      </c>
      <c r="Z115" s="36">
        <f>IF(ISNA(_xlfn.XMATCH("区の新しい取組みについて知りたい",_xlfn.TEXTSPLIT(回答一覧[[#This Row],[6⃣区のおしらせ「せたがや」にどんなことを期待するか（複数選択可）]],";",,FALSE,0))),0,1)</f>
        <v>0</v>
      </c>
      <c r="AA115" s="36">
        <f>IF(ISNA(_xlfn.XMATCH("予算など区政の基本的な情報を入手したい",_xlfn.TEXTSPLIT(回答一覧[[#This Row],[6⃣区のおしらせ「せたがや」にどんなことを期待するか（複数選択可）]],";",,FALSE,0))),0,1)</f>
        <v>0</v>
      </c>
      <c r="AB115" s="36">
        <f>IF(ISNA(_xlfn.XMATCH("区が直面する課題や、それに対する区の考え・取組みについて知りたい",_xlfn.TEXTSPLIT(回答一覧[[#This Row],[6⃣区のおしらせ「せたがや」にどんなことを期待するか（複数選択可）]],";",,FALSE,0))),0,1)</f>
        <v>0</v>
      </c>
      <c r="AC115" s="36">
        <f>IF(ISNA(_xlfn.XMATCH("区の取組みへの意見募集企画に意見や提案を寄せたい",_xlfn.TEXTSPLIT(回答一覧[[#This Row],[6⃣区のおしらせ「せたがや」にどんなことを期待するか（複数選択可）]],";",,FALSE,0))),0,1)</f>
        <v>0</v>
      </c>
      <c r="AD115" s="36">
        <f>IF(ISNA(_xlfn.XMATCH("区民等と区が協働して取り組んでいる事柄について知りたい",_xlfn.TEXTSPLIT(回答一覧[[#This Row],[6⃣区のおしらせ「せたがや」にどんなことを期待するか（複数選択可）]],";",,FALSE,0))),0,1)</f>
        <v>0</v>
      </c>
      <c r="AE115" s="36">
        <f>IF(ISNA(_xlfn.XMATCH("特にない",_xlfn.TEXTSPLIT(回答一覧[[#This Row],[6⃣区のおしらせ「せたがや」にどんなことを期待するか（複数選択可）]],";",,FALSE,0))),0,1)</f>
        <v>0</v>
      </c>
      <c r="AF115" s="36">
        <f>IF(ISNA(_xlfn.XMATCH("無回答",_xlfn.TEXTSPLIT(回答一覧[[#This Row],[6⃣区のおしらせ「せたがや」にどんなことを期待するか（複数選択可）]],";",,FALSE,0))),0,1)</f>
        <v>0</v>
      </c>
      <c r="AG115" s="7" t="s">
        <v>506</v>
      </c>
      <c r="AH115" s="36">
        <f>IF(ISNA(_xlfn.XMATCH("健康づくりや高齢者・障害者の福祉に関すること",_xlfn.TEXTSPLIT(回答一覧[[#This Row],[7⃣区のおしらせ「せたがや」でどのようなテーマを特集してほしいか（複数選択可）]],";",,FALSE,0))),0,1)</f>
        <v>1</v>
      </c>
      <c r="AI115" s="36">
        <f>IF(ISNA(_xlfn.XMATCH("生活の困りごとに対する支援に関すること",_xlfn.TEXTSPLIT(回答一覧[[#This Row],[7⃣区のおしらせ「せたがや」でどのようなテーマを特集してほしいか（複数選択可）]],";",,FALSE,0))),0,1)</f>
        <v>0</v>
      </c>
      <c r="AJ115" s="36">
        <f>IF(ISNA(_xlfn.XMATCH("子ども・若者や教育に関すること",_xlfn.TEXTSPLIT(回答一覧[[#This Row],[7⃣区のおしらせ「せたがや」でどのようなテーマを特集してほしいか（複数選択可）]],";",,FALSE,0))),0,1)</f>
        <v>0</v>
      </c>
      <c r="AK115" s="36">
        <f>IF(ISNA(_xlfn.XMATCH("地域コミュニティに関すること",_xlfn.TEXTSPLIT(回答一覧[[#This Row],[7⃣区のおしらせ「せたがや」でどのようなテーマを特集してほしいか（複数選択可）]],";",,FALSE,0))),0,1)</f>
        <v>1</v>
      </c>
      <c r="AL115" s="36">
        <f>IF(ISNA(_xlfn.XMATCH("防災や防犯に関すること",_xlfn.TEXTSPLIT(回答一覧[[#This Row],[7⃣区のおしらせ「せたがや」でどのようなテーマを特集してほしいか（複数選択可）]],";",,FALSE,0))),0,1)</f>
        <v>1</v>
      </c>
      <c r="AM115" s="36">
        <f>IF(ISNA(_xlfn.XMATCH("多様性の尊重（人権尊重・男女共同参画）に関すること",_xlfn.TEXTSPLIT(回答一覧[[#This Row],[7⃣区のおしらせ「せたがや」でどのようなテーマを特集してほしいか（複数選択可）]],";",,FALSE,0))),0,1)</f>
        <v>0</v>
      </c>
      <c r="AN115" s="36">
        <f>IF(ISNA(_xlfn.XMATCH("文化・芸術やスポーツ、生涯学習に関すること",_xlfn.TEXTSPLIT(回答一覧[[#This Row],[7⃣区のおしらせ「せたがや」でどのようなテーマを特集してほしいか（複数選択可）]],";",,FALSE,0))),0,1)</f>
        <v>1</v>
      </c>
      <c r="AO115" s="36">
        <f>IF(ISNA(_xlfn.XMATCH("清掃・資源リサイクルに関すること",_xlfn.TEXTSPLIT(回答一覧[[#This Row],[7⃣区のおしらせ「せたがや」でどのようなテーマを特集してほしいか（複数選択可）]],";",,FALSE,0))),0,1)</f>
        <v>0</v>
      </c>
      <c r="AP115" s="36">
        <f>IF(ISNA(_xlfn.XMATCH("消費者支援や産業振興・雇用促進に関すること",_xlfn.TEXTSPLIT(回答一覧[[#This Row],[7⃣区のおしらせ「せたがや」でどのようなテーマを特集してほしいか（複数選択可）]],";",,FALSE,0))),0,1)</f>
        <v>0</v>
      </c>
      <c r="AQ115" s="36">
        <f>IF(ISNA(_xlfn.XMATCH("公園・緑地や自然環境の保護に関すること",_xlfn.TEXTSPLIT(回答一覧[[#This Row],[7⃣区のおしらせ「せたがや」でどのようなテーマを特集してほしいか（複数選択可）]],";",,FALSE,0))),0,1)</f>
        <v>0</v>
      </c>
      <c r="AR115" s="36">
        <f>IF(ISNA(_xlfn.XMATCH("都市景観や交通に関すること",_xlfn.TEXTSPLIT(回答一覧[[#This Row],[7⃣区のおしらせ「せたがや」でどのようなテーマを特集してほしいか（複数選択可）]],";",,FALSE,0))),0,1)</f>
        <v>0</v>
      </c>
      <c r="AS115" s="36">
        <f>IF(ISNA(_xlfn.XMATCH("特にない",_xlfn.TEXTSPLIT(回答一覧[[#This Row],[7⃣区のおしらせ「せたがや」でどのようなテーマを特集してほしいか（複数選択可）]],";",,FALSE,0))),0,1)</f>
        <v>0</v>
      </c>
      <c r="AT115" s="36">
        <f>IF(ISNA(_xlfn.XMATCH("その他",_xlfn.TEXTSPLIT(回答一覧[[#This Row],[7⃣区のおしらせ「せたがや」でどのようなテーマを特集してほしいか（複数選択可）]],";",,FALSE,0))),0,1)</f>
        <v>0</v>
      </c>
      <c r="AU115" s="36">
        <f>IF(ISNA(_xlfn.XMATCH("無回答",_xlfn.TEXTSPLIT(回答一覧[[#This Row],[7⃣区のおしらせ「せたがや」でどのようなテーマを特集してほしいか（複数選択可）]],";",,FALSE,0))),0,1)</f>
        <v>0</v>
      </c>
      <c r="AV115" s="8" t="s">
        <v>363</v>
      </c>
      <c r="AW115" s="8" t="s">
        <v>357</v>
      </c>
      <c r="AX115" s="8" t="s">
        <v>347</v>
      </c>
      <c r="AY115" s="7"/>
    </row>
    <row r="116" spans="1:51" ht="54">
      <c r="A116" s="6" t="s">
        <v>152</v>
      </c>
      <c r="B116" s="12" t="s">
        <v>358</v>
      </c>
      <c r="C116" s="12" t="s">
        <v>380</v>
      </c>
      <c r="D116" s="8" t="s">
        <v>728</v>
      </c>
      <c r="E116" s="8" t="s">
        <v>730</v>
      </c>
      <c r="F116" s="7" t="s">
        <v>350</v>
      </c>
      <c r="G116" s="36">
        <f>IF(ISNA(_xlfn.XMATCH("新聞折込・戸別配付",_xlfn.TEXTSPLIT(回答一覧[[#This Row],[4⃣区のおしらせ「せたがや」をどのように入手しているか（複数選択可）]],";",,FALSE,0))),0,1)</f>
        <v>1</v>
      </c>
      <c r="H116" s="36">
        <f>IF(ISNA(_xlfn.XMATCH("駅",_xlfn.TEXTSPLIT(回答一覧[[#This Row],[4⃣区のおしらせ「せたがや」をどのように入手しているか（複数選択可）]],";",,FALSE,0))),0,1)</f>
        <v>0</v>
      </c>
      <c r="I116" s="36">
        <f>IF(ISNA(_xlfn.XMATCH("郵便局・コンビニエンスストア・その他商業施設",_xlfn.TEXTSPLIT(回答一覧[[#This Row],[4⃣区のおしらせ「せたがや」をどのように入手しているか（複数選択可）]],";",,FALSE,0))),0,1)</f>
        <v>0</v>
      </c>
      <c r="J116" s="36">
        <f>IF(ISNA(_xlfn.XMATCH("区施設",_xlfn.TEXTSPLIT(回答一覧[[#This Row],[4⃣区のおしらせ「せたがや」をどのように入手しているか（複数選択可）]],";",,FALSE,0))),0,1)</f>
        <v>0</v>
      </c>
      <c r="K116" s="36">
        <f>IF(ISNA(_xlfn.XMATCH("区のホームページ",_xlfn.TEXTSPLIT(回答一覧[[#This Row],[4⃣区のおしらせ「せたがや」をどのように入手しているか（複数選択可）]],";",,FALSE,0))),0,1)</f>
        <v>0</v>
      </c>
      <c r="L116" s="36">
        <f>IF(ISNA(_xlfn.XMATCH("カタログポケット・マチイロ",_xlfn.TEXTSPLIT(回答一覧[[#This Row],[4⃣区のおしらせ「せたがや」をどのように入手しているか（複数選択可）]],";",,FALSE,0))),0,1)</f>
        <v>0</v>
      </c>
      <c r="M116" s="36">
        <f>IF(ISNA(_xlfn.XMATCH("入手していない",_xlfn.TEXTSPLIT(回答一覧[[#This Row],[4⃣区のおしらせ「せたがや」をどのように入手しているか（複数選択可）]],";",,FALSE,0))),0,1)</f>
        <v>0</v>
      </c>
      <c r="N116" s="36">
        <f>IF(ISNA(_xlfn.XMATCH("その他",_xlfn.TEXTSPLIT(回答一覧[[#This Row],[4⃣区のおしらせ「せたがや」をどのように入手しているか（複数選択可）]],";",,FALSE,0))),0,1)</f>
        <v>0</v>
      </c>
      <c r="O116" s="36">
        <f>IF(ISNA(_xlfn.XMATCH("無回答",_xlfn.TEXTSPLIT(回答一覧[[#This Row],[4⃣区のおしらせ「せたがや」をどのように入手しているか（複数選択可）]],";",,FALSE,0))),0,1)</f>
        <v>0</v>
      </c>
      <c r="P116" s="8" t="s">
        <v>387</v>
      </c>
      <c r="Q116" s="8" t="s">
        <v>377</v>
      </c>
      <c r="R116" s="8" t="s">
        <v>377</v>
      </c>
      <c r="S116" s="8" t="s">
        <v>377</v>
      </c>
      <c r="T116" s="8" t="s">
        <v>377</v>
      </c>
      <c r="U116" s="8" t="s">
        <v>377</v>
      </c>
      <c r="V116" s="8" t="s">
        <v>353</v>
      </c>
      <c r="W116" s="7" t="s">
        <v>371</v>
      </c>
      <c r="X116" s="36">
        <f>IF(ISNA(_xlfn.XMATCH("利用できる行政サービスや、暮らしに関わる情報・知識を入手したい",_xlfn.TEXTSPLIT(回答一覧[[#This Row],[6⃣区のおしらせ「せたがや」にどんなことを期待するか（複数選択可）]],";",,FALSE,0))),0,1)</f>
        <v>1</v>
      </c>
      <c r="Y116" s="36">
        <f>IF(ISNA(_xlfn.XMATCH("イベントの情報を入手したい",_xlfn.TEXTSPLIT(回答一覧[[#This Row],[6⃣区のおしらせ「せたがや」にどんなことを期待するか（複数選択可）]],";",,FALSE,0))),0,1)</f>
        <v>1</v>
      </c>
      <c r="Z116" s="36">
        <f>IF(ISNA(_xlfn.XMATCH("区の新しい取組みについて知りたい",_xlfn.TEXTSPLIT(回答一覧[[#This Row],[6⃣区のおしらせ「せたがや」にどんなことを期待するか（複数選択可）]],";",,FALSE,0))),0,1)</f>
        <v>1</v>
      </c>
      <c r="AA116" s="36">
        <f>IF(ISNA(_xlfn.XMATCH("予算など区政の基本的な情報を入手したい",_xlfn.TEXTSPLIT(回答一覧[[#This Row],[6⃣区のおしらせ「せたがや」にどんなことを期待するか（複数選択可）]],";",,FALSE,0))),0,1)</f>
        <v>0</v>
      </c>
      <c r="AB116" s="36">
        <f>IF(ISNA(_xlfn.XMATCH("区が直面する課題や、それに対する区の考え・取組みについて知りたい",_xlfn.TEXTSPLIT(回答一覧[[#This Row],[6⃣区のおしらせ「せたがや」にどんなことを期待するか（複数選択可）]],";",,FALSE,0))),0,1)</f>
        <v>1</v>
      </c>
      <c r="AC116" s="36">
        <f>IF(ISNA(_xlfn.XMATCH("区の取組みへの意見募集企画に意見や提案を寄せたい",_xlfn.TEXTSPLIT(回答一覧[[#This Row],[6⃣区のおしらせ「せたがや」にどんなことを期待するか（複数選択可）]],";",,FALSE,0))),0,1)</f>
        <v>0</v>
      </c>
      <c r="AD116" s="36">
        <f>IF(ISNA(_xlfn.XMATCH("区民等と区が協働して取り組んでいる事柄について知りたい",_xlfn.TEXTSPLIT(回答一覧[[#This Row],[6⃣区のおしらせ「せたがや」にどんなことを期待するか（複数選択可）]],";",,FALSE,0))),0,1)</f>
        <v>1</v>
      </c>
      <c r="AE116" s="36">
        <f>IF(ISNA(_xlfn.XMATCH("特にない",_xlfn.TEXTSPLIT(回答一覧[[#This Row],[6⃣区のおしらせ「せたがや」にどんなことを期待するか（複数選択可）]],";",,FALSE,0))),0,1)</f>
        <v>0</v>
      </c>
      <c r="AF116" s="36">
        <f>IF(ISNA(_xlfn.XMATCH("無回答",_xlfn.TEXTSPLIT(回答一覧[[#This Row],[6⃣区のおしらせ「せたがや」にどんなことを期待するか（複数選択可）]],";",,FALSE,0))),0,1)</f>
        <v>0</v>
      </c>
      <c r="AG116" s="7" t="s">
        <v>505</v>
      </c>
      <c r="AH116" s="36">
        <f>IF(ISNA(_xlfn.XMATCH("健康づくりや高齢者・障害者の福祉に関すること",_xlfn.TEXTSPLIT(回答一覧[[#This Row],[7⃣区のおしらせ「せたがや」でどのようなテーマを特集してほしいか（複数選択可）]],";",,FALSE,0))),0,1)</f>
        <v>0</v>
      </c>
      <c r="AI116" s="36">
        <f>IF(ISNA(_xlfn.XMATCH("生活の困りごとに対する支援に関すること",_xlfn.TEXTSPLIT(回答一覧[[#This Row],[7⃣区のおしらせ「せたがや」でどのようなテーマを特集してほしいか（複数選択可）]],";",,FALSE,0))),0,1)</f>
        <v>0</v>
      </c>
      <c r="AJ116" s="36">
        <f>IF(ISNA(_xlfn.XMATCH("子ども・若者や教育に関すること",_xlfn.TEXTSPLIT(回答一覧[[#This Row],[7⃣区のおしらせ「せたがや」でどのようなテーマを特集してほしいか（複数選択可）]],";",,FALSE,0))),0,1)</f>
        <v>0</v>
      </c>
      <c r="AK116" s="36">
        <f>IF(ISNA(_xlfn.XMATCH("地域コミュニティに関すること",_xlfn.TEXTSPLIT(回答一覧[[#This Row],[7⃣区のおしらせ「せたがや」でどのようなテーマを特集してほしいか（複数選択可）]],";",,FALSE,0))),0,1)</f>
        <v>1</v>
      </c>
      <c r="AL116" s="36">
        <f>IF(ISNA(_xlfn.XMATCH("防災や防犯に関すること",_xlfn.TEXTSPLIT(回答一覧[[#This Row],[7⃣区のおしらせ「せたがや」でどのようなテーマを特集してほしいか（複数選択可）]],";",,FALSE,0))),0,1)</f>
        <v>0</v>
      </c>
      <c r="AM116" s="36">
        <f>IF(ISNA(_xlfn.XMATCH("多様性の尊重（人権尊重・男女共同参画）に関すること",_xlfn.TEXTSPLIT(回答一覧[[#This Row],[7⃣区のおしらせ「せたがや」でどのようなテーマを特集してほしいか（複数選択可）]],";",,FALSE,0))),0,1)</f>
        <v>0</v>
      </c>
      <c r="AN116" s="36">
        <f>IF(ISNA(_xlfn.XMATCH("文化・芸術やスポーツ、生涯学習に関すること",_xlfn.TEXTSPLIT(回答一覧[[#This Row],[7⃣区のおしらせ「せたがや」でどのようなテーマを特集してほしいか（複数選択可）]],";",,FALSE,0))),0,1)</f>
        <v>1</v>
      </c>
      <c r="AO116" s="36">
        <f>IF(ISNA(_xlfn.XMATCH("清掃・資源リサイクルに関すること",_xlfn.TEXTSPLIT(回答一覧[[#This Row],[7⃣区のおしらせ「せたがや」でどのようなテーマを特集してほしいか（複数選択可）]],";",,FALSE,0))),0,1)</f>
        <v>0</v>
      </c>
      <c r="AP116" s="36">
        <f>IF(ISNA(_xlfn.XMATCH("消費者支援や産業振興・雇用促進に関すること",_xlfn.TEXTSPLIT(回答一覧[[#This Row],[7⃣区のおしらせ「せたがや」でどのようなテーマを特集してほしいか（複数選択可）]],";",,FALSE,0))),0,1)</f>
        <v>0</v>
      </c>
      <c r="AQ116" s="36">
        <f>IF(ISNA(_xlfn.XMATCH("公園・緑地や自然環境の保護に関すること",_xlfn.TEXTSPLIT(回答一覧[[#This Row],[7⃣区のおしらせ「せたがや」でどのようなテーマを特集してほしいか（複数選択可）]],";",,FALSE,0))),0,1)</f>
        <v>0</v>
      </c>
      <c r="AR116" s="36">
        <f>IF(ISNA(_xlfn.XMATCH("都市景観や交通に関すること",_xlfn.TEXTSPLIT(回答一覧[[#This Row],[7⃣区のおしらせ「せたがや」でどのようなテーマを特集してほしいか（複数選択可）]],";",,FALSE,0))),0,1)</f>
        <v>0</v>
      </c>
      <c r="AS116" s="36">
        <f>IF(ISNA(_xlfn.XMATCH("特にない",_xlfn.TEXTSPLIT(回答一覧[[#This Row],[7⃣区のおしらせ「せたがや」でどのようなテーマを特集してほしいか（複数選択可）]],";",,FALSE,0))),0,1)</f>
        <v>0</v>
      </c>
      <c r="AT116" s="36">
        <f>IF(ISNA(_xlfn.XMATCH("その他",_xlfn.TEXTSPLIT(回答一覧[[#This Row],[7⃣区のおしらせ「せたがや」でどのようなテーマを特集してほしいか（複数選択可）]],";",,FALSE,0))),0,1)</f>
        <v>0</v>
      </c>
      <c r="AU116" s="36">
        <f>IF(ISNA(_xlfn.XMATCH("無回答",_xlfn.TEXTSPLIT(回答一覧[[#This Row],[7⃣区のおしらせ「せたがや」でどのようなテーマを特集してほしいか（複数選択可）]],";",,FALSE,0))),0,1)</f>
        <v>0</v>
      </c>
      <c r="AV116" s="8" t="s">
        <v>389</v>
      </c>
      <c r="AW116" s="8" t="s">
        <v>357</v>
      </c>
      <c r="AX116" s="8" t="s">
        <v>347</v>
      </c>
      <c r="AY116" s="7"/>
    </row>
    <row r="117" spans="1:51" ht="54">
      <c r="A117" s="6" t="s">
        <v>151</v>
      </c>
      <c r="B117" s="12" t="s">
        <v>374</v>
      </c>
      <c r="C117" s="12" t="s">
        <v>349</v>
      </c>
      <c r="D117" s="8" t="s">
        <v>728</v>
      </c>
      <c r="E117" s="8" t="s">
        <v>730</v>
      </c>
      <c r="F117" s="7" t="s">
        <v>502</v>
      </c>
      <c r="G117" s="36">
        <f>IF(ISNA(_xlfn.XMATCH("新聞折込・戸別配付",_xlfn.TEXTSPLIT(回答一覧[[#This Row],[4⃣区のおしらせ「せたがや」をどのように入手しているか（複数選択可）]],";",,FALSE,0))),0,1)</f>
        <v>0</v>
      </c>
      <c r="H117" s="36">
        <f>IF(ISNA(_xlfn.XMATCH("駅",_xlfn.TEXTSPLIT(回答一覧[[#This Row],[4⃣区のおしらせ「せたがや」をどのように入手しているか（複数選択可）]],";",,FALSE,0))),0,1)</f>
        <v>0</v>
      </c>
      <c r="I117" s="36">
        <f>IF(ISNA(_xlfn.XMATCH("郵便局・コンビニエンスストア・その他商業施設",_xlfn.TEXTSPLIT(回答一覧[[#This Row],[4⃣区のおしらせ「せたがや」をどのように入手しているか（複数選択可）]],";",,FALSE,0))),0,1)</f>
        <v>1</v>
      </c>
      <c r="J117" s="36">
        <f>IF(ISNA(_xlfn.XMATCH("区施設",_xlfn.TEXTSPLIT(回答一覧[[#This Row],[4⃣区のおしらせ「せたがや」をどのように入手しているか（複数選択可）]],";",,FALSE,0))),0,1)</f>
        <v>1</v>
      </c>
      <c r="K117" s="36">
        <f>IF(ISNA(_xlfn.XMATCH("区のホームページ",_xlfn.TEXTSPLIT(回答一覧[[#This Row],[4⃣区のおしらせ「せたがや」をどのように入手しているか（複数選択可）]],";",,FALSE,0))),0,1)</f>
        <v>0</v>
      </c>
      <c r="L117" s="36">
        <f>IF(ISNA(_xlfn.XMATCH("カタログポケット・マチイロ",_xlfn.TEXTSPLIT(回答一覧[[#This Row],[4⃣区のおしらせ「せたがや」をどのように入手しているか（複数選択可）]],";",,FALSE,0))),0,1)</f>
        <v>0</v>
      </c>
      <c r="M117" s="36">
        <f>IF(ISNA(_xlfn.XMATCH("入手していない",_xlfn.TEXTSPLIT(回答一覧[[#This Row],[4⃣区のおしらせ「せたがや」をどのように入手しているか（複数選択可）]],";",,FALSE,0))),0,1)</f>
        <v>0</v>
      </c>
      <c r="N117" s="36">
        <f>IF(ISNA(_xlfn.XMATCH("その他",_xlfn.TEXTSPLIT(回答一覧[[#This Row],[4⃣区のおしらせ「せたがや」をどのように入手しているか（複数選択可）]],";",,FALSE,0))),0,1)</f>
        <v>0</v>
      </c>
      <c r="O117" s="36">
        <f>IF(ISNA(_xlfn.XMATCH("無回答",_xlfn.TEXTSPLIT(回答一覧[[#This Row],[4⃣区のおしらせ「せたがや」をどのように入手しているか（複数選択可）]],";",,FALSE,0))),0,1)</f>
        <v>0</v>
      </c>
      <c r="P117" s="8" t="s">
        <v>360</v>
      </c>
      <c r="Q117" s="8" t="s">
        <v>352</v>
      </c>
      <c r="R117" s="8" t="s">
        <v>352</v>
      </c>
      <c r="S117" s="8" t="s">
        <v>352</v>
      </c>
      <c r="T117" s="8" t="s">
        <v>352</v>
      </c>
      <c r="U117" s="8" t="s">
        <v>377</v>
      </c>
      <c r="V117" s="8" t="s">
        <v>353</v>
      </c>
      <c r="W117" s="7" t="s">
        <v>503</v>
      </c>
      <c r="X117" s="36">
        <f>IF(ISNA(_xlfn.XMATCH("利用できる行政サービスや、暮らしに関わる情報・知識を入手したい",_xlfn.TEXTSPLIT(回答一覧[[#This Row],[6⃣区のおしらせ「せたがや」にどんなことを期待するか（複数選択可）]],";",,FALSE,0))),0,1)</f>
        <v>1</v>
      </c>
      <c r="Y117" s="36">
        <f>IF(ISNA(_xlfn.XMATCH("イベントの情報を入手したい",_xlfn.TEXTSPLIT(回答一覧[[#This Row],[6⃣区のおしらせ「せたがや」にどんなことを期待するか（複数選択可）]],";",,FALSE,0))),0,1)</f>
        <v>1</v>
      </c>
      <c r="Z117" s="36">
        <f>IF(ISNA(_xlfn.XMATCH("区の新しい取組みについて知りたい",_xlfn.TEXTSPLIT(回答一覧[[#This Row],[6⃣区のおしらせ「せたがや」にどんなことを期待するか（複数選択可）]],";",,FALSE,0))),0,1)</f>
        <v>0</v>
      </c>
      <c r="AA117" s="36">
        <f>IF(ISNA(_xlfn.XMATCH("予算など区政の基本的な情報を入手したい",_xlfn.TEXTSPLIT(回答一覧[[#This Row],[6⃣区のおしらせ「せたがや」にどんなことを期待するか（複数選択可）]],";",,FALSE,0))),0,1)</f>
        <v>0</v>
      </c>
      <c r="AB117" s="36">
        <f>IF(ISNA(_xlfn.XMATCH("区が直面する課題や、それに対する区の考え・取組みについて知りたい",_xlfn.TEXTSPLIT(回答一覧[[#This Row],[6⃣区のおしらせ「せたがや」にどんなことを期待するか（複数選択可）]],";",,FALSE,0))),0,1)</f>
        <v>1</v>
      </c>
      <c r="AC117" s="36">
        <f>IF(ISNA(_xlfn.XMATCH("区の取組みへの意見募集企画に意見や提案を寄せたい",_xlfn.TEXTSPLIT(回答一覧[[#This Row],[6⃣区のおしらせ「せたがや」にどんなことを期待するか（複数選択可）]],";",,FALSE,0))),0,1)</f>
        <v>0</v>
      </c>
      <c r="AD117" s="36">
        <f>IF(ISNA(_xlfn.XMATCH("区民等と区が協働して取り組んでいる事柄について知りたい",_xlfn.TEXTSPLIT(回答一覧[[#This Row],[6⃣区のおしらせ「せたがや」にどんなことを期待するか（複数選択可）]],";",,FALSE,0))),0,1)</f>
        <v>1</v>
      </c>
      <c r="AE117" s="36">
        <f>IF(ISNA(_xlfn.XMATCH("特にない",_xlfn.TEXTSPLIT(回答一覧[[#This Row],[6⃣区のおしらせ「せたがや」にどんなことを期待するか（複数選択可）]],";",,FALSE,0))),0,1)</f>
        <v>0</v>
      </c>
      <c r="AF117" s="36">
        <f>IF(ISNA(_xlfn.XMATCH("無回答",_xlfn.TEXTSPLIT(回答一覧[[#This Row],[6⃣区のおしらせ「せたがや」にどんなことを期待するか（複数選択可）]],";",,FALSE,0))),0,1)</f>
        <v>0</v>
      </c>
      <c r="AG117" s="7" t="s">
        <v>504</v>
      </c>
      <c r="AH117" s="36">
        <f>IF(ISNA(_xlfn.XMATCH("健康づくりや高齢者・障害者の福祉に関すること",_xlfn.TEXTSPLIT(回答一覧[[#This Row],[7⃣区のおしらせ「せたがや」でどのようなテーマを特集してほしいか（複数選択可）]],";",,FALSE,0))),0,1)</f>
        <v>0</v>
      </c>
      <c r="AI117" s="36">
        <f>IF(ISNA(_xlfn.XMATCH("生活の困りごとに対する支援に関すること",_xlfn.TEXTSPLIT(回答一覧[[#This Row],[7⃣区のおしらせ「せたがや」でどのようなテーマを特集してほしいか（複数選択可）]],";",,FALSE,0))),0,1)</f>
        <v>1</v>
      </c>
      <c r="AJ117" s="36">
        <f>IF(ISNA(_xlfn.XMATCH("子ども・若者や教育に関すること",_xlfn.TEXTSPLIT(回答一覧[[#This Row],[7⃣区のおしらせ「せたがや」でどのようなテーマを特集してほしいか（複数選択可）]],";",,FALSE,0))),0,1)</f>
        <v>0</v>
      </c>
      <c r="AK117" s="36">
        <f>IF(ISNA(_xlfn.XMATCH("地域コミュニティに関すること",_xlfn.TEXTSPLIT(回答一覧[[#This Row],[7⃣区のおしらせ「せたがや」でどのようなテーマを特集してほしいか（複数選択可）]],";",,FALSE,0))),0,1)</f>
        <v>1</v>
      </c>
      <c r="AL117" s="36">
        <f>IF(ISNA(_xlfn.XMATCH("防災や防犯に関すること",_xlfn.TEXTSPLIT(回答一覧[[#This Row],[7⃣区のおしらせ「せたがや」でどのようなテーマを特集してほしいか（複数選択可）]],";",,FALSE,0))),0,1)</f>
        <v>1</v>
      </c>
      <c r="AM117" s="36">
        <f>IF(ISNA(_xlfn.XMATCH("多様性の尊重（人権尊重・男女共同参画）に関すること",_xlfn.TEXTSPLIT(回答一覧[[#This Row],[7⃣区のおしらせ「せたがや」でどのようなテーマを特集してほしいか（複数選択可）]],";",,FALSE,0))),0,1)</f>
        <v>0</v>
      </c>
      <c r="AN117" s="36">
        <f>IF(ISNA(_xlfn.XMATCH("文化・芸術やスポーツ、生涯学習に関すること",_xlfn.TEXTSPLIT(回答一覧[[#This Row],[7⃣区のおしらせ「せたがや」でどのようなテーマを特集してほしいか（複数選択可）]],";",,FALSE,0))),0,1)</f>
        <v>0</v>
      </c>
      <c r="AO117" s="36">
        <f>IF(ISNA(_xlfn.XMATCH("清掃・資源リサイクルに関すること",_xlfn.TEXTSPLIT(回答一覧[[#This Row],[7⃣区のおしらせ「せたがや」でどのようなテーマを特集してほしいか（複数選択可）]],";",,FALSE,0))),0,1)</f>
        <v>1</v>
      </c>
      <c r="AP117" s="36">
        <f>IF(ISNA(_xlfn.XMATCH("消費者支援や産業振興・雇用促進に関すること",_xlfn.TEXTSPLIT(回答一覧[[#This Row],[7⃣区のおしらせ「せたがや」でどのようなテーマを特集してほしいか（複数選択可）]],";",,FALSE,0))),0,1)</f>
        <v>0</v>
      </c>
      <c r="AQ117" s="36">
        <f>IF(ISNA(_xlfn.XMATCH("公園・緑地や自然環境の保護に関すること",_xlfn.TEXTSPLIT(回答一覧[[#This Row],[7⃣区のおしらせ「せたがや」でどのようなテーマを特集してほしいか（複数選択可）]],";",,FALSE,0))),0,1)</f>
        <v>1</v>
      </c>
      <c r="AR117" s="36">
        <f>IF(ISNA(_xlfn.XMATCH("都市景観や交通に関すること",_xlfn.TEXTSPLIT(回答一覧[[#This Row],[7⃣区のおしらせ「せたがや」でどのようなテーマを特集してほしいか（複数選択可）]],";",,FALSE,0))),0,1)</f>
        <v>1</v>
      </c>
      <c r="AS117" s="36">
        <f>IF(ISNA(_xlfn.XMATCH("特にない",_xlfn.TEXTSPLIT(回答一覧[[#This Row],[7⃣区のおしらせ「せたがや」でどのようなテーマを特集してほしいか（複数選択可）]],";",,FALSE,0))),0,1)</f>
        <v>0</v>
      </c>
      <c r="AT117" s="36">
        <f>IF(ISNA(_xlfn.XMATCH("その他",_xlfn.TEXTSPLIT(回答一覧[[#This Row],[7⃣区のおしらせ「せたがや」でどのようなテーマを特集してほしいか（複数選択可）]],";",,FALSE,0))),0,1)</f>
        <v>0</v>
      </c>
      <c r="AU117" s="36">
        <f>IF(ISNA(_xlfn.XMATCH("無回答",_xlfn.TEXTSPLIT(回答一覧[[#This Row],[7⃣区のおしらせ「せたがや」でどのようなテーマを特集してほしいか（複数選択可）]],";",,FALSE,0))),0,1)</f>
        <v>0</v>
      </c>
      <c r="AV117" s="8" t="s">
        <v>356</v>
      </c>
      <c r="AW117" s="8" t="s">
        <v>357</v>
      </c>
      <c r="AX117" s="8" t="s">
        <v>347</v>
      </c>
      <c r="AY117" s="7"/>
    </row>
    <row r="118" spans="1:51" ht="40.5">
      <c r="A118" s="6" t="s">
        <v>150</v>
      </c>
      <c r="B118" s="12" t="s">
        <v>374</v>
      </c>
      <c r="C118" s="12" t="s">
        <v>349</v>
      </c>
      <c r="D118" s="8" t="s">
        <v>728</v>
      </c>
      <c r="E118" s="8" t="s">
        <v>730</v>
      </c>
      <c r="F118" s="7" t="s">
        <v>350</v>
      </c>
      <c r="G118" s="36">
        <f>IF(ISNA(_xlfn.XMATCH("新聞折込・戸別配付",_xlfn.TEXTSPLIT(回答一覧[[#This Row],[4⃣区のおしらせ「せたがや」をどのように入手しているか（複数選択可）]],";",,FALSE,0))),0,1)</f>
        <v>1</v>
      </c>
      <c r="H118" s="36">
        <f>IF(ISNA(_xlfn.XMATCH("駅",_xlfn.TEXTSPLIT(回答一覧[[#This Row],[4⃣区のおしらせ「せたがや」をどのように入手しているか（複数選択可）]],";",,FALSE,0))),0,1)</f>
        <v>0</v>
      </c>
      <c r="I118" s="36">
        <f>IF(ISNA(_xlfn.XMATCH("郵便局・コンビニエンスストア・その他商業施設",_xlfn.TEXTSPLIT(回答一覧[[#This Row],[4⃣区のおしらせ「せたがや」をどのように入手しているか（複数選択可）]],";",,FALSE,0))),0,1)</f>
        <v>0</v>
      </c>
      <c r="J118" s="36">
        <f>IF(ISNA(_xlfn.XMATCH("区施設",_xlfn.TEXTSPLIT(回答一覧[[#This Row],[4⃣区のおしらせ「せたがや」をどのように入手しているか（複数選択可）]],";",,FALSE,0))),0,1)</f>
        <v>0</v>
      </c>
      <c r="K118" s="36">
        <f>IF(ISNA(_xlfn.XMATCH("区のホームページ",_xlfn.TEXTSPLIT(回答一覧[[#This Row],[4⃣区のおしらせ「せたがや」をどのように入手しているか（複数選択可）]],";",,FALSE,0))),0,1)</f>
        <v>0</v>
      </c>
      <c r="L118" s="36">
        <f>IF(ISNA(_xlfn.XMATCH("カタログポケット・マチイロ",_xlfn.TEXTSPLIT(回答一覧[[#This Row],[4⃣区のおしらせ「せたがや」をどのように入手しているか（複数選択可）]],";",,FALSE,0))),0,1)</f>
        <v>0</v>
      </c>
      <c r="M118" s="36">
        <f>IF(ISNA(_xlfn.XMATCH("入手していない",_xlfn.TEXTSPLIT(回答一覧[[#This Row],[4⃣区のおしらせ「せたがや」をどのように入手しているか（複数選択可）]],";",,FALSE,0))),0,1)</f>
        <v>0</v>
      </c>
      <c r="N118" s="36">
        <f>IF(ISNA(_xlfn.XMATCH("その他",_xlfn.TEXTSPLIT(回答一覧[[#This Row],[4⃣区のおしらせ「せたがや」をどのように入手しているか（複数選択可）]],";",,FALSE,0))),0,1)</f>
        <v>0</v>
      </c>
      <c r="O118" s="36">
        <f>IF(ISNA(_xlfn.XMATCH("無回答",_xlfn.TEXTSPLIT(回答一覧[[#This Row],[4⃣区のおしらせ「せたがや」をどのように入手しているか（複数選択可）]],";",,FALSE,0))),0,1)</f>
        <v>0</v>
      </c>
      <c r="P118" s="8" t="s">
        <v>360</v>
      </c>
      <c r="Q118" s="8" t="s">
        <v>352</v>
      </c>
      <c r="R118" s="8" t="s">
        <v>352</v>
      </c>
      <c r="S118" s="8" t="s">
        <v>352</v>
      </c>
      <c r="T118" s="8" t="s">
        <v>352</v>
      </c>
      <c r="U118" s="8" t="s">
        <v>352</v>
      </c>
      <c r="V118" s="8" t="s">
        <v>353</v>
      </c>
      <c r="W118" s="7" t="s">
        <v>500</v>
      </c>
      <c r="X118" s="36">
        <f>IF(ISNA(_xlfn.XMATCH("利用できる行政サービスや、暮らしに関わる情報・知識を入手したい",_xlfn.TEXTSPLIT(回答一覧[[#This Row],[6⃣区のおしらせ「せたがや」にどんなことを期待するか（複数選択可）]],";",,FALSE,0))),0,1)</f>
        <v>1</v>
      </c>
      <c r="Y118" s="36">
        <f>IF(ISNA(_xlfn.XMATCH("イベントの情報を入手したい",_xlfn.TEXTSPLIT(回答一覧[[#This Row],[6⃣区のおしらせ「せたがや」にどんなことを期待するか（複数選択可）]],";",,FALSE,0))),0,1)</f>
        <v>1</v>
      </c>
      <c r="Z118" s="36">
        <f>IF(ISNA(_xlfn.XMATCH("区の新しい取組みについて知りたい",_xlfn.TEXTSPLIT(回答一覧[[#This Row],[6⃣区のおしらせ「せたがや」にどんなことを期待するか（複数選択可）]],";",,FALSE,0))),0,1)</f>
        <v>0</v>
      </c>
      <c r="AA118" s="36">
        <f>IF(ISNA(_xlfn.XMATCH("予算など区政の基本的な情報を入手したい",_xlfn.TEXTSPLIT(回答一覧[[#This Row],[6⃣区のおしらせ「せたがや」にどんなことを期待するか（複数選択可）]],";",,FALSE,0))),0,1)</f>
        <v>0</v>
      </c>
      <c r="AB118" s="36">
        <f>IF(ISNA(_xlfn.XMATCH("区が直面する課題や、それに対する区の考え・取組みについて知りたい",_xlfn.TEXTSPLIT(回答一覧[[#This Row],[6⃣区のおしらせ「せたがや」にどんなことを期待するか（複数選択可）]],";",,FALSE,0))),0,1)</f>
        <v>1</v>
      </c>
      <c r="AC118" s="36">
        <f>IF(ISNA(_xlfn.XMATCH("区の取組みへの意見募集企画に意見や提案を寄せたい",_xlfn.TEXTSPLIT(回答一覧[[#This Row],[6⃣区のおしらせ「せたがや」にどんなことを期待するか（複数選択可）]],";",,FALSE,0))),0,1)</f>
        <v>0</v>
      </c>
      <c r="AD118" s="36">
        <f>IF(ISNA(_xlfn.XMATCH("区民等と区が協働して取り組んでいる事柄について知りたい",_xlfn.TEXTSPLIT(回答一覧[[#This Row],[6⃣区のおしらせ「せたがや」にどんなことを期待するか（複数選択可）]],";",,FALSE,0))),0,1)</f>
        <v>0</v>
      </c>
      <c r="AE118" s="36">
        <f>IF(ISNA(_xlfn.XMATCH("特にない",_xlfn.TEXTSPLIT(回答一覧[[#This Row],[6⃣区のおしらせ「せたがや」にどんなことを期待するか（複数選択可）]],";",,FALSE,0))),0,1)</f>
        <v>0</v>
      </c>
      <c r="AF118" s="36">
        <f>IF(ISNA(_xlfn.XMATCH("無回答",_xlfn.TEXTSPLIT(回答一覧[[#This Row],[6⃣区のおしらせ「せたがや」にどんなことを期待するか（複数選択可）]],";",,FALSE,0))),0,1)</f>
        <v>0</v>
      </c>
      <c r="AG118" s="7" t="s">
        <v>501</v>
      </c>
      <c r="AH118" s="36">
        <f>IF(ISNA(_xlfn.XMATCH("健康づくりや高齢者・障害者の福祉に関すること",_xlfn.TEXTSPLIT(回答一覧[[#This Row],[7⃣区のおしらせ「せたがや」でどのようなテーマを特集してほしいか（複数選択可）]],";",,FALSE,0))),0,1)</f>
        <v>0</v>
      </c>
      <c r="AI118" s="36">
        <f>IF(ISNA(_xlfn.XMATCH("生活の困りごとに対する支援に関すること",_xlfn.TEXTSPLIT(回答一覧[[#This Row],[7⃣区のおしらせ「せたがや」でどのようなテーマを特集してほしいか（複数選択可）]],";",,FALSE,0))),0,1)</f>
        <v>1</v>
      </c>
      <c r="AJ118" s="36">
        <f>IF(ISNA(_xlfn.XMATCH("子ども・若者や教育に関すること",_xlfn.TEXTSPLIT(回答一覧[[#This Row],[7⃣区のおしらせ「せたがや」でどのようなテーマを特集してほしいか（複数選択可）]],";",,FALSE,0))),0,1)</f>
        <v>1</v>
      </c>
      <c r="AK118" s="36">
        <f>IF(ISNA(_xlfn.XMATCH("地域コミュニティに関すること",_xlfn.TEXTSPLIT(回答一覧[[#This Row],[7⃣区のおしらせ「せたがや」でどのようなテーマを特集してほしいか（複数選択可）]],";",,FALSE,0))),0,1)</f>
        <v>1</v>
      </c>
      <c r="AL118" s="36">
        <f>IF(ISNA(_xlfn.XMATCH("防災や防犯に関すること",_xlfn.TEXTSPLIT(回答一覧[[#This Row],[7⃣区のおしらせ「せたがや」でどのようなテーマを特集してほしいか（複数選択可）]],";",,FALSE,0))),0,1)</f>
        <v>1</v>
      </c>
      <c r="AM118" s="36">
        <f>IF(ISNA(_xlfn.XMATCH("多様性の尊重（人権尊重・男女共同参画）に関すること",_xlfn.TEXTSPLIT(回答一覧[[#This Row],[7⃣区のおしらせ「せたがや」でどのようなテーマを特集してほしいか（複数選択可）]],";",,FALSE,0))),0,1)</f>
        <v>0</v>
      </c>
      <c r="AN118" s="36">
        <f>IF(ISNA(_xlfn.XMATCH("文化・芸術やスポーツ、生涯学習に関すること",_xlfn.TEXTSPLIT(回答一覧[[#This Row],[7⃣区のおしらせ「せたがや」でどのようなテーマを特集してほしいか（複数選択可）]],";",,FALSE,0))),0,1)</f>
        <v>1</v>
      </c>
      <c r="AO118" s="36">
        <f>IF(ISNA(_xlfn.XMATCH("清掃・資源リサイクルに関すること",_xlfn.TEXTSPLIT(回答一覧[[#This Row],[7⃣区のおしらせ「せたがや」でどのようなテーマを特集してほしいか（複数選択可）]],";",,FALSE,0))),0,1)</f>
        <v>0</v>
      </c>
      <c r="AP118" s="36">
        <f>IF(ISNA(_xlfn.XMATCH("消費者支援や産業振興・雇用促進に関すること",_xlfn.TEXTSPLIT(回答一覧[[#This Row],[7⃣区のおしらせ「せたがや」でどのようなテーマを特集してほしいか（複数選択可）]],";",,FALSE,0))),0,1)</f>
        <v>0</v>
      </c>
      <c r="AQ118" s="36">
        <f>IF(ISNA(_xlfn.XMATCH("公園・緑地や自然環境の保護に関すること",_xlfn.TEXTSPLIT(回答一覧[[#This Row],[7⃣区のおしらせ「せたがや」でどのようなテーマを特集してほしいか（複数選択可）]],";",,FALSE,0))),0,1)</f>
        <v>0</v>
      </c>
      <c r="AR118" s="36">
        <f>IF(ISNA(_xlfn.XMATCH("都市景観や交通に関すること",_xlfn.TEXTSPLIT(回答一覧[[#This Row],[7⃣区のおしらせ「せたがや」でどのようなテーマを特集してほしいか（複数選択可）]],";",,FALSE,0))),0,1)</f>
        <v>0</v>
      </c>
      <c r="AS118" s="36">
        <f>IF(ISNA(_xlfn.XMATCH("特にない",_xlfn.TEXTSPLIT(回答一覧[[#This Row],[7⃣区のおしらせ「せたがや」でどのようなテーマを特集してほしいか（複数選択可）]],";",,FALSE,0))),0,1)</f>
        <v>0</v>
      </c>
      <c r="AT118" s="36">
        <f>IF(ISNA(_xlfn.XMATCH("その他",_xlfn.TEXTSPLIT(回答一覧[[#This Row],[7⃣区のおしらせ「せたがや」でどのようなテーマを特集してほしいか（複数選択可）]],";",,FALSE,0))),0,1)</f>
        <v>0</v>
      </c>
      <c r="AU118" s="36">
        <f>IF(ISNA(_xlfn.XMATCH("無回答",_xlfn.TEXTSPLIT(回答一覧[[#This Row],[7⃣区のおしらせ「せたがや」でどのようなテーマを特集してほしいか（複数選択可）]],";",,FALSE,0))),0,1)</f>
        <v>0</v>
      </c>
      <c r="AV118" s="8" t="s">
        <v>356</v>
      </c>
      <c r="AW118" s="8" t="s">
        <v>357</v>
      </c>
      <c r="AX118" s="8" t="s">
        <v>347</v>
      </c>
      <c r="AY118" s="7"/>
    </row>
    <row r="119" spans="1:51" ht="67.5">
      <c r="A119" s="6" t="s">
        <v>149</v>
      </c>
      <c r="B119" s="12" t="s">
        <v>348</v>
      </c>
      <c r="C119" s="12" t="s">
        <v>380</v>
      </c>
      <c r="D119" s="8" t="s">
        <v>728</v>
      </c>
      <c r="E119" s="8" t="s">
        <v>730</v>
      </c>
      <c r="F119" s="7" t="s">
        <v>350</v>
      </c>
      <c r="G119" s="36">
        <f>IF(ISNA(_xlfn.XMATCH("新聞折込・戸別配付",_xlfn.TEXTSPLIT(回答一覧[[#This Row],[4⃣区のおしらせ「せたがや」をどのように入手しているか（複数選択可）]],";",,FALSE,0))),0,1)</f>
        <v>1</v>
      </c>
      <c r="H119" s="36">
        <f>IF(ISNA(_xlfn.XMATCH("駅",_xlfn.TEXTSPLIT(回答一覧[[#This Row],[4⃣区のおしらせ「せたがや」をどのように入手しているか（複数選択可）]],";",,FALSE,0))),0,1)</f>
        <v>0</v>
      </c>
      <c r="I119" s="36">
        <f>IF(ISNA(_xlfn.XMATCH("郵便局・コンビニエンスストア・その他商業施設",_xlfn.TEXTSPLIT(回答一覧[[#This Row],[4⃣区のおしらせ「せたがや」をどのように入手しているか（複数選択可）]],";",,FALSE,0))),0,1)</f>
        <v>0</v>
      </c>
      <c r="J119" s="36">
        <f>IF(ISNA(_xlfn.XMATCH("区施設",_xlfn.TEXTSPLIT(回答一覧[[#This Row],[4⃣区のおしらせ「せたがや」をどのように入手しているか（複数選択可）]],";",,FALSE,0))),0,1)</f>
        <v>0</v>
      </c>
      <c r="K119" s="36">
        <f>IF(ISNA(_xlfn.XMATCH("区のホームページ",_xlfn.TEXTSPLIT(回答一覧[[#This Row],[4⃣区のおしらせ「せたがや」をどのように入手しているか（複数選択可）]],";",,FALSE,0))),0,1)</f>
        <v>0</v>
      </c>
      <c r="L119" s="36">
        <f>IF(ISNA(_xlfn.XMATCH("カタログポケット・マチイロ",_xlfn.TEXTSPLIT(回答一覧[[#This Row],[4⃣区のおしらせ「せたがや」をどのように入手しているか（複数選択可）]],";",,FALSE,0))),0,1)</f>
        <v>0</v>
      </c>
      <c r="M119" s="36">
        <f>IF(ISNA(_xlfn.XMATCH("入手していない",_xlfn.TEXTSPLIT(回答一覧[[#This Row],[4⃣区のおしらせ「せたがや」をどのように入手しているか（複数選択可）]],";",,FALSE,0))),0,1)</f>
        <v>0</v>
      </c>
      <c r="N119" s="36">
        <f>IF(ISNA(_xlfn.XMATCH("その他",_xlfn.TEXTSPLIT(回答一覧[[#This Row],[4⃣区のおしらせ「せたがや」をどのように入手しているか（複数選択可）]],";",,FALSE,0))),0,1)</f>
        <v>0</v>
      </c>
      <c r="O119" s="36">
        <f>IF(ISNA(_xlfn.XMATCH("無回答",_xlfn.TEXTSPLIT(回答一覧[[#This Row],[4⃣区のおしらせ「せたがや」をどのように入手しているか（複数選択可）]],";",,FALSE,0))),0,1)</f>
        <v>0</v>
      </c>
      <c r="P119" s="8" t="s">
        <v>351</v>
      </c>
      <c r="Q119" s="8" t="s">
        <v>377</v>
      </c>
      <c r="R119" s="8" t="s">
        <v>352</v>
      </c>
      <c r="S119" s="8" t="s">
        <v>352</v>
      </c>
      <c r="T119" s="8" t="s">
        <v>352</v>
      </c>
      <c r="U119" s="8" t="s">
        <v>352</v>
      </c>
      <c r="V119" s="8" t="s">
        <v>353</v>
      </c>
      <c r="W119" s="7" t="s">
        <v>427</v>
      </c>
      <c r="X119" s="36">
        <f>IF(ISNA(_xlfn.XMATCH("利用できる行政サービスや、暮らしに関わる情報・知識を入手したい",_xlfn.TEXTSPLIT(回答一覧[[#This Row],[6⃣区のおしらせ「せたがや」にどんなことを期待するか（複数選択可）]],";",,FALSE,0))),0,1)</f>
        <v>1</v>
      </c>
      <c r="Y119" s="36">
        <f>IF(ISNA(_xlfn.XMATCH("イベントの情報を入手したい",_xlfn.TEXTSPLIT(回答一覧[[#This Row],[6⃣区のおしらせ「せたがや」にどんなことを期待するか（複数選択可）]],";",,FALSE,0))),0,1)</f>
        <v>1</v>
      </c>
      <c r="Z119" s="36">
        <f>IF(ISNA(_xlfn.XMATCH("区の新しい取組みについて知りたい",_xlfn.TEXTSPLIT(回答一覧[[#This Row],[6⃣区のおしらせ「せたがや」にどんなことを期待するか（複数選択可）]],";",,FALSE,0))),0,1)</f>
        <v>1</v>
      </c>
      <c r="AA119" s="36">
        <f>IF(ISNA(_xlfn.XMATCH("予算など区政の基本的な情報を入手したい",_xlfn.TEXTSPLIT(回答一覧[[#This Row],[6⃣区のおしらせ「せたがや」にどんなことを期待するか（複数選択可）]],";",,FALSE,0))),0,1)</f>
        <v>1</v>
      </c>
      <c r="AB119" s="36">
        <f>IF(ISNA(_xlfn.XMATCH("区が直面する課題や、それに対する区の考え・取組みについて知りたい",_xlfn.TEXTSPLIT(回答一覧[[#This Row],[6⃣区のおしらせ「せたがや」にどんなことを期待するか（複数選択可）]],";",,FALSE,0))),0,1)</f>
        <v>1</v>
      </c>
      <c r="AC119" s="36">
        <f>IF(ISNA(_xlfn.XMATCH("区の取組みへの意見募集企画に意見や提案を寄せたい",_xlfn.TEXTSPLIT(回答一覧[[#This Row],[6⃣区のおしらせ「せたがや」にどんなことを期待するか（複数選択可）]],";",,FALSE,0))),0,1)</f>
        <v>0</v>
      </c>
      <c r="AD119" s="36">
        <f>IF(ISNA(_xlfn.XMATCH("区民等と区が協働して取り組んでいる事柄について知りたい",_xlfn.TEXTSPLIT(回答一覧[[#This Row],[6⃣区のおしらせ「せたがや」にどんなことを期待するか（複数選択可）]],";",,FALSE,0))),0,1)</f>
        <v>1</v>
      </c>
      <c r="AE119" s="36">
        <f>IF(ISNA(_xlfn.XMATCH("特にない",_xlfn.TEXTSPLIT(回答一覧[[#This Row],[6⃣区のおしらせ「せたがや」にどんなことを期待するか（複数選択可）]],";",,FALSE,0))),0,1)</f>
        <v>0</v>
      </c>
      <c r="AF119" s="36">
        <f>IF(ISNA(_xlfn.XMATCH("無回答",_xlfn.TEXTSPLIT(回答一覧[[#This Row],[6⃣区のおしらせ「せたがや」にどんなことを期待するか（複数選択可）]],";",,FALSE,0))),0,1)</f>
        <v>0</v>
      </c>
      <c r="AG119" s="7" t="s">
        <v>499</v>
      </c>
      <c r="AH119" s="36">
        <f>IF(ISNA(_xlfn.XMATCH("健康づくりや高齢者・障害者の福祉に関すること",_xlfn.TEXTSPLIT(回答一覧[[#This Row],[7⃣区のおしらせ「せたがや」でどのようなテーマを特集してほしいか（複数選択可）]],";",,FALSE,0))),0,1)</f>
        <v>1</v>
      </c>
      <c r="AI119" s="36">
        <f>IF(ISNA(_xlfn.XMATCH("生活の困りごとに対する支援に関すること",_xlfn.TEXTSPLIT(回答一覧[[#This Row],[7⃣区のおしらせ「せたがや」でどのようなテーマを特集してほしいか（複数選択可）]],";",,FALSE,0))),0,1)</f>
        <v>0</v>
      </c>
      <c r="AJ119" s="36">
        <f>IF(ISNA(_xlfn.XMATCH("子ども・若者や教育に関すること",_xlfn.TEXTSPLIT(回答一覧[[#This Row],[7⃣区のおしらせ「せたがや」でどのようなテーマを特集してほしいか（複数選択可）]],";",,FALSE,0))),0,1)</f>
        <v>0</v>
      </c>
      <c r="AK119" s="36">
        <f>IF(ISNA(_xlfn.XMATCH("地域コミュニティに関すること",_xlfn.TEXTSPLIT(回答一覧[[#This Row],[7⃣区のおしらせ「せたがや」でどのようなテーマを特集してほしいか（複数選択可）]],";",,FALSE,0))),0,1)</f>
        <v>0</v>
      </c>
      <c r="AL119" s="36">
        <f>IF(ISNA(_xlfn.XMATCH("防災や防犯に関すること",_xlfn.TEXTSPLIT(回答一覧[[#This Row],[7⃣区のおしらせ「せたがや」でどのようなテーマを特集してほしいか（複数選択可）]],";",,FALSE,0))),0,1)</f>
        <v>1</v>
      </c>
      <c r="AM119" s="36">
        <f>IF(ISNA(_xlfn.XMATCH("多様性の尊重（人権尊重・男女共同参画）に関すること",_xlfn.TEXTSPLIT(回答一覧[[#This Row],[7⃣区のおしらせ「せたがや」でどのようなテーマを特集してほしいか（複数選択可）]],";",,FALSE,0))),0,1)</f>
        <v>0</v>
      </c>
      <c r="AN119" s="36">
        <f>IF(ISNA(_xlfn.XMATCH("文化・芸術やスポーツ、生涯学習に関すること",_xlfn.TEXTSPLIT(回答一覧[[#This Row],[7⃣区のおしらせ「せたがや」でどのようなテーマを特集してほしいか（複数選択可）]],";",,FALSE,0))),0,1)</f>
        <v>1</v>
      </c>
      <c r="AO119" s="36">
        <f>IF(ISNA(_xlfn.XMATCH("清掃・資源リサイクルに関すること",_xlfn.TEXTSPLIT(回答一覧[[#This Row],[7⃣区のおしらせ「せたがや」でどのようなテーマを特集してほしいか（複数選択可）]],";",,FALSE,0))),0,1)</f>
        <v>1</v>
      </c>
      <c r="AP119" s="36">
        <f>IF(ISNA(_xlfn.XMATCH("消費者支援や産業振興・雇用促進に関すること",_xlfn.TEXTSPLIT(回答一覧[[#This Row],[7⃣区のおしらせ「せたがや」でどのようなテーマを特集してほしいか（複数選択可）]],";",,FALSE,0))),0,1)</f>
        <v>0</v>
      </c>
      <c r="AQ119" s="36">
        <f>IF(ISNA(_xlfn.XMATCH("公園・緑地や自然環境の保護に関すること",_xlfn.TEXTSPLIT(回答一覧[[#This Row],[7⃣区のおしらせ「せたがや」でどのようなテーマを特集してほしいか（複数選択可）]],";",,FALSE,0))),0,1)</f>
        <v>1</v>
      </c>
      <c r="AR119" s="36">
        <f>IF(ISNA(_xlfn.XMATCH("都市景観や交通に関すること",_xlfn.TEXTSPLIT(回答一覧[[#This Row],[7⃣区のおしらせ「せたがや」でどのようなテーマを特集してほしいか（複数選択可）]],";",,FALSE,0))),0,1)</f>
        <v>1</v>
      </c>
      <c r="AS119" s="36">
        <f>IF(ISNA(_xlfn.XMATCH("特にない",_xlfn.TEXTSPLIT(回答一覧[[#This Row],[7⃣区のおしらせ「せたがや」でどのようなテーマを特集してほしいか（複数選択可）]],";",,FALSE,0))),0,1)</f>
        <v>0</v>
      </c>
      <c r="AT119" s="36">
        <f>IF(ISNA(_xlfn.XMATCH("その他",_xlfn.TEXTSPLIT(回答一覧[[#This Row],[7⃣区のおしらせ「せたがや」でどのようなテーマを特集してほしいか（複数選択可）]],";",,FALSE,0))),0,1)</f>
        <v>0</v>
      </c>
      <c r="AU119" s="36">
        <f>IF(ISNA(_xlfn.XMATCH("無回答",_xlfn.TEXTSPLIT(回答一覧[[#This Row],[7⃣区のおしらせ「せたがや」でどのようなテーマを特集してほしいか（複数選択可）]],";",,FALSE,0))),0,1)</f>
        <v>0</v>
      </c>
      <c r="AV119" s="8" t="s">
        <v>356</v>
      </c>
      <c r="AW119" s="8" t="s">
        <v>357</v>
      </c>
      <c r="AX119" s="8" t="s">
        <v>347</v>
      </c>
      <c r="AY119" s="7"/>
    </row>
    <row r="120" spans="1:51" ht="27">
      <c r="A120" s="6" t="s">
        <v>148</v>
      </c>
      <c r="B120" s="12" t="s">
        <v>364</v>
      </c>
      <c r="C120" s="12" t="s">
        <v>380</v>
      </c>
      <c r="D120" s="8" t="s">
        <v>728</v>
      </c>
      <c r="E120" s="8" t="s">
        <v>419</v>
      </c>
      <c r="F120" s="7" t="s">
        <v>483</v>
      </c>
      <c r="G120" s="36">
        <f>IF(ISNA(_xlfn.XMATCH("新聞折込・戸別配付",_xlfn.TEXTSPLIT(回答一覧[[#This Row],[4⃣区のおしらせ「せたがや」をどのように入手しているか（複数選択可）]],";",,FALSE,0))),0,1)</f>
        <v>0</v>
      </c>
      <c r="H120" s="36">
        <f>IF(ISNA(_xlfn.XMATCH("駅",_xlfn.TEXTSPLIT(回答一覧[[#This Row],[4⃣区のおしらせ「せたがや」をどのように入手しているか（複数選択可）]],";",,FALSE,0))),0,1)</f>
        <v>0</v>
      </c>
      <c r="I120" s="36">
        <f>IF(ISNA(_xlfn.XMATCH("郵便局・コンビニエンスストア・その他商業施設",_xlfn.TEXTSPLIT(回答一覧[[#This Row],[4⃣区のおしらせ「せたがや」をどのように入手しているか（複数選択可）]],";",,FALSE,0))),0,1)</f>
        <v>0</v>
      </c>
      <c r="J120" s="36">
        <f>IF(ISNA(_xlfn.XMATCH("区施設",_xlfn.TEXTSPLIT(回答一覧[[#This Row],[4⃣区のおしらせ「せたがや」をどのように入手しているか（複数選択可）]],";",,FALSE,0))),0,1)</f>
        <v>0</v>
      </c>
      <c r="K120" s="36">
        <f>IF(ISNA(_xlfn.XMATCH("区のホームページ",_xlfn.TEXTSPLIT(回答一覧[[#This Row],[4⃣区のおしらせ「せたがや」をどのように入手しているか（複数選択可）]],";",,FALSE,0))),0,1)</f>
        <v>1</v>
      </c>
      <c r="L120" s="36">
        <f>IF(ISNA(_xlfn.XMATCH("カタログポケット・マチイロ",_xlfn.TEXTSPLIT(回答一覧[[#This Row],[4⃣区のおしらせ「せたがや」をどのように入手しているか（複数選択可）]],";",,FALSE,0))),0,1)</f>
        <v>0</v>
      </c>
      <c r="M120" s="36">
        <f>IF(ISNA(_xlfn.XMATCH("入手していない",_xlfn.TEXTSPLIT(回答一覧[[#This Row],[4⃣区のおしらせ「せたがや」をどのように入手しているか（複数選択可）]],";",,FALSE,0))),0,1)</f>
        <v>0</v>
      </c>
      <c r="N120" s="36">
        <f>IF(ISNA(_xlfn.XMATCH("その他",_xlfn.TEXTSPLIT(回答一覧[[#This Row],[4⃣区のおしらせ「せたがや」をどのように入手しているか（複数選択可）]],";",,FALSE,0))),0,1)</f>
        <v>0</v>
      </c>
      <c r="O120" s="36">
        <f>IF(ISNA(_xlfn.XMATCH("無回答",_xlfn.TEXTSPLIT(回答一覧[[#This Row],[4⃣区のおしらせ「せたがや」をどのように入手しているか（複数選択可）]],";",,FALSE,0))),0,1)</f>
        <v>0</v>
      </c>
      <c r="P120" s="8" t="s">
        <v>436</v>
      </c>
      <c r="Q120" s="8" t="s">
        <v>377</v>
      </c>
      <c r="R120" s="8" t="s">
        <v>377</v>
      </c>
      <c r="S120" s="8" t="s">
        <v>377</v>
      </c>
      <c r="T120" s="8" t="s">
        <v>377</v>
      </c>
      <c r="U120" s="8" t="s">
        <v>377</v>
      </c>
      <c r="V120" s="8" t="s">
        <v>370</v>
      </c>
      <c r="W120" s="7" t="s">
        <v>498</v>
      </c>
      <c r="X120" s="36">
        <f>IF(ISNA(_xlfn.XMATCH("利用できる行政サービスや、暮らしに関わる情報・知識を入手したい",_xlfn.TEXTSPLIT(回答一覧[[#This Row],[6⃣区のおしらせ「せたがや」にどんなことを期待するか（複数選択可）]],";",,FALSE,0))),0,1)</f>
        <v>0</v>
      </c>
      <c r="Y120" s="36">
        <f>IF(ISNA(_xlfn.XMATCH("イベントの情報を入手したい",_xlfn.TEXTSPLIT(回答一覧[[#This Row],[6⃣区のおしらせ「せたがや」にどんなことを期待するか（複数選択可）]],";",,FALSE,0))),0,1)</f>
        <v>1</v>
      </c>
      <c r="Z120" s="36">
        <f>IF(ISNA(_xlfn.XMATCH("区の新しい取組みについて知りたい",_xlfn.TEXTSPLIT(回答一覧[[#This Row],[6⃣区のおしらせ「せたがや」にどんなことを期待するか（複数選択可）]],";",,FALSE,0))),0,1)</f>
        <v>1</v>
      </c>
      <c r="AA120" s="36">
        <f>IF(ISNA(_xlfn.XMATCH("予算など区政の基本的な情報を入手したい",_xlfn.TEXTSPLIT(回答一覧[[#This Row],[6⃣区のおしらせ「せたがや」にどんなことを期待するか（複数選択可）]],";",,FALSE,0))),0,1)</f>
        <v>0</v>
      </c>
      <c r="AB120" s="36">
        <f>IF(ISNA(_xlfn.XMATCH("区が直面する課題や、それに対する区の考え・取組みについて知りたい",_xlfn.TEXTSPLIT(回答一覧[[#This Row],[6⃣区のおしらせ「せたがや」にどんなことを期待するか（複数選択可）]],";",,FALSE,0))),0,1)</f>
        <v>1</v>
      </c>
      <c r="AC120" s="36">
        <f>IF(ISNA(_xlfn.XMATCH("区の取組みへの意見募集企画に意見や提案を寄せたい",_xlfn.TEXTSPLIT(回答一覧[[#This Row],[6⃣区のおしらせ「せたがや」にどんなことを期待するか（複数選択可）]],";",,FALSE,0))),0,1)</f>
        <v>0</v>
      </c>
      <c r="AD120" s="36">
        <f>IF(ISNA(_xlfn.XMATCH("区民等と区が協働して取り組んでいる事柄について知りたい",_xlfn.TEXTSPLIT(回答一覧[[#This Row],[6⃣区のおしらせ「せたがや」にどんなことを期待するか（複数選択可）]],";",,FALSE,0))),0,1)</f>
        <v>0</v>
      </c>
      <c r="AE120" s="36">
        <f>IF(ISNA(_xlfn.XMATCH("特にない",_xlfn.TEXTSPLIT(回答一覧[[#This Row],[6⃣区のおしらせ「せたがや」にどんなことを期待するか（複数選択可）]],";",,FALSE,0))),0,1)</f>
        <v>0</v>
      </c>
      <c r="AF120" s="36">
        <f>IF(ISNA(_xlfn.XMATCH("無回答",_xlfn.TEXTSPLIT(回答一覧[[#This Row],[6⃣区のおしらせ「せたがや」にどんなことを期待するか（複数選択可）]],";",,FALSE,0))),0,1)</f>
        <v>0</v>
      </c>
      <c r="AG120" s="7" t="s">
        <v>497</v>
      </c>
      <c r="AH120" s="36">
        <f>IF(ISNA(_xlfn.XMATCH("健康づくりや高齢者・障害者の福祉に関すること",_xlfn.TEXTSPLIT(回答一覧[[#This Row],[7⃣区のおしらせ「せたがや」でどのようなテーマを特集してほしいか（複数選択可）]],";",,FALSE,0))),0,1)</f>
        <v>0</v>
      </c>
      <c r="AI120" s="36">
        <f>IF(ISNA(_xlfn.XMATCH("生活の困りごとに対する支援に関すること",_xlfn.TEXTSPLIT(回答一覧[[#This Row],[7⃣区のおしらせ「せたがや」でどのようなテーマを特集してほしいか（複数選択可）]],";",,FALSE,0))),0,1)</f>
        <v>0</v>
      </c>
      <c r="AJ120" s="36">
        <f>IF(ISNA(_xlfn.XMATCH("子ども・若者や教育に関すること",_xlfn.TEXTSPLIT(回答一覧[[#This Row],[7⃣区のおしらせ「せたがや」でどのようなテーマを特集してほしいか（複数選択可）]],";",,FALSE,0))),0,1)</f>
        <v>1</v>
      </c>
      <c r="AK120" s="36">
        <f>IF(ISNA(_xlfn.XMATCH("地域コミュニティに関すること",_xlfn.TEXTSPLIT(回答一覧[[#This Row],[7⃣区のおしらせ「せたがや」でどのようなテーマを特集してほしいか（複数選択可）]],";",,FALSE,0))),0,1)</f>
        <v>0</v>
      </c>
      <c r="AL120" s="36">
        <f>IF(ISNA(_xlfn.XMATCH("防災や防犯に関すること",_xlfn.TEXTSPLIT(回答一覧[[#This Row],[7⃣区のおしらせ「せたがや」でどのようなテーマを特集してほしいか（複数選択可）]],";",,FALSE,0))),0,1)</f>
        <v>0</v>
      </c>
      <c r="AM120" s="36">
        <f>IF(ISNA(_xlfn.XMATCH("多様性の尊重（人権尊重・男女共同参画）に関すること",_xlfn.TEXTSPLIT(回答一覧[[#This Row],[7⃣区のおしらせ「せたがや」でどのようなテーマを特集してほしいか（複数選択可）]],";",,FALSE,0))),0,1)</f>
        <v>0</v>
      </c>
      <c r="AN120" s="36">
        <f>IF(ISNA(_xlfn.XMATCH("文化・芸術やスポーツ、生涯学習に関すること",_xlfn.TEXTSPLIT(回答一覧[[#This Row],[7⃣区のおしらせ「せたがや」でどのようなテーマを特集してほしいか（複数選択可）]],";",,FALSE,0))),0,1)</f>
        <v>1</v>
      </c>
      <c r="AO120" s="36">
        <f>IF(ISNA(_xlfn.XMATCH("清掃・資源リサイクルに関すること",_xlfn.TEXTSPLIT(回答一覧[[#This Row],[7⃣区のおしらせ「せたがや」でどのようなテーマを特集してほしいか（複数選択可）]],";",,FALSE,0))),0,1)</f>
        <v>0</v>
      </c>
      <c r="AP120" s="36">
        <f>IF(ISNA(_xlfn.XMATCH("消費者支援や産業振興・雇用促進に関すること",_xlfn.TEXTSPLIT(回答一覧[[#This Row],[7⃣区のおしらせ「せたがや」でどのようなテーマを特集してほしいか（複数選択可）]],";",,FALSE,0))),0,1)</f>
        <v>0</v>
      </c>
      <c r="AQ120" s="36">
        <f>IF(ISNA(_xlfn.XMATCH("公園・緑地や自然環境の保護に関すること",_xlfn.TEXTSPLIT(回答一覧[[#This Row],[7⃣区のおしらせ「せたがや」でどのようなテーマを特集してほしいか（複数選択可）]],";",,FALSE,0))),0,1)</f>
        <v>1</v>
      </c>
      <c r="AR120" s="36">
        <f>IF(ISNA(_xlfn.XMATCH("都市景観や交通に関すること",_xlfn.TEXTSPLIT(回答一覧[[#This Row],[7⃣区のおしらせ「せたがや」でどのようなテーマを特集してほしいか（複数選択可）]],";",,FALSE,0))),0,1)</f>
        <v>0</v>
      </c>
      <c r="AS120" s="36">
        <f>IF(ISNA(_xlfn.XMATCH("特にない",_xlfn.TEXTSPLIT(回答一覧[[#This Row],[7⃣区のおしらせ「せたがや」でどのようなテーマを特集してほしいか（複数選択可）]],";",,FALSE,0))),0,1)</f>
        <v>0</v>
      </c>
      <c r="AT120" s="36">
        <f>IF(ISNA(_xlfn.XMATCH("その他",_xlfn.TEXTSPLIT(回答一覧[[#This Row],[7⃣区のおしらせ「せたがや」でどのようなテーマを特集してほしいか（複数選択可）]],";",,FALSE,0))),0,1)</f>
        <v>0</v>
      </c>
      <c r="AU120" s="36">
        <f>IF(ISNA(_xlfn.XMATCH("無回答",_xlfn.TEXTSPLIT(回答一覧[[#This Row],[7⃣区のおしらせ「せたがや」でどのようなテーマを特集してほしいか（複数選択可）]],";",,FALSE,0))),0,1)</f>
        <v>0</v>
      </c>
      <c r="AV120" s="8" t="s">
        <v>419</v>
      </c>
      <c r="AW120" s="8" t="s">
        <v>357</v>
      </c>
      <c r="AX120" s="8" t="s">
        <v>347</v>
      </c>
      <c r="AY120" s="7"/>
    </row>
    <row r="121" spans="1:51" ht="40.5">
      <c r="A121" s="6" t="s">
        <v>147</v>
      </c>
      <c r="B121" s="12" t="s">
        <v>368</v>
      </c>
      <c r="C121" s="12" t="s">
        <v>349</v>
      </c>
      <c r="D121" s="8" t="s">
        <v>728</v>
      </c>
      <c r="E121" s="8" t="s">
        <v>730</v>
      </c>
      <c r="F121" s="7" t="s">
        <v>350</v>
      </c>
      <c r="G121" s="36">
        <f>IF(ISNA(_xlfn.XMATCH("新聞折込・戸別配付",_xlfn.TEXTSPLIT(回答一覧[[#This Row],[4⃣区のおしらせ「せたがや」をどのように入手しているか（複数選択可）]],";",,FALSE,0))),0,1)</f>
        <v>1</v>
      </c>
      <c r="H121" s="36">
        <f>IF(ISNA(_xlfn.XMATCH("駅",_xlfn.TEXTSPLIT(回答一覧[[#This Row],[4⃣区のおしらせ「せたがや」をどのように入手しているか（複数選択可）]],";",,FALSE,0))),0,1)</f>
        <v>0</v>
      </c>
      <c r="I121" s="36">
        <f>IF(ISNA(_xlfn.XMATCH("郵便局・コンビニエンスストア・その他商業施設",_xlfn.TEXTSPLIT(回答一覧[[#This Row],[4⃣区のおしらせ「せたがや」をどのように入手しているか（複数選択可）]],";",,FALSE,0))),0,1)</f>
        <v>0</v>
      </c>
      <c r="J121" s="36">
        <f>IF(ISNA(_xlfn.XMATCH("区施設",_xlfn.TEXTSPLIT(回答一覧[[#This Row],[4⃣区のおしらせ「せたがや」をどのように入手しているか（複数選択可）]],";",,FALSE,0))),0,1)</f>
        <v>0</v>
      </c>
      <c r="K121" s="36">
        <f>IF(ISNA(_xlfn.XMATCH("区のホームページ",_xlfn.TEXTSPLIT(回答一覧[[#This Row],[4⃣区のおしらせ「せたがや」をどのように入手しているか（複数選択可）]],";",,FALSE,0))),0,1)</f>
        <v>0</v>
      </c>
      <c r="L121" s="36">
        <f>IF(ISNA(_xlfn.XMATCH("カタログポケット・マチイロ",_xlfn.TEXTSPLIT(回答一覧[[#This Row],[4⃣区のおしらせ「せたがや」をどのように入手しているか（複数選択可）]],";",,FALSE,0))),0,1)</f>
        <v>0</v>
      </c>
      <c r="M121" s="36">
        <f>IF(ISNA(_xlfn.XMATCH("入手していない",_xlfn.TEXTSPLIT(回答一覧[[#This Row],[4⃣区のおしらせ「せたがや」をどのように入手しているか（複数選択可）]],";",,FALSE,0))),0,1)</f>
        <v>0</v>
      </c>
      <c r="N121" s="36">
        <f>IF(ISNA(_xlfn.XMATCH("その他",_xlfn.TEXTSPLIT(回答一覧[[#This Row],[4⃣区のおしらせ「せたがや」をどのように入手しているか（複数選択可）]],";",,FALSE,0))),0,1)</f>
        <v>0</v>
      </c>
      <c r="O121" s="36">
        <f>IF(ISNA(_xlfn.XMATCH("無回答",_xlfn.TEXTSPLIT(回答一覧[[#This Row],[4⃣区のおしらせ「せたがや」をどのように入手しているか（複数選択可）]],";",,FALSE,0))),0,1)</f>
        <v>0</v>
      </c>
      <c r="P121" s="8" t="s">
        <v>387</v>
      </c>
      <c r="Q121" s="8" t="s">
        <v>377</v>
      </c>
      <c r="R121" s="8" t="s">
        <v>377</v>
      </c>
      <c r="S121" s="8" t="s">
        <v>377</v>
      </c>
      <c r="T121" s="8" t="s">
        <v>352</v>
      </c>
      <c r="U121" s="8" t="s">
        <v>352</v>
      </c>
      <c r="V121" s="8" t="s">
        <v>353</v>
      </c>
      <c r="W121" s="7" t="s">
        <v>496</v>
      </c>
      <c r="X121" s="36">
        <f>IF(ISNA(_xlfn.XMATCH("利用できる行政サービスや、暮らしに関わる情報・知識を入手したい",_xlfn.TEXTSPLIT(回答一覧[[#This Row],[6⃣区のおしらせ「せたがや」にどんなことを期待するか（複数選択可）]],";",,FALSE,0))),0,1)</f>
        <v>1</v>
      </c>
      <c r="Y121" s="36">
        <f>IF(ISNA(_xlfn.XMATCH("イベントの情報を入手したい",_xlfn.TEXTSPLIT(回答一覧[[#This Row],[6⃣区のおしらせ「せたがや」にどんなことを期待するか（複数選択可）]],";",,FALSE,0))),0,1)</f>
        <v>1</v>
      </c>
      <c r="Z121" s="36">
        <f>IF(ISNA(_xlfn.XMATCH("区の新しい取組みについて知りたい",_xlfn.TEXTSPLIT(回答一覧[[#This Row],[6⃣区のおしらせ「せたがや」にどんなことを期待するか（複数選択可）]],";",,FALSE,0))),0,1)</f>
        <v>0</v>
      </c>
      <c r="AA121" s="36">
        <f>IF(ISNA(_xlfn.XMATCH("予算など区政の基本的な情報を入手したい",_xlfn.TEXTSPLIT(回答一覧[[#This Row],[6⃣区のおしらせ「せたがや」にどんなことを期待するか（複数選択可）]],";",,FALSE,0))),0,1)</f>
        <v>0</v>
      </c>
      <c r="AB121" s="36">
        <f>IF(ISNA(_xlfn.XMATCH("区が直面する課題や、それに対する区の考え・取組みについて知りたい",_xlfn.TEXTSPLIT(回答一覧[[#This Row],[6⃣区のおしらせ「せたがや」にどんなことを期待するか（複数選択可）]],";",,FALSE,0))),0,1)</f>
        <v>0</v>
      </c>
      <c r="AC121" s="36">
        <f>IF(ISNA(_xlfn.XMATCH("区の取組みへの意見募集企画に意見や提案を寄せたい",_xlfn.TEXTSPLIT(回答一覧[[#This Row],[6⃣区のおしらせ「せたがや」にどんなことを期待するか（複数選択可）]],";",,FALSE,0))),0,1)</f>
        <v>1</v>
      </c>
      <c r="AD121" s="36">
        <f>IF(ISNA(_xlfn.XMATCH("区民等と区が協働して取り組んでいる事柄について知りたい",_xlfn.TEXTSPLIT(回答一覧[[#This Row],[6⃣区のおしらせ「せたがや」にどんなことを期待するか（複数選択可）]],";",,FALSE,0))),0,1)</f>
        <v>0</v>
      </c>
      <c r="AE121" s="36">
        <f>IF(ISNA(_xlfn.XMATCH("特にない",_xlfn.TEXTSPLIT(回答一覧[[#This Row],[6⃣区のおしらせ「せたがや」にどんなことを期待するか（複数選択可）]],";",,FALSE,0))),0,1)</f>
        <v>0</v>
      </c>
      <c r="AF121" s="36">
        <f>IF(ISNA(_xlfn.XMATCH("無回答",_xlfn.TEXTSPLIT(回答一覧[[#This Row],[6⃣区のおしらせ「せたがや」にどんなことを期待するか（複数選択可）]],";",,FALSE,0))),0,1)</f>
        <v>0</v>
      </c>
      <c r="AG121" s="7" t="s">
        <v>497</v>
      </c>
      <c r="AH121" s="36">
        <f>IF(ISNA(_xlfn.XMATCH("健康づくりや高齢者・障害者の福祉に関すること",_xlfn.TEXTSPLIT(回答一覧[[#This Row],[7⃣区のおしらせ「せたがや」でどのようなテーマを特集してほしいか（複数選択可）]],";",,FALSE,0))),0,1)</f>
        <v>0</v>
      </c>
      <c r="AI121" s="36">
        <f>IF(ISNA(_xlfn.XMATCH("生活の困りごとに対する支援に関すること",_xlfn.TEXTSPLIT(回答一覧[[#This Row],[7⃣区のおしらせ「せたがや」でどのようなテーマを特集してほしいか（複数選択可）]],";",,FALSE,0))),0,1)</f>
        <v>0</v>
      </c>
      <c r="AJ121" s="36">
        <f>IF(ISNA(_xlfn.XMATCH("子ども・若者や教育に関すること",_xlfn.TEXTSPLIT(回答一覧[[#This Row],[7⃣区のおしらせ「せたがや」でどのようなテーマを特集してほしいか（複数選択可）]],";",,FALSE,0))),0,1)</f>
        <v>1</v>
      </c>
      <c r="AK121" s="36">
        <f>IF(ISNA(_xlfn.XMATCH("地域コミュニティに関すること",_xlfn.TEXTSPLIT(回答一覧[[#This Row],[7⃣区のおしらせ「せたがや」でどのようなテーマを特集してほしいか（複数選択可）]],";",,FALSE,0))),0,1)</f>
        <v>0</v>
      </c>
      <c r="AL121" s="36">
        <f>IF(ISNA(_xlfn.XMATCH("防災や防犯に関すること",_xlfn.TEXTSPLIT(回答一覧[[#This Row],[7⃣区のおしらせ「せたがや」でどのようなテーマを特集してほしいか（複数選択可）]],";",,FALSE,0))),0,1)</f>
        <v>0</v>
      </c>
      <c r="AM121" s="36">
        <f>IF(ISNA(_xlfn.XMATCH("多様性の尊重（人権尊重・男女共同参画）に関すること",_xlfn.TEXTSPLIT(回答一覧[[#This Row],[7⃣区のおしらせ「せたがや」でどのようなテーマを特集してほしいか（複数選択可）]],";",,FALSE,0))),0,1)</f>
        <v>0</v>
      </c>
      <c r="AN121" s="36">
        <f>IF(ISNA(_xlfn.XMATCH("文化・芸術やスポーツ、生涯学習に関すること",_xlfn.TEXTSPLIT(回答一覧[[#This Row],[7⃣区のおしらせ「せたがや」でどのようなテーマを特集してほしいか（複数選択可）]],";",,FALSE,0))),0,1)</f>
        <v>1</v>
      </c>
      <c r="AO121" s="36">
        <f>IF(ISNA(_xlfn.XMATCH("清掃・資源リサイクルに関すること",_xlfn.TEXTSPLIT(回答一覧[[#This Row],[7⃣区のおしらせ「せたがや」でどのようなテーマを特集してほしいか（複数選択可）]],";",,FALSE,0))),0,1)</f>
        <v>0</v>
      </c>
      <c r="AP121" s="36">
        <f>IF(ISNA(_xlfn.XMATCH("消費者支援や産業振興・雇用促進に関すること",_xlfn.TEXTSPLIT(回答一覧[[#This Row],[7⃣区のおしらせ「せたがや」でどのようなテーマを特集してほしいか（複数選択可）]],";",,FALSE,0))),0,1)</f>
        <v>0</v>
      </c>
      <c r="AQ121" s="36">
        <f>IF(ISNA(_xlfn.XMATCH("公園・緑地や自然環境の保護に関すること",_xlfn.TEXTSPLIT(回答一覧[[#This Row],[7⃣区のおしらせ「せたがや」でどのようなテーマを特集してほしいか（複数選択可）]],";",,FALSE,0))),0,1)</f>
        <v>1</v>
      </c>
      <c r="AR121" s="36">
        <f>IF(ISNA(_xlfn.XMATCH("都市景観や交通に関すること",_xlfn.TEXTSPLIT(回答一覧[[#This Row],[7⃣区のおしらせ「せたがや」でどのようなテーマを特集してほしいか（複数選択可）]],";",,FALSE,0))),0,1)</f>
        <v>0</v>
      </c>
      <c r="AS121" s="36">
        <f>IF(ISNA(_xlfn.XMATCH("特にない",_xlfn.TEXTSPLIT(回答一覧[[#This Row],[7⃣区のおしらせ「せたがや」でどのようなテーマを特集してほしいか（複数選択可）]],";",,FALSE,0))),0,1)</f>
        <v>0</v>
      </c>
      <c r="AT121" s="36">
        <f>IF(ISNA(_xlfn.XMATCH("その他",_xlfn.TEXTSPLIT(回答一覧[[#This Row],[7⃣区のおしらせ「せたがや」でどのようなテーマを特集してほしいか（複数選択可）]],";",,FALSE,0))),0,1)</f>
        <v>0</v>
      </c>
      <c r="AU121" s="36">
        <f>IF(ISNA(_xlfn.XMATCH("無回答",_xlfn.TEXTSPLIT(回答一覧[[#This Row],[7⃣区のおしらせ「せたがや」でどのようなテーマを特集してほしいか（複数選択可）]],";",,FALSE,0))),0,1)</f>
        <v>0</v>
      </c>
      <c r="AV121" s="8" t="s">
        <v>363</v>
      </c>
      <c r="AW121" s="8" t="s">
        <v>357</v>
      </c>
      <c r="AX121" s="8" t="s">
        <v>347</v>
      </c>
      <c r="AY121" s="7"/>
    </row>
    <row r="122" spans="1:51" ht="54">
      <c r="A122" s="6" t="s">
        <v>146</v>
      </c>
      <c r="B122" s="12" t="s">
        <v>364</v>
      </c>
      <c r="C122" s="12" t="s">
        <v>349</v>
      </c>
      <c r="D122" s="8" t="s">
        <v>728</v>
      </c>
      <c r="E122" s="8" t="s">
        <v>730</v>
      </c>
      <c r="F122" s="7" t="s">
        <v>350</v>
      </c>
      <c r="G122" s="36">
        <f>IF(ISNA(_xlfn.XMATCH("新聞折込・戸別配付",_xlfn.TEXTSPLIT(回答一覧[[#This Row],[4⃣区のおしらせ「せたがや」をどのように入手しているか（複数選択可）]],";",,FALSE,0))),0,1)</f>
        <v>1</v>
      </c>
      <c r="H122" s="36">
        <f>IF(ISNA(_xlfn.XMATCH("駅",_xlfn.TEXTSPLIT(回答一覧[[#This Row],[4⃣区のおしらせ「せたがや」をどのように入手しているか（複数選択可）]],";",,FALSE,0))),0,1)</f>
        <v>0</v>
      </c>
      <c r="I122" s="36">
        <f>IF(ISNA(_xlfn.XMATCH("郵便局・コンビニエンスストア・その他商業施設",_xlfn.TEXTSPLIT(回答一覧[[#This Row],[4⃣区のおしらせ「せたがや」をどのように入手しているか（複数選択可）]],";",,FALSE,0))),0,1)</f>
        <v>0</v>
      </c>
      <c r="J122" s="36">
        <f>IF(ISNA(_xlfn.XMATCH("区施設",_xlfn.TEXTSPLIT(回答一覧[[#This Row],[4⃣区のおしらせ「せたがや」をどのように入手しているか（複数選択可）]],";",,FALSE,0))),0,1)</f>
        <v>0</v>
      </c>
      <c r="K122" s="36">
        <f>IF(ISNA(_xlfn.XMATCH("区のホームページ",_xlfn.TEXTSPLIT(回答一覧[[#This Row],[4⃣区のおしらせ「せたがや」をどのように入手しているか（複数選択可）]],";",,FALSE,0))),0,1)</f>
        <v>0</v>
      </c>
      <c r="L122" s="36">
        <f>IF(ISNA(_xlfn.XMATCH("カタログポケット・マチイロ",_xlfn.TEXTSPLIT(回答一覧[[#This Row],[4⃣区のおしらせ「せたがや」をどのように入手しているか（複数選択可）]],";",,FALSE,0))),0,1)</f>
        <v>0</v>
      </c>
      <c r="M122" s="36">
        <f>IF(ISNA(_xlfn.XMATCH("入手していない",_xlfn.TEXTSPLIT(回答一覧[[#This Row],[4⃣区のおしらせ「せたがや」をどのように入手しているか（複数選択可）]],";",,FALSE,0))),0,1)</f>
        <v>0</v>
      </c>
      <c r="N122" s="36">
        <f>IF(ISNA(_xlfn.XMATCH("その他",_xlfn.TEXTSPLIT(回答一覧[[#This Row],[4⃣区のおしらせ「せたがや」をどのように入手しているか（複数選択可）]],";",,FALSE,0))),0,1)</f>
        <v>0</v>
      </c>
      <c r="O122" s="36">
        <f>IF(ISNA(_xlfn.XMATCH("無回答",_xlfn.TEXTSPLIT(回答一覧[[#This Row],[4⃣区のおしらせ「せたがや」をどのように入手しているか（複数選択可）]],";",,FALSE,0))),0,1)</f>
        <v>0</v>
      </c>
      <c r="P122" s="8" t="s">
        <v>351</v>
      </c>
      <c r="Q122" s="8" t="s">
        <v>352</v>
      </c>
      <c r="R122" s="8" t="s">
        <v>352</v>
      </c>
      <c r="S122" s="8" t="s">
        <v>352</v>
      </c>
      <c r="T122" s="8" t="s">
        <v>352</v>
      </c>
      <c r="U122" s="8" t="s">
        <v>352</v>
      </c>
      <c r="V122" s="8" t="s">
        <v>353</v>
      </c>
      <c r="W122" s="7" t="s">
        <v>495</v>
      </c>
      <c r="X122" s="36">
        <f>IF(ISNA(_xlfn.XMATCH("利用できる行政サービスや、暮らしに関わる情報・知識を入手したい",_xlfn.TEXTSPLIT(回答一覧[[#This Row],[6⃣区のおしらせ「せたがや」にどんなことを期待するか（複数選択可）]],";",,FALSE,0))),0,1)</f>
        <v>1</v>
      </c>
      <c r="Y122" s="36">
        <f>IF(ISNA(_xlfn.XMATCH("イベントの情報を入手したい",_xlfn.TEXTSPLIT(回答一覧[[#This Row],[6⃣区のおしらせ「せたがや」にどんなことを期待するか（複数選択可）]],";",,FALSE,0))),0,1)</f>
        <v>1</v>
      </c>
      <c r="Z122" s="36">
        <f>IF(ISNA(_xlfn.XMATCH("区の新しい取組みについて知りたい",_xlfn.TEXTSPLIT(回答一覧[[#This Row],[6⃣区のおしらせ「せたがや」にどんなことを期待するか（複数選択可）]],";",,FALSE,0))),0,1)</f>
        <v>1</v>
      </c>
      <c r="AA122" s="36">
        <f>IF(ISNA(_xlfn.XMATCH("予算など区政の基本的な情報を入手したい",_xlfn.TEXTSPLIT(回答一覧[[#This Row],[6⃣区のおしらせ「せたがや」にどんなことを期待するか（複数選択可）]],";",,FALSE,0))),0,1)</f>
        <v>0</v>
      </c>
      <c r="AB122" s="36">
        <f>IF(ISNA(_xlfn.XMATCH("区が直面する課題や、それに対する区の考え・取組みについて知りたい",_xlfn.TEXTSPLIT(回答一覧[[#This Row],[6⃣区のおしらせ「せたがや」にどんなことを期待するか（複数選択可）]],";",,FALSE,0))),0,1)</f>
        <v>1</v>
      </c>
      <c r="AC122" s="36">
        <f>IF(ISNA(_xlfn.XMATCH("区の取組みへの意見募集企画に意見や提案を寄せたい",_xlfn.TEXTSPLIT(回答一覧[[#This Row],[6⃣区のおしらせ「せたがや」にどんなことを期待するか（複数選択可）]],";",,FALSE,0))),0,1)</f>
        <v>0</v>
      </c>
      <c r="AD122" s="36">
        <f>IF(ISNA(_xlfn.XMATCH("区民等と区が協働して取り組んでいる事柄について知りたい",_xlfn.TEXTSPLIT(回答一覧[[#This Row],[6⃣区のおしらせ「せたがや」にどんなことを期待するか（複数選択可）]],";",,FALSE,0))),0,1)</f>
        <v>1</v>
      </c>
      <c r="AE122" s="36">
        <f>IF(ISNA(_xlfn.XMATCH("特にない",_xlfn.TEXTSPLIT(回答一覧[[#This Row],[6⃣区のおしらせ「せたがや」にどんなことを期待するか（複数選択可）]],";",,FALSE,0))),0,1)</f>
        <v>0</v>
      </c>
      <c r="AF122" s="36">
        <f>IF(ISNA(_xlfn.XMATCH("無回答",_xlfn.TEXTSPLIT(回答一覧[[#This Row],[6⃣区のおしらせ「せたがや」にどんなことを期待するか（複数選択可）]],";",,FALSE,0))),0,1)</f>
        <v>0</v>
      </c>
      <c r="AG122" s="7" t="s">
        <v>451</v>
      </c>
      <c r="AH122" s="36">
        <f>IF(ISNA(_xlfn.XMATCH("健康づくりや高齢者・障害者の福祉に関すること",_xlfn.TEXTSPLIT(回答一覧[[#This Row],[7⃣区のおしらせ「せたがや」でどのようなテーマを特集してほしいか（複数選択可）]],";",,FALSE,0))),0,1)</f>
        <v>1</v>
      </c>
      <c r="AI122" s="36">
        <f>IF(ISNA(_xlfn.XMATCH("生活の困りごとに対する支援に関すること",_xlfn.TEXTSPLIT(回答一覧[[#This Row],[7⃣区のおしらせ「せたがや」でどのようなテーマを特集してほしいか（複数選択可）]],";",,FALSE,0))),0,1)</f>
        <v>1</v>
      </c>
      <c r="AJ122" s="36">
        <f>IF(ISNA(_xlfn.XMATCH("子ども・若者や教育に関すること",_xlfn.TEXTSPLIT(回答一覧[[#This Row],[7⃣区のおしらせ「せたがや」でどのようなテーマを特集してほしいか（複数選択可）]],";",,FALSE,0))),0,1)</f>
        <v>0</v>
      </c>
      <c r="AK122" s="36">
        <f>IF(ISNA(_xlfn.XMATCH("地域コミュニティに関すること",_xlfn.TEXTSPLIT(回答一覧[[#This Row],[7⃣区のおしらせ「せたがや」でどのようなテーマを特集してほしいか（複数選択可）]],";",,FALSE,0))),0,1)</f>
        <v>1</v>
      </c>
      <c r="AL122" s="36">
        <f>IF(ISNA(_xlfn.XMATCH("防災や防犯に関すること",_xlfn.TEXTSPLIT(回答一覧[[#This Row],[7⃣区のおしらせ「せたがや」でどのようなテーマを特集してほしいか（複数選択可）]],";",,FALSE,0))),0,1)</f>
        <v>1</v>
      </c>
      <c r="AM122" s="36">
        <f>IF(ISNA(_xlfn.XMATCH("多様性の尊重（人権尊重・男女共同参画）に関すること",_xlfn.TEXTSPLIT(回答一覧[[#This Row],[7⃣区のおしらせ「せたがや」でどのようなテーマを特集してほしいか（複数選択可）]],";",,FALSE,0))),0,1)</f>
        <v>0</v>
      </c>
      <c r="AN122" s="36">
        <f>IF(ISNA(_xlfn.XMATCH("文化・芸術やスポーツ、生涯学習に関すること",_xlfn.TEXTSPLIT(回答一覧[[#This Row],[7⃣区のおしらせ「せたがや」でどのようなテーマを特集してほしいか（複数選択可）]],";",,FALSE,0))),0,1)</f>
        <v>1</v>
      </c>
      <c r="AO122" s="36">
        <f>IF(ISNA(_xlfn.XMATCH("清掃・資源リサイクルに関すること",_xlfn.TEXTSPLIT(回答一覧[[#This Row],[7⃣区のおしらせ「せたがや」でどのようなテーマを特集してほしいか（複数選択可）]],";",,FALSE,0))),0,1)</f>
        <v>1</v>
      </c>
      <c r="AP122" s="36">
        <f>IF(ISNA(_xlfn.XMATCH("消費者支援や産業振興・雇用促進に関すること",_xlfn.TEXTSPLIT(回答一覧[[#This Row],[7⃣区のおしらせ「せたがや」でどのようなテーマを特集してほしいか（複数選択可）]],";",,FALSE,0))),0,1)</f>
        <v>0</v>
      </c>
      <c r="AQ122" s="36">
        <f>IF(ISNA(_xlfn.XMATCH("公園・緑地や自然環境の保護に関すること",_xlfn.TEXTSPLIT(回答一覧[[#This Row],[7⃣区のおしらせ「せたがや」でどのようなテーマを特集してほしいか（複数選択可）]],";",,FALSE,0))),0,1)</f>
        <v>0</v>
      </c>
      <c r="AR122" s="36">
        <f>IF(ISNA(_xlfn.XMATCH("都市景観や交通に関すること",_xlfn.TEXTSPLIT(回答一覧[[#This Row],[7⃣区のおしらせ「せたがや」でどのようなテーマを特集してほしいか（複数選択可）]],";",,FALSE,0))),0,1)</f>
        <v>0</v>
      </c>
      <c r="AS122" s="36">
        <f>IF(ISNA(_xlfn.XMATCH("特にない",_xlfn.TEXTSPLIT(回答一覧[[#This Row],[7⃣区のおしらせ「せたがや」でどのようなテーマを特集してほしいか（複数選択可）]],";",,FALSE,0))),0,1)</f>
        <v>0</v>
      </c>
      <c r="AT122" s="36">
        <f>IF(ISNA(_xlfn.XMATCH("その他",_xlfn.TEXTSPLIT(回答一覧[[#This Row],[7⃣区のおしらせ「せたがや」でどのようなテーマを特集してほしいか（複数選択可）]],";",,FALSE,0))),0,1)</f>
        <v>0</v>
      </c>
      <c r="AU122" s="36">
        <f>IF(ISNA(_xlfn.XMATCH("無回答",_xlfn.TEXTSPLIT(回答一覧[[#This Row],[7⃣区のおしらせ「せたがや」でどのようなテーマを特集してほしいか（複数選択可）]],";",,FALSE,0))),0,1)</f>
        <v>0</v>
      </c>
      <c r="AV122" s="8" t="s">
        <v>356</v>
      </c>
      <c r="AW122" s="8" t="s">
        <v>357</v>
      </c>
      <c r="AX122" s="8" t="s">
        <v>347</v>
      </c>
      <c r="AY122" s="7"/>
    </row>
    <row r="123" spans="1:51" ht="54">
      <c r="A123" s="6" t="s">
        <v>145</v>
      </c>
      <c r="B123" s="12" t="s">
        <v>358</v>
      </c>
      <c r="C123" s="12" t="s">
        <v>349</v>
      </c>
      <c r="D123" s="8" t="s">
        <v>728</v>
      </c>
      <c r="E123" s="8" t="s">
        <v>730</v>
      </c>
      <c r="F123" s="7" t="s">
        <v>350</v>
      </c>
      <c r="G123" s="36">
        <f>IF(ISNA(_xlfn.XMATCH("新聞折込・戸別配付",_xlfn.TEXTSPLIT(回答一覧[[#This Row],[4⃣区のおしらせ「せたがや」をどのように入手しているか（複数選択可）]],";",,FALSE,0))),0,1)</f>
        <v>1</v>
      </c>
      <c r="H123" s="36">
        <f>IF(ISNA(_xlfn.XMATCH("駅",_xlfn.TEXTSPLIT(回答一覧[[#This Row],[4⃣区のおしらせ「せたがや」をどのように入手しているか（複数選択可）]],";",,FALSE,0))),0,1)</f>
        <v>0</v>
      </c>
      <c r="I123" s="36">
        <f>IF(ISNA(_xlfn.XMATCH("郵便局・コンビニエンスストア・その他商業施設",_xlfn.TEXTSPLIT(回答一覧[[#This Row],[4⃣区のおしらせ「せたがや」をどのように入手しているか（複数選択可）]],";",,FALSE,0))),0,1)</f>
        <v>0</v>
      </c>
      <c r="J123" s="36">
        <f>IF(ISNA(_xlfn.XMATCH("区施設",_xlfn.TEXTSPLIT(回答一覧[[#This Row],[4⃣区のおしらせ「せたがや」をどのように入手しているか（複数選択可）]],";",,FALSE,0))),0,1)</f>
        <v>0</v>
      </c>
      <c r="K123" s="36">
        <f>IF(ISNA(_xlfn.XMATCH("区のホームページ",_xlfn.TEXTSPLIT(回答一覧[[#This Row],[4⃣区のおしらせ「せたがや」をどのように入手しているか（複数選択可）]],";",,FALSE,0))),0,1)</f>
        <v>0</v>
      </c>
      <c r="L123" s="36">
        <f>IF(ISNA(_xlfn.XMATCH("カタログポケット・マチイロ",_xlfn.TEXTSPLIT(回答一覧[[#This Row],[4⃣区のおしらせ「せたがや」をどのように入手しているか（複数選択可）]],";",,FALSE,0))),0,1)</f>
        <v>0</v>
      </c>
      <c r="M123" s="36">
        <f>IF(ISNA(_xlfn.XMATCH("入手していない",_xlfn.TEXTSPLIT(回答一覧[[#This Row],[4⃣区のおしらせ「せたがや」をどのように入手しているか（複数選択可）]],";",,FALSE,0))),0,1)</f>
        <v>0</v>
      </c>
      <c r="N123" s="36">
        <f>IF(ISNA(_xlfn.XMATCH("その他",_xlfn.TEXTSPLIT(回答一覧[[#This Row],[4⃣区のおしらせ「せたがや」をどのように入手しているか（複数選択可）]],";",,FALSE,0))),0,1)</f>
        <v>0</v>
      </c>
      <c r="O123" s="36">
        <f>IF(ISNA(_xlfn.XMATCH("無回答",_xlfn.TEXTSPLIT(回答一覧[[#This Row],[4⃣区のおしらせ「せたがや」をどのように入手しているか（複数選択可）]],";",,FALSE,0))),0,1)</f>
        <v>0</v>
      </c>
      <c r="P123" s="8" t="s">
        <v>360</v>
      </c>
      <c r="Q123" s="8" t="s">
        <v>352</v>
      </c>
      <c r="R123" s="8" t="s">
        <v>352</v>
      </c>
      <c r="S123" s="8" t="s">
        <v>352</v>
      </c>
      <c r="T123" s="8" t="s">
        <v>352</v>
      </c>
      <c r="U123" s="8" t="s">
        <v>352</v>
      </c>
      <c r="V123" s="8" t="s">
        <v>353</v>
      </c>
      <c r="W123" s="7" t="s">
        <v>354</v>
      </c>
      <c r="X123" s="36">
        <f>IF(ISNA(_xlfn.XMATCH("利用できる行政サービスや、暮らしに関わる情報・知識を入手したい",_xlfn.TEXTSPLIT(回答一覧[[#This Row],[6⃣区のおしらせ「せたがや」にどんなことを期待するか（複数選択可）]],";",,FALSE,0))),0,1)</f>
        <v>1</v>
      </c>
      <c r="Y123" s="36">
        <f>IF(ISNA(_xlfn.XMATCH("イベントの情報を入手したい",_xlfn.TEXTSPLIT(回答一覧[[#This Row],[6⃣区のおしらせ「せたがや」にどんなことを期待するか（複数選択可）]],";",,FALSE,0))),0,1)</f>
        <v>1</v>
      </c>
      <c r="Z123" s="36">
        <f>IF(ISNA(_xlfn.XMATCH("区の新しい取組みについて知りたい",_xlfn.TEXTSPLIT(回答一覧[[#This Row],[6⃣区のおしらせ「せたがや」にどんなことを期待するか（複数選択可）]],";",,FALSE,0))),0,1)</f>
        <v>1</v>
      </c>
      <c r="AA123" s="36">
        <f>IF(ISNA(_xlfn.XMATCH("予算など区政の基本的な情報を入手したい",_xlfn.TEXTSPLIT(回答一覧[[#This Row],[6⃣区のおしらせ「せたがや」にどんなことを期待するか（複数選択可）]],";",,FALSE,0))),0,1)</f>
        <v>1</v>
      </c>
      <c r="AB123" s="36">
        <f>IF(ISNA(_xlfn.XMATCH("区が直面する課題や、それに対する区の考え・取組みについて知りたい",_xlfn.TEXTSPLIT(回答一覧[[#This Row],[6⃣区のおしらせ「せたがや」にどんなことを期待するか（複数選択可）]],";",,FALSE,0))),0,1)</f>
        <v>1</v>
      </c>
      <c r="AC123" s="36">
        <f>IF(ISNA(_xlfn.XMATCH("区の取組みへの意見募集企画に意見や提案を寄せたい",_xlfn.TEXTSPLIT(回答一覧[[#This Row],[6⃣区のおしらせ「せたがや」にどんなことを期待するか（複数選択可）]],";",,FALSE,0))),0,1)</f>
        <v>0</v>
      </c>
      <c r="AD123" s="36">
        <f>IF(ISNA(_xlfn.XMATCH("区民等と区が協働して取り組んでいる事柄について知りたい",_xlfn.TEXTSPLIT(回答一覧[[#This Row],[6⃣区のおしらせ「せたがや」にどんなことを期待するか（複数選択可）]],";",,FALSE,0))),0,1)</f>
        <v>0</v>
      </c>
      <c r="AE123" s="36">
        <f>IF(ISNA(_xlfn.XMATCH("特にない",_xlfn.TEXTSPLIT(回答一覧[[#This Row],[6⃣区のおしらせ「せたがや」にどんなことを期待するか（複数選択可）]],";",,FALSE,0))),0,1)</f>
        <v>0</v>
      </c>
      <c r="AF123" s="36">
        <f>IF(ISNA(_xlfn.XMATCH("無回答",_xlfn.TEXTSPLIT(回答一覧[[#This Row],[6⃣区のおしらせ「せたがや」にどんなことを期待するか（複数選択可）]],";",,FALSE,0))),0,1)</f>
        <v>0</v>
      </c>
      <c r="AG123" s="7" t="s">
        <v>494</v>
      </c>
      <c r="AH123" s="36">
        <f>IF(ISNA(_xlfn.XMATCH("健康づくりや高齢者・障害者の福祉に関すること",_xlfn.TEXTSPLIT(回答一覧[[#This Row],[7⃣区のおしらせ「せたがや」でどのようなテーマを特集してほしいか（複数選択可）]],";",,FALSE,0))),0,1)</f>
        <v>1</v>
      </c>
      <c r="AI123" s="36">
        <f>IF(ISNA(_xlfn.XMATCH("生活の困りごとに対する支援に関すること",_xlfn.TEXTSPLIT(回答一覧[[#This Row],[7⃣区のおしらせ「せたがや」でどのようなテーマを特集してほしいか（複数選択可）]],";",,FALSE,0))),0,1)</f>
        <v>1</v>
      </c>
      <c r="AJ123" s="36">
        <f>IF(ISNA(_xlfn.XMATCH("子ども・若者や教育に関すること",_xlfn.TEXTSPLIT(回答一覧[[#This Row],[7⃣区のおしらせ「せたがや」でどのようなテーマを特集してほしいか（複数選択可）]],";",,FALSE,0))),0,1)</f>
        <v>0</v>
      </c>
      <c r="AK123" s="36">
        <f>IF(ISNA(_xlfn.XMATCH("地域コミュニティに関すること",_xlfn.TEXTSPLIT(回答一覧[[#This Row],[7⃣区のおしらせ「せたがや」でどのようなテーマを特集してほしいか（複数選択可）]],";",,FALSE,0))),0,1)</f>
        <v>0</v>
      </c>
      <c r="AL123" s="36">
        <f>IF(ISNA(_xlfn.XMATCH("防災や防犯に関すること",_xlfn.TEXTSPLIT(回答一覧[[#This Row],[7⃣区のおしらせ「せたがや」でどのようなテーマを特集してほしいか（複数選択可）]],";",,FALSE,0))),0,1)</f>
        <v>1</v>
      </c>
      <c r="AM123" s="36">
        <f>IF(ISNA(_xlfn.XMATCH("多様性の尊重（人権尊重・男女共同参画）に関すること",_xlfn.TEXTSPLIT(回答一覧[[#This Row],[7⃣区のおしらせ「せたがや」でどのようなテーマを特集してほしいか（複数選択可）]],";",,FALSE,0))),0,1)</f>
        <v>0</v>
      </c>
      <c r="AN123" s="36">
        <f>IF(ISNA(_xlfn.XMATCH("文化・芸術やスポーツ、生涯学習に関すること",_xlfn.TEXTSPLIT(回答一覧[[#This Row],[7⃣区のおしらせ「せたがや」でどのようなテーマを特集してほしいか（複数選択可）]],";",,FALSE,0))),0,1)</f>
        <v>1</v>
      </c>
      <c r="AO123" s="36">
        <f>IF(ISNA(_xlfn.XMATCH("清掃・資源リサイクルに関すること",_xlfn.TEXTSPLIT(回答一覧[[#This Row],[7⃣区のおしらせ「せたがや」でどのようなテーマを特集してほしいか（複数選択可）]],";",,FALSE,0))),0,1)</f>
        <v>1</v>
      </c>
      <c r="AP123" s="36">
        <f>IF(ISNA(_xlfn.XMATCH("消費者支援や産業振興・雇用促進に関すること",_xlfn.TEXTSPLIT(回答一覧[[#This Row],[7⃣区のおしらせ「せたがや」でどのようなテーマを特集してほしいか（複数選択可）]],";",,FALSE,0))),0,1)</f>
        <v>0</v>
      </c>
      <c r="AQ123" s="36">
        <f>IF(ISNA(_xlfn.XMATCH("公園・緑地や自然環境の保護に関すること",_xlfn.TEXTSPLIT(回答一覧[[#This Row],[7⃣区のおしらせ「せたがや」でどのようなテーマを特集してほしいか（複数選択可）]],";",,FALSE,0))),0,1)</f>
        <v>1</v>
      </c>
      <c r="AR123" s="36">
        <f>IF(ISNA(_xlfn.XMATCH("都市景観や交通に関すること",_xlfn.TEXTSPLIT(回答一覧[[#This Row],[7⃣区のおしらせ「せたがや」でどのようなテーマを特集してほしいか（複数選択可）]],";",,FALSE,0))),0,1)</f>
        <v>1</v>
      </c>
      <c r="AS123" s="36">
        <f>IF(ISNA(_xlfn.XMATCH("特にない",_xlfn.TEXTSPLIT(回答一覧[[#This Row],[7⃣区のおしらせ「せたがや」でどのようなテーマを特集してほしいか（複数選択可）]],";",,FALSE,0))),0,1)</f>
        <v>0</v>
      </c>
      <c r="AT123" s="36">
        <f>IF(ISNA(_xlfn.XMATCH("その他",_xlfn.TEXTSPLIT(回答一覧[[#This Row],[7⃣区のおしらせ「せたがや」でどのようなテーマを特集してほしいか（複数選択可）]],";",,FALSE,0))),0,1)</f>
        <v>0</v>
      </c>
      <c r="AU123" s="36">
        <f>IF(ISNA(_xlfn.XMATCH("無回答",_xlfn.TEXTSPLIT(回答一覧[[#This Row],[7⃣区のおしらせ「せたがや」でどのようなテーマを特集してほしいか（複数選択可）]],";",,FALSE,0))),0,1)</f>
        <v>0</v>
      </c>
      <c r="AV123" s="8" t="s">
        <v>356</v>
      </c>
      <c r="AW123" s="8" t="s">
        <v>397</v>
      </c>
      <c r="AX123" s="8" t="s">
        <v>347</v>
      </c>
      <c r="AY123" s="7"/>
    </row>
    <row r="124" spans="1:51" ht="40.5">
      <c r="A124" s="6" t="s">
        <v>144</v>
      </c>
      <c r="B124" s="12" t="s">
        <v>368</v>
      </c>
      <c r="C124" s="12" t="s">
        <v>349</v>
      </c>
      <c r="D124" s="8" t="s">
        <v>728</v>
      </c>
      <c r="E124" s="8" t="s">
        <v>730</v>
      </c>
      <c r="F124" s="7" t="s">
        <v>350</v>
      </c>
      <c r="G124" s="36">
        <f>IF(ISNA(_xlfn.XMATCH("新聞折込・戸別配付",_xlfn.TEXTSPLIT(回答一覧[[#This Row],[4⃣区のおしらせ「せたがや」をどのように入手しているか（複数選択可）]],";",,FALSE,0))),0,1)</f>
        <v>1</v>
      </c>
      <c r="H124" s="36">
        <f>IF(ISNA(_xlfn.XMATCH("駅",_xlfn.TEXTSPLIT(回答一覧[[#This Row],[4⃣区のおしらせ「せたがや」をどのように入手しているか（複数選択可）]],";",,FALSE,0))),0,1)</f>
        <v>0</v>
      </c>
      <c r="I124" s="36">
        <f>IF(ISNA(_xlfn.XMATCH("郵便局・コンビニエンスストア・その他商業施設",_xlfn.TEXTSPLIT(回答一覧[[#This Row],[4⃣区のおしらせ「せたがや」をどのように入手しているか（複数選択可）]],";",,FALSE,0))),0,1)</f>
        <v>0</v>
      </c>
      <c r="J124" s="36">
        <f>IF(ISNA(_xlfn.XMATCH("区施設",_xlfn.TEXTSPLIT(回答一覧[[#This Row],[4⃣区のおしらせ「せたがや」をどのように入手しているか（複数選択可）]],";",,FALSE,0))),0,1)</f>
        <v>0</v>
      </c>
      <c r="K124" s="36">
        <f>IF(ISNA(_xlfn.XMATCH("区のホームページ",_xlfn.TEXTSPLIT(回答一覧[[#This Row],[4⃣区のおしらせ「せたがや」をどのように入手しているか（複数選択可）]],";",,FALSE,0))),0,1)</f>
        <v>0</v>
      </c>
      <c r="L124" s="36">
        <f>IF(ISNA(_xlfn.XMATCH("カタログポケット・マチイロ",_xlfn.TEXTSPLIT(回答一覧[[#This Row],[4⃣区のおしらせ「せたがや」をどのように入手しているか（複数選択可）]],";",,FALSE,0))),0,1)</f>
        <v>0</v>
      </c>
      <c r="M124" s="36">
        <f>IF(ISNA(_xlfn.XMATCH("入手していない",_xlfn.TEXTSPLIT(回答一覧[[#This Row],[4⃣区のおしらせ「せたがや」をどのように入手しているか（複数選択可）]],";",,FALSE,0))),0,1)</f>
        <v>0</v>
      </c>
      <c r="N124" s="36">
        <f>IF(ISNA(_xlfn.XMATCH("その他",_xlfn.TEXTSPLIT(回答一覧[[#This Row],[4⃣区のおしらせ「せたがや」をどのように入手しているか（複数選択可）]],";",,FALSE,0))),0,1)</f>
        <v>0</v>
      </c>
      <c r="O124" s="36">
        <f>IF(ISNA(_xlfn.XMATCH("無回答",_xlfn.TEXTSPLIT(回答一覧[[#This Row],[4⃣区のおしらせ「せたがや」をどのように入手しているか（複数選択可）]],";",,FALSE,0))),0,1)</f>
        <v>0</v>
      </c>
      <c r="P124" s="8" t="s">
        <v>360</v>
      </c>
      <c r="Q124" s="8" t="s">
        <v>352</v>
      </c>
      <c r="R124" s="8" t="s">
        <v>377</v>
      </c>
      <c r="S124" s="8" t="s">
        <v>377</v>
      </c>
      <c r="T124" s="8" t="s">
        <v>352</v>
      </c>
      <c r="U124" s="8" t="s">
        <v>352</v>
      </c>
      <c r="V124" s="8" t="s">
        <v>353</v>
      </c>
      <c r="W124" s="7" t="s">
        <v>422</v>
      </c>
      <c r="X124" s="36">
        <f>IF(ISNA(_xlfn.XMATCH("利用できる行政サービスや、暮らしに関わる情報・知識を入手したい",_xlfn.TEXTSPLIT(回答一覧[[#This Row],[6⃣区のおしらせ「せたがや」にどんなことを期待するか（複数選択可）]],";",,FALSE,0))),0,1)</f>
        <v>1</v>
      </c>
      <c r="Y124" s="36">
        <f>IF(ISNA(_xlfn.XMATCH("イベントの情報を入手したい",_xlfn.TEXTSPLIT(回答一覧[[#This Row],[6⃣区のおしらせ「せたがや」にどんなことを期待するか（複数選択可）]],";",,FALSE,0))),0,1)</f>
        <v>1</v>
      </c>
      <c r="Z124" s="36">
        <f>IF(ISNA(_xlfn.XMATCH("区の新しい取組みについて知りたい",_xlfn.TEXTSPLIT(回答一覧[[#This Row],[6⃣区のおしらせ「せたがや」にどんなことを期待するか（複数選択可）]],";",,FALSE,0))),0,1)</f>
        <v>0</v>
      </c>
      <c r="AA124" s="36">
        <f>IF(ISNA(_xlfn.XMATCH("予算など区政の基本的な情報を入手したい",_xlfn.TEXTSPLIT(回答一覧[[#This Row],[6⃣区のおしらせ「せたがや」にどんなことを期待するか（複数選択可）]],";",,FALSE,0))),0,1)</f>
        <v>0</v>
      </c>
      <c r="AB124" s="36">
        <f>IF(ISNA(_xlfn.XMATCH("区が直面する課題や、それに対する区の考え・取組みについて知りたい",_xlfn.TEXTSPLIT(回答一覧[[#This Row],[6⃣区のおしらせ「せたがや」にどんなことを期待するか（複数選択可）]],";",,FALSE,0))),0,1)</f>
        <v>0</v>
      </c>
      <c r="AC124" s="36">
        <f>IF(ISNA(_xlfn.XMATCH("区の取組みへの意見募集企画に意見や提案を寄せたい",_xlfn.TEXTSPLIT(回答一覧[[#This Row],[6⃣区のおしらせ「せたがや」にどんなことを期待するか（複数選択可）]],";",,FALSE,0))),0,1)</f>
        <v>0</v>
      </c>
      <c r="AD124" s="36">
        <f>IF(ISNA(_xlfn.XMATCH("区民等と区が協働して取り組んでいる事柄について知りたい",_xlfn.TEXTSPLIT(回答一覧[[#This Row],[6⃣区のおしらせ「せたがや」にどんなことを期待するか（複数選択可）]],";",,FALSE,0))),0,1)</f>
        <v>0</v>
      </c>
      <c r="AE124" s="36">
        <f>IF(ISNA(_xlfn.XMATCH("特にない",_xlfn.TEXTSPLIT(回答一覧[[#This Row],[6⃣区のおしらせ「せたがや」にどんなことを期待するか（複数選択可）]],";",,FALSE,0))),0,1)</f>
        <v>0</v>
      </c>
      <c r="AF124" s="36">
        <f>IF(ISNA(_xlfn.XMATCH("無回答",_xlfn.TEXTSPLIT(回答一覧[[#This Row],[6⃣区のおしらせ「せたがや」にどんなことを期待するか（複数選択可）]],";",,FALSE,0))),0,1)</f>
        <v>0</v>
      </c>
      <c r="AG124" s="7" t="s">
        <v>493</v>
      </c>
      <c r="AH124" s="36">
        <f>IF(ISNA(_xlfn.XMATCH("健康づくりや高齢者・障害者の福祉に関すること",_xlfn.TEXTSPLIT(回答一覧[[#This Row],[7⃣区のおしらせ「せたがや」でどのようなテーマを特集してほしいか（複数選択可）]],";",,FALSE,0))),0,1)</f>
        <v>1</v>
      </c>
      <c r="AI124" s="36">
        <f>IF(ISNA(_xlfn.XMATCH("生活の困りごとに対する支援に関すること",_xlfn.TEXTSPLIT(回答一覧[[#This Row],[7⃣区のおしらせ「せたがや」でどのようなテーマを特集してほしいか（複数選択可）]],";",,FALSE,0))),0,1)</f>
        <v>0</v>
      </c>
      <c r="AJ124" s="36">
        <f>IF(ISNA(_xlfn.XMATCH("子ども・若者や教育に関すること",_xlfn.TEXTSPLIT(回答一覧[[#This Row],[7⃣区のおしらせ「せたがや」でどのようなテーマを特集してほしいか（複数選択可）]],";",,FALSE,0))),0,1)</f>
        <v>1</v>
      </c>
      <c r="AK124" s="36">
        <f>IF(ISNA(_xlfn.XMATCH("地域コミュニティに関すること",_xlfn.TEXTSPLIT(回答一覧[[#This Row],[7⃣区のおしらせ「せたがや」でどのようなテーマを特集してほしいか（複数選択可）]],";",,FALSE,0))),0,1)</f>
        <v>1</v>
      </c>
      <c r="AL124" s="36">
        <f>IF(ISNA(_xlfn.XMATCH("防災や防犯に関すること",_xlfn.TEXTSPLIT(回答一覧[[#This Row],[7⃣区のおしらせ「せたがや」でどのようなテーマを特集してほしいか（複数選択可）]],";",,FALSE,0))),0,1)</f>
        <v>1</v>
      </c>
      <c r="AM124" s="36">
        <f>IF(ISNA(_xlfn.XMATCH("多様性の尊重（人権尊重・男女共同参画）に関すること",_xlfn.TEXTSPLIT(回答一覧[[#This Row],[7⃣区のおしらせ「せたがや」でどのようなテーマを特集してほしいか（複数選択可）]],";",,FALSE,0))),0,1)</f>
        <v>0</v>
      </c>
      <c r="AN124" s="36">
        <f>IF(ISNA(_xlfn.XMATCH("文化・芸術やスポーツ、生涯学習に関すること",_xlfn.TEXTSPLIT(回答一覧[[#This Row],[7⃣区のおしらせ「せたがや」でどのようなテーマを特集してほしいか（複数選択可）]],";",,FALSE,0))),0,1)</f>
        <v>1</v>
      </c>
      <c r="AO124" s="36">
        <f>IF(ISNA(_xlfn.XMATCH("清掃・資源リサイクルに関すること",_xlfn.TEXTSPLIT(回答一覧[[#This Row],[7⃣区のおしらせ「せたがや」でどのようなテーマを特集してほしいか（複数選択可）]],";",,FALSE,0))),0,1)</f>
        <v>0</v>
      </c>
      <c r="AP124" s="36">
        <f>IF(ISNA(_xlfn.XMATCH("消費者支援や産業振興・雇用促進に関すること",_xlfn.TEXTSPLIT(回答一覧[[#This Row],[7⃣区のおしらせ「せたがや」でどのようなテーマを特集してほしいか（複数選択可）]],";",,FALSE,0))),0,1)</f>
        <v>0</v>
      </c>
      <c r="AQ124" s="36">
        <f>IF(ISNA(_xlfn.XMATCH("公園・緑地や自然環境の保護に関すること",_xlfn.TEXTSPLIT(回答一覧[[#This Row],[7⃣区のおしらせ「せたがや」でどのようなテーマを特集してほしいか（複数選択可）]],";",,FALSE,0))),0,1)</f>
        <v>0</v>
      </c>
      <c r="AR124" s="36">
        <f>IF(ISNA(_xlfn.XMATCH("都市景観や交通に関すること",_xlfn.TEXTSPLIT(回答一覧[[#This Row],[7⃣区のおしらせ「せたがや」でどのようなテーマを特集してほしいか（複数選択可）]],";",,FALSE,0))),0,1)</f>
        <v>0</v>
      </c>
      <c r="AS124" s="36">
        <f>IF(ISNA(_xlfn.XMATCH("特にない",_xlfn.TEXTSPLIT(回答一覧[[#This Row],[7⃣区のおしらせ「せたがや」でどのようなテーマを特集してほしいか（複数選択可）]],";",,FALSE,0))),0,1)</f>
        <v>0</v>
      </c>
      <c r="AT124" s="36">
        <f>IF(ISNA(_xlfn.XMATCH("その他",_xlfn.TEXTSPLIT(回答一覧[[#This Row],[7⃣区のおしらせ「せたがや」でどのようなテーマを特集してほしいか（複数選択可）]],";",,FALSE,0))),0,1)</f>
        <v>0</v>
      </c>
      <c r="AU124" s="36">
        <f>IF(ISNA(_xlfn.XMATCH("無回答",_xlfn.TEXTSPLIT(回答一覧[[#This Row],[7⃣区のおしらせ「せたがや」でどのようなテーマを特集してほしいか（複数選択可）]],";",,FALSE,0))),0,1)</f>
        <v>0</v>
      </c>
      <c r="AV124" s="8" t="s">
        <v>419</v>
      </c>
      <c r="AW124" s="8" t="s">
        <v>357</v>
      </c>
      <c r="AX124" s="8" t="s">
        <v>347</v>
      </c>
      <c r="AY124" s="7"/>
    </row>
    <row r="125" spans="1:51" ht="81">
      <c r="A125" s="6" t="s">
        <v>143</v>
      </c>
      <c r="B125" s="12" t="s">
        <v>358</v>
      </c>
      <c r="C125" s="12" t="s">
        <v>380</v>
      </c>
      <c r="D125" s="8" t="s">
        <v>728</v>
      </c>
      <c r="E125" s="8" t="s">
        <v>730</v>
      </c>
      <c r="F125" s="7" t="s">
        <v>350</v>
      </c>
      <c r="G125" s="36">
        <f>IF(ISNA(_xlfn.XMATCH("新聞折込・戸別配付",_xlfn.TEXTSPLIT(回答一覧[[#This Row],[4⃣区のおしらせ「せたがや」をどのように入手しているか（複数選択可）]],";",,FALSE,0))),0,1)</f>
        <v>1</v>
      </c>
      <c r="H125" s="36">
        <f>IF(ISNA(_xlfn.XMATCH("駅",_xlfn.TEXTSPLIT(回答一覧[[#This Row],[4⃣区のおしらせ「せたがや」をどのように入手しているか（複数選択可）]],";",,FALSE,0))),0,1)</f>
        <v>0</v>
      </c>
      <c r="I125" s="36">
        <f>IF(ISNA(_xlfn.XMATCH("郵便局・コンビニエンスストア・その他商業施設",_xlfn.TEXTSPLIT(回答一覧[[#This Row],[4⃣区のおしらせ「せたがや」をどのように入手しているか（複数選択可）]],";",,FALSE,0))),0,1)</f>
        <v>0</v>
      </c>
      <c r="J125" s="36">
        <f>IF(ISNA(_xlfn.XMATCH("区施設",_xlfn.TEXTSPLIT(回答一覧[[#This Row],[4⃣区のおしらせ「せたがや」をどのように入手しているか（複数選択可）]],";",,FALSE,0))),0,1)</f>
        <v>0</v>
      </c>
      <c r="K125" s="36">
        <f>IF(ISNA(_xlfn.XMATCH("区のホームページ",_xlfn.TEXTSPLIT(回答一覧[[#This Row],[4⃣区のおしらせ「せたがや」をどのように入手しているか（複数選択可）]],";",,FALSE,0))),0,1)</f>
        <v>0</v>
      </c>
      <c r="L125" s="36">
        <f>IF(ISNA(_xlfn.XMATCH("カタログポケット・マチイロ",_xlfn.TEXTSPLIT(回答一覧[[#This Row],[4⃣区のおしらせ「せたがや」をどのように入手しているか（複数選択可）]],";",,FALSE,0))),0,1)</f>
        <v>0</v>
      </c>
      <c r="M125" s="36">
        <f>IF(ISNA(_xlfn.XMATCH("入手していない",_xlfn.TEXTSPLIT(回答一覧[[#This Row],[4⃣区のおしらせ「せたがや」をどのように入手しているか（複数選択可）]],";",,FALSE,0))),0,1)</f>
        <v>0</v>
      </c>
      <c r="N125" s="36">
        <f>IF(ISNA(_xlfn.XMATCH("その他",_xlfn.TEXTSPLIT(回答一覧[[#This Row],[4⃣区のおしらせ「せたがや」をどのように入手しているか（複数選択可）]],";",,FALSE,0))),0,1)</f>
        <v>0</v>
      </c>
      <c r="O125" s="36">
        <f>IF(ISNA(_xlfn.XMATCH("無回答",_xlfn.TEXTSPLIT(回答一覧[[#This Row],[4⃣区のおしらせ「せたがや」をどのように入手しているか（複数選択可）]],";",,FALSE,0))),0,1)</f>
        <v>0</v>
      </c>
      <c r="P125" s="8" t="s">
        <v>360</v>
      </c>
      <c r="Q125" s="8" t="s">
        <v>352</v>
      </c>
      <c r="R125" s="8" t="s">
        <v>352</v>
      </c>
      <c r="S125" s="8" t="s">
        <v>352</v>
      </c>
      <c r="T125" s="8" t="s">
        <v>352</v>
      </c>
      <c r="U125" s="8" t="s">
        <v>377</v>
      </c>
      <c r="V125" s="8" t="s">
        <v>353</v>
      </c>
      <c r="W125" s="7" t="s">
        <v>384</v>
      </c>
      <c r="X125" s="36">
        <f>IF(ISNA(_xlfn.XMATCH("利用できる行政サービスや、暮らしに関わる情報・知識を入手したい",_xlfn.TEXTSPLIT(回答一覧[[#This Row],[6⃣区のおしらせ「せたがや」にどんなことを期待するか（複数選択可）]],";",,FALSE,0))),0,1)</f>
        <v>1</v>
      </c>
      <c r="Y125" s="36">
        <f>IF(ISNA(_xlfn.XMATCH("イベントの情報を入手したい",_xlfn.TEXTSPLIT(回答一覧[[#This Row],[6⃣区のおしらせ「せたがや」にどんなことを期待するか（複数選択可）]],";",,FALSE,0))),0,1)</f>
        <v>1</v>
      </c>
      <c r="Z125" s="36">
        <f>IF(ISNA(_xlfn.XMATCH("区の新しい取組みについて知りたい",_xlfn.TEXTSPLIT(回答一覧[[#This Row],[6⃣区のおしらせ「せたがや」にどんなことを期待するか（複数選択可）]],";",,FALSE,0))),0,1)</f>
        <v>1</v>
      </c>
      <c r="AA125" s="36">
        <f>IF(ISNA(_xlfn.XMATCH("予算など区政の基本的な情報を入手したい",_xlfn.TEXTSPLIT(回答一覧[[#This Row],[6⃣区のおしらせ「せたがや」にどんなことを期待するか（複数選択可）]],";",,FALSE,0))),0,1)</f>
        <v>1</v>
      </c>
      <c r="AB125" s="36">
        <f>IF(ISNA(_xlfn.XMATCH("区が直面する課題や、それに対する区の考え・取組みについて知りたい",_xlfn.TEXTSPLIT(回答一覧[[#This Row],[6⃣区のおしらせ「せたがや」にどんなことを期待するか（複数選択可）]],";",,FALSE,0))),0,1)</f>
        <v>1</v>
      </c>
      <c r="AC125" s="36">
        <f>IF(ISNA(_xlfn.XMATCH("区の取組みへの意見募集企画に意見や提案を寄せたい",_xlfn.TEXTSPLIT(回答一覧[[#This Row],[6⃣区のおしらせ「せたがや」にどんなことを期待するか（複数選択可）]],";",,FALSE,0))),0,1)</f>
        <v>1</v>
      </c>
      <c r="AD125" s="36">
        <f>IF(ISNA(_xlfn.XMATCH("区民等と区が協働して取り組んでいる事柄について知りたい",_xlfn.TEXTSPLIT(回答一覧[[#This Row],[6⃣区のおしらせ「せたがや」にどんなことを期待するか（複数選択可）]],";",,FALSE,0))),0,1)</f>
        <v>1</v>
      </c>
      <c r="AE125" s="36">
        <f>IF(ISNA(_xlfn.XMATCH("特にない",_xlfn.TEXTSPLIT(回答一覧[[#This Row],[6⃣区のおしらせ「せたがや」にどんなことを期待するか（複数選択可）]],";",,FALSE,0))),0,1)</f>
        <v>0</v>
      </c>
      <c r="AF125" s="36">
        <f>IF(ISNA(_xlfn.XMATCH("無回答",_xlfn.TEXTSPLIT(回答一覧[[#This Row],[6⃣区のおしらせ「せたがや」にどんなことを期待するか（複数選択可）]],";",,FALSE,0))),0,1)</f>
        <v>0</v>
      </c>
      <c r="AG125" s="7" t="s">
        <v>491</v>
      </c>
      <c r="AH125" s="36">
        <f>IF(ISNA(_xlfn.XMATCH("健康づくりや高齢者・障害者の福祉に関すること",_xlfn.TEXTSPLIT(回答一覧[[#This Row],[7⃣区のおしらせ「せたがや」でどのようなテーマを特集してほしいか（複数選択可）]],";",,FALSE,0))),0,1)</f>
        <v>1</v>
      </c>
      <c r="AI125" s="36">
        <f>IF(ISNA(_xlfn.XMATCH("生活の困りごとに対する支援に関すること",_xlfn.TEXTSPLIT(回答一覧[[#This Row],[7⃣区のおしらせ「せたがや」でどのようなテーマを特集してほしいか（複数選択可）]],";",,FALSE,0))),0,1)</f>
        <v>0</v>
      </c>
      <c r="AJ125" s="36">
        <f>IF(ISNA(_xlfn.XMATCH("子ども・若者や教育に関すること",_xlfn.TEXTSPLIT(回答一覧[[#This Row],[7⃣区のおしらせ「せたがや」でどのようなテーマを特集してほしいか（複数選択可）]],";",,FALSE,0))),0,1)</f>
        <v>0</v>
      </c>
      <c r="AK125" s="36">
        <f>IF(ISNA(_xlfn.XMATCH("地域コミュニティに関すること",_xlfn.TEXTSPLIT(回答一覧[[#This Row],[7⃣区のおしらせ「せたがや」でどのようなテーマを特集してほしいか（複数選択可）]],";",,FALSE,0))),0,1)</f>
        <v>1</v>
      </c>
      <c r="AL125" s="36">
        <f>IF(ISNA(_xlfn.XMATCH("防災や防犯に関すること",_xlfn.TEXTSPLIT(回答一覧[[#This Row],[7⃣区のおしらせ「せたがや」でどのようなテーマを特集してほしいか（複数選択可）]],";",,FALSE,0))),0,1)</f>
        <v>1</v>
      </c>
      <c r="AM125" s="36">
        <f>IF(ISNA(_xlfn.XMATCH("多様性の尊重（人権尊重・男女共同参画）に関すること",_xlfn.TEXTSPLIT(回答一覧[[#This Row],[7⃣区のおしらせ「せたがや」でどのようなテーマを特集してほしいか（複数選択可）]],";",,FALSE,0))),0,1)</f>
        <v>0</v>
      </c>
      <c r="AN125" s="36">
        <f>IF(ISNA(_xlfn.XMATCH("文化・芸術やスポーツ、生涯学習に関すること",_xlfn.TEXTSPLIT(回答一覧[[#This Row],[7⃣区のおしらせ「せたがや」でどのようなテーマを特集してほしいか（複数選択可）]],";",,FALSE,0))),0,1)</f>
        <v>1</v>
      </c>
      <c r="AO125" s="36">
        <f>IF(ISNA(_xlfn.XMATCH("清掃・資源リサイクルに関すること",_xlfn.TEXTSPLIT(回答一覧[[#This Row],[7⃣区のおしらせ「せたがや」でどのようなテーマを特集してほしいか（複数選択可）]],";",,FALSE,0))),0,1)</f>
        <v>1</v>
      </c>
      <c r="AP125" s="36">
        <f>IF(ISNA(_xlfn.XMATCH("消費者支援や産業振興・雇用促進に関すること",_xlfn.TEXTSPLIT(回答一覧[[#This Row],[7⃣区のおしらせ「せたがや」でどのようなテーマを特集してほしいか（複数選択可）]],";",,FALSE,0))),0,1)</f>
        <v>0</v>
      </c>
      <c r="AQ125" s="36">
        <f>IF(ISNA(_xlfn.XMATCH("公園・緑地や自然環境の保護に関すること",_xlfn.TEXTSPLIT(回答一覧[[#This Row],[7⃣区のおしらせ「せたがや」でどのようなテーマを特集してほしいか（複数選択可）]],";",,FALSE,0))),0,1)</f>
        <v>1</v>
      </c>
      <c r="AR125" s="36">
        <f>IF(ISNA(_xlfn.XMATCH("都市景観や交通に関すること",_xlfn.TEXTSPLIT(回答一覧[[#This Row],[7⃣区のおしらせ「せたがや」でどのようなテーマを特集してほしいか（複数選択可）]],";",,FALSE,0))),0,1)</f>
        <v>1</v>
      </c>
      <c r="AS125" s="36">
        <f>IF(ISNA(_xlfn.XMATCH("特にない",_xlfn.TEXTSPLIT(回答一覧[[#This Row],[7⃣区のおしらせ「せたがや」でどのようなテーマを特集してほしいか（複数選択可）]],";",,FALSE,0))),0,1)</f>
        <v>0</v>
      </c>
      <c r="AT125" s="36">
        <f>IF(ISNA(_xlfn.XMATCH("その他",_xlfn.TEXTSPLIT(回答一覧[[#This Row],[7⃣区のおしらせ「せたがや」でどのようなテーマを特集してほしいか（複数選択可）]],";",,FALSE,0))),0,1)</f>
        <v>0</v>
      </c>
      <c r="AU125" s="36">
        <f>IF(ISNA(_xlfn.XMATCH("無回答",_xlfn.TEXTSPLIT(回答一覧[[#This Row],[7⃣区のおしらせ「せたがや」でどのようなテーマを特集してほしいか（複数選択可）]],";",,FALSE,0))),0,1)</f>
        <v>0</v>
      </c>
      <c r="AV125" s="8" t="s">
        <v>356</v>
      </c>
      <c r="AW125" s="8" t="s">
        <v>397</v>
      </c>
      <c r="AX125" s="8" t="s">
        <v>347</v>
      </c>
      <c r="AY125" s="7"/>
    </row>
    <row r="126" spans="1:51" ht="54">
      <c r="A126" s="6" t="s">
        <v>142</v>
      </c>
      <c r="B126" s="12" t="s">
        <v>348</v>
      </c>
      <c r="C126" s="12" t="s">
        <v>380</v>
      </c>
      <c r="D126" s="8" t="s">
        <v>728</v>
      </c>
      <c r="E126" s="8" t="s">
        <v>730</v>
      </c>
      <c r="F126" s="7" t="s">
        <v>350</v>
      </c>
      <c r="G126" s="36">
        <f>IF(ISNA(_xlfn.XMATCH("新聞折込・戸別配付",_xlfn.TEXTSPLIT(回答一覧[[#This Row],[4⃣区のおしらせ「せたがや」をどのように入手しているか（複数選択可）]],";",,FALSE,0))),0,1)</f>
        <v>1</v>
      </c>
      <c r="H126" s="36">
        <f>IF(ISNA(_xlfn.XMATCH("駅",_xlfn.TEXTSPLIT(回答一覧[[#This Row],[4⃣区のおしらせ「せたがや」をどのように入手しているか（複数選択可）]],";",,FALSE,0))),0,1)</f>
        <v>0</v>
      </c>
      <c r="I126" s="36">
        <f>IF(ISNA(_xlfn.XMATCH("郵便局・コンビニエンスストア・その他商業施設",_xlfn.TEXTSPLIT(回答一覧[[#This Row],[4⃣区のおしらせ「せたがや」をどのように入手しているか（複数選択可）]],";",,FALSE,0))),0,1)</f>
        <v>0</v>
      </c>
      <c r="J126" s="36">
        <f>IF(ISNA(_xlfn.XMATCH("区施設",_xlfn.TEXTSPLIT(回答一覧[[#This Row],[4⃣区のおしらせ「せたがや」をどのように入手しているか（複数選択可）]],";",,FALSE,0))),0,1)</f>
        <v>0</v>
      </c>
      <c r="K126" s="36">
        <f>IF(ISNA(_xlfn.XMATCH("区のホームページ",_xlfn.TEXTSPLIT(回答一覧[[#This Row],[4⃣区のおしらせ「せたがや」をどのように入手しているか（複数選択可）]],";",,FALSE,0))),0,1)</f>
        <v>0</v>
      </c>
      <c r="L126" s="36">
        <f>IF(ISNA(_xlfn.XMATCH("カタログポケット・マチイロ",_xlfn.TEXTSPLIT(回答一覧[[#This Row],[4⃣区のおしらせ「せたがや」をどのように入手しているか（複数選択可）]],";",,FALSE,0))),0,1)</f>
        <v>0</v>
      </c>
      <c r="M126" s="36">
        <f>IF(ISNA(_xlfn.XMATCH("入手していない",_xlfn.TEXTSPLIT(回答一覧[[#This Row],[4⃣区のおしらせ「せたがや」をどのように入手しているか（複数選択可）]],";",,FALSE,0))),0,1)</f>
        <v>0</v>
      </c>
      <c r="N126" s="36">
        <f>IF(ISNA(_xlfn.XMATCH("その他",_xlfn.TEXTSPLIT(回答一覧[[#This Row],[4⃣区のおしらせ「せたがや」をどのように入手しているか（複数選択可）]],";",,FALSE,0))),0,1)</f>
        <v>0</v>
      </c>
      <c r="O126" s="36">
        <f>IF(ISNA(_xlfn.XMATCH("無回答",_xlfn.TEXTSPLIT(回答一覧[[#This Row],[4⃣区のおしらせ「せたがや」をどのように入手しているか（複数選択可）]],";",,FALSE,0))),0,1)</f>
        <v>0</v>
      </c>
      <c r="P126" s="8" t="s">
        <v>351</v>
      </c>
      <c r="Q126" s="8" t="s">
        <v>352</v>
      </c>
      <c r="R126" s="8" t="s">
        <v>352</v>
      </c>
      <c r="S126" s="8" t="s">
        <v>352</v>
      </c>
      <c r="T126" s="8" t="s">
        <v>352</v>
      </c>
      <c r="U126" s="8" t="s">
        <v>377</v>
      </c>
      <c r="V126" s="8" t="s">
        <v>353</v>
      </c>
      <c r="W126" s="7" t="s">
        <v>489</v>
      </c>
      <c r="X126" s="36">
        <f>IF(ISNA(_xlfn.XMATCH("利用できる行政サービスや、暮らしに関わる情報・知識を入手したい",_xlfn.TEXTSPLIT(回答一覧[[#This Row],[6⃣区のおしらせ「せたがや」にどんなことを期待するか（複数選択可）]],";",,FALSE,0))),0,1)</f>
        <v>1</v>
      </c>
      <c r="Y126" s="36">
        <f>IF(ISNA(_xlfn.XMATCH("イベントの情報を入手したい",_xlfn.TEXTSPLIT(回答一覧[[#This Row],[6⃣区のおしらせ「せたがや」にどんなことを期待するか（複数選択可）]],";",,FALSE,0))),0,1)</f>
        <v>1</v>
      </c>
      <c r="Z126" s="36">
        <f>IF(ISNA(_xlfn.XMATCH("区の新しい取組みについて知りたい",_xlfn.TEXTSPLIT(回答一覧[[#This Row],[6⃣区のおしらせ「せたがや」にどんなことを期待するか（複数選択可）]],";",,FALSE,0))),0,1)</f>
        <v>1</v>
      </c>
      <c r="AA126" s="36">
        <f>IF(ISNA(_xlfn.XMATCH("予算など区政の基本的な情報を入手したい",_xlfn.TEXTSPLIT(回答一覧[[#This Row],[6⃣区のおしらせ「せたがや」にどんなことを期待するか（複数選択可）]],";",,FALSE,0))),0,1)</f>
        <v>0</v>
      </c>
      <c r="AB126" s="36">
        <f>IF(ISNA(_xlfn.XMATCH("区が直面する課題や、それに対する区の考え・取組みについて知りたい",_xlfn.TEXTSPLIT(回答一覧[[#This Row],[6⃣区のおしらせ「せたがや」にどんなことを期待するか（複数選択可）]],";",,FALSE,0))),0,1)</f>
        <v>1</v>
      </c>
      <c r="AC126" s="36">
        <f>IF(ISNA(_xlfn.XMATCH("区の取組みへの意見募集企画に意見や提案を寄せたい",_xlfn.TEXTSPLIT(回答一覧[[#This Row],[6⃣区のおしらせ「せたがや」にどんなことを期待するか（複数選択可）]],";",,FALSE,0))),0,1)</f>
        <v>1</v>
      </c>
      <c r="AD126" s="36">
        <f>IF(ISNA(_xlfn.XMATCH("区民等と区が協働して取り組んでいる事柄について知りたい",_xlfn.TEXTSPLIT(回答一覧[[#This Row],[6⃣区のおしらせ「せたがや」にどんなことを期待するか（複数選択可）]],";",,FALSE,0))),0,1)</f>
        <v>0</v>
      </c>
      <c r="AE126" s="36">
        <f>IF(ISNA(_xlfn.XMATCH("特にない",_xlfn.TEXTSPLIT(回答一覧[[#This Row],[6⃣区のおしらせ「せたがや」にどんなことを期待するか（複数選択可）]],";",,FALSE,0))),0,1)</f>
        <v>0</v>
      </c>
      <c r="AF126" s="36">
        <f>IF(ISNA(_xlfn.XMATCH("無回答",_xlfn.TEXTSPLIT(回答一覧[[#This Row],[6⃣区のおしらせ「せたがや」にどんなことを期待するか（複数選択可）]],";",,FALSE,0))),0,1)</f>
        <v>0</v>
      </c>
      <c r="AG126" s="7" t="s">
        <v>465</v>
      </c>
      <c r="AH126" s="36">
        <f>IF(ISNA(_xlfn.XMATCH("健康づくりや高齢者・障害者の福祉に関すること",_xlfn.TEXTSPLIT(回答一覧[[#This Row],[7⃣区のおしらせ「せたがや」でどのようなテーマを特集してほしいか（複数選択可）]],";",,FALSE,0))),0,1)</f>
        <v>0</v>
      </c>
      <c r="AI126" s="36">
        <f>IF(ISNA(_xlfn.XMATCH("生活の困りごとに対する支援に関すること",_xlfn.TEXTSPLIT(回答一覧[[#This Row],[7⃣区のおしらせ「せたがや」でどのようなテーマを特集してほしいか（複数選択可）]],";",,FALSE,0))),0,1)</f>
        <v>0</v>
      </c>
      <c r="AJ126" s="36">
        <f>IF(ISNA(_xlfn.XMATCH("子ども・若者や教育に関すること",_xlfn.TEXTSPLIT(回答一覧[[#This Row],[7⃣区のおしらせ「せたがや」でどのようなテーマを特集してほしいか（複数選択可）]],";",,FALSE,0))),0,1)</f>
        <v>0</v>
      </c>
      <c r="AK126" s="36">
        <f>IF(ISNA(_xlfn.XMATCH("地域コミュニティに関すること",_xlfn.TEXTSPLIT(回答一覧[[#This Row],[7⃣区のおしらせ「せたがや」でどのようなテーマを特集してほしいか（複数選択可）]],";",,FALSE,0))),0,1)</f>
        <v>0</v>
      </c>
      <c r="AL126" s="36">
        <f>IF(ISNA(_xlfn.XMATCH("防災や防犯に関すること",_xlfn.TEXTSPLIT(回答一覧[[#This Row],[7⃣区のおしらせ「せたがや」でどのようなテーマを特集してほしいか（複数選択可）]],";",,FALSE,0))),0,1)</f>
        <v>0</v>
      </c>
      <c r="AM126" s="36">
        <f>IF(ISNA(_xlfn.XMATCH("多様性の尊重（人権尊重・男女共同参画）に関すること",_xlfn.TEXTSPLIT(回答一覧[[#This Row],[7⃣区のおしらせ「せたがや」でどのようなテーマを特集してほしいか（複数選択可）]],";",,FALSE,0))),0,1)</f>
        <v>0</v>
      </c>
      <c r="AN126" s="36">
        <f>IF(ISNA(_xlfn.XMATCH("文化・芸術やスポーツ、生涯学習に関すること",_xlfn.TEXTSPLIT(回答一覧[[#This Row],[7⃣区のおしらせ「せたがや」でどのようなテーマを特集してほしいか（複数選択可）]],";",,FALSE,0))),0,1)</f>
        <v>1</v>
      </c>
      <c r="AO126" s="36">
        <f>IF(ISNA(_xlfn.XMATCH("清掃・資源リサイクルに関すること",_xlfn.TEXTSPLIT(回答一覧[[#This Row],[7⃣区のおしらせ「せたがや」でどのようなテーマを特集してほしいか（複数選択可）]],";",,FALSE,0))),0,1)</f>
        <v>0</v>
      </c>
      <c r="AP126" s="36">
        <f>IF(ISNA(_xlfn.XMATCH("消費者支援や産業振興・雇用促進に関すること",_xlfn.TEXTSPLIT(回答一覧[[#This Row],[7⃣区のおしらせ「せたがや」でどのようなテーマを特集してほしいか（複数選択可）]],";",,FALSE,0))),0,1)</f>
        <v>0</v>
      </c>
      <c r="AQ126" s="36">
        <f>IF(ISNA(_xlfn.XMATCH("公園・緑地や自然環境の保護に関すること",_xlfn.TEXTSPLIT(回答一覧[[#This Row],[7⃣区のおしらせ「せたがや」でどのようなテーマを特集してほしいか（複数選択可）]],";",,FALSE,0))),0,1)</f>
        <v>1</v>
      </c>
      <c r="AR126" s="36">
        <f>IF(ISNA(_xlfn.XMATCH("都市景観や交通に関すること",_xlfn.TEXTSPLIT(回答一覧[[#This Row],[7⃣区のおしらせ「せたがや」でどのようなテーマを特集してほしいか（複数選択可）]],";",,FALSE,0))),0,1)</f>
        <v>1</v>
      </c>
      <c r="AS126" s="36">
        <f>IF(ISNA(_xlfn.XMATCH("特にない",_xlfn.TEXTSPLIT(回答一覧[[#This Row],[7⃣区のおしらせ「せたがや」でどのようなテーマを特集してほしいか（複数選択可）]],";",,FALSE,0))),0,1)</f>
        <v>0</v>
      </c>
      <c r="AT126" s="36">
        <f>IF(ISNA(_xlfn.XMATCH("その他",_xlfn.TEXTSPLIT(回答一覧[[#This Row],[7⃣区のおしらせ「せたがや」でどのようなテーマを特集してほしいか（複数選択可）]],";",,FALSE,0))),0,1)</f>
        <v>0</v>
      </c>
      <c r="AU126" s="36">
        <f>IF(ISNA(_xlfn.XMATCH("無回答",_xlfn.TEXTSPLIT(回答一覧[[#This Row],[7⃣区のおしらせ「せたがや」でどのようなテーマを特集してほしいか（複数選択可）]],";",,FALSE,0))),0,1)</f>
        <v>0</v>
      </c>
      <c r="AV126" s="8" t="s">
        <v>356</v>
      </c>
      <c r="AW126" s="8" t="s">
        <v>397</v>
      </c>
      <c r="AX126" s="8" t="s">
        <v>347</v>
      </c>
      <c r="AY126" s="7"/>
    </row>
    <row r="127" spans="1:51">
      <c r="A127" s="6" t="s">
        <v>141</v>
      </c>
      <c r="B127" s="12" t="s">
        <v>358</v>
      </c>
      <c r="C127" s="12" t="s">
        <v>380</v>
      </c>
      <c r="D127" s="8" t="s">
        <v>728</v>
      </c>
      <c r="E127" s="8" t="s">
        <v>730</v>
      </c>
      <c r="F127" s="7" t="s">
        <v>350</v>
      </c>
      <c r="G127" s="36">
        <f>IF(ISNA(_xlfn.XMATCH("新聞折込・戸別配付",_xlfn.TEXTSPLIT(回答一覧[[#This Row],[4⃣区のおしらせ「せたがや」をどのように入手しているか（複数選択可）]],";",,FALSE,0))),0,1)</f>
        <v>1</v>
      </c>
      <c r="H127" s="36">
        <f>IF(ISNA(_xlfn.XMATCH("駅",_xlfn.TEXTSPLIT(回答一覧[[#This Row],[4⃣区のおしらせ「せたがや」をどのように入手しているか（複数選択可）]],";",,FALSE,0))),0,1)</f>
        <v>0</v>
      </c>
      <c r="I127" s="36">
        <f>IF(ISNA(_xlfn.XMATCH("郵便局・コンビニエンスストア・その他商業施設",_xlfn.TEXTSPLIT(回答一覧[[#This Row],[4⃣区のおしらせ「せたがや」をどのように入手しているか（複数選択可）]],";",,FALSE,0))),0,1)</f>
        <v>0</v>
      </c>
      <c r="J127" s="36">
        <f>IF(ISNA(_xlfn.XMATCH("区施設",_xlfn.TEXTSPLIT(回答一覧[[#This Row],[4⃣区のおしらせ「せたがや」をどのように入手しているか（複数選択可）]],";",,FALSE,0))),0,1)</f>
        <v>0</v>
      </c>
      <c r="K127" s="36">
        <f>IF(ISNA(_xlfn.XMATCH("区のホームページ",_xlfn.TEXTSPLIT(回答一覧[[#This Row],[4⃣区のおしらせ「せたがや」をどのように入手しているか（複数選択可）]],";",,FALSE,0))),0,1)</f>
        <v>0</v>
      </c>
      <c r="L127" s="36">
        <f>IF(ISNA(_xlfn.XMATCH("カタログポケット・マチイロ",_xlfn.TEXTSPLIT(回答一覧[[#This Row],[4⃣区のおしらせ「せたがや」をどのように入手しているか（複数選択可）]],";",,FALSE,0))),0,1)</f>
        <v>0</v>
      </c>
      <c r="M127" s="36">
        <f>IF(ISNA(_xlfn.XMATCH("入手していない",_xlfn.TEXTSPLIT(回答一覧[[#This Row],[4⃣区のおしらせ「せたがや」をどのように入手しているか（複数選択可）]],";",,FALSE,0))),0,1)</f>
        <v>0</v>
      </c>
      <c r="N127" s="36">
        <f>IF(ISNA(_xlfn.XMATCH("その他",_xlfn.TEXTSPLIT(回答一覧[[#This Row],[4⃣区のおしらせ「せたがや」をどのように入手しているか（複数選択可）]],";",,FALSE,0))),0,1)</f>
        <v>0</v>
      </c>
      <c r="O127" s="36">
        <f>IF(ISNA(_xlfn.XMATCH("無回答",_xlfn.TEXTSPLIT(回答一覧[[#This Row],[4⃣区のおしらせ「せたがや」をどのように入手しているか（複数選択可）]],";",,FALSE,0))),0,1)</f>
        <v>0</v>
      </c>
      <c r="P127" s="8" t="s">
        <v>351</v>
      </c>
      <c r="Q127" s="8" t="s">
        <v>352</v>
      </c>
      <c r="R127" s="8" t="s">
        <v>352</v>
      </c>
      <c r="S127" s="8" t="s">
        <v>352</v>
      </c>
      <c r="T127" s="8" t="s">
        <v>352</v>
      </c>
      <c r="U127" s="8" t="s">
        <v>352</v>
      </c>
      <c r="V127" s="8" t="s">
        <v>353</v>
      </c>
      <c r="W127" s="7" t="s">
        <v>488</v>
      </c>
      <c r="X127" s="36">
        <f>IF(ISNA(_xlfn.XMATCH("利用できる行政サービスや、暮らしに関わる情報・知識を入手したい",_xlfn.TEXTSPLIT(回答一覧[[#This Row],[6⃣区のおしらせ「せたがや」にどんなことを期待するか（複数選択可）]],";",,FALSE,0))),0,1)</f>
        <v>0</v>
      </c>
      <c r="Y127" s="36">
        <f>IF(ISNA(_xlfn.XMATCH("イベントの情報を入手したい",_xlfn.TEXTSPLIT(回答一覧[[#This Row],[6⃣区のおしらせ「せたがや」にどんなことを期待するか（複数選択可）]],";",,FALSE,0))),0,1)</f>
        <v>0</v>
      </c>
      <c r="Z127" s="36">
        <f>IF(ISNA(_xlfn.XMATCH("区の新しい取組みについて知りたい",_xlfn.TEXTSPLIT(回答一覧[[#This Row],[6⃣区のおしらせ「せたがや」にどんなことを期待するか（複数選択可）]],";",,FALSE,0))),0,1)</f>
        <v>1</v>
      </c>
      <c r="AA127" s="36">
        <f>IF(ISNA(_xlfn.XMATCH("予算など区政の基本的な情報を入手したい",_xlfn.TEXTSPLIT(回答一覧[[#This Row],[6⃣区のおしらせ「せたがや」にどんなことを期待するか（複数選択可）]],";",,FALSE,0))),0,1)</f>
        <v>0</v>
      </c>
      <c r="AB127" s="36">
        <f>IF(ISNA(_xlfn.XMATCH("区が直面する課題や、それに対する区の考え・取組みについて知りたい",_xlfn.TEXTSPLIT(回答一覧[[#This Row],[6⃣区のおしらせ「せたがや」にどんなことを期待するか（複数選択可）]],";",,FALSE,0))),0,1)</f>
        <v>0</v>
      </c>
      <c r="AC127" s="36">
        <f>IF(ISNA(_xlfn.XMATCH("区の取組みへの意見募集企画に意見や提案を寄せたい",_xlfn.TEXTSPLIT(回答一覧[[#This Row],[6⃣区のおしらせ「せたがや」にどんなことを期待するか（複数選択可）]],";",,FALSE,0))),0,1)</f>
        <v>0</v>
      </c>
      <c r="AD127" s="36">
        <f>IF(ISNA(_xlfn.XMATCH("区民等と区が協働して取り組んでいる事柄について知りたい",_xlfn.TEXTSPLIT(回答一覧[[#This Row],[6⃣区のおしらせ「せたがや」にどんなことを期待するか（複数選択可）]],";",,FALSE,0))),0,1)</f>
        <v>0</v>
      </c>
      <c r="AE127" s="36">
        <f>IF(ISNA(_xlfn.XMATCH("特にない",_xlfn.TEXTSPLIT(回答一覧[[#This Row],[6⃣区のおしらせ「せたがや」にどんなことを期待するか（複数選択可）]],";",,FALSE,0))),0,1)</f>
        <v>0</v>
      </c>
      <c r="AF127" s="36">
        <f>IF(ISNA(_xlfn.XMATCH("無回答",_xlfn.TEXTSPLIT(回答一覧[[#This Row],[6⃣区のおしらせ「せたがや」にどんなことを期待するか（複数選択可）]],";",,FALSE,0))),0,1)</f>
        <v>0</v>
      </c>
      <c r="AG127" s="7" t="s">
        <v>435</v>
      </c>
      <c r="AH127" s="36">
        <f>IF(ISNA(_xlfn.XMATCH("健康づくりや高齢者・障害者の福祉に関すること",_xlfn.TEXTSPLIT(回答一覧[[#This Row],[7⃣区のおしらせ「せたがや」でどのようなテーマを特集してほしいか（複数選択可）]],";",,FALSE,0))),0,1)</f>
        <v>0</v>
      </c>
      <c r="AI127" s="36">
        <f>IF(ISNA(_xlfn.XMATCH("生活の困りごとに対する支援に関すること",_xlfn.TEXTSPLIT(回答一覧[[#This Row],[7⃣区のおしらせ「せたがや」でどのようなテーマを特集してほしいか（複数選択可）]],";",,FALSE,0))),0,1)</f>
        <v>1</v>
      </c>
      <c r="AJ127" s="36">
        <f>IF(ISNA(_xlfn.XMATCH("子ども・若者や教育に関すること",_xlfn.TEXTSPLIT(回答一覧[[#This Row],[7⃣区のおしらせ「せたがや」でどのようなテーマを特集してほしいか（複数選択可）]],";",,FALSE,0))),0,1)</f>
        <v>0</v>
      </c>
      <c r="AK127" s="36">
        <f>IF(ISNA(_xlfn.XMATCH("地域コミュニティに関すること",_xlfn.TEXTSPLIT(回答一覧[[#This Row],[7⃣区のおしらせ「せたがや」でどのようなテーマを特集してほしいか（複数選択可）]],";",,FALSE,0))),0,1)</f>
        <v>0</v>
      </c>
      <c r="AL127" s="36">
        <f>IF(ISNA(_xlfn.XMATCH("防災や防犯に関すること",_xlfn.TEXTSPLIT(回答一覧[[#This Row],[7⃣区のおしらせ「せたがや」でどのようなテーマを特集してほしいか（複数選択可）]],";",,FALSE,0))),0,1)</f>
        <v>0</v>
      </c>
      <c r="AM127" s="36">
        <f>IF(ISNA(_xlfn.XMATCH("多様性の尊重（人権尊重・男女共同参画）に関すること",_xlfn.TEXTSPLIT(回答一覧[[#This Row],[7⃣区のおしらせ「せたがや」でどのようなテーマを特集してほしいか（複数選択可）]],";",,FALSE,0))),0,1)</f>
        <v>0</v>
      </c>
      <c r="AN127" s="36">
        <f>IF(ISNA(_xlfn.XMATCH("文化・芸術やスポーツ、生涯学習に関すること",_xlfn.TEXTSPLIT(回答一覧[[#This Row],[7⃣区のおしらせ「せたがや」でどのようなテーマを特集してほしいか（複数選択可）]],";",,FALSE,0))),0,1)</f>
        <v>0</v>
      </c>
      <c r="AO127" s="36">
        <f>IF(ISNA(_xlfn.XMATCH("清掃・資源リサイクルに関すること",_xlfn.TEXTSPLIT(回答一覧[[#This Row],[7⃣区のおしらせ「せたがや」でどのようなテーマを特集してほしいか（複数選択可）]],";",,FALSE,0))),0,1)</f>
        <v>0</v>
      </c>
      <c r="AP127" s="36">
        <f>IF(ISNA(_xlfn.XMATCH("消費者支援や産業振興・雇用促進に関すること",_xlfn.TEXTSPLIT(回答一覧[[#This Row],[7⃣区のおしらせ「せたがや」でどのようなテーマを特集してほしいか（複数選択可）]],";",,FALSE,0))),0,1)</f>
        <v>0</v>
      </c>
      <c r="AQ127" s="36">
        <f>IF(ISNA(_xlfn.XMATCH("公園・緑地や自然環境の保護に関すること",_xlfn.TEXTSPLIT(回答一覧[[#This Row],[7⃣区のおしらせ「せたがや」でどのようなテーマを特集してほしいか（複数選択可）]],";",,FALSE,0))),0,1)</f>
        <v>0</v>
      </c>
      <c r="AR127" s="36">
        <f>IF(ISNA(_xlfn.XMATCH("都市景観や交通に関すること",_xlfn.TEXTSPLIT(回答一覧[[#This Row],[7⃣区のおしらせ「せたがや」でどのようなテーマを特集してほしいか（複数選択可）]],";",,FALSE,0))),0,1)</f>
        <v>0</v>
      </c>
      <c r="AS127" s="36">
        <f>IF(ISNA(_xlfn.XMATCH("特にない",_xlfn.TEXTSPLIT(回答一覧[[#This Row],[7⃣区のおしらせ「せたがや」でどのようなテーマを特集してほしいか（複数選択可）]],";",,FALSE,0))),0,1)</f>
        <v>0</v>
      </c>
      <c r="AT127" s="36">
        <f>IF(ISNA(_xlfn.XMATCH("その他",_xlfn.TEXTSPLIT(回答一覧[[#This Row],[7⃣区のおしらせ「せたがや」でどのようなテーマを特集してほしいか（複数選択可）]],";",,FALSE,0))),0,1)</f>
        <v>0</v>
      </c>
      <c r="AU127" s="36">
        <f>IF(ISNA(_xlfn.XMATCH("無回答",_xlfn.TEXTSPLIT(回答一覧[[#This Row],[7⃣区のおしらせ「せたがや」でどのようなテーマを特集してほしいか（複数選択可）]],";",,FALSE,0))),0,1)</f>
        <v>0</v>
      </c>
      <c r="AV127" s="8" t="s">
        <v>363</v>
      </c>
      <c r="AW127" s="8" t="s">
        <v>357</v>
      </c>
      <c r="AX127" s="8" t="s">
        <v>347</v>
      </c>
      <c r="AY127" s="7"/>
    </row>
    <row r="128" spans="1:51" ht="27">
      <c r="A128" s="6" t="s">
        <v>140</v>
      </c>
      <c r="B128" s="12" t="s">
        <v>364</v>
      </c>
      <c r="C128" s="12" t="s">
        <v>349</v>
      </c>
      <c r="D128" s="8" t="s">
        <v>728</v>
      </c>
      <c r="E128" s="8" t="s">
        <v>363</v>
      </c>
      <c r="F128" s="7" t="s">
        <v>350</v>
      </c>
      <c r="G128" s="36">
        <f>IF(ISNA(_xlfn.XMATCH("新聞折込・戸別配付",_xlfn.TEXTSPLIT(回答一覧[[#This Row],[4⃣区のおしらせ「せたがや」をどのように入手しているか（複数選択可）]],";",,FALSE,0))),0,1)</f>
        <v>1</v>
      </c>
      <c r="H128" s="36">
        <f>IF(ISNA(_xlfn.XMATCH("駅",_xlfn.TEXTSPLIT(回答一覧[[#This Row],[4⃣区のおしらせ「せたがや」をどのように入手しているか（複数選択可）]],";",,FALSE,0))),0,1)</f>
        <v>0</v>
      </c>
      <c r="I128" s="36">
        <f>IF(ISNA(_xlfn.XMATCH("郵便局・コンビニエンスストア・その他商業施設",_xlfn.TEXTSPLIT(回答一覧[[#This Row],[4⃣区のおしらせ「せたがや」をどのように入手しているか（複数選択可）]],";",,FALSE,0))),0,1)</f>
        <v>0</v>
      </c>
      <c r="J128" s="36">
        <f>IF(ISNA(_xlfn.XMATCH("区施設",_xlfn.TEXTSPLIT(回答一覧[[#This Row],[4⃣区のおしらせ「せたがや」をどのように入手しているか（複数選択可）]],";",,FALSE,0))),0,1)</f>
        <v>0</v>
      </c>
      <c r="K128" s="36">
        <f>IF(ISNA(_xlfn.XMATCH("区のホームページ",_xlfn.TEXTSPLIT(回答一覧[[#This Row],[4⃣区のおしらせ「せたがや」をどのように入手しているか（複数選択可）]],";",,FALSE,0))),0,1)</f>
        <v>0</v>
      </c>
      <c r="L128" s="36">
        <f>IF(ISNA(_xlfn.XMATCH("カタログポケット・マチイロ",_xlfn.TEXTSPLIT(回答一覧[[#This Row],[4⃣区のおしらせ「せたがや」をどのように入手しているか（複数選択可）]],";",,FALSE,0))),0,1)</f>
        <v>0</v>
      </c>
      <c r="M128" s="36">
        <f>IF(ISNA(_xlfn.XMATCH("入手していない",_xlfn.TEXTSPLIT(回答一覧[[#This Row],[4⃣区のおしらせ「せたがや」をどのように入手しているか（複数選択可）]],";",,FALSE,0))),0,1)</f>
        <v>0</v>
      </c>
      <c r="N128" s="36">
        <f>IF(ISNA(_xlfn.XMATCH("その他",_xlfn.TEXTSPLIT(回答一覧[[#This Row],[4⃣区のおしらせ「せたがや」をどのように入手しているか（複数選択可）]],";",,FALSE,0))),0,1)</f>
        <v>0</v>
      </c>
      <c r="O128" s="36">
        <f>IF(ISNA(_xlfn.XMATCH("無回答",_xlfn.TEXTSPLIT(回答一覧[[#This Row],[4⃣区のおしらせ「せたがや」をどのように入手しているか（複数選択可）]],";",,FALSE,0))),0,1)</f>
        <v>0</v>
      </c>
      <c r="P128" s="8" t="s">
        <v>387</v>
      </c>
      <c r="Q128" s="8" t="s">
        <v>352</v>
      </c>
      <c r="R128" s="8" t="s">
        <v>377</v>
      </c>
      <c r="S128" s="8" t="s">
        <v>377</v>
      </c>
      <c r="T128" s="8" t="s">
        <v>377</v>
      </c>
      <c r="U128" s="8" t="s">
        <v>377</v>
      </c>
      <c r="V128" s="8" t="s">
        <v>353</v>
      </c>
      <c r="W128" s="7" t="s">
        <v>391</v>
      </c>
      <c r="X128" s="36">
        <f>IF(ISNA(_xlfn.XMATCH("利用できる行政サービスや、暮らしに関わる情報・知識を入手したい",_xlfn.TEXTSPLIT(回答一覧[[#This Row],[6⃣区のおしらせ「せたがや」にどんなことを期待するか（複数選択可）]],";",,FALSE,0))),0,1)</f>
        <v>1</v>
      </c>
      <c r="Y128" s="36">
        <f>IF(ISNA(_xlfn.XMATCH("イベントの情報を入手したい",_xlfn.TEXTSPLIT(回答一覧[[#This Row],[6⃣区のおしらせ「せたがや」にどんなことを期待するか（複数選択可）]],";",,FALSE,0))),0,1)</f>
        <v>1</v>
      </c>
      <c r="Z128" s="36">
        <f>IF(ISNA(_xlfn.XMATCH("区の新しい取組みについて知りたい",_xlfn.TEXTSPLIT(回答一覧[[#This Row],[6⃣区のおしらせ「せたがや」にどんなことを期待するか（複数選択可）]],";",,FALSE,0))),0,1)</f>
        <v>0</v>
      </c>
      <c r="AA128" s="36">
        <f>IF(ISNA(_xlfn.XMATCH("予算など区政の基本的な情報を入手したい",_xlfn.TEXTSPLIT(回答一覧[[#This Row],[6⃣区のおしらせ「せたがや」にどんなことを期待するか（複数選択可）]],";",,FALSE,0))),0,1)</f>
        <v>0</v>
      </c>
      <c r="AB128" s="36">
        <f>IF(ISNA(_xlfn.XMATCH("区が直面する課題や、それに対する区の考え・取組みについて知りたい",_xlfn.TEXTSPLIT(回答一覧[[#This Row],[6⃣区のおしらせ「せたがや」にどんなことを期待するか（複数選択可）]],";",,FALSE,0))),0,1)</f>
        <v>0</v>
      </c>
      <c r="AC128" s="36">
        <f>IF(ISNA(_xlfn.XMATCH("区の取組みへの意見募集企画に意見や提案を寄せたい",_xlfn.TEXTSPLIT(回答一覧[[#This Row],[6⃣区のおしらせ「せたがや」にどんなことを期待するか（複数選択可）]],";",,FALSE,0))),0,1)</f>
        <v>0</v>
      </c>
      <c r="AD128" s="36">
        <f>IF(ISNA(_xlfn.XMATCH("区民等と区が協働して取り組んでいる事柄について知りたい",_xlfn.TEXTSPLIT(回答一覧[[#This Row],[6⃣区のおしらせ「せたがや」にどんなことを期待するか（複数選択可）]],";",,FALSE,0))),0,1)</f>
        <v>0</v>
      </c>
      <c r="AE128" s="36">
        <f>IF(ISNA(_xlfn.XMATCH("特にない",_xlfn.TEXTSPLIT(回答一覧[[#This Row],[6⃣区のおしらせ「せたがや」にどんなことを期待するか（複数選択可）]],";",,FALSE,0))),0,1)</f>
        <v>0</v>
      </c>
      <c r="AF128" s="36">
        <f>IF(ISNA(_xlfn.XMATCH("無回答",_xlfn.TEXTSPLIT(回答一覧[[#This Row],[6⃣区のおしらせ「せたがや」にどんなことを期待するか（複数選択可）]],";",,FALSE,0))),0,1)</f>
        <v>0</v>
      </c>
      <c r="AG128" s="7" t="s">
        <v>487</v>
      </c>
      <c r="AH128" s="36">
        <f>IF(ISNA(_xlfn.XMATCH("健康づくりや高齢者・障害者の福祉に関すること",_xlfn.TEXTSPLIT(回答一覧[[#This Row],[7⃣区のおしらせ「せたがや」でどのようなテーマを特集してほしいか（複数選択可）]],";",,FALSE,0))),0,1)</f>
        <v>0</v>
      </c>
      <c r="AI128" s="36">
        <f>IF(ISNA(_xlfn.XMATCH("生活の困りごとに対する支援に関すること",_xlfn.TEXTSPLIT(回答一覧[[#This Row],[7⃣区のおしらせ「せたがや」でどのようなテーマを特集してほしいか（複数選択可）]],";",,FALSE,0))),0,1)</f>
        <v>0</v>
      </c>
      <c r="AJ128" s="36">
        <f>IF(ISNA(_xlfn.XMATCH("子ども・若者や教育に関すること",_xlfn.TEXTSPLIT(回答一覧[[#This Row],[7⃣区のおしらせ「せたがや」でどのようなテーマを特集してほしいか（複数選択可）]],";",,FALSE,0))),0,1)</f>
        <v>1</v>
      </c>
      <c r="AK128" s="36">
        <f>IF(ISNA(_xlfn.XMATCH("地域コミュニティに関すること",_xlfn.TEXTSPLIT(回答一覧[[#This Row],[7⃣区のおしらせ「せたがや」でどのようなテーマを特集してほしいか（複数選択可）]],";",,FALSE,0))),0,1)</f>
        <v>0</v>
      </c>
      <c r="AL128" s="36">
        <f>IF(ISNA(_xlfn.XMATCH("防災や防犯に関すること",_xlfn.TEXTSPLIT(回答一覧[[#This Row],[7⃣区のおしらせ「せたがや」でどのようなテーマを特集してほしいか（複数選択可）]],";",,FALSE,0))),0,1)</f>
        <v>0</v>
      </c>
      <c r="AM128" s="36">
        <f>IF(ISNA(_xlfn.XMATCH("多様性の尊重（人権尊重・男女共同参画）に関すること",_xlfn.TEXTSPLIT(回答一覧[[#This Row],[7⃣区のおしらせ「せたがや」でどのようなテーマを特集してほしいか（複数選択可）]],";",,FALSE,0))),0,1)</f>
        <v>0</v>
      </c>
      <c r="AN128" s="36">
        <f>IF(ISNA(_xlfn.XMATCH("文化・芸術やスポーツ、生涯学習に関すること",_xlfn.TEXTSPLIT(回答一覧[[#This Row],[7⃣区のおしらせ「せたがや」でどのようなテーマを特集してほしいか（複数選択可）]],";",,FALSE,0))),0,1)</f>
        <v>1</v>
      </c>
      <c r="AO128" s="36">
        <f>IF(ISNA(_xlfn.XMATCH("清掃・資源リサイクルに関すること",_xlfn.TEXTSPLIT(回答一覧[[#This Row],[7⃣区のおしらせ「せたがや」でどのようなテーマを特集してほしいか（複数選択可）]],";",,FALSE,0))),0,1)</f>
        <v>0</v>
      </c>
      <c r="AP128" s="36">
        <f>IF(ISNA(_xlfn.XMATCH("消費者支援や産業振興・雇用促進に関すること",_xlfn.TEXTSPLIT(回答一覧[[#This Row],[7⃣区のおしらせ「せたがや」でどのようなテーマを特集してほしいか（複数選択可）]],";",,FALSE,0))),0,1)</f>
        <v>0</v>
      </c>
      <c r="AQ128" s="36">
        <f>IF(ISNA(_xlfn.XMATCH("公園・緑地や自然環境の保護に関すること",_xlfn.TEXTSPLIT(回答一覧[[#This Row],[7⃣区のおしらせ「せたがや」でどのようなテーマを特集してほしいか（複数選択可）]],";",,FALSE,0))),0,1)</f>
        <v>0</v>
      </c>
      <c r="AR128" s="36">
        <f>IF(ISNA(_xlfn.XMATCH("都市景観や交通に関すること",_xlfn.TEXTSPLIT(回答一覧[[#This Row],[7⃣区のおしらせ「せたがや」でどのようなテーマを特集してほしいか（複数選択可）]],";",,FALSE,0))),0,1)</f>
        <v>0</v>
      </c>
      <c r="AS128" s="36">
        <f>IF(ISNA(_xlfn.XMATCH("特にない",_xlfn.TEXTSPLIT(回答一覧[[#This Row],[7⃣区のおしらせ「せたがや」でどのようなテーマを特集してほしいか（複数選択可）]],";",,FALSE,0))),0,1)</f>
        <v>0</v>
      </c>
      <c r="AT128" s="36">
        <f>IF(ISNA(_xlfn.XMATCH("その他",_xlfn.TEXTSPLIT(回答一覧[[#This Row],[7⃣区のおしらせ「せたがや」でどのようなテーマを特集してほしいか（複数選択可）]],";",,FALSE,0))),0,1)</f>
        <v>0</v>
      </c>
      <c r="AU128" s="36">
        <f>IF(ISNA(_xlfn.XMATCH("無回答",_xlfn.TEXTSPLIT(回答一覧[[#This Row],[7⃣区のおしらせ「せたがや」でどのようなテーマを特集してほしいか（複数選択可）]],";",,FALSE,0))),0,1)</f>
        <v>0</v>
      </c>
      <c r="AV128" s="8" t="s">
        <v>363</v>
      </c>
      <c r="AW128" s="8" t="s">
        <v>357</v>
      </c>
      <c r="AX128" s="8" t="s">
        <v>347</v>
      </c>
      <c r="AY128" s="7"/>
    </row>
    <row r="129" spans="1:51" ht="27">
      <c r="A129" s="6" t="s">
        <v>139</v>
      </c>
      <c r="B129" s="12" t="s">
        <v>374</v>
      </c>
      <c r="C129" s="12" t="s">
        <v>349</v>
      </c>
      <c r="D129" s="8" t="s">
        <v>728</v>
      </c>
      <c r="E129" s="8" t="s">
        <v>730</v>
      </c>
      <c r="F129" s="7" t="s">
        <v>350</v>
      </c>
      <c r="G129" s="36">
        <f>IF(ISNA(_xlfn.XMATCH("新聞折込・戸別配付",_xlfn.TEXTSPLIT(回答一覧[[#This Row],[4⃣区のおしらせ「せたがや」をどのように入手しているか（複数選択可）]],";",,FALSE,0))),0,1)</f>
        <v>1</v>
      </c>
      <c r="H129" s="36">
        <f>IF(ISNA(_xlfn.XMATCH("駅",_xlfn.TEXTSPLIT(回答一覧[[#This Row],[4⃣区のおしらせ「せたがや」をどのように入手しているか（複数選択可）]],";",,FALSE,0))),0,1)</f>
        <v>0</v>
      </c>
      <c r="I129" s="36">
        <f>IF(ISNA(_xlfn.XMATCH("郵便局・コンビニエンスストア・その他商業施設",_xlfn.TEXTSPLIT(回答一覧[[#This Row],[4⃣区のおしらせ「せたがや」をどのように入手しているか（複数選択可）]],";",,FALSE,0))),0,1)</f>
        <v>0</v>
      </c>
      <c r="J129" s="36">
        <f>IF(ISNA(_xlfn.XMATCH("区施設",_xlfn.TEXTSPLIT(回答一覧[[#This Row],[4⃣区のおしらせ「せたがや」をどのように入手しているか（複数選択可）]],";",,FALSE,0))),0,1)</f>
        <v>0</v>
      </c>
      <c r="K129" s="36">
        <f>IF(ISNA(_xlfn.XMATCH("区のホームページ",_xlfn.TEXTSPLIT(回答一覧[[#This Row],[4⃣区のおしらせ「せたがや」をどのように入手しているか（複数選択可）]],";",,FALSE,0))),0,1)</f>
        <v>0</v>
      </c>
      <c r="L129" s="36">
        <f>IF(ISNA(_xlfn.XMATCH("カタログポケット・マチイロ",_xlfn.TEXTSPLIT(回答一覧[[#This Row],[4⃣区のおしらせ「せたがや」をどのように入手しているか（複数選択可）]],";",,FALSE,0))),0,1)</f>
        <v>0</v>
      </c>
      <c r="M129" s="36">
        <f>IF(ISNA(_xlfn.XMATCH("入手していない",_xlfn.TEXTSPLIT(回答一覧[[#This Row],[4⃣区のおしらせ「せたがや」をどのように入手しているか（複数選択可）]],";",,FALSE,0))),0,1)</f>
        <v>0</v>
      </c>
      <c r="N129" s="36">
        <f>IF(ISNA(_xlfn.XMATCH("その他",_xlfn.TEXTSPLIT(回答一覧[[#This Row],[4⃣区のおしらせ「せたがや」をどのように入手しているか（複数選択可）]],";",,FALSE,0))),0,1)</f>
        <v>0</v>
      </c>
      <c r="O129" s="36">
        <f>IF(ISNA(_xlfn.XMATCH("無回答",_xlfn.TEXTSPLIT(回答一覧[[#This Row],[4⃣区のおしらせ「せたがや」をどのように入手しているか（複数選択可）]],";",,FALSE,0))),0,1)</f>
        <v>0</v>
      </c>
      <c r="P129" s="8" t="s">
        <v>360</v>
      </c>
      <c r="Q129" s="8" t="s">
        <v>352</v>
      </c>
      <c r="R129" s="8" t="s">
        <v>377</v>
      </c>
      <c r="S129" s="8" t="s">
        <v>352</v>
      </c>
      <c r="T129" s="8" t="s">
        <v>377</v>
      </c>
      <c r="U129" s="8" t="s">
        <v>352</v>
      </c>
      <c r="V129" s="8" t="s">
        <v>353</v>
      </c>
      <c r="W129" s="7" t="s">
        <v>381</v>
      </c>
      <c r="X129" s="36">
        <f>IF(ISNA(_xlfn.XMATCH("利用できる行政サービスや、暮らしに関わる情報・知識を入手したい",_xlfn.TEXTSPLIT(回答一覧[[#This Row],[6⃣区のおしらせ「せたがや」にどんなことを期待するか（複数選択可）]],";",,FALSE,0))),0,1)</f>
        <v>1</v>
      </c>
      <c r="Y129" s="36">
        <f>IF(ISNA(_xlfn.XMATCH("イベントの情報を入手したい",_xlfn.TEXTSPLIT(回答一覧[[#This Row],[6⃣区のおしらせ「せたがや」にどんなことを期待するか（複数選択可）]],";",,FALSE,0))),0,1)</f>
        <v>1</v>
      </c>
      <c r="Z129" s="36">
        <f>IF(ISNA(_xlfn.XMATCH("区の新しい取組みについて知りたい",_xlfn.TEXTSPLIT(回答一覧[[#This Row],[6⃣区のおしらせ「せたがや」にどんなことを期待するか（複数選択可）]],";",,FALSE,0))),0,1)</f>
        <v>1</v>
      </c>
      <c r="AA129" s="36">
        <f>IF(ISNA(_xlfn.XMATCH("予算など区政の基本的な情報を入手したい",_xlfn.TEXTSPLIT(回答一覧[[#This Row],[6⃣区のおしらせ「せたがや」にどんなことを期待するか（複数選択可）]],";",,FALSE,0))),0,1)</f>
        <v>0</v>
      </c>
      <c r="AB129" s="36">
        <f>IF(ISNA(_xlfn.XMATCH("区が直面する課題や、それに対する区の考え・取組みについて知りたい",_xlfn.TEXTSPLIT(回答一覧[[#This Row],[6⃣区のおしらせ「せたがや」にどんなことを期待するか（複数選択可）]],";",,FALSE,0))),0,1)</f>
        <v>0</v>
      </c>
      <c r="AC129" s="36">
        <f>IF(ISNA(_xlfn.XMATCH("区の取組みへの意見募集企画に意見や提案を寄せたい",_xlfn.TEXTSPLIT(回答一覧[[#This Row],[6⃣区のおしらせ「せたがや」にどんなことを期待するか（複数選択可）]],";",,FALSE,0))),0,1)</f>
        <v>0</v>
      </c>
      <c r="AD129" s="36">
        <f>IF(ISNA(_xlfn.XMATCH("区民等と区が協働して取り組んでいる事柄について知りたい",_xlfn.TEXTSPLIT(回答一覧[[#This Row],[6⃣区のおしらせ「せたがや」にどんなことを期待するか（複数選択可）]],";",,FALSE,0))),0,1)</f>
        <v>0</v>
      </c>
      <c r="AE129" s="36">
        <f>IF(ISNA(_xlfn.XMATCH("特にない",_xlfn.TEXTSPLIT(回答一覧[[#This Row],[6⃣区のおしらせ「せたがや」にどんなことを期待するか（複数選択可）]],";",,FALSE,0))),0,1)</f>
        <v>0</v>
      </c>
      <c r="AF129" s="36">
        <f>IF(ISNA(_xlfn.XMATCH("無回答",_xlfn.TEXTSPLIT(回答一覧[[#This Row],[6⃣区のおしらせ「せたがや」にどんなことを期待するか（複数選択可）]],";",,FALSE,0))),0,1)</f>
        <v>0</v>
      </c>
      <c r="AG129" s="7" t="s">
        <v>459</v>
      </c>
      <c r="AH129" s="36">
        <f>IF(ISNA(_xlfn.XMATCH("健康づくりや高齢者・障害者の福祉に関すること",_xlfn.TEXTSPLIT(回答一覧[[#This Row],[7⃣区のおしらせ「せたがや」でどのようなテーマを特集してほしいか（複数選択可）]],";",,FALSE,0))),0,1)</f>
        <v>0</v>
      </c>
      <c r="AI129" s="36">
        <f>IF(ISNA(_xlfn.XMATCH("生活の困りごとに対する支援に関すること",_xlfn.TEXTSPLIT(回答一覧[[#This Row],[7⃣区のおしらせ「せたがや」でどのようなテーマを特集してほしいか（複数選択可）]],";",,FALSE,0))),0,1)</f>
        <v>0</v>
      </c>
      <c r="AJ129" s="36">
        <f>IF(ISNA(_xlfn.XMATCH("子ども・若者や教育に関すること",_xlfn.TEXTSPLIT(回答一覧[[#This Row],[7⃣区のおしらせ「せたがや」でどのようなテーマを特集してほしいか（複数選択可）]],";",,FALSE,0))),0,1)</f>
        <v>0</v>
      </c>
      <c r="AK129" s="36">
        <f>IF(ISNA(_xlfn.XMATCH("地域コミュニティに関すること",_xlfn.TEXTSPLIT(回答一覧[[#This Row],[7⃣区のおしらせ「せたがや」でどのようなテーマを特集してほしいか（複数選択可）]],";",,FALSE,0))),0,1)</f>
        <v>1</v>
      </c>
      <c r="AL129" s="36">
        <f>IF(ISNA(_xlfn.XMATCH("防災や防犯に関すること",_xlfn.TEXTSPLIT(回答一覧[[#This Row],[7⃣区のおしらせ「せたがや」でどのようなテーマを特集してほしいか（複数選択可）]],";",,FALSE,0))),0,1)</f>
        <v>1</v>
      </c>
      <c r="AM129" s="36">
        <f>IF(ISNA(_xlfn.XMATCH("多様性の尊重（人権尊重・男女共同参画）に関すること",_xlfn.TEXTSPLIT(回答一覧[[#This Row],[7⃣区のおしらせ「せたがや」でどのようなテーマを特集してほしいか（複数選択可）]],";",,FALSE,0))),0,1)</f>
        <v>0</v>
      </c>
      <c r="AN129" s="36">
        <f>IF(ISNA(_xlfn.XMATCH("文化・芸術やスポーツ、生涯学習に関すること",_xlfn.TEXTSPLIT(回答一覧[[#This Row],[7⃣区のおしらせ「せたがや」でどのようなテーマを特集してほしいか（複数選択可）]],";",,FALSE,0))),0,1)</f>
        <v>1</v>
      </c>
      <c r="AO129" s="36">
        <f>IF(ISNA(_xlfn.XMATCH("清掃・資源リサイクルに関すること",_xlfn.TEXTSPLIT(回答一覧[[#This Row],[7⃣区のおしらせ「せたがや」でどのようなテーマを特集してほしいか（複数選択可）]],";",,FALSE,0))),0,1)</f>
        <v>1</v>
      </c>
      <c r="AP129" s="36">
        <f>IF(ISNA(_xlfn.XMATCH("消費者支援や産業振興・雇用促進に関すること",_xlfn.TEXTSPLIT(回答一覧[[#This Row],[7⃣区のおしらせ「せたがや」でどのようなテーマを特集してほしいか（複数選択可）]],";",,FALSE,0))),0,1)</f>
        <v>0</v>
      </c>
      <c r="AQ129" s="36">
        <f>IF(ISNA(_xlfn.XMATCH("公園・緑地や自然環境の保護に関すること",_xlfn.TEXTSPLIT(回答一覧[[#This Row],[7⃣区のおしらせ「せたがや」でどのようなテーマを特集してほしいか（複数選択可）]],";",,FALSE,0))),0,1)</f>
        <v>0</v>
      </c>
      <c r="AR129" s="36">
        <f>IF(ISNA(_xlfn.XMATCH("都市景観や交通に関すること",_xlfn.TEXTSPLIT(回答一覧[[#This Row],[7⃣区のおしらせ「せたがや」でどのようなテーマを特集してほしいか（複数選択可）]],";",,FALSE,0))),0,1)</f>
        <v>0</v>
      </c>
      <c r="AS129" s="36">
        <f>IF(ISNA(_xlfn.XMATCH("特にない",_xlfn.TEXTSPLIT(回答一覧[[#This Row],[7⃣区のおしらせ「せたがや」でどのようなテーマを特集してほしいか（複数選択可）]],";",,FALSE,0))),0,1)</f>
        <v>0</v>
      </c>
      <c r="AT129" s="36">
        <f>IF(ISNA(_xlfn.XMATCH("その他",_xlfn.TEXTSPLIT(回答一覧[[#This Row],[7⃣区のおしらせ「せたがや」でどのようなテーマを特集してほしいか（複数選択可）]],";",,FALSE,0))),0,1)</f>
        <v>0</v>
      </c>
      <c r="AU129" s="36">
        <f>IF(ISNA(_xlfn.XMATCH("無回答",_xlfn.TEXTSPLIT(回答一覧[[#This Row],[7⃣区のおしらせ「せたがや」でどのようなテーマを特集してほしいか（複数選択可）]],";",,FALSE,0))),0,1)</f>
        <v>0</v>
      </c>
      <c r="AV129" s="8" t="s">
        <v>363</v>
      </c>
      <c r="AW129" s="8" t="s">
        <v>357</v>
      </c>
      <c r="AX129" s="8" t="s">
        <v>347</v>
      </c>
      <c r="AY129" s="7"/>
    </row>
    <row r="130" spans="1:51" ht="81">
      <c r="A130" s="6" t="s">
        <v>138</v>
      </c>
      <c r="B130" s="12" t="s">
        <v>482</v>
      </c>
      <c r="C130" s="12" t="s">
        <v>380</v>
      </c>
      <c r="D130" s="8" t="s">
        <v>728</v>
      </c>
      <c r="E130" s="8" t="s">
        <v>363</v>
      </c>
      <c r="F130" s="7" t="s">
        <v>483</v>
      </c>
      <c r="G130" s="36">
        <f>IF(ISNA(_xlfn.XMATCH("新聞折込・戸別配付",_xlfn.TEXTSPLIT(回答一覧[[#This Row],[4⃣区のおしらせ「せたがや」をどのように入手しているか（複数選択可）]],";",,FALSE,0))),0,1)</f>
        <v>0</v>
      </c>
      <c r="H130" s="36">
        <f>IF(ISNA(_xlfn.XMATCH("駅",_xlfn.TEXTSPLIT(回答一覧[[#This Row],[4⃣区のおしらせ「せたがや」をどのように入手しているか（複数選択可）]],";",,FALSE,0))),0,1)</f>
        <v>0</v>
      </c>
      <c r="I130" s="36">
        <f>IF(ISNA(_xlfn.XMATCH("郵便局・コンビニエンスストア・その他商業施設",_xlfn.TEXTSPLIT(回答一覧[[#This Row],[4⃣区のおしらせ「せたがや」をどのように入手しているか（複数選択可）]],";",,FALSE,0))),0,1)</f>
        <v>0</v>
      </c>
      <c r="J130" s="36">
        <f>IF(ISNA(_xlfn.XMATCH("区施設",_xlfn.TEXTSPLIT(回答一覧[[#This Row],[4⃣区のおしらせ「せたがや」をどのように入手しているか（複数選択可）]],";",,FALSE,0))),0,1)</f>
        <v>0</v>
      </c>
      <c r="K130" s="36">
        <f>IF(ISNA(_xlfn.XMATCH("区のホームページ",_xlfn.TEXTSPLIT(回答一覧[[#This Row],[4⃣区のおしらせ「せたがや」をどのように入手しているか（複数選択可）]],";",,FALSE,0))),0,1)</f>
        <v>1</v>
      </c>
      <c r="L130" s="36">
        <f>IF(ISNA(_xlfn.XMATCH("カタログポケット・マチイロ",_xlfn.TEXTSPLIT(回答一覧[[#This Row],[4⃣区のおしらせ「せたがや」をどのように入手しているか（複数選択可）]],";",,FALSE,0))),0,1)</f>
        <v>0</v>
      </c>
      <c r="M130" s="36">
        <f>IF(ISNA(_xlfn.XMATCH("入手していない",_xlfn.TEXTSPLIT(回答一覧[[#This Row],[4⃣区のおしらせ「せたがや」をどのように入手しているか（複数選択可）]],";",,FALSE,0))),0,1)</f>
        <v>0</v>
      </c>
      <c r="N130" s="36">
        <f>IF(ISNA(_xlfn.XMATCH("その他",_xlfn.TEXTSPLIT(回答一覧[[#This Row],[4⃣区のおしらせ「せたがや」をどのように入手しているか（複数選択可）]],";",,FALSE,0))),0,1)</f>
        <v>0</v>
      </c>
      <c r="O130" s="36">
        <f>IF(ISNA(_xlfn.XMATCH("無回答",_xlfn.TEXTSPLIT(回答一覧[[#This Row],[4⃣区のおしらせ「せたがや」をどのように入手しているか（複数選択可）]],";",,FALSE,0))),0,1)</f>
        <v>0</v>
      </c>
      <c r="P130" s="8" t="s">
        <v>351</v>
      </c>
      <c r="Q130" s="8" t="s">
        <v>352</v>
      </c>
      <c r="R130" s="8" t="s">
        <v>352</v>
      </c>
      <c r="S130" s="8" t="s">
        <v>352</v>
      </c>
      <c r="T130" s="8" t="s">
        <v>352</v>
      </c>
      <c r="U130" s="8" t="s">
        <v>352</v>
      </c>
      <c r="V130" s="8" t="s">
        <v>353</v>
      </c>
      <c r="W130" s="7" t="s">
        <v>484</v>
      </c>
      <c r="X130" s="36">
        <f>IF(ISNA(_xlfn.XMATCH("利用できる行政サービスや、暮らしに関わる情報・知識を入手したい",_xlfn.TEXTSPLIT(回答一覧[[#This Row],[6⃣区のおしらせ「せたがや」にどんなことを期待するか（複数選択可）]],";",,FALSE,0))),0,1)</f>
        <v>1</v>
      </c>
      <c r="Y130" s="36">
        <f>IF(ISNA(_xlfn.XMATCH("イベントの情報を入手したい",_xlfn.TEXTSPLIT(回答一覧[[#This Row],[6⃣区のおしらせ「せたがや」にどんなことを期待するか（複数選択可）]],";",,FALSE,0))),0,1)</f>
        <v>1</v>
      </c>
      <c r="Z130" s="36">
        <f>IF(ISNA(_xlfn.XMATCH("区の新しい取組みについて知りたい",_xlfn.TEXTSPLIT(回答一覧[[#This Row],[6⃣区のおしらせ「せたがや」にどんなことを期待するか（複数選択可）]],";",,FALSE,0))),0,1)</f>
        <v>1</v>
      </c>
      <c r="AA130" s="36">
        <f>IF(ISNA(_xlfn.XMATCH("予算など区政の基本的な情報を入手したい",_xlfn.TEXTSPLIT(回答一覧[[#This Row],[6⃣区のおしらせ「せたがや」にどんなことを期待するか（複数選択可）]],";",,FALSE,0))),0,1)</f>
        <v>1</v>
      </c>
      <c r="AB130" s="36">
        <f>IF(ISNA(_xlfn.XMATCH("区が直面する課題や、それに対する区の考え・取組みについて知りたい",_xlfn.TEXTSPLIT(回答一覧[[#This Row],[6⃣区のおしらせ「せたがや」にどんなことを期待するか（複数選択可）]],";",,FALSE,0))),0,1)</f>
        <v>1</v>
      </c>
      <c r="AC130" s="36">
        <f>IF(ISNA(_xlfn.XMATCH("区の取組みへの意見募集企画に意見や提案を寄せたい",_xlfn.TEXTSPLIT(回答一覧[[#This Row],[6⃣区のおしらせ「せたがや」にどんなことを期待するか（複数選択可）]],";",,FALSE,0))),0,1)</f>
        <v>1</v>
      </c>
      <c r="AD130" s="36">
        <f>IF(ISNA(_xlfn.XMATCH("区民等と区が協働して取り組んでいる事柄について知りたい",_xlfn.TEXTSPLIT(回答一覧[[#This Row],[6⃣区のおしらせ「せたがや」にどんなことを期待するか（複数選択可）]],";",,FALSE,0))),0,1)</f>
        <v>1</v>
      </c>
      <c r="AE130" s="36">
        <f>IF(ISNA(_xlfn.XMATCH("特にない",_xlfn.TEXTSPLIT(回答一覧[[#This Row],[6⃣区のおしらせ「せたがや」にどんなことを期待するか（複数選択可）]],";",,FALSE,0))),0,1)</f>
        <v>0</v>
      </c>
      <c r="AF130" s="36">
        <f>IF(ISNA(_xlfn.XMATCH("無回答",_xlfn.TEXTSPLIT(回答一覧[[#This Row],[6⃣区のおしらせ「せたがや」にどんなことを期待するか（複数選択可）]],";",,FALSE,0))),0,1)</f>
        <v>0</v>
      </c>
      <c r="AG130" s="7" t="s">
        <v>485</v>
      </c>
      <c r="AH130" s="36">
        <f>IF(ISNA(_xlfn.XMATCH("健康づくりや高齢者・障害者の福祉に関すること",_xlfn.TEXTSPLIT(回答一覧[[#This Row],[7⃣区のおしらせ「せたがや」でどのようなテーマを特集してほしいか（複数選択可）]],";",,FALSE,0))),0,1)</f>
        <v>1</v>
      </c>
      <c r="AI130" s="36">
        <f>IF(ISNA(_xlfn.XMATCH("生活の困りごとに対する支援に関すること",_xlfn.TEXTSPLIT(回答一覧[[#This Row],[7⃣区のおしらせ「せたがや」でどのようなテーマを特集してほしいか（複数選択可）]],";",,FALSE,0))),0,1)</f>
        <v>1</v>
      </c>
      <c r="AJ130" s="36">
        <f>IF(ISNA(_xlfn.XMATCH("子ども・若者や教育に関すること",_xlfn.TEXTSPLIT(回答一覧[[#This Row],[7⃣区のおしらせ「せたがや」でどのようなテーマを特集してほしいか（複数選択可）]],";",,FALSE,0))),0,1)</f>
        <v>1</v>
      </c>
      <c r="AK130" s="36">
        <f>IF(ISNA(_xlfn.XMATCH("地域コミュニティに関すること",_xlfn.TEXTSPLIT(回答一覧[[#This Row],[7⃣区のおしらせ「せたがや」でどのようなテーマを特集してほしいか（複数選択可）]],";",,FALSE,0))),0,1)</f>
        <v>1</v>
      </c>
      <c r="AL130" s="36">
        <f>IF(ISNA(_xlfn.XMATCH("防災や防犯に関すること",_xlfn.TEXTSPLIT(回答一覧[[#This Row],[7⃣区のおしらせ「せたがや」でどのようなテーマを特集してほしいか（複数選択可）]],";",,FALSE,0))),0,1)</f>
        <v>1</v>
      </c>
      <c r="AM130" s="36">
        <f>IF(ISNA(_xlfn.XMATCH("多様性の尊重（人権尊重・男女共同参画）に関すること",_xlfn.TEXTSPLIT(回答一覧[[#This Row],[7⃣区のおしらせ「せたがや」でどのようなテーマを特集してほしいか（複数選択可）]],";",,FALSE,0))),0,1)</f>
        <v>1</v>
      </c>
      <c r="AN130" s="36">
        <f>IF(ISNA(_xlfn.XMATCH("文化・芸術やスポーツ、生涯学習に関すること",_xlfn.TEXTSPLIT(回答一覧[[#This Row],[7⃣区のおしらせ「せたがや」でどのようなテーマを特集してほしいか（複数選択可）]],";",,FALSE,0))),0,1)</f>
        <v>1</v>
      </c>
      <c r="AO130" s="36">
        <f>IF(ISNA(_xlfn.XMATCH("清掃・資源リサイクルに関すること",_xlfn.TEXTSPLIT(回答一覧[[#This Row],[7⃣区のおしらせ「せたがや」でどのようなテーマを特集してほしいか（複数選択可）]],";",,FALSE,0))),0,1)</f>
        <v>1</v>
      </c>
      <c r="AP130" s="36">
        <f>IF(ISNA(_xlfn.XMATCH("消費者支援や産業振興・雇用促進に関すること",_xlfn.TEXTSPLIT(回答一覧[[#This Row],[7⃣区のおしらせ「せたがや」でどのようなテーマを特集してほしいか（複数選択可）]],";",,FALSE,0))),0,1)</f>
        <v>1</v>
      </c>
      <c r="AQ130" s="36">
        <f>IF(ISNA(_xlfn.XMATCH("公園・緑地や自然環境の保護に関すること",_xlfn.TEXTSPLIT(回答一覧[[#This Row],[7⃣区のおしらせ「せたがや」でどのようなテーマを特集してほしいか（複数選択可）]],";",,FALSE,0))),0,1)</f>
        <v>1</v>
      </c>
      <c r="AR130" s="36">
        <f>IF(ISNA(_xlfn.XMATCH("都市景観や交通に関すること",_xlfn.TEXTSPLIT(回答一覧[[#This Row],[7⃣区のおしらせ「せたがや」でどのようなテーマを特集してほしいか（複数選択可）]],";",,FALSE,0))),0,1)</f>
        <v>1</v>
      </c>
      <c r="AS130" s="36">
        <f>IF(ISNA(_xlfn.XMATCH("特にない",_xlfn.TEXTSPLIT(回答一覧[[#This Row],[7⃣区のおしらせ「せたがや」でどのようなテーマを特集してほしいか（複数選択可）]],";",,FALSE,0))),0,1)</f>
        <v>0</v>
      </c>
      <c r="AT130" s="36">
        <f>IF(ISNA(_xlfn.XMATCH("その他",_xlfn.TEXTSPLIT(回答一覧[[#This Row],[7⃣区のおしらせ「せたがや」でどのようなテーマを特集してほしいか（複数選択可）]],";",,FALSE,0))),0,1)</f>
        <v>0</v>
      </c>
      <c r="AU130" s="36">
        <f>IF(ISNA(_xlfn.XMATCH("無回答",_xlfn.TEXTSPLIT(回答一覧[[#This Row],[7⃣区のおしらせ「せたがや」でどのようなテーマを特集してほしいか（複数選択可）]],";",,FALSE,0))),0,1)</f>
        <v>0</v>
      </c>
      <c r="AV130" s="8" t="s">
        <v>363</v>
      </c>
      <c r="AW130" s="8" t="s">
        <v>401</v>
      </c>
      <c r="AX130" s="8" t="s">
        <v>347</v>
      </c>
      <c r="AY130" s="7"/>
    </row>
    <row r="131" spans="1:51" ht="40.5">
      <c r="A131" s="6" t="s">
        <v>137</v>
      </c>
      <c r="B131" s="12" t="s">
        <v>368</v>
      </c>
      <c r="C131" s="12" t="s">
        <v>380</v>
      </c>
      <c r="D131" s="8" t="s">
        <v>728</v>
      </c>
      <c r="E131" s="8" t="s">
        <v>363</v>
      </c>
      <c r="F131" s="7" t="s">
        <v>359</v>
      </c>
      <c r="G131" s="36">
        <f>IF(ISNA(_xlfn.XMATCH("新聞折込・戸別配付",_xlfn.TEXTSPLIT(回答一覧[[#This Row],[4⃣区のおしらせ「せたがや」をどのように入手しているか（複数選択可）]],";",,FALSE,0))),0,1)</f>
        <v>0</v>
      </c>
      <c r="H131" s="36">
        <f>IF(ISNA(_xlfn.XMATCH("駅",_xlfn.TEXTSPLIT(回答一覧[[#This Row],[4⃣区のおしらせ「せたがや」をどのように入手しているか（複数選択可）]],";",,FALSE,0))),0,1)</f>
        <v>0</v>
      </c>
      <c r="I131" s="36">
        <f>IF(ISNA(_xlfn.XMATCH("郵便局・コンビニエンスストア・その他商業施設",_xlfn.TEXTSPLIT(回答一覧[[#This Row],[4⃣区のおしらせ「せたがや」をどのように入手しているか（複数選択可）]],";",,FALSE,0))),0,1)</f>
        <v>0</v>
      </c>
      <c r="J131" s="36">
        <f>IF(ISNA(_xlfn.XMATCH("区施設",_xlfn.TEXTSPLIT(回答一覧[[#This Row],[4⃣区のおしらせ「せたがや」をどのように入手しているか（複数選択可）]],";",,FALSE,0))),0,1)</f>
        <v>1</v>
      </c>
      <c r="K131" s="36">
        <f>IF(ISNA(_xlfn.XMATCH("区のホームページ",_xlfn.TEXTSPLIT(回答一覧[[#This Row],[4⃣区のおしらせ「せたがや」をどのように入手しているか（複数選択可）]],";",,FALSE,0))),0,1)</f>
        <v>0</v>
      </c>
      <c r="L131" s="36">
        <f>IF(ISNA(_xlfn.XMATCH("カタログポケット・マチイロ",_xlfn.TEXTSPLIT(回答一覧[[#This Row],[4⃣区のおしらせ「せたがや」をどのように入手しているか（複数選択可）]],";",,FALSE,0))),0,1)</f>
        <v>0</v>
      </c>
      <c r="M131" s="36">
        <f>IF(ISNA(_xlfn.XMATCH("入手していない",_xlfn.TEXTSPLIT(回答一覧[[#This Row],[4⃣区のおしらせ「せたがや」をどのように入手しているか（複数選択可）]],";",,FALSE,0))),0,1)</f>
        <v>0</v>
      </c>
      <c r="N131" s="36">
        <f>IF(ISNA(_xlfn.XMATCH("その他",_xlfn.TEXTSPLIT(回答一覧[[#This Row],[4⃣区のおしらせ「せたがや」をどのように入手しているか（複数選択可）]],";",,FALSE,0))),0,1)</f>
        <v>0</v>
      </c>
      <c r="O131" s="36">
        <f>IF(ISNA(_xlfn.XMATCH("無回答",_xlfn.TEXTSPLIT(回答一覧[[#This Row],[4⃣区のおしらせ「せたがや」をどのように入手しているか（複数選択可）]],";",,FALSE,0))),0,1)</f>
        <v>0</v>
      </c>
      <c r="P131" s="8" t="s">
        <v>351</v>
      </c>
      <c r="Q131" s="8" t="s">
        <v>377</v>
      </c>
      <c r="R131" s="8" t="s">
        <v>352</v>
      </c>
      <c r="S131" s="8" t="s">
        <v>352</v>
      </c>
      <c r="T131" s="8" t="s">
        <v>352</v>
      </c>
      <c r="U131" s="8" t="s">
        <v>352</v>
      </c>
      <c r="V131" s="8" t="s">
        <v>353</v>
      </c>
      <c r="W131" s="7" t="s">
        <v>480</v>
      </c>
      <c r="X131" s="36">
        <f>IF(ISNA(_xlfn.XMATCH("利用できる行政サービスや、暮らしに関わる情報・知識を入手したい",_xlfn.TEXTSPLIT(回答一覧[[#This Row],[6⃣区のおしらせ「せたがや」にどんなことを期待するか（複数選択可）]],";",,FALSE,0))),0,1)</f>
        <v>0</v>
      </c>
      <c r="Y131" s="36">
        <f>IF(ISNA(_xlfn.XMATCH("イベントの情報を入手したい",_xlfn.TEXTSPLIT(回答一覧[[#This Row],[6⃣区のおしらせ「せたがや」にどんなことを期待するか（複数選択可）]],";",,FALSE,0))),0,1)</f>
        <v>1</v>
      </c>
      <c r="Z131" s="36">
        <f>IF(ISNA(_xlfn.XMATCH("区の新しい取組みについて知りたい",_xlfn.TEXTSPLIT(回答一覧[[#This Row],[6⃣区のおしらせ「せたがや」にどんなことを期待するか（複数選択可）]],";",,FALSE,0))),0,1)</f>
        <v>1</v>
      </c>
      <c r="AA131" s="36">
        <f>IF(ISNA(_xlfn.XMATCH("予算など区政の基本的な情報を入手したい",_xlfn.TEXTSPLIT(回答一覧[[#This Row],[6⃣区のおしらせ「せたがや」にどんなことを期待するか（複数選択可）]],";",,FALSE,0))),0,1)</f>
        <v>1</v>
      </c>
      <c r="AB131" s="36">
        <f>IF(ISNA(_xlfn.XMATCH("区が直面する課題や、それに対する区の考え・取組みについて知りたい",_xlfn.TEXTSPLIT(回答一覧[[#This Row],[6⃣区のおしらせ「せたがや」にどんなことを期待するか（複数選択可）]],";",,FALSE,0))),0,1)</f>
        <v>0</v>
      </c>
      <c r="AC131" s="36">
        <f>IF(ISNA(_xlfn.XMATCH("区の取組みへの意見募集企画に意見や提案を寄せたい",_xlfn.TEXTSPLIT(回答一覧[[#This Row],[6⃣区のおしらせ「せたがや」にどんなことを期待するか（複数選択可）]],";",,FALSE,0))),0,1)</f>
        <v>0</v>
      </c>
      <c r="AD131" s="36">
        <f>IF(ISNA(_xlfn.XMATCH("区民等と区が協働して取り組んでいる事柄について知りたい",_xlfn.TEXTSPLIT(回答一覧[[#This Row],[6⃣区のおしらせ「せたがや」にどんなことを期待するか（複数選択可）]],";",,FALSE,0))),0,1)</f>
        <v>1</v>
      </c>
      <c r="AE131" s="36">
        <f>IF(ISNA(_xlfn.XMATCH("特にない",_xlfn.TEXTSPLIT(回答一覧[[#This Row],[6⃣区のおしらせ「せたがや」にどんなことを期待するか（複数選択可）]],";",,FALSE,0))),0,1)</f>
        <v>0</v>
      </c>
      <c r="AF131" s="36">
        <f>IF(ISNA(_xlfn.XMATCH("無回答",_xlfn.TEXTSPLIT(回答一覧[[#This Row],[6⃣区のおしらせ「せたがや」にどんなことを期待するか（複数選択可）]],";",,FALSE,0))),0,1)</f>
        <v>0</v>
      </c>
      <c r="AG131" s="7" t="s">
        <v>481</v>
      </c>
      <c r="AH131" s="36">
        <f>IF(ISNA(_xlfn.XMATCH("健康づくりや高齢者・障害者の福祉に関すること",_xlfn.TEXTSPLIT(回答一覧[[#This Row],[7⃣区のおしらせ「せたがや」でどのようなテーマを特集してほしいか（複数選択可）]],";",,FALSE,0))),0,1)</f>
        <v>0</v>
      </c>
      <c r="AI131" s="36">
        <f>IF(ISNA(_xlfn.XMATCH("生活の困りごとに対する支援に関すること",_xlfn.TEXTSPLIT(回答一覧[[#This Row],[7⃣区のおしらせ「せたがや」でどのようなテーマを特集してほしいか（複数選択可）]],";",,FALSE,0))),0,1)</f>
        <v>0</v>
      </c>
      <c r="AJ131" s="36">
        <f>IF(ISNA(_xlfn.XMATCH("子ども・若者や教育に関すること",_xlfn.TEXTSPLIT(回答一覧[[#This Row],[7⃣区のおしらせ「せたがや」でどのようなテーマを特集してほしいか（複数選択可）]],";",,FALSE,0))),0,1)</f>
        <v>0</v>
      </c>
      <c r="AK131" s="36">
        <f>IF(ISNA(_xlfn.XMATCH("地域コミュニティに関すること",_xlfn.TEXTSPLIT(回答一覧[[#This Row],[7⃣区のおしらせ「せたがや」でどのようなテーマを特集してほしいか（複数選択可）]],";",,FALSE,0))),0,1)</f>
        <v>0</v>
      </c>
      <c r="AL131" s="36">
        <f>IF(ISNA(_xlfn.XMATCH("防災や防犯に関すること",_xlfn.TEXTSPLIT(回答一覧[[#This Row],[7⃣区のおしらせ「せたがや」でどのようなテーマを特集してほしいか（複数選択可）]],";",,FALSE,0))),0,1)</f>
        <v>0</v>
      </c>
      <c r="AM131" s="36">
        <f>IF(ISNA(_xlfn.XMATCH("多様性の尊重（人権尊重・男女共同参画）に関すること",_xlfn.TEXTSPLIT(回答一覧[[#This Row],[7⃣区のおしらせ「せたがや」でどのようなテーマを特集してほしいか（複数選択可）]],";",,FALSE,0))),0,1)</f>
        <v>0</v>
      </c>
      <c r="AN131" s="36">
        <f>IF(ISNA(_xlfn.XMATCH("文化・芸術やスポーツ、生涯学習に関すること",_xlfn.TEXTSPLIT(回答一覧[[#This Row],[7⃣区のおしらせ「せたがや」でどのようなテーマを特集してほしいか（複数選択可）]],";",,FALSE,0))),0,1)</f>
        <v>0</v>
      </c>
      <c r="AO131" s="36">
        <f>IF(ISNA(_xlfn.XMATCH("清掃・資源リサイクルに関すること",_xlfn.TEXTSPLIT(回答一覧[[#This Row],[7⃣区のおしらせ「せたがや」でどのようなテーマを特集してほしいか（複数選択可）]],";",,FALSE,0))),0,1)</f>
        <v>0</v>
      </c>
      <c r="AP131" s="36">
        <f>IF(ISNA(_xlfn.XMATCH("消費者支援や産業振興・雇用促進に関すること",_xlfn.TEXTSPLIT(回答一覧[[#This Row],[7⃣区のおしらせ「せたがや」でどのようなテーマを特集してほしいか（複数選択可）]],";",,FALSE,0))),0,1)</f>
        <v>0</v>
      </c>
      <c r="AQ131" s="36">
        <f>IF(ISNA(_xlfn.XMATCH("公園・緑地や自然環境の保護に関すること",_xlfn.TEXTSPLIT(回答一覧[[#This Row],[7⃣区のおしらせ「せたがや」でどのようなテーマを特集してほしいか（複数選択可）]],";",,FALSE,0))),0,1)</f>
        <v>0</v>
      </c>
      <c r="AR131" s="36">
        <f>IF(ISNA(_xlfn.XMATCH("都市景観や交通に関すること",_xlfn.TEXTSPLIT(回答一覧[[#This Row],[7⃣区のおしらせ「せたがや」でどのようなテーマを特集してほしいか（複数選択可）]],";",,FALSE,0))),0,1)</f>
        <v>0</v>
      </c>
      <c r="AS131" s="36">
        <f>IF(ISNA(_xlfn.XMATCH("特にない",_xlfn.TEXTSPLIT(回答一覧[[#This Row],[7⃣区のおしらせ「せたがや」でどのようなテーマを特集してほしいか（複数選択可）]],";",,FALSE,0))),0,1)</f>
        <v>1</v>
      </c>
      <c r="AT131" s="36">
        <f>IF(ISNA(_xlfn.XMATCH("その他",_xlfn.TEXTSPLIT(回答一覧[[#This Row],[7⃣区のおしらせ「せたがや」でどのようなテーマを特集してほしいか（複数選択可）]],";",,FALSE,0))),0,1)</f>
        <v>0</v>
      </c>
      <c r="AU131" s="36">
        <f>IF(ISNA(_xlfn.XMATCH("無回答",_xlfn.TEXTSPLIT(回答一覧[[#This Row],[7⃣区のおしらせ「せたがや」でどのようなテーマを特集してほしいか（複数選択可）]],";",,FALSE,0))),0,1)</f>
        <v>0</v>
      </c>
      <c r="AV131" s="8" t="s">
        <v>363</v>
      </c>
      <c r="AW131" s="8" t="s">
        <v>357</v>
      </c>
      <c r="AX131" s="8" t="s">
        <v>347</v>
      </c>
      <c r="AY131" s="7"/>
    </row>
    <row r="132" spans="1:51" ht="67.5">
      <c r="A132" s="6" t="s">
        <v>136</v>
      </c>
      <c r="B132" s="12" t="s">
        <v>364</v>
      </c>
      <c r="C132" s="12" t="s">
        <v>349</v>
      </c>
      <c r="D132" s="8" t="s">
        <v>728</v>
      </c>
      <c r="E132" s="8" t="s">
        <v>730</v>
      </c>
      <c r="F132" s="7" t="s">
        <v>350</v>
      </c>
      <c r="G132" s="36">
        <f>IF(ISNA(_xlfn.XMATCH("新聞折込・戸別配付",_xlfn.TEXTSPLIT(回答一覧[[#This Row],[4⃣区のおしらせ「せたがや」をどのように入手しているか（複数選択可）]],";",,FALSE,0))),0,1)</f>
        <v>1</v>
      </c>
      <c r="H132" s="36">
        <f>IF(ISNA(_xlfn.XMATCH("駅",_xlfn.TEXTSPLIT(回答一覧[[#This Row],[4⃣区のおしらせ「せたがや」をどのように入手しているか（複数選択可）]],";",,FALSE,0))),0,1)</f>
        <v>0</v>
      </c>
      <c r="I132" s="36">
        <f>IF(ISNA(_xlfn.XMATCH("郵便局・コンビニエンスストア・その他商業施設",_xlfn.TEXTSPLIT(回答一覧[[#This Row],[4⃣区のおしらせ「せたがや」をどのように入手しているか（複数選択可）]],";",,FALSE,0))),0,1)</f>
        <v>0</v>
      </c>
      <c r="J132" s="36">
        <f>IF(ISNA(_xlfn.XMATCH("区施設",_xlfn.TEXTSPLIT(回答一覧[[#This Row],[4⃣区のおしらせ「せたがや」をどのように入手しているか（複数選択可）]],";",,FALSE,0))),0,1)</f>
        <v>0</v>
      </c>
      <c r="K132" s="36">
        <f>IF(ISNA(_xlfn.XMATCH("区のホームページ",_xlfn.TEXTSPLIT(回答一覧[[#This Row],[4⃣区のおしらせ「せたがや」をどのように入手しているか（複数選択可）]],";",,FALSE,0))),0,1)</f>
        <v>0</v>
      </c>
      <c r="L132" s="36">
        <f>IF(ISNA(_xlfn.XMATCH("カタログポケット・マチイロ",_xlfn.TEXTSPLIT(回答一覧[[#This Row],[4⃣区のおしらせ「せたがや」をどのように入手しているか（複数選択可）]],";",,FALSE,0))),0,1)</f>
        <v>0</v>
      </c>
      <c r="M132" s="36">
        <f>IF(ISNA(_xlfn.XMATCH("入手していない",_xlfn.TEXTSPLIT(回答一覧[[#This Row],[4⃣区のおしらせ「せたがや」をどのように入手しているか（複数選択可）]],";",,FALSE,0))),0,1)</f>
        <v>0</v>
      </c>
      <c r="N132" s="36">
        <f>IF(ISNA(_xlfn.XMATCH("その他",_xlfn.TEXTSPLIT(回答一覧[[#This Row],[4⃣区のおしらせ「せたがや」をどのように入手しているか（複数選択可）]],";",,FALSE,0))),0,1)</f>
        <v>0</v>
      </c>
      <c r="O132" s="36">
        <f>IF(ISNA(_xlfn.XMATCH("無回答",_xlfn.TEXTSPLIT(回答一覧[[#This Row],[4⃣区のおしらせ「せたがや」をどのように入手しているか（複数選択可）]],";",,FALSE,0))),0,1)</f>
        <v>0</v>
      </c>
      <c r="P132" s="8" t="s">
        <v>360</v>
      </c>
      <c r="Q132" s="8" t="s">
        <v>377</v>
      </c>
      <c r="R132" s="8" t="s">
        <v>377</v>
      </c>
      <c r="S132" s="8" t="s">
        <v>377</v>
      </c>
      <c r="T132" s="8" t="s">
        <v>377</v>
      </c>
      <c r="U132" s="8" t="s">
        <v>377</v>
      </c>
      <c r="V132" s="8" t="s">
        <v>353</v>
      </c>
      <c r="W132" s="7" t="s">
        <v>477</v>
      </c>
      <c r="X132" s="36">
        <f>IF(ISNA(_xlfn.XMATCH("利用できる行政サービスや、暮らしに関わる情報・知識を入手したい",_xlfn.TEXTSPLIT(回答一覧[[#This Row],[6⃣区のおしらせ「せたがや」にどんなことを期待するか（複数選択可）]],";",,FALSE,0))),0,1)</f>
        <v>1</v>
      </c>
      <c r="Y132" s="36">
        <f>IF(ISNA(_xlfn.XMATCH("イベントの情報を入手したい",_xlfn.TEXTSPLIT(回答一覧[[#This Row],[6⃣区のおしらせ「せたがや」にどんなことを期待するか（複数選択可）]],";",,FALSE,0))),0,1)</f>
        <v>1</v>
      </c>
      <c r="Z132" s="36">
        <f>IF(ISNA(_xlfn.XMATCH("区の新しい取組みについて知りたい",_xlfn.TEXTSPLIT(回答一覧[[#This Row],[6⃣区のおしらせ「せたがや」にどんなことを期待するか（複数選択可）]],";",,FALSE,0))),0,1)</f>
        <v>1</v>
      </c>
      <c r="AA132" s="36">
        <f>IF(ISNA(_xlfn.XMATCH("予算など区政の基本的な情報を入手したい",_xlfn.TEXTSPLIT(回答一覧[[#This Row],[6⃣区のおしらせ「せたがや」にどんなことを期待するか（複数選択可）]],";",,FALSE,0))),0,1)</f>
        <v>1</v>
      </c>
      <c r="AB132" s="36">
        <f>IF(ISNA(_xlfn.XMATCH("区が直面する課題や、それに対する区の考え・取組みについて知りたい",_xlfn.TEXTSPLIT(回答一覧[[#This Row],[6⃣区のおしらせ「せたがや」にどんなことを期待するか（複数選択可）]],";",,FALSE,0))),0,1)</f>
        <v>1</v>
      </c>
      <c r="AC132" s="36">
        <f>IF(ISNA(_xlfn.XMATCH("区の取組みへの意見募集企画に意見や提案を寄せたい",_xlfn.TEXTSPLIT(回答一覧[[#This Row],[6⃣区のおしらせ「せたがや」にどんなことを期待するか（複数選択可）]],";",,FALSE,0))),0,1)</f>
        <v>1</v>
      </c>
      <c r="AD132" s="36">
        <f>IF(ISNA(_xlfn.XMATCH("区民等と区が協働して取り組んでいる事柄について知りたい",_xlfn.TEXTSPLIT(回答一覧[[#This Row],[6⃣区のおしらせ「せたがや」にどんなことを期待するか（複数選択可）]],";",,FALSE,0))),0,1)</f>
        <v>0</v>
      </c>
      <c r="AE132" s="36">
        <f>IF(ISNA(_xlfn.XMATCH("特にない",_xlfn.TEXTSPLIT(回答一覧[[#This Row],[6⃣区のおしらせ「せたがや」にどんなことを期待するか（複数選択可）]],";",,FALSE,0))),0,1)</f>
        <v>0</v>
      </c>
      <c r="AF132" s="36">
        <f>IF(ISNA(_xlfn.XMATCH("無回答",_xlfn.TEXTSPLIT(回答一覧[[#This Row],[6⃣区のおしらせ「せたがや」にどんなことを期待するか（複数選択可）]],";",,FALSE,0))),0,1)</f>
        <v>0</v>
      </c>
      <c r="AG132" s="7" t="s">
        <v>478</v>
      </c>
      <c r="AH132" s="36">
        <f>IF(ISNA(_xlfn.XMATCH("健康づくりや高齢者・障害者の福祉に関すること",_xlfn.TEXTSPLIT(回答一覧[[#This Row],[7⃣区のおしらせ「せたがや」でどのようなテーマを特集してほしいか（複数選択可）]],";",,FALSE,0))),0,1)</f>
        <v>0</v>
      </c>
      <c r="AI132" s="36">
        <f>IF(ISNA(_xlfn.XMATCH("生活の困りごとに対する支援に関すること",_xlfn.TEXTSPLIT(回答一覧[[#This Row],[7⃣区のおしらせ「せたがや」でどのようなテーマを特集してほしいか（複数選択可）]],";",,FALSE,0))),0,1)</f>
        <v>0</v>
      </c>
      <c r="AJ132" s="36">
        <f>IF(ISNA(_xlfn.XMATCH("子ども・若者や教育に関すること",_xlfn.TEXTSPLIT(回答一覧[[#This Row],[7⃣区のおしらせ「せたがや」でどのようなテーマを特集してほしいか（複数選択可）]],";",,FALSE,0))),0,1)</f>
        <v>1</v>
      </c>
      <c r="AK132" s="36">
        <f>IF(ISNA(_xlfn.XMATCH("地域コミュニティに関すること",_xlfn.TEXTSPLIT(回答一覧[[#This Row],[7⃣区のおしらせ「せたがや」でどのようなテーマを特集してほしいか（複数選択可）]],";",,FALSE,0))),0,1)</f>
        <v>0</v>
      </c>
      <c r="AL132" s="36">
        <f>IF(ISNA(_xlfn.XMATCH("防災や防犯に関すること",_xlfn.TEXTSPLIT(回答一覧[[#This Row],[7⃣区のおしらせ「せたがや」でどのようなテーマを特集してほしいか（複数選択可）]],";",,FALSE,0))),0,1)</f>
        <v>0</v>
      </c>
      <c r="AM132" s="36">
        <f>IF(ISNA(_xlfn.XMATCH("多様性の尊重（人権尊重・男女共同参画）に関すること",_xlfn.TEXTSPLIT(回答一覧[[#This Row],[7⃣区のおしらせ「せたがや」でどのようなテーマを特集してほしいか（複数選択可）]],";",,FALSE,0))),0,1)</f>
        <v>0</v>
      </c>
      <c r="AN132" s="36">
        <f>IF(ISNA(_xlfn.XMATCH("文化・芸術やスポーツ、生涯学習に関すること",_xlfn.TEXTSPLIT(回答一覧[[#This Row],[7⃣区のおしらせ「せたがや」でどのようなテーマを特集してほしいか（複数選択可）]],";",,FALSE,0))),0,1)</f>
        <v>1</v>
      </c>
      <c r="AO132" s="36">
        <f>IF(ISNA(_xlfn.XMATCH("清掃・資源リサイクルに関すること",_xlfn.TEXTSPLIT(回答一覧[[#This Row],[7⃣区のおしらせ「せたがや」でどのようなテーマを特集してほしいか（複数選択可）]],";",,FALSE,0))),0,1)</f>
        <v>0</v>
      </c>
      <c r="AP132" s="36">
        <f>IF(ISNA(_xlfn.XMATCH("消費者支援や産業振興・雇用促進に関すること",_xlfn.TEXTSPLIT(回答一覧[[#This Row],[7⃣区のおしらせ「せたがや」でどのようなテーマを特集してほしいか（複数選択可）]],";",,FALSE,0))),0,1)</f>
        <v>0</v>
      </c>
      <c r="AQ132" s="36">
        <f>IF(ISNA(_xlfn.XMATCH("公園・緑地や自然環境の保護に関すること",_xlfn.TEXTSPLIT(回答一覧[[#This Row],[7⃣区のおしらせ「せたがや」でどのようなテーマを特集してほしいか（複数選択可）]],";",,FALSE,0))),0,1)</f>
        <v>1</v>
      </c>
      <c r="AR132" s="36">
        <f>IF(ISNA(_xlfn.XMATCH("都市景観や交通に関すること",_xlfn.TEXTSPLIT(回答一覧[[#This Row],[7⃣区のおしらせ「せたがや」でどのようなテーマを特集してほしいか（複数選択可）]],";",,FALSE,0))),0,1)</f>
        <v>0</v>
      </c>
      <c r="AS132" s="36">
        <f>IF(ISNA(_xlfn.XMATCH("特にない",_xlfn.TEXTSPLIT(回答一覧[[#This Row],[7⃣区のおしらせ「せたがや」でどのようなテーマを特集してほしいか（複数選択可）]],";",,FALSE,0))),0,1)</f>
        <v>0</v>
      </c>
      <c r="AT132" s="36">
        <f>IF(ISNA(_xlfn.XMATCH("その他",_xlfn.TEXTSPLIT(回答一覧[[#This Row],[7⃣区のおしらせ「せたがや」でどのようなテーマを特集してほしいか（複数選択可）]],";",,FALSE,0))),0,1)</f>
        <v>1</v>
      </c>
      <c r="AU132" s="36">
        <f>IF(ISNA(_xlfn.XMATCH("無回答",_xlfn.TEXTSPLIT(回答一覧[[#This Row],[7⃣区のおしらせ「せたがや」でどのようなテーマを特集してほしいか（複数選択可）]],";",,FALSE,0))),0,1)</f>
        <v>0</v>
      </c>
      <c r="AV132" s="8" t="s">
        <v>356</v>
      </c>
      <c r="AW132" s="8" t="s">
        <v>357</v>
      </c>
      <c r="AX132" s="8" t="s">
        <v>347</v>
      </c>
      <c r="AY132" s="7"/>
    </row>
    <row r="133" spans="1:51" ht="81">
      <c r="A133" s="6" t="s">
        <v>135</v>
      </c>
      <c r="B133" s="12" t="s">
        <v>358</v>
      </c>
      <c r="C133" s="12" t="s">
        <v>380</v>
      </c>
      <c r="D133" s="8" t="s">
        <v>728</v>
      </c>
      <c r="E133" s="8" t="s">
        <v>730</v>
      </c>
      <c r="F133" s="7" t="s">
        <v>350</v>
      </c>
      <c r="G133" s="36">
        <f>IF(ISNA(_xlfn.XMATCH("新聞折込・戸別配付",_xlfn.TEXTSPLIT(回答一覧[[#This Row],[4⃣区のおしらせ「せたがや」をどのように入手しているか（複数選択可）]],";",,FALSE,0))),0,1)</f>
        <v>1</v>
      </c>
      <c r="H133" s="36">
        <f>IF(ISNA(_xlfn.XMATCH("駅",_xlfn.TEXTSPLIT(回答一覧[[#This Row],[4⃣区のおしらせ「せたがや」をどのように入手しているか（複数選択可）]],";",,FALSE,0))),0,1)</f>
        <v>0</v>
      </c>
      <c r="I133" s="36">
        <f>IF(ISNA(_xlfn.XMATCH("郵便局・コンビニエンスストア・その他商業施設",_xlfn.TEXTSPLIT(回答一覧[[#This Row],[4⃣区のおしらせ「せたがや」をどのように入手しているか（複数選択可）]],";",,FALSE,0))),0,1)</f>
        <v>0</v>
      </c>
      <c r="J133" s="36">
        <f>IF(ISNA(_xlfn.XMATCH("区施設",_xlfn.TEXTSPLIT(回答一覧[[#This Row],[4⃣区のおしらせ「せたがや」をどのように入手しているか（複数選択可）]],";",,FALSE,0))),0,1)</f>
        <v>0</v>
      </c>
      <c r="K133" s="36">
        <f>IF(ISNA(_xlfn.XMATCH("区のホームページ",_xlfn.TEXTSPLIT(回答一覧[[#This Row],[4⃣区のおしらせ「せたがや」をどのように入手しているか（複数選択可）]],";",,FALSE,0))),0,1)</f>
        <v>0</v>
      </c>
      <c r="L133" s="36">
        <f>IF(ISNA(_xlfn.XMATCH("カタログポケット・マチイロ",_xlfn.TEXTSPLIT(回答一覧[[#This Row],[4⃣区のおしらせ「せたがや」をどのように入手しているか（複数選択可）]],";",,FALSE,0))),0,1)</f>
        <v>0</v>
      </c>
      <c r="M133" s="36">
        <f>IF(ISNA(_xlfn.XMATCH("入手していない",_xlfn.TEXTSPLIT(回答一覧[[#This Row],[4⃣区のおしらせ「せたがや」をどのように入手しているか（複数選択可）]],";",,FALSE,0))),0,1)</f>
        <v>0</v>
      </c>
      <c r="N133" s="36">
        <f>IF(ISNA(_xlfn.XMATCH("その他",_xlfn.TEXTSPLIT(回答一覧[[#This Row],[4⃣区のおしらせ「せたがや」をどのように入手しているか（複数選択可）]],";",,FALSE,0))),0,1)</f>
        <v>0</v>
      </c>
      <c r="O133" s="36">
        <f>IF(ISNA(_xlfn.XMATCH("無回答",_xlfn.TEXTSPLIT(回答一覧[[#This Row],[4⃣区のおしらせ「せたがや」をどのように入手しているか（複数選択可）]],";",,FALSE,0))),0,1)</f>
        <v>0</v>
      </c>
      <c r="P133" s="8" t="s">
        <v>351</v>
      </c>
      <c r="Q133" s="8" t="s">
        <v>352</v>
      </c>
      <c r="R133" s="8" t="s">
        <v>352</v>
      </c>
      <c r="S133" s="8" t="s">
        <v>352</v>
      </c>
      <c r="T133" s="8" t="s">
        <v>352</v>
      </c>
      <c r="U133" s="8" t="s">
        <v>352</v>
      </c>
      <c r="V133" s="8" t="s">
        <v>353</v>
      </c>
      <c r="W133" s="7" t="s">
        <v>473</v>
      </c>
      <c r="X133" s="36">
        <f>IF(ISNA(_xlfn.XMATCH("利用できる行政サービスや、暮らしに関わる情報・知識を入手したい",_xlfn.TEXTSPLIT(回答一覧[[#This Row],[6⃣区のおしらせ「せたがや」にどんなことを期待するか（複数選択可）]],";",,FALSE,0))),0,1)</f>
        <v>1</v>
      </c>
      <c r="Y133" s="36">
        <f>IF(ISNA(_xlfn.XMATCH("イベントの情報を入手したい",_xlfn.TEXTSPLIT(回答一覧[[#This Row],[6⃣区のおしらせ「せたがや」にどんなことを期待するか（複数選択可）]],";",,FALSE,0))),0,1)</f>
        <v>1</v>
      </c>
      <c r="Z133" s="36">
        <f>IF(ISNA(_xlfn.XMATCH("区の新しい取組みについて知りたい",_xlfn.TEXTSPLIT(回答一覧[[#This Row],[6⃣区のおしらせ「せたがや」にどんなことを期待するか（複数選択可）]],";",,FALSE,0))),0,1)</f>
        <v>1</v>
      </c>
      <c r="AA133" s="36">
        <f>IF(ISNA(_xlfn.XMATCH("予算など区政の基本的な情報を入手したい",_xlfn.TEXTSPLIT(回答一覧[[#This Row],[6⃣区のおしらせ「せたがや」にどんなことを期待するか（複数選択可）]],";",,FALSE,0))),0,1)</f>
        <v>1</v>
      </c>
      <c r="AB133" s="36">
        <f>IF(ISNA(_xlfn.XMATCH("区が直面する課題や、それに対する区の考え・取組みについて知りたい",_xlfn.TEXTSPLIT(回答一覧[[#This Row],[6⃣区のおしらせ「せたがや」にどんなことを期待するか（複数選択可）]],";",,FALSE,0))),0,1)</f>
        <v>1</v>
      </c>
      <c r="AC133" s="36">
        <f>IF(ISNA(_xlfn.XMATCH("区の取組みへの意見募集企画に意見や提案を寄せたい",_xlfn.TEXTSPLIT(回答一覧[[#This Row],[6⃣区のおしらせ「せたがや」にどんなことを期待するか（複数選択可）]],";",,FALSE,0))),0,1)</f>
        <v>1</v>
      </c>
      <c r="AD133" s="36">
        <f>IF(ISNA(_xlfn.XMATCH("区民等と区が協働して取り組んでいる事柄について知りたい",_xlfn.TEXTSPLIT(回答一覧[[#This Row],[6⃣区のおしらせ「せたがや」にどんなことを期待するか（複数選択可）]],";",,FALSE,0))),0,1)</f>
        <v>1</v>
      </c>
      <c r="AE133" s="36">
        <f>IF(ISNA(_xlfn.XMATCH("特にない",_xlfn.TEXTSPLIT(回答一覧[[#This Row],[6⃣区のおしらせ「せたがや」にどんなことを期待するか（複数選択可）]],";",,FALSE,0))),0,1)</f>
        <v>0</v>
      </c>
      <c r="AF133" s="36">
        <f>IF(ISNA(_xlfn.XMATCH("無回答",_xlfn.TEXTSPLIT(回答一覧[[#This Row],[6⃣区のおしらせ「せたがや」にどんなことを期待するか（複数選択可）]],";",,FALSE,0))),0,1)</f>
        <v>0</v>
      </c>
      <c r="AG133" s="7" t="s">
        <v>475</v>
      </c>
      <c r="AH133" s="36">
        <f>IF(ISNA(_xlfn.XMATCH("健康づくりや高齢者・障害者の福祉に関すること",_xlfn.TEXTSPLIT(回答一覧[[#This Row],[7⃣区のおしらせ「せたがや」でどのようなテーマを特集してほしいか（複数選択可）]],";",,FALSE,0))),0,1)</f>
        <v>0</v>
      </c>
      <c r="AI133" s="36">
        <f>IF(ISNA(_xlfn.XMATCH("生活の困りごとに対する支援に関すること",_xlfn.TEXTSPLIT(回答一覧[[#This Row],[7⃣区のおしらせ「せたがや」でどのようなテーマを特集してほしいか（複数選択可）]],";",,FALSE,0))),0,1)</f>
        <v>0</v>
      </c>
      <c r="AJ133" s="36">
        <f>IF(ISNA(_xlfn.XMATCH("子ども・若者や教育に関すること",_xlfn.TEXTSPLIT(回答一覧[[#This Row],[7⃣区のおしらせ「せたがや」でどのようなテーマを特集してほしいか（複数選択可）]],";",,FALSE,0))),0,1)</f>
        <v>0</v>
      </c>
      <c r="AK133" s="36">
        <f>IF(ISNA(_xlfn.XMATCH("地域コミュニティに関すること",_xlfn.TEXTSPLIT(回答一覧[[#This Row],[7⃣区のおしらせ「せたがや」でどのようなテーマを特集してほしいか（複数選択可）]],";",,FALSE,0))),0,1)</f>
        <v>1</v>
      </c>
      <c r="AL133" s="36">
        <f>IF(ISNA(_xlfn.XMATCH("防災や防犯に関すること",_xlfn.TEXTSPLIT(回答一覧[[#This Row],[7⃣区のおしらせ「せたがや」でどのようなテーマを特集してほしいか（複数選択可）]],";",,FALSE,0))),0,1)</f>
        <v>1</v>
      </c>
      <c r="AM133" s="36">
        <f>IF(ISNA(_xlfn.XMATCH("多様性の尊重（人権尊重・男女共同参画）に関すること",_xlfn.TEXTSPLIT(回答一覧[[#This Row],[7⃣区のおしらせ「せたがや」でどのようなテーマを特集してほしいか（複数選択可）]],";",,FALSE,0))),0,1)</f>
        <v>0</v>
      </c>
      <c r="AN133" s="36">
        <f>IF(ISNA(_xlfn.XMATCH("文化・芸術やスポーツ、生涯学習に関すること",_xlfn.TEXTSPLIT(回答一覧[[#This Row],[7⃣区のおしらせ「せたがや」でどのようなテーマを特集してほしいか（複数選択可）]],";",,FALSE,0))),0,1)</f>
        <v>1</v>
      </c>
      <c r="AO133" s="36">
        <f>IF(ISNA(_xlfn.XMATCH("清掃・資源リサイクルに関すること",_xlfn.TEXTSPLIT(回答一覧[[#This Row],[7⃣区のおしらせ「せたがや」でどのようなテーマを特集してほしいか（複数選択可）]],";",,FALSE,0))),0,1)</f>
        <v>1</v>
      </c>
      <c r="AP133" s="36">
        <f>IF(ISNA(_xlfn.XMATCH("消費者支援や産業振興・雇用促進に関すること",_xlfn.TEXTSPLIT(回答一覧[[#This Row],[7⃣区のおしらせ「せたがや」でどのようなテーマを特集してほしいか（複数選択可）]],";",,FALSE,0))),0,1)</f>
        <v>0</v>
      </c>
      <c r="AQ133" s="36">
        <f>IF(ISNA(_xlfn.XMATCH("公園・緑地や自然環境の保護に関すること",_xlfn.TEXTSPLIT(回答一覧[[#This Row],[7⃣区のおしらせ「せたがや」でどのようなテーマを特集してほしいか（複数選択可）]],";",,FALSE,0))),0,1)</f>
        <v>1</v>
      </c>
      <c r="AR133" s="36">
        <f>IF(ISNA(_xlfn.XMATCH("都市景観や交通に関すること",_xlfn.TEXTSPLIT(回答一覧[[#This Row],[7⃣区のおしらせ「せたがや」でどのようなテーマを特集してほしいか（複数選択可）]],";",,FALSE,0))),0,1)</f>
        <v>1</v>
      </c>
      <c r="AS133" s="36">
        <f>IF(ISNA(_xlfn.XMATCH("特にない",_xlfn.TEXTSPLIT(回答一覧[[#This Row],[7⃣区のおしらせ「せたがや」でどのようなテーマを特集してほしいか（複数選択可）]],";",,FALSE,0))),0,1)</f>
        <v>0</v>
      </c>
      <c r="AT133" s="36">
        <f>IF(ISNA(_xlfn.XMATCH("その他",_xlfn.TEXTSPLIT(回答一覧[[#This Row],[7⃣区のおしらせ「せたがや」でどのようなテーマを特集してほしいか（複数選択可）]],";",,FALSE,0))),0,1)</f>
        <v>0</v>
      </c>
      <c r="AU133" s="36">
        <f>IF(ISNA(_xlfn.XMATCH("無回答",_xlfn.TEXTSPLIT(回答一覧[[#This Row],[7⃣区のおしらせ「せたがや」でどのようなテーマを特集してほしいか（複数選択可）]],";",,FALSE,0))),0,1)</f>
        <v>0</v>
      </c>
      <c r="AV133" s="8" t="s">
        <v>363</v>
      </c>
      <c r="AW133" s="8" t="s">
        <v>357</v>
      </c>
      <c r="AX133" s="8" t="s">
        <v>347</v>
      </c>
      <c r="AY133" s="7"/>
    </row>
    <row r="134" spans="1:51" ht="27">
      <c r="A134" s="6" t="s">
        <v>134</v>
      </c>
      <c r="B134" s="12" t="s">
        <v>348</v>
      </c>
      <c r="C134" s="12" t="s">
        <v>349</v>
      </c>
      <c r="D134" s="8" t="s">
        <v>728</v>
      </c>
      <c r="E134" s="8" t="s">
        <v>730</v>
      </c>
      <c r="F134" s="7" t="s">
        <v>350</v>
      </c>
      <c r="G134" s="36">
        <f>IF(ISNA(_xlfn.XMATCH("新聞折込・戸別配付",_xlfn.TEXTSPLIT(回答一覧[[#This Row],[4⃣区のおしらせ「せたがや」をどのように入手しているか（複数選択可）]],";",,FALSE,0))),0,1)</f>
        <v>1</v>
      </c>
      <c r="H134" s="36">
        <f>IF(ISNA(_xlfn.XMATCH("駅",_xlfn.TEXTSPLIT(回答一覧[[#This Row],[4⃣区のおしらせ「せたがや」をどのように入手しているか（複数選択可）]],";",,FALSE,0))),0,1)</f>
        <v>0</v>
      </c>
      <c r="I134" s="36">
        <f>IF(ISNA(_xlfn.XMATCH("郵便局・コンビニエンスストア・その他商業施設",_xlfn.TEXTSPLIT(回答一覧[[#This Row],[4⃣区のおしらせ「せたがや」をどのように入手しているか（複数選択可）]],";",,FALSE,0))),0,1)</f>
        <v>0</v>
      </c>
      <c r="J134" s="36">
        <f>IF(ISNA(_xlfn.XMATCH("区施設",_xlfn.TEXTSPLIT(回答一覧[[#This Row],[4⃣区のおしらせ「せたがや」をどのように入手しているか（複数選択可）]],";",,FALSE,0))),0,1)</f>
        <v>0</v>
      </c>
      <c r="K134" s="36">
        <f>IF(ISNA(_xlfn.XMATCH("区のホームページ",_xlfn.TEXTSPLIT(回答一覧[[#This Row],[4⃣区のおしらせ「せたがや」をどのように入手しているか（複数選択可）]],";",,FALSE,0))),0,1)</f>
        <v>0</v>
      </c>
      <c r="L134" s="36">
        <f>IF(ISNA(_xlfn.XMATCH("カタログポケット・マチイロ",_xlfn.TEXTSPLIT(回答一覧[[#This Row],[4⃣区のおしらせ「せたがや」をどのように入手しているか（複数選択可）]],";",,FALSE,0))),0,1)</f>
        <v>0</v>
      </c>
      <c r="M134" s="36">
        <f>IF(ISNA(_xlfn.XMATCH("入手していない",_xlfn.TEXTSPLIT(回答一覧[[#This Row],[4⃣区のおしらせ「せたがや」をどのように入手しているか（複数選択可）]],";",,FALSE,0))),0,1)</f>
        <v>0</v>
      </c>
      <c r="N134" s="36">
        <f>IF(ISNA(_xlfn.XMATCH("その他",_xlfn.TEXTSPLIT(回答一覧[[#This Row],[4⃣区のおしらせ「せたがや」をどのように入手しているか（複数選択可）]],";",,FALSE,0))),0,1)</f>
        <v>0</v>
      </c>
      <c r="O134" s="36">
        <f>IF(ISNA(_xlfn.XMATCH("無回答",_xlfn.TEXTSPLIT(回答一覧[[#This Row],[4⃣区のおしらせ「せたがや」をどのように入手しているか（複数選択可）]],";",,FALSE,0))),0,1)</f>
        <v>0</v>
      </c>
      <c r="P134" s="8" t="s">
        <v>360</v>
      </c>
      <c r="Q134" s="8" t="s">
        <v>352</v>
      </c>
      <c r="R134" s="8" t="s">
        <v>352</v>
      </c>
      <c r="S134" s="8" t="s">
        <v>352</v>
      </c>
      <c r="T134" s="8" t="s">
        <v>352</v>
      </c>
      <c r="U134" s="8" t="s">
        <v>352</v>
      </c>
      <c r="V134" s="8" t="s">
        <v>353</v>
      </c>
      <c r="W134" s="7" t="s">
        <v>391</v>
      </c>
      <c r="X134" s="36">
        <f>IF(ISNA(_xlfn.XMATCH("利用できる行政サービスや、暮らしに関わる情報・知識を入手したい",_xlfn.TEXTSPLIT(回答一覧[[#This Row],[6⃣区のおしらせ「せたがや」にどんなことを期待するか（複数選択可）]],";",,FALSE,0))),0,1)</f>
        <v>1</v>
      </c>
      <c r="Y134" s="36">
        <f>IF(ISNA(_xlfn.XMATCH("イベントの情報を入手したい",_xlfn.TEXTSPLIT(回答一覧[[#This Row],[6⃣区のおしらせ「せたがや」にどんなことを期待するか（複数選択可）]],";",,FALSE,0))),0,1)</f>
        <v>1</v>
      </c>
      <c r="Z134" s="36">
        <f>IF(ISNA(_xlfn.XMATCH("区の新しい取組みについて知りたい",_xlfn.TEXTSPLIT(回答一覧[[#This Row],[6⃣区のおしらせ「せたがや」にどんなことを期待するか（複数選択可）]],";",,FALSE,0))),0,1)</f>
        <v>0</v>
      </c>
      <c r="AA134" s="36">
        <f>IF(ISNA(_xlfn.XMATCH("予算など区政の基本的な情報を入手したい",_xlfn.TEXTSPLIT(回答一覧[[#This Row],[6⃣区のおしらせ「せたがや」にどんなことを期待するか（複数選択可）]],";",,FALSE,0))),0,1)</f>
        <v>0</v>
      </c>
      <c r="AB134" s="36">
        <f>IF(ISNA(_xlfn.XMATCH("区が直面する課題や、それに対する区の考え・取組みについて知りたい",_xlfn.TEXTSPLIT(回答一覧[[#This Row],[6⃣区のおしらせ「せたがや」にどんなことを期待するか（複数選択可）]],";",,FALSE,0))),0,1)</f>
        <v>0</v>
      </c>
      <c r="AC134" s="36">
        <f>IF(ISNA(_xlfn.XMATCH("区の取組みへの意見募集企画に意見や提案を寄せたい",_xlfn.TEXTSPLIT(回答一覧[[#This Row],[6⃣区のおしらせ「せたがや」にどんなことを期待するか（複数選択可）]],";",,FALSE,0))),0,1)</f>
        <v>0</v>
      </c>
      <c r="AD134" s="36">
        <f>IF(ISNA(_xlfn.XMATCH("区民等と区が協働して取り組んでいる事柄について知りたい",_xlfn.TEXTSPLIT(回答一覧[[#This Row],[6⃣区のおしらせ「せたがや」にどんなことを期待するか（複数選択可）]],";",,FALSE,0))),0,1)</f>
        <v>0</v>
      </c>
      <c r="AE134" s="36">
        <f>IF(ISNA(_xlfn.XMATCH("特にない",_xlfn.TEXTSPLIT(回答一覧[[#This Row],[6⃣区のおしらせ「せたがや」にどんなことを期待するか（複数選択可）]],";",,FALSE,0))),0,1)</f>
        <v>0</v>
      </c>
      <c r="AF134" s="36">
        <f>IF(ISNA(_xlfn.XMATCH("無回答",_xlfn.TEXTSPLIT(回答一覧[[#This Row],[6⃣区のおしらせ「せたがや」にどんなことを期待するか（複数選択可）]],";",,FALSE,0))),0,1)</f>
        <v>0</v>
      </c>
      <c r="AG134" s="7" t="s">
        <v>472</v>
      </c>
      <c r="AH134" s="36">
        <f>IF(ISNA(_xlfn.XMATCH("健康づくりや高齢者・障害者の福祉に関すること",_xlfn.TEXTSPLIT(回答一覧[[#This Row],[7⃣区のおしらせ「せたがや」でどのようなテーマを特集してほしいか（複数選択可）]],";",,FALSE,0))),0,1)</f>
        <v>0</v>
      </c>
      <c r="AI134" s="36">
        <f>IF(ISNA(_xlfn.XMATCH("生活の困りごとに対する支援に関すること",_xlfn.TEXTSPLIT(回答一覧[[#This Row],[7⃣区のおしらせ「せたがや」でどのようなテーマを特集してほしいか（複数選択可）]],";",,FALSE,0))),0,1)</f>
        <v>0</v>
      </c>
      <c r="AJ134" s="36">
        <f>IF(ISNA(_xlfn.XMATCH("子ども・若者や教育に関すること",_xlfn.TEXTSPLIT(回答一覧[[#This Row],[7⃣区のおしらせ「せたがや」でどのようなテーマを特集してほしいか（複数選択可）]],";",,FALSE,0))),0,1)</f>
        <v>0</v>
      </c>
      <c r="AK134" s="36">
        <f>IF(ISNA(_xlfn.XMATCH("地域コミュニティに関すること",_xlfn.TEXTSPLIT(回答一覧[[#This Row],[7⃣区のおしらせ「せたがや」でどのようなテーマを特集してほしいか（複数選択可）]],";",,FALSE,0))),0,1)</f>
        <v>1</v>
      </c>
      <c r="AL134" s="36">
        <f>IF(ISNA(_xlfn.XMATCH("防災や防犯に関すること",_xlfn.TEXTSPLIT(回答一覧[[#This Row],[7⃣区のおしらせ「せたがや」でどのようなテーマを特集してほしいか（複数選択可）]],";",,FALSE,0))),0,1)</f>
        <v>1</v>
      </c>
      <c r="AM134" s="36">
        <f>IF(ISNA(_xlfn.XMATCH("多様性の尊重（人権尊重・男女共同参画）に関すること",_xlfn.TEXTSPLIT(回答一覧[[#This Row],[7⃣区のおしらせ「せたがや」でどのようなテーマを特集してほしいか（複数選択可）]],";",,FALSE,0))),0,1)</f>
        <v>0</v>
      </c>
      <c r="AN134" s="36">
        <f>IF(ISNA(_xlfn.XMATCH("文化・芸術やスポーツ、生涯学習に関すること",_xlfn.TEXTSPLIT(回答一覧[[#This Row],[7⃣区のおしらせ「せたがや」でどのようなテーマを特集してほしいか（複数選択可）]],";",,FALSE,0))),0,1)</f>
        <v>1</v>
      </c>
      <c r="AO134" s="36">
        <f>IF(ISNA(_xlfn.XMATCH("清掃・資源リサイクルに関すること",_xlfn.TEXTSPLIT(回答一覧[[#This Row],[7⃣区のおしらせ「せたがや」でどのようなテーマを特集してほしいか（複数選択可）]],";",,FALSE,0))),0,1)</f>
        <v>0</v>
      </c>
      <c r="AP134" s="36">
        <f>IF(ISNA(_xlfn.XMATCH("消費者支援や産業振興・雇用促進に関すること",_xlfn.TEXTSPLIT(回答一覧[[#This Row],[7⃣区のおしらせ「せたがや」でどのようなテーマを特集してほしいか（複数選択可）]],";",,FALSE,0))),0,1)</f>
        <v>0</v>
      </c>
      <c r="AQ134" s="36">
        <f>IF(ISNA(_xlfn.XMATCH("公園・緑地や自然環境の保護に関すること",_xlfn.TEXTSPLIT(回答一覧[[#This Row],[7⃣区のおしらせ「せたがや」でどのようなテーマを特集してほしいか（複数選択可）]],";",,FALSE,0))),0,1)</f>
        <v>0</v>
      </c>
      <c r="AR134" s="36">
        <f>IF(ISNA(_xlfn.XMATCH("都市景観や交通に関すること",_xlfn.TEXTSPLIT(回答一覧[[#This Row],[7⃣区のおしらせ「せたがや」でどのようなテーマを特集してほしいか（複数選択可）]],";",,FALSE,0))),0,1)</f>
        <v>0</v>
      </c>
      <c r="AS134" s="36">
        <f>IF(ISNA(_xlfn.XMATCH("特にない",_xlfn.TEXTSPLIT(回答一覧[[#This Row],[7⃣区のおしらせ「せたがや」でどのようなテーマを特集してほしいか（複数選択可）]],";",,FALSE,0))),0,1)</f>
        <v>0</v>
      </c>
      <c r="AT134" s="36">
        <f>IF(ISNA(_xlfn.XMATCH("その他",_xlfn.TEXTSPLIT(回答一覧[[#This Row],[7⃣区のおしらせ「せたがや」でどのようなテーマを特集してほしいか（複数選択可）]],";",,FALSE,0))),0,1)</f>
        <v>0</v>
      </c>
      <c r="AU134" s="36">
        <f>IF(ISNA(_xlfn.XMATCH("無回答",_xlfn.TEXTSPLIT(回答一覧[[#This Row],[7⃣区のおしらせ「せたがや」でどのようなテーマを特集してほしいか（複数選択可）]],";",,FALSE,0))),0,1)</f>
        <v>0</v>
      </c>
      <c r="AV134" s="8" t="s">
        <v>419</v>
      </c>
      <c r="AW134" s="8" t="s">
        <v>357</v>
      </c>
      <c r="AX134" s="8" t="s">
        <v>347</v>
      </c>
      <c r="AY134" s="7"/>
    </row>
    <row r="135" spans="1:51" ht="40.5">
      <c r="A135" s="6" t="s">
        <v>133</v>
      </c>
      <c r="B135" s="12" t="s">
        <v>374</v>
      </c>
      <c r="C135" s="12" t="s">
        <v>349</v>
      </c>
      <c r="D135" s="8" t="s">
        <v>728</v>
      </c>
      <c r="E135" s="8" t="s">
        <v>730</v>
      </c>
      <c r="F135" s="7" t="s">
        <v>470</v>
      </c>
      <c r="G135" s="36">
        <f>IF(ISNA(_xlfn.XMATCH("新聞折込・戸別配付",_xlfn.TEXTSPLIT(回答一覧[[#This Row],[4⃣区のおしらせ「せたがや」をどのように入手しているか（複数選択可）]],";",,FALSE,0))),0,1)</f>
        <v>1</v>
      </c>
      <c r="H135" s="36">
        <f>IF(ISNA(_xlfn.XMATCH("駅",_xlfn.TEXTSPLIT(回答一覧[[#This Row],[4⃣区のおしらせ「せたがや」をどのように入手しているか（複数選択可）]],";",,FALSE,0))),0,1)</f>
        <v>1</v>
      </c>
      <c r="I135" s="36">
        <f>IF(ISNA(_xlfn.XMATCH("郵便局・コンビニエンスストア・その他商業施設",_xlfn.TEXTSPLIT(回答一覧[[#This Row],[4⃣区のおしらせ「せたがや」をどのように入手しているか（複数選択可）]],";",,FALSE,0))),0,1)</f>
        <v>0</v>
      </c>
      <c r="J135" s="36">
        <f>IF(ISNA(_xlfn.XMATCH("区施設",_xlfn.TEXTSPLIT(回答一覧[[#This Row],[4⃣区のおしらせ「せたがや」をどのように入手しているか（複数選択可）]],";",,FALSE,0))),0,1)</f>
        <v>0</v>
      </c>
      <c r="K135" s="36">
        <f>IF(ISNA(_xlfn.XMATCH("区のホームページ",_xlfn.TEXTSPLIT(回答一覧[[#This Row],[4⃣区のおしらせ「せたがや」をどのように入手しているか（複数選択可）]],";",,FALSE,0))),0,1)</f>
        <v>0</v>
      </c>
      <c r="L135" s="36">
        <f>IF(ISNA(_xlfn.XMATCH("カタログポケット・マチイロ",_xlfn.TEXTSPLIT(回答一覧[[#This Row],[4⃣区のおしらせ「せたがや」をどのように入手しているか（複数選択可）]],";",,FALSE,0))),0,1)</f>
        <v>0</v>
      </c>
      <c r="M135" s="36">
        <f>IF(ISNA(_xlfn.XMATCH("入手していない",_xlfn.TEXTSPLIT(回答一覧[[#This Row],[4⃣区のおしらせ「せたがや」をどのように入手しているか（複数選択可）]],";",,FALSE,0))),0,1)</f>
        <v>0</v>
      </c>
      <c r="N135" s="36">
        <f>IF(ISNA(_xlfn.XMATCH("その他",_xlfn.TEXTSPLIT(回答一覧[[#This Row],[4⃣区のおしらせ「せたがや」をどのように入手しているか（複数選択可）]],";",,FALSE,0))),0,1)</f>
        <v>0</v>
      </c>
      <c r="O135" s="36">
        <f>IF(ISNA(_xlfn.XMATCH("無回答",_xlfn.TEXTSPLIT(回答一覧[[#This Row],[4⃣区のおしらせ「せたがや」をどのように入手しているか（複数選択可）]],";",,FALSE,0))),0,1)</f>
        <v>0</v>
      </c>
      <c r="P135" s="8" t="s">
        <v>360</v>
      </c>
      <c r="Q135" s="8" t="s">
        <v>352</v>
      </c>
      <c r="R135" s="8" t="s">
        <v>352</v>
      </c>
      <c r="S135" s="8" t="s">
        <v>352</v>
      </c>
      <c r="T135" s="8" t="s">
        <v>352</v>
      </c>
      <c r="U135" s="8" t="s">
        <v>847</v>
      </c>
      <c r="V135" s="8" t="s">
        <v>353</v>
      </c>
      <c r="W135" s="7" t="s">
        <v>381</v>
      </c>
      <c r="X135" s="36">
        <f>IF(ISNA(_xlfn.XMATCH("利用できる行政サービスや、暮らしに関わる情報・知識を入手したい",_xlfn.TEXTSPLIT(回答一覧[[#This Row],[6⃣区のおしらせ「せたがや」にどんなことを期待するか（複数選択可）]],";",,FALSE,0))),0,1)</f>
        <v>1</v>
      </c>
      <c r="Y135" s="36">
        <f>IF(ISNA(_xlfn.XMATCH("イベントの情報を入手したい",_xlfn.TEXTSPLIT(回答一覧[[#This Row],[6⃣区のおしらせ「せたがや」にどんなことを期待するか（複数選択可）]],";",,FALSE,0))),0,1)</f>
        <v>1</v>
      </c>
      <c r="Z135" s="36">
        <f>IF(ISNA(_xlfn.XMATCH("区の新しい取組みについて知りたい",_xlfn.TEXTSPLIT(回答一覧[[#This Row],[6⃣区のおしらせ「せたがや」にどんなことを期待するか（複数選択可）]],";",,FALSE,0))),0,1)</f>
        <v>1</v>
      </c>
      <c r="AA135" s="36">
        <f>IF(ISNA(_xlfn.XMATCH("予算など区政の基本的な情報を入手したい",_xlfn.TEXTSPLIT(回答一覧[[#This Row],[6⃣区のおしらせ「せたがや」にどんなことを期待するか（複数選択可）]],";",,FALSE,0))),0,1)</f>
        <v>0</v>
      </c>
      <c r="AB135" s="36">
        <f>IF(ISNA(_xlfn.XMATCH("区が直面する課題や、それに対する区の考え・取組みについて知りたい",_xlfn.TEXTSPLIT(回答一覧[[#This Row],[6⃣区のおしらせ「せたがや」にどんなことを期待するか（複数選択可）]],";",,FALSE,0))),0,1)</f>
        <v>0</v>
      </c>
      <c r="AC135" s="36">
        <f>IF(ISNA(_xlfn.XMATCH("区の取組みへの意見募集企画に意見や提案を寄せたい",_xlfn.TEXTSPLIT(回答一覧[[#This Row],[6⃣区のおしらせ「せたがや」にどんなことを期待するか（複数選択可）]],";",,FALSE,0))),0,1)</f>
        <v>0</v>
      </c>
      <c r="AD135" s="36">
        <f>IF(ISNA(_xlfn.XMATCH("区民等と区が協働して取り組んでいる事柄について知りたい",_xlfn.TEXTSPLIT(回答一覧[[#This Row],[6⃣区のおしらせ「せたがや」にどんなことを期待するか（複数選択可）]],";",,FALSE,0))),0,1)</f>
        <v>0</v>
      </c>
      <c r="AE135" s="36">
        <f>IF(ISNA(_xlfn.XMATCH("特にない",_xlfn.TEXTSPLIT(回答一覧[[#This Row],[6⃣区のおしらせ「せたがや」にどんなことを期待するか（複数選択可）]],";",,FALSE,0))),0,1)</f>
        <v>0</v>
      </c>
      <c r="AF135" s="36">
        <f>IF(ISNA(_xlfn.XMATCH("無回答",_xlfn.TEXTSPLIT(回答一覧[[#This Row],[6⃣区のおしらせ「せたがや」にどんなことを期待するか（複数選択可）]],";",,FALSE,0))),0,1)</f>
        <v>0</v>
      </c>
      <c r="AG135" s="7" t="s">
        <v>471</v>
      </c>
      <c r="AH135" s="36">
        <f>IF(ISNA(_xlfn.XMATCH("健康づくりや高齢者・障害者の福祉に関すること",_xlfn.TEXTSPLIT(回答一覧[[#This Row],[7⃣区のおしらせ「せたがや」でどのようなテーマを特集してほしいか（複数選択可）]],";",,FALSE,0))),0,1)</f>
        <v>1</v>
      </c>
      <c r="AI135" s="36">
        <f>IF(ISNA(_xlfn.XMATCH("生活の困りごとに対する支援に関すること",_xlfn.TEXTSPLIT(回答一覧[[#This Row],[7⃣区のおしらせ「せたがや」でどのようなテーマを特集してほしいか（複数選択可）]],";",,FALSE,0))),0,1)</f>
        <v>0</v>
      </c>
      <c r="AJ135" s="36">
        <f>IF(ISNA(_xlfn.XMATCH("子ども・若者や教育に関すること",_xlfn.TEXTSPLIT(回答一覧[[#This Row],[7⃣区のおしらせ「せたがや」でどのようなテーマを特集してほしいか（複数選択可）]],";",,FALSE,0))),0,1)</f>
        <v>0</v>
      </c>
      <c r="AK135" s="36">
        <f>IF(ISNA(_xlfn.XMATCH("地域コミュニティに関すること",_xlfn.TEXTSPLIT(回答一覧[[#This Row],[7⃣区のおしらせ「せたがや」でどのようなテーマを特集してほしいか（複数選択可）]],";",,FALSE,0))),0,1)</f>
        <v>1</v>
      </c>
      <c r="AL135" s="36">
        <f>IF(ISNA(_xlfn.XMATCH("防災や防犯に関すること",_xlfn.TEXTSPLIT(回答一覧[[#This Row],[7⃣区のおしらせ「せたがや」でどのようなテーマを特集してほしいか（複数選択可）]],";",,FALSE,0))),0,1)</f>
        <v>1</v>
      </c>
      <c r="AM135" s="36">
        <f>IF(ISNA(_xlfn.XMATCH("多様性の尊重（人権尊重・男女共同参画）に関すること",_xlfn.TEXTSPLIT(回答一覧[[#This Row],[7⃣区のおしらせ「せたがや」でどのようなテーマを特集してほしいか（複数選択可）]],";",,FALSE,0))),0,1)</f>
        <v>0</v>
      </c>
      <c r="AN135" s="36">
        <f>IF(ISNA(_xlfn.XMATCH("文化・芸術やスポーツ、生涯学習に関すること",_xlfn.TEXTSPLIT(回答一覧[[#This Row],[7⃣区のおしらせ「せたがや」でどのようなテーマを特集してほしいか（複数選択可）]],";",,FALSE,0))),0,1)</f>
        <v>0</v>
      </c>
      <c r="AO135" s="36">
        <f>IF(ISNA(_xlfn.XMATCH("清掃・資源リサイクルに関すること",_xlfn.TEXTSPLIT(回答一覧[[#This Row],[7⃣区のおしらせ「せたがや」でどのようなテーマを特集してほしいか（複数選択可）]],";",,FALSE,0))),0,1)</f>
        <v>1</v>
      </c>
      <c r="AP135" s="36">
        <f>IF(ISNA(_xlfn.XMATCH("消費者支援や産業振興・雇用促進に関すること",_xlfn.TEXTSPLIT(回答一覧[[#This Row],[7⃣区のおしらせ「せたがや」でどのようなテーマを特集してほしいか（複数選択可）]],";",,FALSE,0))),0,1)</f>
        <v>1</v>
      </c>
      <c r="AQ135" s="36">
        <f>IF(ISNA(_xlfn.XMATCH("公園・緑地や自然環境の保護に関すること",_xlfn.TEXTSPLIT(回答一覧[[#This Row],[7⃣区のおしらせ「せたがや」でどのようなテーマを特集してほしいか（複数選択可）]],";",,FALSE,0))),0,1)</f>
        <v>1</v>
      </c>
      <c r="AR135" s="36">
        <f>IF(ISNA(_xlfn.XMATCH("都市景観や交通に関すること",_xlfn.TEXTSPLIT(回答一覧[[#This Row],[7⃣区のおしらせ「せたがや」でどのようなテーマを特集してほしいか（複数選択可）]],";",,FALSE,0))),0,1)</f>
        <v>0</v>
      </c>
      <c r="AS135" s="36">
        <f>IF(ISNA(_xlfn.XMATCH("特にない",_xlfn.TEXTSPLIT(回答一覧[[#This Row],[7⃣区のおしらせ「せたがや」でどのようなテーマを特集してほしいか（複数選択可）]],";",,FALSE,0))),0,1)</f>
        <v>0</v>
      </c>
      <c r="AT135" s="36">
        <f>IF(ISNA(_xlfn.XMATCH("その他",_xlfn.TEXTSPLIT(回答一覧[[#This Row],[7⃣区のおしらせ「せたがや」でどのようなテーマを特集してほしいか（複数選択可）]],";",,FALSE,0))),0,1)</f>
        <v>0</v>
      </c>
      <c r="AU135" s="36">
        <f>IF(ISNA(_xlfn.XMATCH("無回答",_xlfn.TEXTSPLIT(回答一覧[[#This Row],[7⃣区のおしらせ「せたがや」でどのようなテーマを特集してほしいか（複数選択可）]],";",,FALSE,0))),0,1)</f>
        <v>0</v>
      </c>
      <c r="AV135" s="8" t="s">
        <v>356</v>
      </c>
      <c r="AW135" s="8" t="s">
        <v>357</v>
      </c>
      <c r="AX135" s="8" t="s">
        <v>347</v>
      </c>
      <c r="AY135" s="7"/>
    </row>
    <row r="136" spans="1:51" ht="54">
      <c r="A136" s="6" t="s">
        <v>132</v>
      </c>
      <c r="B136" s="12" t="s">
        <v>358</v>
      </c>
      <c r="C136" s="12" t="s">
        <v>349</v>
      </c>
      <c r="D136" s="8" t="s">
        <v>728</v>
      </c>
      <c r="E136" s="8" t="s">
        <v>730</v>
      </c>
      <c r="F136" s="7" t="s">
        <v>350</v>
      </c>
      <c r="G136" s="36">
        <f>IF(ISNA(_xlfn.XMATCH("新聞折込・戸別配付",_xlfn.TEXTSPLIT(回答一覧[[#This Row],[4⃣区のおしらせ「せたがや」をどのように入手しているか（複数選択可）]],";",,FALSE,0))),0,1)</f>
        <v>1</v>
      </c>
      <c r="H136" s="36">
        <f>IF(ISNA(_xlfn.XMATCH("駅",_xlfn.TEXTSPLIT(回答一覧[[#This Row],[4⃣区のおしらせ「せたがや」をどのように入手しているか（複数選択可）]],";",,FALSE,0))),0,1)</f>
        <v>0</v>
      </c>
      <c r="I136" s="36">
        <f>IF(ISNA(_xlfn.XMATCH("郵便局・コンビニエンスストア・その他商業施設",_xlfn.TEXTSPLIT(回答一覧[[#This Row],[4⃣区のおしらせ「せたがや」をどのように入手しているか（複数選択可）]],";",,FALSE,0))),0,1)</f>
        <v>0</v>
      </c>
      <c r="J136" s="36">
        <f>IF(ISNA(_xlfn.XMATCH("区施設",_xlfn.TEXTSPLIT(回答一覧[[#This Row],[4⃣区のおしらせ「せたがや」をどのように入手しているか（複数選択可）]],";",,FALSE,0))),0,1)</f>
        <v>0</v>
      </c>
      <c r="K136" s="36">
        <f>IF(ISNA(_xlfn.XMATCH("区のホームページ",_xlfn.TEXTSPLIT(回答一覧[[#This Row],[4⃣区のおしらせ「せたがや」をどのように入手しているか（複数選択可）]],";",,FALSE,0))),0,1)</f>
        <v>0</v>
      </c>
      <c r="L136" s="36">
        <f>IF(ISNA(_xlfn.XMATCH("カタログポケット・マチイロ",_xlfn.TEXTSPLIT(回答一覧[[#This Row],[4⃣区のおしらせ「せたがや」をどのように入手しているか（複数選択可）]],";",,FALSE,0))),0,1)</f>
        <v>0</v>
      </c>
      <c r="M136" s="36">
        <f>IF(ISNA(_xlfn.XMATCH("入手していない",_xlfn.TEXTSPLIT(回答一覧[[#This Row],[4⃣区のおしらせ「せたがや」をどのように入手しているか（複数選択可）]],";",,FALSE,0))),0,1)</f>
        <v>0</v>
      </c>
      <c r="N136" s="36">
        <f>IF(ISNA(_xlfn.XMATCH("その他",_xlfn.TEXTSPLIT(回答一覧[[#This Row],[4⃣区のおしらせ「せたがや」をどのように入手しているか（複数選択可）]],";",,FALSE,0))),0,1)</f>
        <v>0</v>
      </c>
      <c r="O136" s="36">
        <f>IF(ISNA(_xlfn.XMATCH("無回答",_xlfn.TEXTSPLIT(回答一覧[[#This Row],[4⃣区のおしらせ「せたがや」をどのように入手しているか（複数選択可）]],";",,FALSE,0))),0,1)</f>
        <v>0</v>
      </c>
      <c r="P136" s="8" t="s">
        <v>387</v>
      </c>
      <c r="Q136" s="8" t="s">
        <v>352</v>
      </c>
      <c r="R136" s="8" t="s">
        <v>377</v>
      </c>
      <c r="S136" s="8" t="s">
        <v>377</v>
      </c>
      <c r="T136" s="8" t="s">
        <v>377</v>
      </c>
      <c r="U136" s="8" t="s">
        <v>352</v>
      </c>
      <c r="V136" s="8" t="s">
        <v>353</v>
      </c>
      <c r="W136" s="7" t="s">
        <v>371</v>
      </c>
      <c r="X136" s="36">
        <f>IF(ISNA(_xlfn.XMATCH("利用できる行政サービスや、暮らしに関わる情報・知識を入手したい",_xlfn.TEXTSPLIT(回答一覧[[#This Row],[6⃣区のおしらせ「せたがや」にどんなことを期待するか（複数選択可）]],";",,FALSE,0))),0,1)</f>
        <v>1</v>
      </c>
      <c r="Y136" s="36">
        <f>IF(ISNA(_xlfn.XMATCH("イベントの情報を入手したい",_xlfn.TEXTSPLIT(回答一覧[[#This Row],[6⃣区のおしらせ「せたがや」にどんなことを期待するか（複数選択可）]],";",,FALSE,0))),0,1)</f>
        <v>1</v>
      </c>
      <c r="Z136" s="36">
        <f>IF(ISNA(_xlfn.XMATCH("区の新しい取組みについて知りたい",_xlfn.TEXTSPLIT(回答一覧[[#This Row],[6⃣区のおしらせ「せたがや」にどんなことを期待するか（複数選択可）]],";",,FALSE,0))),0,1)</f>
        <v>1</v>
      </c>
      <c r="AA136" s="36">
        <f>IF(ISNA(_xlfn.XMATCH("予算など区政の基本的な情報を入手したい",_xlfn.TEXTSPLIT(回答一覧[[#This Row],[6⃣区のおしらせ「せたがや」にどんなことを期待するか（複数選択可）]],";",,FALSE,0))),0,1)</f>
        <v>0</v>
      </c>
      <c r="AB136" s="36">
        <f>IF(ISNA(_xlfn.XMATCH("区が直面する課題や、それに対する区の考え・取組みについて知りたい",_xlfn.TEXTSPLIT(回答一覧[[#This Row],[6⃣区のおしらせ「せたがや」にどんなことを期待するか（複数選択可）]],";",,FALSE,0))),0,1)</f>
        <v>1</v>
      </c>
      <c r="AC136" s="36">
        <f>IF(ISNA(_xlfn.XMATCH("区の取組みへの意見募集企画に意見や提案を寄せたい",_xlfn.TEXTSPLIT(回答一覧[[#This Row],[6⃣区のおしらせ「せたがや」にどんなことを期待するか（複数選択可）]],";",,FALSE,0))),0,1)</f>
        <v>0</v>
      </c>
      <c r="AD136" s="36">
        <f>IF(ISNA(_xlfn.XMATCH("区民等と区が協働して取り組んでいる事柄について知りたい",_xlfn.TEXTSPLIT(回答一覧[[#This Row],[6⃣区のおしらせ「せたがや」にどんなことを期待するか（複数選択可）]],";",,FALSE,0))),0,1)</f>
        <v>1</v>
      </c>
      <c r="AE136" s="36">
        <f>IF(ISNA(_xlfn.XMATCH("特にない",_xlfn.TEXTSPLIT(回答一覧[[#This Row],[6⃣区のおしらせ「せたがや」にどんなことを期待するか（複数選択可）]],";",,FALSE,0))),0,1)</f>
        <v>0</v>
      </c>
      <c r="AF136" s="36">
        <f>IF(ISNA(_xlfn.XMATCH("無回答",_xlfn.TEXTSPLIT(回答一覧[[#This Row],[6⃣区のおしらせ「せたがや」にどんなことを期待するか（複数選択可）]],";",,FALSE,0))),0,1)</f>
        <v>0</v>
      </c>
      <c r="AG136" s="7" t="s">
        <v>469</v>
      </c>
      <c r="AH136" s="36">
        <f>IF(ISNA(_xlfn.XMATCH("健康づくりや高齢者・障害者の福祉に関すること",_xlfn.TEXTSPLIT(回答一覧[[#This Row],[7⃣区のおしらせ「せたがや」でどのようなテーマを特集してほしいか（複数選択可）]],";",,FALSE,0))),0,1)</f>
        <v>1</v>
      </c>
      <c r="AI136" s="36">
        <f>IF(ISNA(_xlfn.XMATCH("生活の困りごとに対する支援に関すること",_xlfn.TEXTSPLIT(回答一覧[[#This Row],[7⃣区のおしらせ「せたがや」でどのようなテーマを特集してほしいか（複数選択可）]],";",,FALSE,0))),0,1)</f>
        <v>1</v>
      </c>
      <c r="AJ136" s="36">
        <f>IF(ISNA(_xlfn.XMATCH("子ども・若者や教育に関すること",_xlfn.TEXTSPLIT(回答一覧[[#This Row],[7⃣区のおしらせ「せたがや」でどのようなテーマを特集してほしいか（複数選択可）]],";",,FALSE,0))),0,1)</f>
        <v>0</v>
      </c>
      <c r="AK136" s="36">
        <f>IF(ISNA(_xlfn.XMATCH("地域コミュニティに関すること",_xlfn.TEXTSPLIT(回答一覧[[#This Row],[7⃣区のおしらせ「せたがや」でどのようなテーマを特集してほしいか（複数選択可）]],";",,FALSE,0))),0,1)</f>
        <v>1</v>
      </c>
      <c r="AL136" s="36">
        <f>IF(ISNA(_xlfn.XMATCH("防災や防犯に関すること",_xlfn.TEXTSPLIT(回答一覧[[#This Row],[7⃣区のおしらせ「せたがや」でどのようなテーマを特集してほしいか（複数選択可）]],";",,FALSE,0))),0,1)</f>
        <v>1</v>
      </c>
      <c r="AM136" s="36">
        <f>IF(ISNA(_xlfn.XMATCH("多様性の尊重（人権尊重・男女共同参画）に関すること",_xlfn.TEXTSPLIT(回答一覧[[#This Row],[7⃣区のおしらせ「せたがや」でどのようなテーマを特集してほしいか（複数選択可）]],";",,FALSE,0))),0,1)</f>
        <v>0</v>
      </c>
      <c r="AN136" s="36">
        <f>IF(ISNA(_xlfn.XMATCH("文化・芸術やスポーツ、生涯学習に関すること",_xlfn.TEXTSPLIT(回答一覧[[#This Row],[7⃣区のおしらせ「せたがや」でどのようなテーマを特集してほしいか（複数選択可）]],";",,FALSE,0))),0,1)</f>
        <v>1</v>
      </c>
      <c r="AO136" s="36">
        <f>IF(ISNA(_xlfn.XMATCH("清掃・資源リサイクルに関すること",_xlfn.TEXTSPLIT(回答一覧[[#This Row],[7⃣区のおしらせ「せたがや」でどのようなテーマを特集してほしいか（複数選択可）]],";",,FALSE,0))),0,1)</f>
        <v>1</v>
      </c>
      <c r="AP136" s="36">
        <f>IF(ISNA(_xlfn.XMATCH("消費者支援や産業振興・雇用促進に関すること",_xlfn.TEXTSPLIT(回答一覧[[#This Row],[7⃣区のおしらせ「せたがや」でどのようなテーマを特集してほしいか（複数選択可）]],";",,FALSE,0))),0,1)</f>
        <v>0</v>
      </c>
      <c r="AQ136" s="36">
        <f>IF(ISNA(_xlfn.XMATCH("公園・緑地や自然環境の保護に関すること",_xlfn.TEXTSPLIT(回答一覧[[#This Row],[7⃣区のおしらせ「せたがや」でどのようなテーマを特集してほしいか（複数選択可）]],";",,FALSE,0))),0,1)</f>
        <v>1</v>
      </c>
      <c r="AR136" s="36">
        <f>IF(ISNA(_xlfn.XMATCH("都市景観や交通に関すること",_xlfn.TEXTSPLIT(回答一覧[[#This Row],[7⃣区のおしらせ「せたがや」でどのようなテーマを特集してほしいか（複数選択可）]],";",,FALSE,0))),0,1)</f>
        <v>1</v>
      </c>
      <c r="AS136" s="36">
        <f>IF(ISNA(_xlfn.XMATCH("特にない",_xlfn.TEXTSPLIT(回答一覧[[#This Row],[7⃣区のおしらせ「せたがや」でどのようなテーマを特集してほしいか（複数選択可）]],";",,FALSE,0))),0,1)</f>
        <v>0</v>
      </c>
      <c r="AT136" s="36">
        <f>IF(ISNA(_xlfn.XMATCH("その他",_xlfn.TEXTSPLIT(回答一覧[[#This Row],[7⃣区のおしらせ「せたがや」でどのようなテーマを特集してほしいか（複数選択可）]],";",,FALSE,0))),0,1)</f>
        <v>0</v>
      </c>
      <c r="AU136" s="36">
        <f>IF(ISNA(_xlfn.XMATCH("無回答",_xlfn.TEXTSPLIT(回答一覧[[#This Row],[7⃣区のおしらせ「せたがや」でどのようなテーマを特集してほしいか（複数選択可）]],";",,FALSE,0))),0,1)</f>
        <v>0</v>
      </c>
      <c r="AV136" s="8" t="s">
        <v>356</v>
      </c>
      <c r="AW136" s="8" t="s">
        <v>357</v>
      </c>
      <c r="AX136" s="8" t="s">
        <v>347</v>
      </c>
      <c r="AY136" s="7"/>
    </row>
    <row r="137" spans="1:51" ht="54">
      <c r="A137" s="6" t="s">
        <v>131</v>
      </c>
      <c r="B137" s="12" t="s">
        <v>413</v>
      </c>
      <c r="C137" s="12" t="s">
        <v>380</v>
      </c>
      <c r="D137" s="8" t="s">
        <v>728</v>
      </c>
      <c r="E137" s="8" t="s">
        <v>363</v>
      </c>
      <c r="F137" s="7" t="s">
        <v>390</v>
      </c>
      <c r="G137" s="36">
        <f>IF(ISNA(_xlfn.XMATCH("新聞折込・戸別配付",_xlfn.TEXTSPLIT(回答一覧[[#This Row],[4⃣区のおしらせ「せたがや」をどのように入手しているか（複数選択可）]],";",,FALSE,0))),0,1)</f>
        <v>0</v>
      </c>
      <c r="H137" s="36">
        <f>IF(ISNA(_xlfn.XMATCH("駅",_xlfn.TEXTSPLIT(回答一覧[[#This Row],[4⃣区のおしらせ「せたがや」をどのように入手しているか（複数選択可）]],";",,FALSE,0))),0,1)</f>
        <v>1</v>
      </c>
      <c r="I137" s="36">
        <f>IF(ISNA(_xlfn.XMATCH("郵便局・コンビニエンスストア・その他商業施設",_xlfn.TEXTSPLIT(回答一覧[[#This Row],[4⃣区のおしらせ「せたがや」をどのように入手しているか（複数選択可）]],";",,FALSE,0))),0,1)</f>
        <v>0</v>
      </c>
      <c r="J137" s="36">
        <f>IF(ISNA(_xlfn.XMATCH("区施設",_xlfn.TEXTSPLIT(回答一覧[[#This Row],[4⃣区のおしらせ「せたがや」をどのように入手しているか（複数選択可）]],";",,FALSE,0))),0,1)</f>
        <v>0</v>
      </c>
      <c r="K137" s="36">
        <f>IF(ISNA(_xlfn.XMATCH("区のホームページ",_xlfn.TEXTSPLIT(回答一覧[[#This Row],[4⃣区のおしらせ「せたがや」をどのように入手しているか（複数選択可）]],";",,FALSE,0))),0,1)</f>
        <v>0</v>
      </c>
      <c r="L137" s="36">
        <f>IF(ISNA(_xlfn.XMATCH("カタログポケット・マチイロ",_xlfn.TEXTSPLIT(回答一覧[[#This Row],[4⃣区のおしらせ「せたがや」をどのように入手しているか（複数選択可）]],";",,FALSE,0))),0,1)</f>
        <v>0</v>
      </c>
      <c r="M137" s="36">
        <f>IF(ISNA(_xlfn.XMATCH("入手していない",_xlfn.TEXTSPLIT(回答一覧[[#This Row],[4⃣区のおしらせ「せたがや」をどのように入手しているか（複数選択可）]],";",,FALSE,0))),0,1)</f>
        <v>0</v>
      </c>
      <c r="N137" s="36">
        <f>IF(ISNA(_xlfn.XMATCH("その他",_xlfn.TEXTSPLIT(回答一覧[[#This Row],[4⃣区のおしらせ「せたがや」をどのように入手しているか（複数選択可）]],";",,FALSE,0))),0,1)</f>
        <v>0</v>
      </c>
      <c r="O137" s="36">
        <f>IF(ISNA(_xlfn.XMATCH("無回答",_xlfn.TEXTSPLIT(回答一覧[[#This Row],[4⃣区のおしらせ「せたがや」をどのように入手しているか（複数選択可）]],";",,FALSE,0))),0,1)</f>
        <v>0</v>
      </c>
      <c r="P137" s="8" t="s">
        <v>360</v>
      </c>
      <c r="Q137" s="8" t="s">
        <v>352</v>
      </c>
      <c r="R137" s="8" t="s">
        <v>352</v>
      </c>
      <c r="S137" s="8" t="s">
        <v>377</v>
      </c>
      <c r="T137" s="8" t="s">
        <v>352</v>
      </c>
      <c r="U137" s="8" t="s">
        <v>377</v>
      </c>
      <c r="V137" s="8" t="s">
        <v>353</v>
      </c>
      <c r="W137" s="7" t="s">
        <v>371</v>
      </c>
      <c r="X137" s="36">
        <f>IF(ISNA(_xlfn.XMATCH("利用できる行政サービスや、暮らしに関わる情報・知識を入手したい",_xlfn.TEXTSPLIT(回答一覧[[#This Row],[6⃣区のおしらせ「せたがや」にどんなことを期待するか（複数選択可）]],";",,FALSE,0))),0,1)</f>
        <v>1</v>
      </c>
      <c r="Y137" s="36">
        <f>IF(ISNA(_xlfn.XMATCH("イベントの情報を入手したい",_xlfn.TEXTSPLIT(回答一覧[[#This Row],[6⃣区のおしらせ「せたがや」にどんなことを期待するか（複数選択可）]],";",,FALSE,0))),0,1)</f>
        <v>1</v>
      </c>
      <c r="Z137" s="36">
        <f>IF(ISNA(_xlfn.XMATCH("区の新しい取組みについて知りたい",_xlfn.TEXTSPLIT(回答一覧[[#This Row],[6⃣区のおしらせ「せたがや」にどんなことを期待するか（複数選択可）]],";",,FALSE,0))),0,1)</f>
        <v>1</v>
      </c>
      <c r="AA137" s="36">
        <f>IF(ISNA(_xlfn.XMATCH("予算など区政の基本的な情報を入手したい",_xlfn.TEXTSPLIT(回答一覧[[#This Row],[6⃣区のおしらせ「せたがや」にどんなことを期待するか（複数選択可）]],";",,FALSE,0))),0,1)</f>
        <v>0</v>
      </c>
      <c r="AB137" s="36">
        <f>IF(ISNA(_xlfn.XMATCH("区が直面する課題や、それに対する区の考え・取組みについて知りたい",_xlfn.TEXTSPLIT(回答一覧[[#This Row],[6⃣区のおしらせ「せたがや」にどんなことを期待するか（複数選択可）]],";",,FALSE,0))),0,1)</f>
        <v>1</v>
      </c>
      <c r="AC137" s="36">
        <f>IF(ISNA(_xlfn.XMATCH("区の取組みへの意見募集企画に意見や提案を寄せたい",_xlfn.TEXTSPLIT(回答一覧[[#This Row],[6⃣区のおしらせ「せたがや」にどんなことを期待するか（複数選択可）]],";",,FALSE,0))),0,1)</f>
        <v>0</v>
      </c>
      <c r="AD137" s="36">
        <f>IF(ISNA(_xlfn.XMATCH("区民等と区が協働して取り組んでいる事柄について知りたい",_xlfn.TEXTSPLIT(回答一覧[[#This Row],[6⃣区のおしらせ「せたがや」にどんなことを期待するか（複数選択可）]],";",,FALSE,0))),0,1)</f>
        <v>1</v>
      </c>
      <c r="AE137" s="36">
        <f>IF(ISNA(_xlfn.XMATCH("特にない",_xlfn.TEXTSPLIT(回答一覧[[#This Row],[6⃣区のおしらせ「せたがや」にどんなことを期待するか（複数選択可）]],";",,FALSE,0))),0,1)</f>
        <v>0</v>
      </c>
      <c r="AF137" s="36">
        <f>IF(ISNA(_xlfn.XMATCH("無回答",_xlfn.TEXTSPLIT(回答一覧[[#This Row],[6⃣区のおしらせ「せたがや」にどんなことを期待するか（複数選択可）]],";",,FALSE,0))),0,1)</f>
        <v>0</v>
      </c>
      <c r="AG137" s="7" t="s">
        <v>468</v>
      </c>
      <c r="AH137" s="36">
        <f>IF(ISNA(_xlfn.XMATCH("健康づくりや高齢者・障害者の福祉に関すること",_xlfn.TEXTSPLIT(回答一覧[[#This Row],[7⃣区のおしらせ「せたがや」でどのようなテーマを特集してほしいか（複数選択可）]],";",,FALSE,0))),0,1)</f>
        <v>1</v>
      </c>
      <c r="AI137" s="36">
        <f>IF(ISNA(_xlfn.XMATCH("生活の困りごとに対する支援に関すること",_xlfn.TEXTSPLIT(回答一覧[[#This Row],[7⃣区のおしらせ「せたがや」でどのようなテーマを特集してほしいか（複数選択可）]],";",,FALSE,0))),0,1)</f>
        <v>0</v>
      </c>
      <c r="AJ137" s="36">
        <f>IF(ISNA(_xlfn.XMATCH("子ども・若者や教育に関すること",_xlfn.TEXTSPLIT(回答一覧[[#This Row],[7⃣区のおしらせ「せたがや」でどのようなテーマを特集してほしいか（複数選択可）]],";",,FALSE,0))),0,1)</f>
        <v>0</v>
      </c>
      <c r="AK137" s="36">
        <f>IF(ISNA(_xlfn.XMATCH("地域コミュニティに関すること",_xlfn.TEXTSPLIT(回答一覧[[#This Row],[7⃣区のおしらせ「せたがや」でどのようなテーマを特集してほしいか（複数選択可）]],";",,FALSE,0))),0,1)</f>
        <v>0</v>
      </c>
      <c r="AL137" s="36">
        <f>IF(ISNA(_xlfn.XMATCH("防災や防犯に関すること",_xlfn.TEXTSPLIT(回答一覧[[#This Row],[7⃣区のおしらせ「せたがや」でどのようなテーマを特集してほしいか（複数選択可）]],";",,FALSE,0))),0,1)</f>
        <v>1</v>
      </c>
      <c r="AM137" s="36">
        <f>IF(ISNA(_xlfn.XMATCH("多様性の尊重（人権尊重・男女共同参画）に関すること",_xlfn.TEXTSPLIT(回答一覧[[#This Row],[7⃣区のおしらせ「せたがや」でどのようなテーマを特集してほしいか（複数選択可）]],";",,FALSE,0))),0,1)</f>
        <v>0</v>
      </c>
      <c r="AN137" s="36">
        <f>IF(ISNA(_xlfn.XMATCH("文化・芸術やスポーツ、生涯学習に関すること",_xlfn.TEXTSPLIT(回答一覧[[#This Row],[7⃣区のおしらせ「せたがや」でどのようなテーマを特集してほしいか（複数選択可）]],";",,FALSE,0))),0,1)</f>
        <v>1</v>
      </c>
      <c r="AO137" s="36">
        <f>IF(ISNA(_xlfn.XMATCH("清掃・資源リサイクルに関すること",_xlfn.TEXTSPLIT(回答一覧[[#This Row],[7⃣区のおしらせ「せたがや」でどのようなテーマを特集してほしいか（複数選択可）]],";",,FALSE,0))),0,1)</f>
        <v>0</v>
      </c>
      <c r="AP137" s="36">
        <f>IF(ISNA(_xlfn.XMATCH("消費者支援や産業振興・雇用促進に関すること",_xlfn.TEXTSPLIT(回答一覧[[#This Row],[7⃣区のおしらせ「せたがや」でどのようなテーマを特集してほしいか（複数選択可）]],";",,FALSE,0))),0,1)</f>
        <v>1</v>
      </c>
      <c r="AQ137" s="36">
        <f>IF(ISNA(_xlfn.XMATCH("公園・緑地や自然環境の保護に関すること",_xlfn.TEXTSPLIT(回答一覧[[#This Row],[7⃣区のおしらせ「せたがや」でどのようなテーマを特集してほしいか（複数選択可）]],";",,FALSE,0))),0,1)</f>
        <v>0</v>
      </c>
      <c r="AR137" s="36">
        <f>IF(ISNA(_xlfn.XMATCH("都市景観や交通に関すること",_xlfn.TEXTSPLIT(回答一覧[[#This Row],[7⃣区のおしらせ「せたがや」でどのようなテーマを特集してほしいか（複数選択可）]],";",,FALSE,0))),0,1)</f>
        <v>1</v>
      </c>
      <c r="AS137" s="36">
        <f>IF(ISNA(_xlfn.XMATCH("特にない",_xlfn.TEXTSPLIT(回答一覧[[#This Row],[7⃣区のおしらせ「せたがや」でどのようなテーマを特集してほしいか（複数選択可）]],";",,FALSE,0))),0,1)</f>
        <v>0</v>
      </c>
      <c r="AT137" s="36">
        <f>IF(ISNA(_xlfn.XMATCH("その他",_xlfn.TEXTSPLIT(回答一覧[[#This Row],[7⃣区のおしらせ「せたがや」でどのようなテーマを特集してほしいか（複数選択可）]],";",,FALSE,0))),0,1)</f>
        <v>0</v>
      </c>
      <c r="AU137" s="36">
        <f>IF(ISNA(_xlfn.XMATCH("無回答",_xlfn.TEXTSPLIT(回答一覧[[#This Row],[7⃣区のおしらせ「せたがや」でどのようなテーマを特集してほしいか（複数選択可）]],";",,FALSE,0))),0,1)</f>
        <v>0</v>
      </c>
      <c r="AV137" s="8" t="s">
        <v>363</v>
      </c>
      <c r="AW137" s="8" t="s">
        <v>383</v>
      </c>
      <c r="AX137" s="8" t="s">
        <v>347</v>
      </c>
      <c r="AY137" s="7"/>
    </row>
    <row r="138" spans="1:51" ht="54">
      <c r="A138" s="6" t="s">
        <v>130</v>
      </c>
      <c r="B138" s="12" t="s">
        <v>374</v>
      </c>
      <c r="C138" s="12" t="s">
        <v>349</v>
      </c>
      <c r="D138" s="8" t="s">
        <v>728</v>
      </c>
      <c r="E138" s="8" t="s">
        <v>730</v>
      </c>
      <c r="F138" s="7" t="s">
        <v>350</v>
      </c>
      <c r="G138" s="36">
        <f>IF(ISNA(_xlfn.XMATCH("新聞折込・戸別配付",_xlfn.TEXTSPLIT(回答一覧[[#This Row],[4⃣区のおしらせ「せたがや」をどのように入手しているか（複数選択可）]],";",,FALSE,0))),0,1)</f>
        <v>1</v>
      </c>
      <c r="H138" s="36">
        <f>IF(ISNA(_xlfn.XMATCH("駅",_xlfn.TEXTSPLIT(回答一覧[[#This Row],[4⃣区のおしらせ「せたがや」をどのように入手しているか（複数選択可）]],";",,FALSE,0))),0,1)</f>
        <v>0</v>
      </c>
      <c r="I138" s="36">
        <f>IF(ISNA(_xlfn.XMATCH("郵便局・コンビニエンスストア・その他商業施設",_xlfn.TEXTSPLIT(回答一覧[[#This Row],[4⃣区のおしらせ「せたがや」をどのように入手しているか（複数選択可）]],";",,FALSE,0))),0,1)</f>
        <v>0</v>
      </c>
      <c r="J138" s="36">
        <f>IF(ISNA(_xlfn.XMATCH("区施設",_xlfn.TEXTSPLIT(回答一覧[[#This Row],[4⃣区のおしらせ「せたがや」をどのように入手しているか（複数選択可）]],";",,FALSE,0))),0,1)</f>
        <v>0</v>
      </c>
      <c r="K138" s="36">
        <f>IF(ISNA(_xlfn.XMATCH("区のホームページ",_xlfn.TEXTSPLIT(回答一覧[[#This Row],[4⃣区のおしらせ「せたがや」をどのように入手しているか（複数選択可）]],";",,FALSE,0))),0,1)</f>
        <v>0</v>
      </c>
      <c r="L138" s="36">
        <f>IF(ISNA(_xlfn.XMATCH("カタログポケット・マチイロ",_xlfn.TEXTSPLIT(回答一覧[[#This Row],[4⃣区のおしらせ「せたがや」をどのように入手しているか（複数選択可）]],";",,FALSE,0))),0,1)</f>
        <v>0</v>
      </c>
      <c r="M138" s="36">
        <f>IF(ISNA(_xlfn.XMATCH("入手していない",_xlfn.TEXTSPLIT(回答一覧[[#This Row],[4⃣区のおしらせ「せたがや」をどのように入手しているか（複数選択可）]],";",,FALSE,0))),0,1)</f>
        <v>0</v>
      </c>
      <c r="N138" s="36">
        <f>IF(ISNA(_xlfn.XMATCH("その他",_xlfn.TEXTSPLIT(回答一覧[[#This Row],[4⃣区のおしらせ「せたがや」をどのように入手しているか（複数選択可）]],";",,FALSE,0))),0,1)</f>
        <v>0</v>
      </c>
      <c r="O138" s="36">
        <f>IF(ISNA(_xlfn.XMATCH("無回答",_xlfn.TEXTSPLIT(回答一覧[[#This Row],[4⃣区のおしらせ「せたがや」をどのように入手しているか（複数選択可）]],";",,FALSE,0))),0,1)</f>
        <v>0</v>
      </c>
      <c r="P138" s="8" t="s">
        <v>360</v>
      </c>
      <c r="Q138" s="8" t="s">
        <v>377</v>
      </c>
      <c r="R138" s="8" t="s">
        <v>352</v>
      </c>
      <c r="S138" s="8" t="s">
        <v>377</v>
      </c>
      <c r="T138" s="8" t="s">
        <v>352</v>
      </c>
      <c r="U138" s="8" t="s">
        <v>352</v>
      </c>
      <c r="V138" s="8" t="s">
        <v>353</v>
      </c>
      <c r="W138" s="7" t="s">
        <v>466</v>
      </c>
      <c r="X138" s="36">
        <f>IF(ISNA(_xlfn.XMATCH("利用できる行政サービスや、暮らしに関わる情報・知識を入手したい",_xlfn.TEXTSPLIT(回答一覧[[#This Row],[6⃣区のおしらせ「せたがや」にどんなことを期待するか（複数選択可）]],";",,FALSE,0))),0,1)</f>
        <v>1</v>
      </c>
      <c r="Y138" s="36">
        <f>IF(ISNA(_xlfn.XMATCH("イベントの情報を入手したい",_xlfn.TEXTSPLIT(回答一覧[[#This Row],[6⃣区のおしらせ「せたがや」にどんなことを期待するか（複数選択可）]],";",,FALSE,0))),0,1)</f>
        <v>1</v>
      </c>
      <c r="Z138" s="36">
        <f>IF(ISNA(_xlfn.XMATCH("区の新しい取組みについて知りたい",_xlfn.TEXTSPLIT(回答一覧[[#This Row],[6⃣区のおしらせ「せたがや」にどんなことを期待するか（複数選択可）]],";",,FALSE,0))),0,1)</f>
        <v>0</v>
      </c>
      <c r="AA138" s="36">
        <f>IF(ISNA(_xlfn.XMATCH("予算など区政の基本的な情報を入手したい",_xlfn.TEXTSPLIT(回答一覧[[#This Row],[6⃣区のおしらせ「せたがや」にどんなことを期待するか（複数選択可）]],";",,FALSE,0))),0,1)</f>
        <v>0</v>
      </c>
      <c r="AB138" s="36">
        <f>IF(ISNA(_xlfn.XMATCH("区が直面する課題や、それに対する区の考え・取組みについて知りたい",_xlfn.TEXTSPLIT(回答一覧[[#This Row],[6⃣区のおしらせ「せたがや」にどんなことを期待するか（複数選択可）]],";",,FALSE,0))),0,1)</f>
        <v>1</v>
      </c>
      <c r="AC138" s="36">
        <f>IF(ISNA(_xlfn.XMATCH("区の取組みへの意見募集企画に意見や提案を寄せたい",_xlfn.TEXTSPLIT(回答一覧[[#This Row],[6⃣区のおしらせ「せたがや」にどんなことを期待するか（複数選択可）]],";",,FALSE,0))),0,1)</f>
        <v>1</v>
      </c>
      <c r="AD138" s="36">
        <f>IF(ISNA(_xlfn.XMATCH("区民等と区が協働して取り組んでいる事柄について知りたい",_xlfn.TEXTSPLIT(回答一覧[[#This Row],[6⃣区のおしらせ「せたがや」にどんなことを期待するか（複数選択可）]],";",,FALSE,0))),0,1)</f>
        <v>0</v>
      </c>
      <c r="AE138" s="36">
        <f>IF(ISNA(_xlfn.XMATCH("特にない",_xlfn.TEXTSPLIT(回答一覧[[#This Row],[6⃣区のおしらせ「せたがや」にどんなことを期待するか（複数選択可）]],";",,FALSE,0))),0,1)</f>
        <v>0</v>
      </c>
      <c r="AF138" s="36">
        <f>IF(ISNA(_xlfn.XMATCH("無回答",_xlfn.TEXTSPLIT(回答一覧[[#This Row],[6⃣区のおしらせ「せたがや」にどんなことを期待するか（複数選択可）]],";",,FALSE,0))),0,1)</f>
        <v>0</v>
      </c>
      <c r="AG138" s="7" t="s">
        <v>467</v>
      </c>
      <c r="AH138" s="36">
        <f>IF(ISNA(_xlfn.XMATCH("健康づくりや高齢者・障害者の福祉に関すること",_xlfn.TEXTSPLIT(回答一覧[[#This Row],[7⃣区のおしらせ「せたがや」でどのようなテーマを特集してほしいか（複数選択可）]],";",,FALSE,0))),0,1)</f>
        <v>0</v>
      </c>
      <c r="AI138" s="36">
        <f>IF(ISNA(_xlfn.XMATCH("生活の困りごとに対する支援に関すること",_xlfn.TEXTSPLIT(回答一覧[[#This Row],[7⃣区のおしらせ「せたがや」でどのようなテーマを特集してほしいか（複数選択可）]],";",,FALSE,0))),0,1)</f>
        <v>0</v>
      </c>
      <c r="AJ138" s="36">
        <f>IF(ISNA(_xlfn.XMATCH("子ども・若者や教育に関すること",_xlfn.TEXTSPLIT(回答一覧[[#This Row],[7⃣区のおしらせ「せたがや」でどのようなテーマを特集してほしいか（複数選択可）]],";",,FALSE,0))),0,1)</f>
        <v>0</v>
      </c>
      <c r="AK138" s="36">
        <f>IF(ISNA(_xlfn.XMATCH("地域コミュニティに関すること",_xlfn.TEXTSPLIT(回答一覧[[#This Row],[7⃣区のおしらせ「せたがや」でどのようなテーマを特集してほしいか（複数選択可）]],";",,FALSE,0))),0,1)</f>
        <v>0</v>
      </c>
      <c r="AL138" s="36">
        <f>IF(ISNA(_xlfn.XMATCH("防災や防犯に関すること",_xlfn.TEXTSPLIT(回答一覧[[#This Row],[7⃣区のおしらせ「せたがや」でどのようなテーマを特集してほしいか（複数選択可）]],";",,FALSE,0))),0,1)</f>
        <v>0</v>
      </c>
      <c r="AM138" s="36">
        <f>IF(ISNA(_xlfn.XMATCH("多様性の尊重（人権尊重・男女共同参画）に関すること",_xlfn.TEXTSPLIT(回答一覧[[#This Row],[7⃣区のおしらせ「せたがや」でどのようなテーマを特集してほしいか（複数選択可）]],";",,FALSE,0))),0,1)</f>
        <v>0</v>
      </c>
      <c r="AN138" s="36">
        <f>IF(ISNA(_xlfn.XMATCH("文化・芸術やスポーツ、生涯学習に関すること",_xlfn.TEXTSPLIT(回答一覧[[#This Row],[7⃣区のおしらせ「せたがや」でどのようなテーマを特集してほしいか（複数選択可）]],";",,FALSE,0))),0,1)</f>
        <v>1</v>
      </c>
      <c r="AO138" s="36">
        <f>IF(ISNA(_xlfn.XMATCH("清掃・資源リサイクルに関すること",_xlfn.TEXTSPLIT(回答一覧[[#This Row],[7⃣区のおしらせ「せたがや」でどのようなテーマを特集してほしいか（複数選択可）]],";",,FALSE,0))),0,1)</f>
        <v>1</v>
      </c>
      <c r="AP138" s="36">
        <f>IF(ISNA(_xlfn.XMATCH("消費者支援や産業振興・雇用促進に関すること",_xlfn.TEXTSPLIT(回答一覧[[#This Row],[7⃣区のおしらせ「せたがや」でどのようなテーマを特集してほしいか（複数選択可）]],";",,FALSE,0))),0,1)</f>
        <v>0</v>
      </c>
      <c r="AQ138" s="36">
        <f>IF(ISNA(_xlfn.XMATCH("公園・緑地や自然環境の保護に関すること",_xlfn.TEXTSPLIT(回答一覧[[#This Row],[7⃣区のおしらせ「せたがや」でどのようなテーマを特集してほしいか（複数選択可）]],";",,FALSE,0))),0,1)</f>
        <v>1</v>
      </c>
      <c r="AR138" s="36">
        <f>IF(ISNA(_xlfn.XMATCH("都市景観や交通に関すること",_xlfn.TEXTSPLIT(回答一覧[[#This Row],[7⃣区のおしらせ「せたがや」でどのようなテーマを特集してほしいか（複数選択可）]],";",,FALSE,0))),0,1)</f>
        <v>0</v>
      </c>
      <c r="AS138" s="36">
        <f>IF(ISNA(_xlfn.XMATCH("特にない",_xlfn.TEXTSPLIT(回答一覧[[#This Row],[7⃣区のおしらせ「せたがや」でどのようなテーマを特集してほしいか（複数選択可）]],";",,FALSE,0))),0,1)</f>
        <v>0</v>
      </c>
      <c r="AT138" s="36">
        <f>IF(ISNA(_xlfn.XMATCH("その他",_xlfn.TEXTSPLIT(回答一覧[[#This Row],[7⃣区のおしらせ「せたがや」でどのようなテーマを特集してほしいか（複数選択可）]],";",,FALSE,0))),0,1)</f>
        <v>0</v>
      </c>
      <c r="AU138" s="36">
        <f>IF(ISNA(_xlfn.XMATCH("無回答",_xlfn.TEXTSPLIT(回答一覧[[#This Row],[7⃣区のおしらせ「せたがや」でどのようなテーマを特集してほしいか（複数選択可）]],";",,FALSE,0))),0,1)</f>
        <v>0</v>
      </c>
      <c r="AV138" s="8" t="s">
        <v>363</v>
      </c>
      <c r="AW138" s="8" t="s">
        <v>357</v>
      </c>
      <c r="AX138" s="8" t="s">
        <v>347</v>
      </c>
      <c r="AY138" s="7"/>
    </row>
    <row r="139" spans="1:51" ht="27">
      <c r="A139" s="6" t="s">
        <v>129</v>
      </c>
      <c r="B139" s="12" t="s">
        <v>364</v>
      </c>
      <c r="C139" s="12" t="s">
        <v>380</v>
      </c>
      <c r="D139" s="8" t="s">
        <v>728</v>
      </c>
      <c r="E139" s="8" t="s">
        <v>730</v>
      </c>
      <c r="F139" s="7" t="s">
        <v>390</v>
      </c>
      <c r="G139" s="36">
        <f>IF(ISNA(_xlfn.XMATCH("新聞折込・戸別配付",_xlfn.TEXTSPLIT(回答一覧[[#This Row],[4⃣区のおしらせ「せたがや」をどのように入手しているか（複数選択可）]],";",,FALSE,0))),0,1)</f>
        <v>0</v>
      </c>
      <c r="H139" s="36">
        <f>IF(ISNA(_xlfn.XMATCH("駅",_xlfn.TEXTSPLIT(回答一覧[[#This Row],[4⃣区のおしらせ「せたがや」をどのように入手しているか（複数選択可）]],";",,FALSE,0))),0,1)</f>
        <v>1</v>
      </c>
      <c r="I139" s="36">
        <f>IF(ISNA(_xlfn.XMATCH("郵便局・コンビニエンスストア・その他商業施設",_xlfn.TEXTSPLIT(回答一覧[[#This Row],[4⃣区のおしらせ「せたがや」をどのように入手しているか（複数選択可）]],";",,FALSE,0))),0,1)</f>
        <v>0</v>
      </c>
      <c r="J139" s="36">
        <f>IF(ISNA(_xlfn.XMATCH("区施設",_xlfn.TEXTSPLIT(回答一覧[[#This Row],[4⃣区のおしらせ「せたがや」をどのように入手しているか（複数選択可）]],";",,FALSE,0))),0,1)</f>
        <v>0</v>
      </c>
      <c r="K139" s="36">
        <f>IF(ISNA(_xlfn.XMATCH("区のホームページ",_xlfn.TEXTSPLIT(回答一覧[[#This Row],[4⃣区のおしらせ「せたがや」をどのように入手しているか（複数選択可）]],";",,FALSE,0))),0,1)</f>
        <v>0</v>
      </c>
      <c r="L139" s="36">
        <f>IF(ISNA(_xlfn.XMATCH("カタログポケット・マチイロ",_xlfn.TEXTSPLIT(回答一覧[[#This Row],[4⃣区のおしらせ「せたがや」をどのように入手しているか（複数選択可）]],";",,FALSE,0))),0,1)</f>
        <v>0</v>
      </c>
      <c r="M139" s="36">
        <f>IF(ISNA(_xlfn.XMATCH("入手していない",_xlfn.TEXTSPLIT(回答一覧[[#This Row],[4⃣区のおしらせ「せたがや」をどのように入手しているか（複数選択可）]],";",,FALSE,0))),0,1)</f>
        <v>0</v>
      </c>
      <c r="N139" s="36">
        <f>IF(ISNA(_xlfn.XMATCH("その他",_xlfn.TEXTSPLIT(回答一覧[[#This Row],[4⃣区のおしらせ「せたがや」をどのように入手しているか（複数選択可）]],";",,FALSE,0))),0,1)</f>
        <v>0</v>
      </c>
      <c r="O139" s="36">
        <f>IF(ISNA(_xlfn.XMATCH("無回答",_xlfn.TEXTSPLIT(回答一覧[[#This Row],[4⃣区のおしらせ「せたがや」をどのように入手しているか（複数選択可）]],";",,FALSE,0))),0,1)</f>
        <v>0</v>
      </c>
      <c r="P139" s="8" t="s">
        <v>387</v>
      </c>
      <c r="Q139" s="8" t="s">
        <v>352</v>
      </c>
      <c r="R139" s="8" t="s">
        <v>352</v>
      </c>
      <c r="S139" s="8" t="s">
        <v>377</v>
      </c>
      <c r="T139" s="8" t="s">
        <v>352</v>
      </c>
      <c r="U139" s="8" t="s">
        <v>352</v>
      </c>
      <c r="V139" s="8" t="s">
        <v>353</v>
      </c>
      <c r="W139" s="7" t="s">
        <v>464</v>
      </c>
      <c r="X139" s="36">
        <f>IF(ISNA(_xlfn.XMATCH("利用できる行政サービスや、暮らしに関わる情報・知識を入手したい",_xlfn.TEXTSPLIT(回答一覧[[#This Row],[6⃣区のおしらせ「せたがや」にどんなことを期待するか（複数選択可）]],";",,FALSE,0))),0,1)</f>
        <v>0</v>
      </c>
      <c r="Y139" s="36">
        <f>IF(ISNA(_xlfn.XMATCH("イベントの情報を入手したい",_xlfn.TEXTSPLIT(回答一覧[[#This Row],[6⃣区のおしらせ「せたがや」にどんなことを期待するか（複数選択可）]],";",,FALSE,0))),0,1)</f>
        <v>0</v>
      </c>
      <c r="Z139" s="36">
        <f>IF(ISNA(_xlfn.XMATCH("区の新しい取組みについて知りたい",_xlfn.TEXTSPLIT(回答一覧[[#This Row],[6⃣区のおしらせ「せたがや」にどんなことを期待するか（複数選択可）]],";",,FALSE,0))),0,1)</f>
        <v>1</v>
      </c>
      <c r="AA139" s="36">
        <f>IF(ISNA(_xlfn.XMATCH("予算など区政の基本的な情報を入手したい",_xlfn.TEXTSPLIT(回答一覧[[#This Row],[6⃣区のおしらせ「せたがや」にどんなことを期待するか（複数選択可）]],";",,FALSE,0))),0,1)</f>
        <v>0</v>
      </c>
      <c r="AB139" s="36">
        <f>IF(ISNA(_xlfn.XMATCH("区が直面する課題や、それに対する区の考え・取組みについて知りたい",_xlfn.TEXTSPLIT(回答一覧[[#This Row],[6⃣区のおしらせ「せたがや」にどんなことを期待するか（複数選択可）]],";",,FALSE,0))),0,1)</f>
        <v>1</v>
      </c>
      <c r="AC139" s="36">
        <f>IF(ISNA(_xlfn.XMATCH("区の取組みへの意見募集企画に意見や提案を寄せたい",_xlfn.TEXTSPLIT(回答一覧[[#This Row],[6⃣区のおしらせ「せたがや」にどんなことを期待するか（複数選択可）]],";",,FALSE,0))),0,1)</f>
        <v>0</v>
      </c>
      <c r="AD139" s="36">
        <f>IF(ISNA(_xlfn.XMATCH("区民等と区が協働して取り組んでいる事柄について知りたい",_xlfn.TEXTSPLIT(回答一覧[[#This Row],[6⃣区のおしらせ「せたがや」にどんなことを期待するか（複数選択可）]],";",,FALSE,0))),0,1)</f>
        <v>0</v>
      </c>
      <c r="AE139" s="36">
        <f>IF(ISNA(_xlfn.XMATCH("特にない",_xlfn.TEXTSPLIT(回答一覧[[#This Row],[6⃣区のおしらせ「せたがや」にどんなことを期待するか（複数選択可）]],";",,FALSE,0))),0,1)</f>
        <v>0</v>
      </c>
      <c r="AF139" s="36">
        <f>IF(ISNA(_xlfn.XMATCH("無回答",_xlfn.TEXTSPLIT(回答一覧[[#This Row],[6⃣区のおしらせ「せたがや」にどんなことを期待するか（複数選択可）]],";",,FALSE,0))),0,1)</f>
        <v>0</v>
      </c>
      <c r="AG139" s="7" t="s">
        <v>465</v>
      </c>
      <c r="AH139" s="36">
        <f>IF(ISNA(_xlfn.XMATCH("健康づくりや高齢者・障害者の福祉に関すること",_xlfn.TEXTSPLIT(回答一覧[[#This Row],[7⃣区のおしらせ「せたがや」でどのようなテーマを特集してほしいか（複数選択可）]],";",,FALSE,0))),0,1)</f>
        <v>0</v>
      </c>
      <c r="AI139" s="36">
        <f>IF(ISNA(_xlfn.XMATCH("生活の困りごとに対する支援に関すること",_xlfn.TEXTSPLIT(回答一覧[[#This Row],[7⃣区のおしらせ「せたがや」でどのようなテーマを特集してほしいか（複数選択可）]],";",,FALSE,0))),0,1)</f>
        <v>0</v>
      </c>
      <c r="AJ139" s="36">
        <f>IF(ISNA(_xlfn.XMATCH("子ども・若者や教育に関すること",_xlfn.TEXTSPLIT(回答一覧[[#This Row],[7⃣区のおしらせ「せたがや」でどのようなテーマを特集してほしいか（複数選択可）]],";",,FALSE,0))),0,1)</f>
        <v>0</v>
      </c>
      <c r="AK139" s="36">
        <f>IF(ISNA(_xlfn.XMATCH("地域コミュニティに関すること",_xlfn.TEXTSPLIT(回答一覧[[#This Row],[7⃣区のおしらせ「せたがや」でどのようなテーマを特集してほしいか（複数選択可）]],";",,FALSE,0))),0,1)</f>
        <v>0</v>
      </c>
      <c r="AL139" s="36">
        <f>IF(ISNA(_xlfn.XMATCH("防災や防犯に関すること",_xlfn.TEXTSPLIT(回答一覧[[#This Row],[7⃣区のおしらせ「せたがや」でどのようなテーマを特集してほしいか（複数選択可）]],";",,FALSE,0))),0,1)</f>
        <v>0</v>
      </c>
      <c r="AM139" s="36">
        <f>IF(ISNA(_xlfn.XMATCH("多様性の尊重（人権尊重・男女共同参画）に関すること",_xlfn.TEXTSPLIT(回答一覧[[#This Row],[7⃣区のおしらせ「せたがや」でどのようなテーマを特集してほしいか（複数選択可）]],";",,FALSE,0))),0,1)</f>
        <v>0</v>
      </c>
      <c r="AN139" s="36">
        <f>IF(ISNA(_xlfn.XMATCH("文化・芸術やスポーツ、生涯学習に関すること",_xlfn.TEXTSPLIT(回答一覧[[#This Row],[7⃣区のおしらせ「せたがや」でどのようなテーマを特集してほしいか（複数選択可）]],";",,FALSE,0))),0,1)</f>
        <v>1</v>
      </c>
      <c r="AO139" s="36">
        <f>IF(ISNA(_xlfn.XMATCH("清掃・資源リサイクルに関すること",_xlfn.TEXTSPLIT(回答一覧[[#This Row],[7⃣区のおしらせ「せたがや」でどのようなテーマを特集してほしいか（複数選択可）]],";",,FALSE,0))),0,1)</f>
        <v>0</v>
      </c>
      <c r="AP139" s="36">
        <f>IF(ISNA(_xlfn.XMATCH("消費者支援や産業振興・雇用促進に関すること",_xlfn.TEXTSPLIT(回答一覧[[#This Row],[7⃣区のおしらせ「せたがや」でどのようなテーマを特集してほしいか（複数選択可）]],";",,FALSE,0))),0,1)</f>
        <v>0</v>
      </c>
      <c r="AQ139" s="36">
        <f>IF(ISNA(_xlfn.XMATCH("公園・緑地や自然環境の保護に関すること",_xlfn.TEXTSPLIT(回答一覧[[#This Row],[7⃣区のおしらせ「せたがや」でどのようなテーマを特集してほしいか（複数選択可）]],";",,FALSE,0))),0,1)</f>
        <v>1</v>
      </c>
      <c r="AR139" s="36">
        <f>IF(ISNA(_xlfn.XMATCH("都市景観や交通に関すること",_xlfn.TEXTSPLIT(回答一覧[[#This Row],[7⃣区のおしらせ「せたがや」でどのようなテーマを特集してほしいか（複数選択可）]],";",,FALSE,0))),0,1)</f>
        <v>1</v>
      </c>
      <c r="AS139" s="36">
        <f>IF(ISNA(_xlfn.XMATCH("特にない",_xlfn.TEXTSPLIT(回答一覧[[#This Row],[7⃣区のおしらせ「せたがや」でどのようなテーマを特集してほしいか（複数選択可）]],";",,FALSE,0))),0,1)</f>
        <v>0</v>
      </c>
      <c r="AT139" s="36">
        <f>IF(ISNA(_xlfn.XMATCH("その他",_xlfn.TEXTSPLIT(回答一覧[[#This Row],[7⃣区のおしらせ「せたがや」でどのようなテーマを特集してほしいか（複数選択可）]],";",,FALSE,0))),0,1)</f>
        <v>0</v>
      </c>
      <c r="AU139" s="36">
        <f>IF(ISNA(_xlfn.XMATCH("無回答",_xlfn.TEXTSPLIT(回答一覧[[#This Row],[7⃣区のおしらせ「せたがや」でどのようなテーマを特集してほしいか（複数選択可）]],";",,FALSE,0))),0,1)</f>
        <v>0</v>
      </c>
      <c r="AV139" s="8" t="s">
        <v>419</v>
      </c>
      <c r="AW139" s="8" t="s">
        <v>357</v>
      </c>
      <c r="AX139" s="8" t="s">
        <v>347</v>
      </c>
      <c r="AY139" s="7"/>
    </row>
    <row r="140" spans="1:51" ht="54">
      <c r="A140" s="6" t="s">
        <v>128</v>
      </c>
      <c r="B140" s="12" t="s">
        <v>374</v>
      </c>
      <c r="C140" s="12" t="s">
        <v>349</v>
      </c>
      <c r="D140" s="8" t="s">
        <v>728</v>
      </c>
      <c r="E140" s="8" t="s">
        <v>730</v>
      </c>
      <c r="F140" s="7" t="s">
        <v>350</v>
      </c>
      <c r="G140" s="36">
        <f>IF(ISNA(_xlfn.XMATCH("新聞折込・戸別配付",_xlfn.TEXTSPLIT(回答一覧[[#This Row],[4⃣区のおしらせ「せたがや」をどのように入手しているか（複数選択可）]],";",,FALSE,0))),0,1)</f>
        <v>1</v>
      </c>
      <c r="H140" s="36">
        <f>IF(ISNA(_xlfn.XMATCH("駅",_xlfn.TEXTSPLIT(回答一覧[[#This Row],[4⃣区のおしらせ「せたがや」をどのように入手しているか（複数選択可）]],";",,FALSE,0))),0,1)</f>
        <v>0</v>
      </c>
      <c r="I140" s="36">
        <f>IF(ISNA(_xlfn.XMATCH("郵便局・コンビニエンスストア・その他商業施設",_xlfn.TEXTSPLIT(回答一覧[[#This Row],[4⃣区のおしらせ「せたがや」をどのように入手しているか（複数選択可）]],";",,FALSE,0))),0,1)</f>
        <v>0</v>
      </c>
      <c r="J140" s="36">
        <f>IF(ISNA(_xlfn.XMATCH("区施設",_xlfn.TEXTSPLIT(回答一覧[[#This Row],[4⃣区のおしらせ「せたがや」をどのように入手しているか（複数選択可）]],";",,FALSE,0))),0,1)</f>
        <v>0</v>
      </c>
      <c r="K140" s="36">
        <f>IF(ISNA(_xlfn.XMATCH("区のホームページ",_xlfn.TEXTSPLIT(回答一覧[[#This Row],[4⃣区のおしらせ「せたがや」をどのように入手しているか（複数選択可）]],";",,FALSE,0))),0,1)</f>
        <v>0</v>
      </c>
      <c r="L140" s="36">
        <f>IF(ISNA(_xlfn.XMATCH("カタログポケット・マチイロ",_xlfn.TEXTSPLIT(回答一覧[[#This Row],[4⃣区のおしらせ「せたがや」をどのように入手しているか（複数選択可）]],";",,FALSE,0))),0,1)</f>
        <v>0</v>
      </c>
      <c r="M140" s="36">
        <f>IF(ISNA(_xlfn.XMATCH("入手していない",_xlfn.TEXTSPLIT(回答一覧[[#This Row],[4⃣区のおしらせ「せたがや」をどのように入手しているか（複数選択可）]],";",,FALSE,0))),0,1)</f>
        <v>0</v>
      </c>
      <c r="N140" s="36">
        <f>IF(ISNA(_xlfn.XMATCH("その他",_xlfn.TEXTSPLIT(回答一覧[[#This Row],[4⃣区のおしらせ「せたがや」をどのように入手しているか（複数選択可）]],";",,FALSE,0))),0,1)</f>
        <v>0</v>
      </c>
      <c r="O140" s="36">
        <f>IF(ISNA(_xlfn.XMATCH("無回答",_xlfn.TEXTSPLIT(回答一覧[[#This Row],[4⃣区のおしらせ「せたがや」をどのように入手しているか（複数選択可）]],";",,FALSE,0))),0,1)</f>
        <v>0</v>
      </c>
      <c r="P140" s="8" t="s">
        <v>436</v>
      </c>
      <c r="Q140" s="8" t="s">
        <v>377</v>
      </c>
      <c r="R140" s="8" t="s">
        <v>377</v>
      </c>
      <c r="S140" s="8" t="s">
        <v>352</v>
      </c>
      <c r="T140" s="8" t="s">
        <v>352</v>
      </c>
      <c r="U140" s="8" t="s">
        <v>377</v>
      </c>
      <c r="V140" s="8" t="s">
        <v>353</v>
      </c>
      <c r="W140" s="7" t="s">
        <v>462</v>
      </c>
      <c r="X140" s="36">
        <f>IF(ISNA(_xlfn.XMATCH("利用できる行政サービスや、暮らしに関わる情報・知識を入手したい",_xlfn.TEXTSPLIT(回答一覧[[#This Row],[6⃣区のおしらせ「せたがや」にどんなことを期待するか（複数選択可）]],";",,FALSE,0))),0,1)</f>
        <v>1</v>
      </c>
      <c r="Y140" s="36">
        <f>IF(ISNA(_xlfn.XMATCH("イベントの情報を入手したい",_xlfn.TEXTSPLIT(回答一覧[[#This Row],[6⃣区のおしらせ「せたがや」にどんなことを期待するか（複数選択可）]],";",,FALSE,0))),0,1)</f>
        <v>1</v>
      </c>
      <c r="Z140" s="36">
        <f>IF(ISNA(_xlfn.XMATCH("区の新しい取組みについて知りたい",_xlfn.TEXTSPLIT(回答一覧[[#This Row],[6⃣区のおしらせ「せたがや」にどんなことを期待するか（複数選択可）]],";",,FALSE,0))),0,1)</f>
        <v>0</v>
      </c>
      <c r="AA140" s="36">
        <f>IF(ISNA(_xlfn.XMATCH("予算など区政の基本的な情報を入手したい",_xlfn.TEXTSPLIT(回答一覧[[#This Row],[6⃣区のおしらせ「せたがや」にどんなことを期待するか（複数選択可）]],";",,FALSE,0))),0,1)</f>
        <v>0</v>
      </c>
      <c r="AB140" s="36">
        <f>IF(ISNA(_xlfn.XMATCH("区が直面する課題や、それに対する区の考え・取組みについて知りたい",_xlfn.TEXTSPLIT(回答一覧[[#This Row],[6⃣区のおしらせ「せたがや」にどんなことを期待するか（複数選択可）]],";",,FALSE,0))),0,1)</f>
        <v>1</v>
      </c>
      <c r="AC140" s="36">
        <f>IF(ISNA(_xlfn.XMATCH("区の取組みへの意見募集企画に意見や提案を寄せたい",_xlfn.TEXTSPLIT(回答一覧[[#This Row],[6⃣区のおしらせ「せたがや」にどんなことを期待するか（複数選択可）]],";",,FALSE,0))),0,1)</f>
        <v>1</v>
      </c>
      <c r="AD140" s="36">
        <f>IF(ISNA(_xlfn.XMATCH("区民等と区が協働して取り組んでいる事柄について知りたい",_xlfn.TEXTSPLIT(回答一覧[[#This Row],[6⃣区のおしらせ「せたがや」にどんなことを期待するか（複数選択可）]],";",,FALSE,0))),0,1)</f>
        <v>0</v>
      </c>
      <c r="AE140" s="36">
        <f>IF(ISNA(_xlfn.XMATCH("特にない",_xlfn.TEXTSPLIT(回答一覧[[#This Row],[6⃣区のおしらせ「せたがや」にどんなことを期待するか（複数選択可）]],";",,FALSE,0))),0,1)</f>
        <v>0</v>
      </c>
      <c r="AF140" s="36">
        <f>IF(ISNA(_xlfn.XMATCH("無回答",_xlfn.TEXTSPLIT(回答一覧[[#This Row],[6⃣区のおしらせ「せたがや」にどんなことを期待するか（複数選択可）]],";",,FALSE,0))),0,1)</f>
        <v>0</v>
      </c>
      <c r="AG140" s="7" t="s">
        <v>463</v>
      </c>
      <c r="AH140" s="36">
        <f>IF(ISNA(_xlfn.XMATCH("健康づくりや高齢者・障害者の福祉に関すること",_xlfn.TEXTSPLIT(回答一覧[[#This Row],[7⃣区のおしらせ「せたがや」でどのようなテーマを特集してほしいか（複数選択可）]],";",,FALSE,0))),0,1)</f>
        <v>0</v>
      </c>
      <c r="AI140" s="36">
        <f>IF(ISNA(_xlfn.XMATCH("生活の困りごとに対する支援に関すること",_xlfn.TEXTSPLIT(回答一覧[[#This Row],[7⃣区のおしらせ「せたがや」でどのようなテーマを特集してほしいか（複数選択可）]],";",,FALSE,0))),0,1)</f>
        <v>1</v>
      </c>
      <c r="AJ140" s="36">
        <f>IF(ISNA(_xlfn.XMATCH("子ども・若者や教育に関すること",_xlfn.TEXTSPLIT(回答一覧[[#This Row],[7⃣区のおしらせ「せたがや」でどのようなテーマを特集してほしいか（複数選択可）]],";",,FALSE,0))),0,1)</f>
        <v>0</v>
      </c>
      <c r="AK140" s="36">
        <f>IF(ISNA(_xlfn.XMATCH("地域コミュニティに関すること",_xlfn.TEXTSPLIT(回答一覧[[#This Row],[7⃣区のおしらせ「せたがや」でどのようなテーマを特集してほしいか（複数選択可）]],";",,FALSE,0))),0,1)</f>
        <v>0</v>
      </c>
      <c r="AL140" s="36">
        <f>IF(ISNA(_xlfn.XMATCH("防災や防犯に関すること",_xlfn.TEXTSPLIT(回答一覧[[#This Row],[7⃣区のおしらせ「せたがや」でどのようなテーマを特集してほしいか（複数選択可）]],";",,FALSE,0))),0,1)</f>
        <v>1</v>
      </c>
      <c r="AM140" s="36">
        <f>IF(ISNA(_xlfn.XMATCH("多様性の尊重（人権尊重・男女共同参画）に関すること",_xlfn.TEXTSPLIT(回答一覧[[#This Row],[7⃣区のおしらせ「せたがや」でどのようなテーマを特集してほしいか（複数選択可）]],";",,FALSE,0))),0,1)</f>
        <v>0</v>
      </c>
      <c r="AN140" s="36">
        <f>IF(ISNA(_xlfn.XMATCH("文化・芸術やスポーツ、生涯学習に関すること",_xlfn.TEXTSPLIT(回答一覧[[#This Row],[7⃣区のおしらせ「せたがや」でどのようなテーマを特集してほしいか（複数選択可）]],";",,FALSE,0))),0,1)</f>
        <v>1</v>
      </c>
      <c r="AO140" s="36">
        <f>IF(ISNA(_xlfn.XMATCH("清掃・資源リサイクルに関すること",_xlfn.TEXTSPLIT(回答一覧[[#This Row],[7⃣区のおしらせ「せたがや」でどのようなテーマを特集してほしいか（複数選択可）]],";",,FALSE,0))),0,1)</f>
        <v>1</v>
      </c>
      <c r="AP140" s="36">
        <f>IF(ISNA(_xlfn.XMATCH("消費者支援や産業振興・雇用促進に関すること",_xlfn.TEXTSPLIT(回答一覧[[#This Row],[7⃣区のおしらせ「せたがや」でどのようなテーマを特集してほしいか（複数選択可）]],";",,FALSE,0))),0,1)</f>
        <v>0</v>
      </c>
      <c r="AQ140" s="36">
        <f>IF(ISNA(_xlfn.XMATCH("公園・緑地や自然環境の保護に関すること",_xlfn.TEXTSPLIT(回答一覧[[#This Row],[7⃣区のおしらせ「せたがや」でどのようなテーマを特集してほしいか（複数選択可）]],";",,FALSE,0))),0,1)</f>
        <v>0</v>
      </c>
      <c r="AR140" s="36">
        <f>IF(ISNA(_xlfn.XMATCH("都市景観や交通に関すること",_xlfn.TEXTSPLIT(回答一覧[[#This Row],[7⃣区のおしらせ「せたがや」でどのようなテーマを特集してほしいか（複数選択可）]],";",,FALSE,0))),0,1)</f>
        <v>0</v>
      </c>
      <c r="AS140" s="36">
        <f>IF(ISNA(_xlfn.XMATCH("特にない",_xlfn.TEXTSPLIT(回答一覧[[#This Row],[7⃣区のおしらせ「せたがや」でどのようなテーマを特集してほしいか（複数選択可）]],";",,FALSE,0))),0,1)</f>
        <v>0</v>
      </c>
      <c r="AT140" s="36">
        <f>IF(ISNA(_xlfn.XMATCH("その他",_xlfn.TEXTSPLIT(回答一覧[[#This Row],[7⃣区のおしらせ「せたがや」でどのようなテーマを特集してほしいか（複数選択可）]],";",,FALSE,0))),0,1)</f>
        <v>0</v>
      </c>
      <c r="AU140" s="36">
        <f>IF(ISNA(_xlfn.XMATCH("無回答",_xlfn.TEXTSPLIT(回答一覧[[#This Row],[7⃣区のおしらせ「せたがや」でどのようなテーマを特集してほしいか（複数選択可）]],";",,FALSE,0))),0,1)</f>
        <v>0</v>
      </c>
      <c r="AV140" s="8" t="s">
        <v>356</v>
      </c>
      <c r="AW140" s="8" t="s">
        <v>397</v>
      </c>
      <c r="AX140" s="8" t="s">
        <v>347</v>
      </c>
      <c r="AY140" s="7"/>
    </row>
    <row r="141" spans="1:51" ht="54">
      <c r="A141" s="6" t="s">
        <v>127</v>
      </c>
      <c r="B141" s="12" t="s">
        <v>374</v>
      </c>
      <c r="C141" s="12" t="s">
        <v>349</v>
      </c>
      <c r="D141" s="8" t="s">
        <v>728</v>
      </c>
      <c r="E141" s="8" t="s">
        <v>730</v>
      </c>
      <c r="F141" s="7" t="s">
        <v>350</v>
      </c>
      <c r="G141" s="36">
        <f>IF(ISNA(_xlfn.XMATCH("新聞折込・戸別配付",_xlfn.TEXTSPLIT(回答一覧[[#This Row],[4⃣区のおしらせ「せたがや」をどのように入手しているか（複数選択可）]],";",,FALSE,0))),0,1)</f>
        <v>1</v>
      </c>
      <c r="H141" s="36">
        <f>IF(ISNA(_xlfn.XMATCH("駅",_xlfn.TEXTSPLIT(回答一覧[[#This Row],[4⃣区のおしらせ「せたがや」をどのように入手しているか（複数選択可）]],";",,FALSE,0))),0,1)</f>
        <v>0</v>
      </c>
      <c r="I141" s="36">
        <f>IF(ISNA(_xlfn.XMATCH("郵便局・コンビニエンスストア・その他商業施設",_xlfn.TEXTSPLIT(回答一覧[[#This Row],[4⃣区のおしらせ「せたがや」をどのように入手しているか（複数選択可）]],";",,FALSE,0))),0,1)</f>
        <v>0</v>
      </c>
      <c r="J141" s="36">
        <f>IF(ISNA(_xlfn.XMATCH("区施設",_xlfn.TEXTSPLIT(回答一覧[[#This Row],[4⃣区のおしらせ「せたがや」をどのように入手しているか（複数選択可）]],";",,FALSE,0))),0,1)</f>
        <v>0</v>
      </c>
      <c r="K141" s="36">
        <f>IF(ISNA(_xlfn.XMATCH("区のホームページ",_xlfn.TEXTSPLIT(回答一覧[[#This Row],[4⃣区のおしらせ「せたがや」をどのように入手しているか（複数選択可）]],";",,FALSE,0))),0,1)</f>
        <v>0</v>
      </c>
      <c r="L141" s="36">
        <f>IF(ISNA(_xlfn.XMATCH("カタログポケット・マチイロ",_xlfn.TEXTSPLIT(回答一覧[[#This Row],[4⃣区のおしらせ「せたがや」をどのように入手しているか（複数選択可）]],";",,FALSE,0))),0,1)</f>
        <v>0</v>
      </c>
      <c r="M141" s="36">
        <f>IF(ISNA(_xlfn.XMATCH("入手していない",_xlfn.TEXTSPLIT(回答一覧[[#This Row],[4⃣区のおしらせ「せたがや」をどのように入手しているか（複数選択可）]],";",,FALSE,0))),0,1)</f>
        <v>0</v>
      </c>
      <c r="N141" s="36">
        <f>IF(ISNA(_xlfn.XMATCH("その他",_xlfn.TEXTSPLIT(回答一覧[[#This Row],[4⃣区のおしらせ「せたがや」をどのように入手しているか（複数選択可）]],";",,FALSE,0))),0,1)</f>
        <v>0</v>
      </c>
      <c r="O141" s="36">
        <f>IF(ISNA(_xlfn.XMATCH("無回答",_xlfn.TEXTSPLIT(回答一覧[[#This Row],[4⃣区のおしらせ「せたがや」をどのように入手しているか（複数選択可）]],";",,FALSE,0))),0,1)</f>
        <v>0</v>
      </c>
      <c r="P141" s="8" t="s">
        <v>360</v>
      </c>
      <c r="Q141" s="8" t="s">
        <v>352</v>
      </c>
      <c r="R141" s="8" t="s">
        <v>352</v>
      </c>
      <c r="S141" s="8" t="s">
        <v>352</v>
      </c>
      <c r="T141" s="8" t="s">
        <v>352</v>
      </c>
      <c r="U141" s="8" t="s">
        <v>377</v>
      </c>
      <c r="V141" s="8" t="s">
        <v>353</v>
      </c>
      <c r="W141" s="7" t="s">
        <v>371</v>
      </c>
      <c r="X141" s="36">
        <f>IF(ISNA(_xlfn.XMATCH("利用できる行政サービスや、暮らしに関わる情報・知識を入手したい",_xlfn.TEXTSPLIT(回答一覧[[#This Row],[6⃣区のおしらせ「せたがや」にどんなことを期待するか（複数選択可）]],";",,FALSE,0))),0,1)</f>
        <v>1</v>
      </c>
      <c r="Y141" s="36">
        <f>IF(ISNA(_xlfn.XMATCH("イベントの情報を入手したい",_xlfn.TEXTSPLIT(回答一覧[[#This Row],[6⃣区のおしらせ「せたがや」にどんなことを期待するか（複数選択可）]],";",,FALSE,0))),0,1)</f>
        <v>1</v>
      </c>
      <c r="Z141" s="36">
        <f>IF(ISNA(_xlfn.XMATCH("区の新しい取組みについて知りたい",_xlfn.TEXTSPLIT(回答一覧[[#This Row],[6⃣区のおしらせ「せたがや」にどんなことを期待するか（複数選択可）]],";",,FALSE,0))),0,1)</f>
        <v>1</v>
      </c>
      <c r="AA141" s="36">
        <f>IF(ISNA(_xlfn.XMATCH("予算など区政の基本的な情報を入手したい",_xlfn.TEXTSPLIT(回答一覧[[#This Row],[6⃣区のおしらせ「せたがや」にどんなことを期待するか（複数選択可）]],";",,FALSE,0))),0,1)</f>
        <v>0</v>
      </c>
      <c r="AB141" s="36">
        <f>IF(ISNA(_xlfn.XMATCH("区が直面する課題や、それに対する区の考え・取組みについて知りたい",_xlfn.TEXTSPLIT(回答一覧[[#This Row],[6⃣区のおしらせ「せたがや」にどんなことを期待するか（複数選択可）]],";",,FALSE,0))),0,1)</f>
        <v>1</v>
      </c>
      <c r="AC141" s="36">
        <f>IF(ISNA(_xlfn.XMATCH("区の取組みへの意見募集企画に意見や提案を寄せたい",_xlfn.TEXTSPLIT(回答一覧[[#This Row],[6⃣区のおしらせ「せたがや」にどんなことを期待するか（複数選択可）]],";",,FALSE,0))),0,1)</f>
        <v>0</v>
      </c>
      <c r="AD141" s="36">
        <f>IF(ISNA(_xlfn.XMATCH("区民等と区が協働して取り組んでいる事柄について知りたい",_xlfn.TEXTSPLIT(回答一覧[[#This Row],[6⃣区のおしらせ「せたがや」にどんなことを期待するか（複数選択可）]],";",,FALSE,0))),0,1)</f>
        <v>1</v>
      </c>
      <c r="AE141" s="36">
        <f>IF(ISNA(_xlfn.XMATCH("特にない",_xlfn.TEXTSPLIT(回答一覧[[#This Row],[6⃣区のおしらせ「せたがや」にどんなことを期待するか（複数選択可）]],";",,FALSE,0))),0,1)</f>
        <v>0</v>
      </c>
      <c r="AF141" s="36">
        <f>IF(ISNA(_xlfn.XMATCH("無回答",_xlfn.TEXTSPLIT(回答一覧[[#This Row],[6⃣区のおしらせ「せたがや」にどんなことを期待するか（複数選択可）]],";",,FALSE,0))),0,1)</f>
        <v>0</v>
      </c>
      <c r="AG141" s="7" t="s">
        <v>460</v>
      </c>
      <c r="AH141" s="36">
        <f>IF(ISNA(_xlfn.XMATCH("健康づくりや高齢者・障害者の福祉に関すること",_xlfn.TEXTSPLIT(回答一覧[[#This Row],[7⃣区のおしらせ「せたがや」でどのようなテーマを特集してほしいか（複数選択可）]],";",,FALSE,0))),0,1)</f>
        <v>0</v>
      </c>
      <c r="AI141" s="36">
        <f>IF(ISNA(_xlfn.XMATCH("生活の困りごとに対する支援に関すること",_xlfn.TEXTSPLIT(回答一覧[[#This Row],[7⃣区のおしらせ「せたがや」でどのようなテーマを特集してほしいか（複数選択可）]],";",,FALSE,0))),0,1)</f>
        <v>1</v>
      </c>
      <c r="AJ141" s="36">
        <f>IF(ISNA(_xlfn.XMATCH("子ども・若者や教育に関すること",_xlfn.TEXTSPLIT(回答一覧[[#This Row],[7⃣区のおしらせ「せたがや」でどのようなテーマを特集してほしいか（複数選択可）]],";",,FALSE,0))),0,1)</f>
        <v>1</v>
      </c>
      <c r="AK141" s="36">
        <f>IF(ISNA(_xlfn.XMATCH("地域コミュニティに関すること",_xlfn.TEXTSPLIT(回答一覧[[#This Row],[7⃣区のおしらせ「せたがや」でどのようなテーマを特集してほしいか（複数選択可）]],";",,FALSE,0))),0,1)</f>
        <v>1</v>
      </c>
      <c r="AL141" s="36">
        <f>IF(ISNA(_xlfn.XMATCH("防災や防犯に関すること",_xlfn.TEXTSPLIT(回答一覧[[#This Row],[7⃣区のおしらせ「せたがや」でどのようなテーマを特集してほしいか（複数選択可）]],";",,FALSE,0))),0,1)</f>
        <v>0</v>
      </c>
      <c r="AM141" s="36">
        <f>IF(ISNA(_xlfn.XMATCH("多様性の尊重（人権尊重・男女共同参画）に関すること",_xlfn.TEXTSPLIT(回答一覧[[#This Row],[7⃣区のおしらせ「せたがや」でどのようなテーマを特集してほしいか（複数選択可）]],";",,FALSE,0))),0,1)</f>
        <v>0</v>
      </c>
      <c r="AN141" s="36">
        <f>IF(ISNA(_xlfn.XMATCH("文化・芸術やスポーツ、生涯学習に関すること",_xlfn.TEXTSPLIT(回答一覧[[#This Row],[7⃣区のおしらせ「せたがや」でどのようなテーマを特集してほしいか（複数選択可）]],";",,FALSE,0))),0,1)</f>
        <v>1</v>
      </c>
      <c r="AO141" s="36">
        <f>IF(ISNA(_xlfn.XMATCH("清掃・資源リサイクルに関すること",_xlfn.TEXTSPLIT(回答一覧[[#This Row],[7⃣区のおしらせ「せたがや」でどのようなテーマを特集してほしいか（複数選択可）]],";",,FALSE,0))),0,1)</f>
        <v>0</v>
      </c>
      <c r="AP141" s="36">
        <f>IF(ISNA(_xlfn.XMATCH("消費者支援や産業振興・雇用促進に関すること",_xlfn.TEXTSPLIT(回答一覧[[#This Row],[7⃣区のおしらせ「せたがや」でどのようなテーマを特集してほしいか（複数選択可）]],";",,FALSE,0))),0,1)</f>
        <v>1</v>
      </c>
      <c r="AQ141" s="36">
        <f>IF(ISNA(_xlfn.XMATCH("公園・緑地や自然環境の保護に関すること",_xlfn.TEXTSPLIT(回答一覧[[#This Row],[7⃣区のおしらせ「せたがや」でどのようなテーマを特集してほしいか（複数選択可）]],";",,FALSE,0))),0,1)</f>
        <v>0</v>
      </c>
      <c r="AR141" s="36">
        <f>IF(ISNA(_xlfn.XMATCH("都市景観や交通に関すること",_xlfn.TEXTSPLIT(回答一覧[[#This Row],[7⃣区のおしらせ「せたがや」でどのようなテーマを特集してほしいか（複数選択可）]],";",,FALSE,0))),0,1)</f>
        <v>0</v>
      </c>
      <c r="AS141" s="36">
        <f>IF(ISNA(_xlfn.XMATCH("特にない",_xlfn.TEXTSPLIT(回答一覧[[#This Row],[7⃣区のおしらせ「せたがや」でどのようなテーマを特集してほしいか（複数選択可）]],";",,FALSE,0))),0,1)</f>
        <v>0</v>
      </c>
      <c r="AT141" s="36">
        <f>IF(ISNA(_xlfn.XMATCH("その他",_xlfn.TEXTSPLIT(回答一覧[[#This Row],[7⃣区のおしらせ「せたがや」でどのようなテーマを特集してほしいか（複数選択可）]],";",,FALSE,0))),0,1)</f>
        <v>0</v>
      </c>
      <c r="AU141" s="36">
        <f>IF(ISNA(_xlfn.XMATCH("無回答",_xlfn.TEXTSPLIT(回答一覧[[#This Row],[7⃣区のおしらせ「せたがや」でどのようなテーマを特集してほしいか（複数選択可）]],";",,FALSE,0))),0,1)</f>
        <v>0</v>
      </c>
      <c r="AV141" s="8" t="s">
        <v>356</v>
      </c>
      <c r="AW141" s="8" t="s">
        <v>397</v>
      </c>
      <c r="AX141" s="8" t="s">
        <v>347</v>
      </c>
      <c r="AY141" s="7"/>
    </row>
    <row r="142" spans="1:51" ht="54">
      <c r="A142" s="6" t="s">
        <v>126</v>
      </c>
      <c r="B142" s="12" t="s">
        <v>374</v>
      </c>
      <c r="C142" s="12" t="s">
        <v>349</v>
      </c>
      <c r="D142" s="8" t="s">
        <v>728</v>
      </c>
      <c r="E142" s="8" t="s">
        <v>730</v>
      </c>
      <c r="F142" s="7" t="s">
        <v>359</v>
      </c>
      <c r="G142" s="36">
        <f>IF(ISNA(_xlfn.XMATCH("新聞折込・戸別配付",_xlfn.TEXTSPLIT(回答一覧[[#This Row],[4⃣区のおしらせ「せたがや」をどのように入手しているか（複数選択可）]],";",,FALSE,0))),0,1)</f>
        <v>0</v>
      </c>
      <c r="H142" s="36">
        <f>IF(ISNA(_xlfn.XMATCH("駅",_xlfn.TEXTSPLIT(回答一覧[[#This Row],[4⃣区のおしらせ「せたがや」をどのように入手しているか（複数選択可）]],";",,FALSE,0))),0,1)</f>
        <v>0</v>
      </c>
      <c r="I142" s="36">
        <f>IF(ISNA(_xlfn.XMATCH("郵便局・コンビニエンスストア・その他商業施設",_xlfn.TEXTSPLIT(回答一覧[[#This Row],[4⃣区のおしらせ「せたがや」をどのように入手しているか（複数選択可）]],";",,FALSE,0))),0,1)</f>
        <v>0</v>
      </c>
      <c r="J142" s="36">
        <f>IF(ISNA(_xlfn.XMATCH("区施設",_xlfn.TEXTSPLIT(回答一覧[[#This Row],[4⃣区のおしらせ「せたがや」をどのように入手しているか（複数選択可）]],";",,FALSE,0))),0,1)</f>
        <v>1</v>
      </c>
      <c r="K142" s="36">
        <f>IF(ISNA(_xlfn.XMATCH("区のホームページ",_xlfn.TEXTSPLIT(回答一覧[[#This Row],[4⃣区のおしらせ「せたがや」をどのように入手しているか（複数選択可）]],";",,FALSE,0))),0,1)</f>
        <v>0</v>
      </c>
      <c r="L142" s="36">
        <f>IF(ISNA(_xlfn.XMATCH("カタログポケット・マチイロ",_xlfn.TEXTSPLIT(回答一覧[[#This Row],[4⃣区のおしらせ「せたがや」をどのように入手しているか（複数選択可）]],";",,FALSE,0))),0,1)</f>
        <v>0</v>
      </c>
      <c r="M142" s="36">
        <f>IF(ISNA(_xlfn.XMATCH("入手していない",_xlfn.TEXTSPLIT(回答一覧[[#This Row],[4⃣区のおしらせ「せたがや」をどのように入手しているか（複数選択可）]],";",,FALSE,0))),0,1)</f>
        <v>0</v>
      </c>
      <c r="N142" s="36">
        <f>IF(ISNA(_xlfn.XMATCH("その他",_xlfn.TEXTSPLIT(回答一覧[[#This Row],[4⃣区のおしらせ「せたがや」をどのように入手しているか（複数選択可）]],";",,FALSE,0))),0,1)</f>
        <v>0</v>
      </c>
      <c r="O142" s="36">
        <f>IF(ISNA(_xlfn.XMATCH("無回答",_xlfn.TEXTSPLIT(回答一覧[[#This Row],[4⃣区のおしらせ「せたがや」をどのように入手しているか（複数選択可）]],";",,FALSE,0))),0,1)</f>
        <v>0</v>
      </c>
      <c r="P142" s="8" t="s">
        <v>387</v>
      </c>
      <c r="Q142" s="8" t="s">
        <v>352</v>
      </c>
      <c r="R142" s="8" t="s">
        <v>352</v>
      </c>
      <c r="S142" s="8" t="s">
        <v>352</v>
      </c>
      <c r="T142" s="8" t="s">
        <v>352</v>
      </c>
      <c r="U142" s="8" t="s">
        <v>352</v>
      </c>
      <c r="V142" s="8" t="s">
        <v>370</v>
      </c>
      <c r="W142" s="7" t="s">
        <v>458</v>
      </c>
      <c r="X142" s="36">
        <f>IF(ISNA(_xlfn.XMATCH("利用できる行政サービスや、暮らしに関わる情報・知識を入手したい",_xlfn.TEXTSPLIT(回答一覧[[#This Row],[6⃣区のおしらせ「せたがや」にどんなことを期待するか（複数選択可）]],";",,FALSE,0))),0,1)</f>
        <v>1</v>
      </c>
      <c r="Y142" s="36">
        <f>IF(ISNA(_xlfn.XMATCH("イベントの情報を入手したい",_xlfn.TEXTSPLIT(回答一覧[[#This Row],[6⃣区のおしらせ「せたがや」にどんなことを期待するか（複数選択可）]],";",,FALSE,0))),0,1)</f>
        <v>1</v>
      </c>
      <c r="Z142" s="36">
        <f>IF(ISNA(_xlfn.XMATCH("区の新しい取組みについて知りたい",_xlfn.TEXTSPLIT(回答一覧[[#This Row],[6⃣区のおしらせ「せたがや」にどんなことを期待するか（複数選択可）]],";",,FALSE,0))),0,1)</f>
        <v>1</v>
      </c>
      <c r="AA142" s="36">
        <f>IF(ISNA(_xlfn.XMATCH("予算など区政の基本的な情報を入手したい",_xlfn.TEXTSPLIT(回答一覧[[#This Row],[6⃣区のおしらせ「せたがや」にどんなことを期待するか（複数選択可）]],";",,FALSE,0))),0,1)</f>
        <v>0</v>
      </c>
      <c r="AB142" s="36">
        <f>IF(ISNA(_xlfn.XMATCH("区が直面する課題や、それに対する区の考え・取組みについて知りたい",_xlfn.TEXTSPLIT(回答一覧[[#This Row],[6⃣区のおしらせ「せたがや」にどんなことを期待するか（複数選択可）]],";",,FALSE,0))),0,1)</f>
        <v>1</v>
      </c>
      <c r="AC142" s="36">
        <f>IF(ISNA(_xlfn.XMATCH("区の取組みへの意見募集企画に意見や提案を寄せたい",_xlfn.TEXTSPLIT(回答一覧[[#This Row],[6⃣区のおしらせ「せたがや」にどんなことを期待するか（複数選択可）]],";",,FALSE,0))),0,1)</f>
        <v>0</v>
      </c>
      <c r="AD142" s="36">
        <f>IF(ISNA(_xlfn.XMATCH("区民等と区が協働して取り組んでいる事柄について知りたい",_xlfn.TEXTSPLIT(回答一覧[[#This Row],[6⃣区のおしらせ「せたがや」にどんなことを期待するか（複数選択可）]],";",,FALSE,0))),0,1)</f>
        <v>1</v>
      </c>
      <c r="AE142" s="36">
        <f>IF(ISNA(_xlfn.XMATCH("特にない",_xlfn.TEXTSPLIT(回答一覧[[#This Row],[6⃣区のおしらせ「せたがや」にどんなことを期待するか（複数選択可）]],";",,FALSE,0))),0,1)</f>
        <v>0</v>
      </c>
      <c r="AF142" s="36">
        <f>IF(ISNA(_xlfn.XMATCH("無回答",_xlfn.TEXTSPLIT(回答一覧[[#This Row],[6⃣区のおしらせ「せたがや」にどんなことを期待するか（複数選択可）]],";",,FALSE,0))),0,1)</f>
        <v>0</v>
      </c>
      <c r="AG142" s="7" t="s">
        <v>459</v>
      </c>
      <c r="AH142" s="36">
        <f>IF(ISNA(_xlfn.XMATCH("健康づくりや高齢者・障害者の福祉に関すること",_xlfn.TEXTSPLIT(回答一覧[[#This Row],[7⃣区のおしらせ「せたがや」でどのようなテーマを特集してほしいか（複数選択可）]],";",,FALSE,0))),0,1)</f>
        <v>0</v>
      </c>
      <c r="AI142" s="36">
        <f>IF(ISNA(_xlfn.XMATCH("生活の困りごとに対する支援に関すること",_xlfn.TEXTSPLIT(回答一覧[[#This Row],[7⃣区のおしらせ「せたがや」でどのようなテーマを特集してほしいか（複数選択可）]],";",,FALSE,0))),0,1)</f>
        <v>0</v>
      </c>
      <c r="AJ142" s="36">
        <f>IF(ISNA(_xlfn.XMATCH("子ども・若者や教育に関すること",_xlfn.TEXTSPLIT(回答一覧[[#This Row],[7⃣区のおしらせ「せたがや」でどのようなテーマを特集してほしいか（複数選択可）]],";",,FALSE,0))),0,1)</f>
        <v>0</v>
      </c>
      <c r="AK142" s="36">
        <f>IF(ISNA(_xlfn.XMATCH("地域コミュニティに関すること",_xlfn.TEXTSPLIT(回答一覧[[#This Row],[7⃣区のおしらせ「せたがや」でどのようなテーマを特集してほしいか（複数選択可）]],";",,FALSE,0))),0,1)</f>
        <v>1</v>
      </c>
      <c r="AL142" s="36">
        <f>IF(ISNA(_xlfn.XMATCH("防災や防犯に関すること",_xlfn.TEXTSPLIT(回答一覧[[#This Row],[7⃣区のおしらせ「せたがや」でどのようなテーマを特集してほしいか（複数選択可）]],";",,FALSE,0))),0,1)</f>
        <v>1</v>
      </c>
      <c r="AM142" s="36">
        <f>IF(ISNA(_xlfn.XMATCH("多様性の尊重（人権尊重・男女共同参画）に関すること",_xlfn.TEXTSPLIT(回答一覧[[#This Row],[7⃣区のおしらせ「せたがや」でどのようなテーマを特集してほしいか（複数選択可）]],";",,FALSE,0))),0,1)</f>
        <v>0</v>
      </c>
      <c r="AN142" s="36">
        <f>IF(ISNA(_xlfn.XMATCH("文化・芸術やスポーツ、生涯学習に関すること",_xlfn.TEXTSPLIT(回答一覧[[#This Row],[7⃣区のおしらせ「せたがや」でどのようなテーマを特集してほしいか（複数選択可）]],";",,FALSE,0))),0,1)</f>
        <v>1</v>
      </c>
      <c r="AO142" s="36">
        <f>IF(ISNA(_xlfn.XMATCH("清掃・資源リサイクルに関すること",_xlfn.TEXTSPLIT(回答一覧[[#This Row],[7⃣区のおしらせ「せたがや」でどのようなテーマを特集してほしいか（複数選択可）]],";",,FALSE,0))),0,1)</f>
        <v>1</v>
      </c>
      <c r="AP142" s="36">
        <f>IF(ISNA(_xlfn.XMATCH("消費者支援や産業振興・雇用促進に関すること",_xlfn.TEXTSPLIT(回答一覧[[#This Row],[7⃣区のおしらせ「せたがや」でどのようなテーマを特集してほしいか（複数選択可）]],";",,FALSE,0))),0,1)</f>
        <v>0</v>
      </c>
      <c r="AQ142" s="36">
        <f>IF(ISNA(_xlfn.XMATCH("公園・緑地や自然環境の保護に関すること",_xlfn.TEXTSPLIT(回答一覧[[#This Row],[7⃣区のおしらせ「せたがや」でどのようなテーマを特集してほしいか（複数選択可）]],";",,FALSE,0))),0,1)</f>
        <v>0</v>
      </c>
      <c r="AR142" s="36">
        <f>IF(ISNA(_xlfn.XMATCH("都市景観や交通に関すること",_xlfn.TEXTSPLIT(回答一覧[[#This Row],[7⃣区のおしらせ「せたがや」でどのようなテーマを特集してほしいか（複数選択可）]],";",,FALSE,0))),0,1)</f>
        <v>0</v>
      </c>
      <c r="AS142" s="36">
        <f>IF(ISNA(_xlfn.XMATCH("特にない",_xlfn.TEXTSPLIT(回答一覧[[#This Row],[7⃣区のおしらせ「せたがや」でどのようなテーマを特集してほしいか（複数選択可）]],";",,FALSE,0))),0,1)</f>
        <v>0</v>
      </c>
      <c r="AT142" s="36">
        <f>IF(ISNA(_xlfn.XMATCH("その他",_xlfn.TEXTSPLIT(回答一覧[[#This Row],[7⃣区のおしらせ「せたがや」でどのようなテーマを特集してほしいか（複数選択可）]],";",,FALSE,0))),0,1)</f>
        <v>0</v>
      </c>
      <c r="AU142" s="36">
        <f>IF(ISNA(_xlfn.XMATCH("無回答",_xlfn.TEXTSPLIT(回答一覧[[#This Row],[7⃣区のおしらせ「せたがや」でどのようなテーマを特集してほしいか（複数選択可）]],";",,FALSE,0))),0,1)</f>
        <v>0</v>
      </c>
      <c r="AV142" s="8" t="s">
        <v>356</v>
      </c>
      <c r="AW142" s="8" t="s">
        <v>383</v>
      </c>
      <c r="AX142" s="8" t="s">
        <v>347</v>
      </c>
      <c r="AY142" s="7"/>
    </row>
    <row r="143" spans="1:51" ht="67.5">
      <c r="A143" s="6" t="s">
        <v>125</v>
      </c>
      <c r="B143" s="12" t="s">
        <v>358</v>
      </c>
      <c r="C143" s="12" t="s">
        <v>380</v>
      </c>
      <c r="D143" s="8" t="s">
        <v>728</v>
      </c>
      <c r="E143" s="8" t="s">
        <v>730</v>
      </c>
      <c r="F143" s="7" t="s">
        <v>390</v>
      </c>
      <c r="G143" s="36">
        <f>IF(ISNA(_xlfn.XMATCH("新聞折込・戸別配付",_xlfn.TEXTSPLIT(回答一覧[[#This Row],[4⃣区のおしらせ「せたがや」をどのように入手しているか（複数選択可）]],";",,FALSE,0))),0,1)</f>
        <v>0</v>
      </c>
      <c r="H143" s="36">
        <f>IF(ISNA(_xlfn.XMATCH("駅",_xlfn.TEXTSPLIT(回答一覧[[#This Row],[4⃣区のおしらせ「せたがや」をどのように入手しているか（複数選択可）]],";",,FALSE,0))),0,1)</f>
        <v>1</v>
      </c>
      <c r="I143" s="36">
        <f>IF(ISNA(_xlfn.XMATCH("郵便局・コンビニエンスストア・その他商業施設",_xlfn.TEXTSPLIT(回答一覧[[#This Row],[4⃣区のおしらせ「せたがや」をどのように入手しているか（複数選択可）]],";",,FALSE,0))),0,1)</f>
        <v>0</v>
      </c>
      <c r="J143" s="36">
        <f>IF(ISNA(_xlfn.XMATCH("区施設",_xlfn.TEXTSPLIT(回答一覧[[#This Row],[4⃣区のおしらせ「せたがや」をどのように入手しているか（複数選択可）]],";",,FALSE,0))),0,1)</f>
        <v>0</v>
      </c>
      <c r="K143" s="36">
        <f>IF(ISNA(_xlfn.XMATCH("区のホームページ",_xlfn.TEXTSPLIT(回答一覧[[#This Row],[4⃣区のおしらせ「せたがや」をどのように入手しているか（複数選択可）]],";",,FALSE,0))),0,1)</f>
        <v>0</v>
      </c>
      <c r="L143" s="36">
        <f>IF(ISNA(_xlfn.XMATCH("カタログポケット・マチイロ",_xlfn.TEXTSPLIT(回答一覧[[#This Row],[4⃣区のおしらせ「せたがや」をどのように入手しているか（複数選択可）]],";",,FALSE,0))),0,1)</f>
        <v>0</v>
      </c>
      <c r="M143" s="36">
        <f>IF(ISNA(_xlfn.XMATCH("入手していない",_xlfn.TEXTSPLIT(回答一覧[[#This Row],[4⃣区のおしらせ「せたがや」をどのように入手しているか（複数選択可）]],";",,FALSE,0))),0,1)</f>
        <v>0</v>
      </c>
      <c r="N143" s="36">
        <f>IF(ISNA(_xlfn.XMATCH("その他",_xlfn.TEXTSPLIT(回答一覧[[#This Row],[4⃣区のおしらせ「せたがや」をどのように入手しているか（複数選択可）]],";",,FALSE,0))),0,1)</f>
        <v>0</v>
      </c>
      <c r="O143" s="36">
        <f>IF(ISNA(_xlfn.XMATCH("無回答",_xlfn.TEXTSPLIT(回答一覧[[#This Row],[4⃣区のおしらせ「せたがや」をどのように入手しているか（複数選択可）]],";",,FALSE,0))),0,1)</f>
        <v>0</v>
      </c>
      <c r="P143" s="8" t="s">
        <v>360</v>
      </c>
      <c r="Q143" s="8" t="s">
        <v>352</v>
      </c>
      <c r="R143" s="8" t="s">
        <v>352</v>
      </c>
      <c r="S143" s="8" t="s">
        <v>352</v>
      </c>
      <c r="T143" s="8" t="s">
        <v>352</v>
      </c>
      <c r="U143" s="8" t="s">
        <v>352</v>
      </c>
      <c r="V143" s="8" t="s">
        <v>353</v>
      </c>
      <c r="W143" s="7" t="s">
        <v>456</v>
      </c>
      <c r="X143" s="36">
        <f>IF(ISNA(_xlfn.XMATCH("利用できる行政サービスや、暮らしに関わる情報・知識を入手したい",_xlfn.TEXTSPLIT(回答一覧[[#This Row],[6⃣区のおしらせ「せたがや」にどんなことを期待するか（複数選択可）]],";",,FALSE,0))),0,1)</f>
        <v>1</v>
      </c>
      <c r="Y143" s="36">
        <f>IF(ISNA(_xlfn.XMATCH("イベントの情報を入手したい",_xlfn.TEXTSPLIT(回答一覧[[#This Row],[6⃣区のおしらせ「せたがや」にどんなことを期待するか（複数選択可）]],";",,FALSE,0))),0,1)</f>
        <v>0</v>
      </c>
      <c r="Z143" s="36">
        <f>IF(ISNA(_xlfn.XMATCH("区の新しい取組みについて知りたい",_xlfn.TEXTSPLIT(回答一覧[[#This Row],[6⃣区のおしらせ「せたがや」にどんなことを期待するか（複数選択可）]],";",,FALSE,0))),0,1)</f>
        <v>1</v>
      </c>
      <c r="AA143" s="36">
        <f>IF(ISNA(_xlfn.XMATCH("予算など区政の基本的な情報を入手したい",_xlfn.TEXTSPLIT(回答一覧[[#This Row],[6⃣区のおしらせ「せたがや」にどんなことを期待するか（複数選択可）]],";",,FALSE,0))),0,1)</f>
        <v>1</v>
      </c>
      <c r="AB143" s="36">
        <f>IF(ISNA(_xlfn.XMATCH("区が直面する課題や、それに対する区の考え・取組みについて知りたい",_xlfn.TEXTSPLIT(回答一覧[[#This Row],[6⃣区のおしらせ「せたがや」にどんなことを期待するか（複数選択可）]],";",,FALSE,0))),0,1)</f>
        <v>0</v>
      </c>
      <c r="AC143" s="36">
        <f>IF(ISNA(_xlfn.XMATCH("区の取組みへの意見募集企画に意見や提案を寄せたい",_xlfn.TEXTSPLIT(回答一覧[[#This Row],[6⃣区のおしらせ「せたがや」にどんなことを期待するか（複数選択可）]],";",,FALSE,0))),0,1)</f>
        <v>1</v>
      </c>
      <c r="AD143" s="36">
        <f>IF(ISNA(_xlfn.XMATCH("区民等と区が協働して取り組んでいる事柄について知りたい",_xlfn.TEXTSPLIT(回答一覧[[#This Row],[6⃣区のおしらせ「せたがや」にどんなことを期待するか（複数選択可）]],";",,FALSE,0))),0,1)</f>
        <v>1</v>
      </c>
      <c r="AE143" s="36">
        <f>IF(ISNA(_xlfn.XMATCH("特にない",_xlfn.TEXTSPLIT(回答一覧[[#This Row],[6⃣区のおしらせ「せたがや」にどんなことを期待するか（複数選択可）]],";",,FALSE,0))),0,1)</f>
        <v>0</v>
      </c>
      <c r="AF143" s="36">
        <f>IF(ISNA(_xlfn.XMATCH("無回答",_xlfn.TEXTSPLIT(回答一覧[[#This Row],[6⃣区のおしらせ「せたがや」にどんなことを期待するか（複数選択可）]],";",,FALSE,0))),0,1)</f>
        <v>0</v>
      </c>
      <c r="AG143" s="7" t="s">
        <v>457</v>
      </c>
      <c r="AH143" s="36">
        <f>IF(ISNA(_xlfn.XMATCH("健康づくりや高齢者・障害者の福祉に関すること",_xlfn.TEXTSPLIT(回答一覧[[#This Row],[7⃣区のおしらせ「せたがや」でどのようなテーマを特集してほしいか（複数選択可）]],";",,FALSE,0))),0,1)</f>
        <v>1</v>
      </c>
      <c r="AI143" s="36">
        <f>IF(ISNA(_xlfn.XMATCH("生活の困りごとに対する支援に関すること",_xlfn.TEXTSPLIT(回答一覧[[#This Row],[7⃣区のおしらせ「せたがや」でどのようなテーマを特集してほしいか（複数選択可）]],";",,FALSE,0))),0,1)</f>
        <v>1</v>
      </c>
      <c r="AJ143" s="36">
        <f>IF(ISNA(_xlfn.XMATCH("子ども・若者や教育に関すること",_xlfn.TEXTSPLIT(回答一覧[[#This Row],[7⃣区のおしらせ「せたがや」でどのようなテーマを特集してほしいか（複数選択可）]],";",,FALSE,0))),0,1)</f>
        <v>1</v>
      </c>
      <c r="AK143" s="36">
        <f>IF(ISNA(_xlfn.XMATCH("地域コミュニティに関すること",_xlfn.TEXTSPLIT(回答一覧[[#This Row],[7⃣区のおしらせ「せたがや」でどのようなテーマを特集してほしいか（複数選択可）]],";",,FALSE,0))),0,1)</f>
        <v>1</v>
      </c>
      <c r="AL143" s="36">
        <f>IF(ISNA(_xlfn.XMATCH("防災や防犯に関すること",_xlfn.TEXTSPLIT(回答一覧[[#This Row],[7⃣区のおしらせ「せたがや」でどのようなテーマを特集してほしいか（複数選択可）]],";",,FALSE,0))),0,1)</f>
        <v>1</v>
      </c>
      <c r="AM143" s="36">
        <f>IF(ISNA(_xlfn.XMATCH("多様性の尊重（人権尊重・男女共同参画）に関すること",_xlfn.TEXTSPLIT(回答一覧[[#This Row],[7⃣区のおしらせ「せたがや」でどのようなテーマを特集してほしいか（複数選択可）]],";",,FALSE,0))),0,1)</f>
        <v>1</v>
      </c>
      <c r="AN143" s="36">
        <f>IF(ISNA(_xlfn.XMATCH("文化・芸術やスポーツ、生涯学習に関すること",_xlfn.TEXTSPLIT(回答一覧[[#This Row],[7⃣区のおしらせ「せたがや」でどのようなテーマを特集してほしいか（複数選択可）]],";",,FALSE,0))),0,1)</f>
        <v>1</v>
      </c>
      <c r="AO143" s="36">
        <f>IF(ISNA(_xlfn.XMATCH("清掃・資源リサイクルに関すること",_xlfn.TEXTSPLIT(回答一覧[[#This Row],[7⃣区のおしらせ「せたがや」でどのようなテーマを特集してほしいか（複数選択可）]],";",,FALSE,0))),0,1)</f>
        <v>0</v>
      </c>
      <c r="AP143" s="36">
        <f>IF(ISNA(_xlfn.XMATCH("消費者支援や産業振興・雇用促進に関すること",_xlfn.TEXTSPLIT(回答一覧[[#This Row],[7⃣区のおしらせ「せたがや」でどのようなテーマを特集してほしいか（複数選択可）]],";",,FALSE,0))),0,1)</f>
        <v>0</v>
      </c>
      <c r="AQ143" s="36">
        <f>IF(ISNA(_xlfn.XMATCH("公園・緑地や自然環境の保護に関すること",_xlfn.TEXTSPLIT(回答一覧[[#This Row],[7⃣区のおしらせ「せたがや」でどのようなテーマを特集してほしいか（複数選択可）]],";",,FALSE,0))),0,1)</f>
        <v>0</v>
      </c>
      <c r="AR143" s="36">
        <f>IF(ISNA(_xlfn.XMATCH("都市景観や交通に関すること",_xlfn.TEXTSPLIT(回答一覧[[#This Row],[7⃣区のおしらせ「せたがや」でどのようなテーマを特集してほしいか（複数選択可）]],";",,FALSE,0))),0,1)</f>
        <v>1</v>
      </c>
      <c r="AS143" s="36">
        <f>IF(ISNA(_xlfn.XMATCH("特にない",_xlfn.TEXTSPLIT(回答一覧[[#This Row],[7⃣区のおしらせ「せたがや」でどのようなテーマを特集してほしいか（複数選択可）]],";",,FALSE,0))),0,1)</f>
        <v>0</v>
      </c>
      <c r="AT143" s="36">
        <f>IF(ISNA(_xlfn.XMATCH("その他",_xlfn.TEXTSPLIT(回答一覧[[#This Row],[7⃣区のおしらせ「せたがや」でどのようなテーマを特集してほしいか（複数選択可）]],";",,FALSE,0))),0,1)</f>
        <v>0</v>
      </c>
      <c r="AU143" s="36">
        <f>IF(ISNA(_xlfn.XMATCH("無回答",_xlfn.TEXTSPLIT(回答一覧[[#This Row],[7⃣区のおしらせ「せたがや」でどのようなテーマを特集してほしいか（複数選択可）]],";",,FALSE,0))),0,1)</f>
        <v>0</v>
      </c>
      <c r="AV143" s="8" t="s">
        <v>356</v>
      </c>
      <c r="AW143" s="8" t="s">
        <v>397</v>
      </c>
      <c r="AX143" s="8" t="s">
        <v>347</v>
      </c>
      <c r="AY143" s="7"/>
    </row>
    <row r="144" spans="1:51" ht="40.5">
      <c r="A144" s="6" t="s">
        <v>124</v>
      </c>
      <c r="B144" s="12" t="s">
        <v>348</v>
      </c>
      <c r="C144" s="12" t="s">
        <v>380</v>
      </c>
      <c r="D144" s="8" t="s">
        <v>728</v>
      </c>
      <c r="E144" s="8" t="s">
        <v>730</v>
      </c>
      <c r="F144" s="7" t="s">
        <v>390</v>
      </c>
      <c r="G144" s="36">
        <f>IF(ISNA(_xlfn.XMATCH("新聞折込・戸別配付",_xlfn.TEXTSPLIT(回答一覧[[#This Row],[4⃣区のおしらせ「せたがや」をどのように入手しているか（複数選択可）]],";",,FALSE,0))),0,1)</f>
        <v>0</v>
      </c>
      <c r="H144" s="36">
        <f>IF(ISNA(_xlfn.XMATCH("駅",_xlfn.TEXTSPLIT(回答一覧[[#This Row],[4⃣区のおしらせ「せたがや」をどのように入手しているか（複数選択可）]],";",,FALSE,0))),0,1)</f>
        <v>1</v>
      </c>
      <c r="I144" s="36">
        <f>IF(ISNA(_xlfn.XMATCH("郵便局・コンビニエンスストア・その他商業施設",_xlfn.TEXTSPLIT(回答一覧[[#This Row],[4⃣区のおしらせ「せたがや」をどのように入手しているか（複数選択可）]],";",,FALSE,0))),0,1)</f>
        <v>0</v>
      </c>
      <c r="J144" s="36">
        <f>IF(ISNA(_xlfn.XMATCH("区施設",_xlfn.TEXTSPLIT(回答一覧[[#This Row],[4⃣区のおしらせ「せたがや」をどのように入手しているか（複数選択可）]],";",,FALSE,0))),0,1)</f>
        <v>0</v>
      </c>
      <c r="K144" s="36">
        <f>IF(ISNA(_xlfn.XMATCH("区のホームページ",_xlfn.TEXTSPLIT(回答一覧[[#This Row],[4⃣区のおしらせ「せたがや」をどのように入手しているか（複数選択可）]],";",,FALSE,0))),0,1)</f>
        <v>0</v>
      </c>
      <c r="L144" s="36">
        <f>IF(ISNA(_xlfn.XMATCH("カタログポケット・マチイロ",_xlfn.TEXTSPLIT(回答一覧[[#This Row],[4⃣区のおしらせ「せたがや」をどのように入手しているか（複数選択可）]],";",,FALSE,0))),0,1)</f>
        <v>0</v>
      </c>
      <c r="M144" s="36">
        <f>IF(ISNA(_xlfn.XMATCH("入手していない",_xlfn.TEXTSPLIT(回答一覧[[#This Row],[4⃣区のおしらせ「せたがや」をどのように入手しているか（複数選択可）]],";",,FALSE,0))),0,1)</f>
        <v>0</v>
      </c>
      <c r="N144" s="36">
        <f>IF(ISNA(_xlfn.XMATCH("その他",_xlfn.TEXTSPLIT(回答一覧[[#This Row],[4⃣区のおしらせ「せたがや」をどのように入手しているか（複数選択可）]],";",,FALSE,0))),0,1)</f>
        <v>0</v>
      </c>
      <c r="O144" s="36">
        <f>IF(ISNA(_xlfn.XMATCH("無回答",_xlfn.TEXTSPLIT(回答一覧[[#This Row],[4⃣区のおしらせ「せたがや」をどのように入手しているか（複数選択可）]],";",,FALSE,0))),0,1)</f>
        <v>0</v>
      </c>
      <c r="P144" s="8" t="s">
        <v>436</v>
      </c>
      <c r="Q144" s="8" t="s">
        <v>352</v>
      </c>
      <c r="R144" s="8" t="s">
        <v>352</v>
      </c>
      <c r="S144" s="8" t="s">
        <v>352</v>
      </c>
      <c r="T144" s="8" t="s">
        <v>377</v>
      </c>
      <c r="U144" s="8" t="s">
        <v>352</v>
      </c>
      <c r="V144" s="8" t="s">
        <v>353</v>
      </c>
      <c r="W144" s="7" t="s">
        <v>432</v>
      </c>
      <c r="X144" s="36">
        <f>IF(ISNA(_xlfn.XMATCH("利用できる行政サービスや、暮らしに関わる情報・知識を入手したい",_xlfn.TEXTSPLIT(回答一覧[[#This Row],[6⃣区のおしらせ「せたがや」にどんなことを期待するか（複数選択可）]],";",,FALSE,0))),0,1)</f>
        <v>1</v>
      </c>
      <c r="Y144" s="36">
        <f>IF(ISNA(_xlfn.XMATCH("イベントの情報を入手したい",_xlfn.TEXTSPLIT(回答一覧[[#This Row],[6⃣区のおしらせ「せたがや」にどんなことを期待するか（複数選択可）]],";",,FALSE,0))),0,1)</f>
        <v>1</v>
      </c>
      <c r="Z144" s="36">
        <f>IF(ISNA(_xlfn.XMATCH("区の新しい取組みについて知りたい",_xlfn.TEXTSPLIT(回答一覧[[#This Row],[6⃣区のおしらせ「せたがや」にどんなことを期待するか（複数選択可）]],";",,FALSE,0))),0,1)</f>
        <v>1</v>
      </c>
      <c r="AA144" s="36">
        <f>IF(ISNA(_xlfn.XMATCH("予算など区政の基本的な情報を入手したい",_xlfn.TEXTSPLIT(回答一覧[[#This Row],[6⃣区のおしらせ「せたがや」にどんなことを期待するか（複数選択可）]],";",,FALSE,0))),0,1)</f>
        <v>0</v>
      </c>
      <c r="AB144" s="36">
        <f>IF(ISNA(_xlfn.XMATCH("区が直面する課題や、それに対する区の考え・取組みについて知りたい",_xlfn.TEXTSPLIT(回答一覧[[#This Row],[6⃣区のおしらせ「せたがや」にどんなことを期待するか（複数選択可）]],";",,FALSE,0))),0,1)</f>
        <v>1</v>
      </c>
      <c r="AC144" s="36">
        <f>IF(ISNA(_xlfn.XMATCH("区の取組みへの意見募集企画に意見や提案を寄せたい",_xlfn.TEXTSPLIT(回答一覧[[#This Row],[6⃣区のおしらせ「せたがや」にどんなことを期待するか（複数選択可）]],";",,FALSE,0))),0,1)</f>
        <v>0</v>
      </c>
      <c r="AD144" s="36">
        <f>IF(ISNA(_xlfn.XMATCH("区民等と区が協働して取り組んでいる事柄について知りたい",_xlfn.TEXTSPLIT(回答一覧[[#This Row],[6⃣区のおしらせ「せたがや」にどんなことを期待するか（複数選択可）]],";",,FALSE,0))),0,1)</f>
        <v>0</v>
      </c>
      <c r="AE144" s="36">
        <f>IF(ISNA(_xlfn.XMATCH("特にない",_xlfn.TEXTSPLIT(回答一覧[[#This Row],[6⃣区のおしらせ「せたがや」にどんなことを期待するか（複数選択可）]],";",,FALSE,0))),0,1)</f>
        <v>0</v>
      </c>
      <c r="AF144" s="36">
        <f>IF(ISNA(_xlfn.XMATCH("無回答",_xlfn.TEXTSPLIT(回答一覧[[#This Row],[6⃣区のおしらせ「せたがや」にどんなことを期待するか（複数選択可）]],";",,FALSE,0))),0,1)</f>
        <v>0</v>
      </c>
      <c r="AG144" s="7" t="s">
        <v>847</v>
      </c>
      <c r="AH144" s="36">
        <f>IF(ISNA(_xlfn.XMATCH("健康づくりや高齢者・障害者の福祉に関すること",_xlfn.TEXTSPLIT(回答一覧[[#This Row],[7⃣区のおしらせ「せたがや」でどのようなテーマを特集してほしいか（複数選択可）]],";",,FALSE,0))),0,1)</f>
        <v>0</v>
      </c>
      <c r="AI144" s="36">
        <f>IF(ISNA(_xlfn.XMATCH("生活の困りごとに対する支援に関すること",_xlfn.TEXTSPLIT(回答一覧[[#This Row],[7⃣区のおしらせ「せたがや」でどのようなテーマを特集してほしいか（複数選択可）]],";",,FALSE,0))),0,1)</f>
        <v>0</v>
      </c>
      <c r="AJ144" s="36">
        <f>IF(ISNA(_xlfn.XMATCH("子ども・若者や教育に関すること",_xlfn.TEXTSPLIT(回答一覧[[#This Row],[7⃣区のおしらせ「せたがや」でどのようなテーマを特集してほしいか（複数選択可）]],";",,FALSE,0))),0,1)</f>
        <v>0</v>
      </c>
      <c r="AK144" s="36">
        <f>IF(ISNA(_xlfn.XMATCH("地域コミュニティに関すること",_xlfn.TEXTSPLIT(回答一覧[[#This Row],[7⃣区のおしらせ「せたがや」でどのようなテーマを特集してほしいか（複数選択可）]],";",,FALSE,0))),0,1)</f>
        <v>0</v>
      </c>
      <c r="AL144" s="36">
        <f>IF(ISNA(_xlfn.XMATCH("防災や防犯に関すること",_xlfn.TEXTSPLIT(回答一覧[[#This Row],[7⃣区のおしらせ「せたがや」でどのようなテーマを特集してほしいか（複数選択可）]],";",,FALSE,0))),0,1)</f>
        <v>0</v>
      </c>
      <c r="AM144" s="36">
        <f>IF(ISNA(_xlfn.XMATCH("多様性の尊重（人権尊重・男女共同参画）に関すること",_xlfn.TEXTSPLIT(回答一覧[[#This Row],[7⃣区のおしらせ「せたがや」でどのようなテーマを特集してほしいか（複数選択可）]],";",,FALSE,0))),0,1)</f>
        <v>0</v>
      </c>
      <c r="AN144" s="36">
        <f>IF(ISNA(_xlfn.XMATCH("文化・芸術やスポーツ、生涯学習に関すること",_xlfn.TEXTSPLIT(回答一覧[[#This Row],[7⃣区のおしらせ「せたがや」でどのようなテーマを特集してほしいか（複数選択可）]],";",,FALSE,0))),0,1)</f>
        <v>0</v>
      </c>
      <c r="AO144" s="36">
        <f>IF(ISNA(_xlfn.XMATCH("清掃・資源リサイクルに関すること",_xlfn.TEXTSPLIT(回答一覧[[#This Row],[7⃣区のおしらせ「せたがや」でどのようなテーマを特集してほしいか（複数選択可）]],";",,FALSE,0))),0,1)</f>
        <v>0</v>
      </c>
      <c r="AP144" s="36">
        <f>IF(ISNA(_xlfn.XMATCH("消費者支援や産業振興・雇用促進に関すること",_xlfn.TEXTSPLIT(回答一覧[[#This Row],[7⃣区のおしらせ「せたがや」でどのようなテーマを特集してほしいか（複数選択可）]],";",,FALSE,0))),0,1)</f>
        <v>0</v>
      </c>
      <c r="AQ144" s="36">
        <f>IF(ISNA(_xlfn.XMATCH("公園・緑地や自然環境の保護に関すること",_xlfn.TEXTSPLIT(回答一覧[[#This Row],[7⃣区のおしらせ「せたがや」でどのようなテーマを特集してほしいか（複数選択可）]],";",,FALSE,0))),0,1)</f>
        <v>0</v>
      </c>
      <c r="AR144" s="36">
        <f>IF(ISNA(_xlfn.XMATCH("都市景観や交通に関すること",_xlfn.TEXTSPLIT(回答一覧[[#This Row],[7⃣区のおしらせ「せたがや」でどのようなテーマを特集してほしいか（複数選択可）]],";",,FALSE,0))),0,1)</f>
        <v>0</v>
      </c>
      <c r="AS144" s="36">
        <f>IF(ISNA(_xlfn.XMATCH("特にない",_xlfn.TEXTSPLIT(回答一覧[[#This Row],[7⃣区のおしらせ「せたがや」でどのようなテーマを特集してほしいか（複数選択可）]],";",,FALSE,0))),0,1)</f>
        <v>0</v>
      </c>
      <c r="AT144" s="36">
        <f>IF(ISNA(_xlfn.XMATCH("その他",_xlfn.TEXTSPLIT(回答一覧[[#This Row],[7⃣区のおしらせ「せたがや」でどのようなテーマを特集してほしいか（複数選択可）]],";",,FALSE,0))),0,1)</f>
        <v>0</v>
      </c>
      <c r="AU144" s="36">
        <f>IF(ISNA(_xlfn.XMATCH("無回答",_xlfn.TEXTSPLIT(回答一覧[[#This Row],[7⃣区のおしらせ「せたがや」でどのようなテーマを特集してほしいか（複数選択可）]],";",,FALSE,0))),0,1)</f>
        <v>1</v>
      </c>
      <c r="AV144" s="8" t="s">
        <v>847</v>
      </c>
      <c r="AW144" s="8" t="s">
        <v>847</v>
      </c>
      <c r="AX144" s="8" t="s">
        <v>347</v>
      </c>
      <c r="AY144" s="7"/>
    </row>
    <row r="145" spans="1:51" ht="40.5">
      <c r="A145" s="6" t="s">
        <v>123</v>
      </c>
      <c r="B145" s="12" t="s">
        <v>364</v>
      </c>
      <c r="C145" s="12" t="s">
        <v>349</v>
      </c>
      <c r="D145" s="8" t="s">
        <v>728</v>
      </c>
      <c r="E145" s="8" t="s">
        <v>730</v>
      </c>
      <c r="F145" s="7" t="s">
        <v>350</v>
      </c>
      <c r="G145" s="36">
        <f>IF(ISNA(_xlfn.XMATCH("新聞折込・戸別配付",_xlfn.TEXTSPLIT(回答一覧[[#This Row],[4⃣区のおしらせ「せたがや」をどのように入手しているか（複数選択可）]],";",,FALSE,0))),0,1)</f>
        <v>1</v>
      </c>
      <c r="H145" s="36">
        <f>IF(ISNA(_xlfn.XMATCH("駅",_xlfn.TEXTSPLIT(回答一覧[[#This Row],[4⃣区のおしらせ「せたがや」をどのように入手しているか（複数選択可）]],";",,FALSE,0))),0,1)</f>
        <v>0</v>
      </c>
      <c r="I145" s="36">
        <f>IF(ISNA(_xlfn.XMATCH("郵便局・コンビニエンスストア・その他商業施設",_xlfn.TEXTSPLIT(回答一覧[[#This Row],[4⃣区のおしらせ「せたがや」をどのように入手しているか（複数選択可）]],";",,FALSE,0))),0,1)</f>
        <v>0</v>
      </c>
      <c r="J145" s="36">
        <f>IF(ISNA(_xlfn.XMATCH("区施設",_xlfn.TEXTSPLIT(回答一覧[[#This Row],[4⃣区のおしらせ「せたがや」をどのように入手しているか（複数選択可）]],";",,FALSE,0))),0,1)</f>
        <v>0</v>
      </c>
      <c r="K145" s="36">
        <f>IF(ISNA(_xlfn.XMATCH("区のホームページ",_xlfn.TEXTSPLIT(回答一覧[[#This Row],[4⃣区のおしらせ「せたがや」をどのように入手しているか（複数選択可）]],";",,FALSE,0))),0,1)</f>
        <v>0</v>
      </c>
      <c r="L145" s="36">
        <f>IF(ISNA(_xlfn.XMATCH("カタログポケット・マチイロ",_xlfn.TEXTSPLIT(回答一覧[[#This Row],[4⃣区のおしらせ「せたがや」をどのように入手しているか（複数選択可）]],";",,FALSE,0))),0,1)</f>
        <v>0</v>
      </c>
      <c r="M145" s="36">
        <f>IF(ISNA(_xlfn.XMATCH("入手していない",_xlfn.TEXTSPLIT(回答一覧[[#This Row],[4⃣区のおしらせ「せたがや」をどのように入手しているか（複数選択可）]],";",,FALSE,0))),0,1)</f>
        <v>0</v>
      </c>
      <c r="N145" s="36">
        <f>IF(ISNA(_xlfn.XMATCH("その他",_xlfn.TEXTSPLIT(回答一覧[[#This Row],[4⃣区のおしらせ「せたがや」をどのように入手しているか（複数選択可）]],";",,FALSE,0))),0,1)</f>
        <v>0</v>
      </c>
      <c r="O145" s="36">
        <f>IF(ISNA(_xlfn.XMATCH("無回答",_xlfn.TEXTSPLIT(回答一覧[[#This Row],[4⃣区のおしらせ「せたがや」をどのように入手しているか（複数選択可）]],";",,FALSE,0))),0,1)</f>
        <v>0</v>
      </c>
      <c r="P145" s="8" t="s">
        <v>351</v>
      </c>
      <c r="Q145" s="8" t="s">
        <v>352</v>
      </c>
      <c r="R145" s="8" t="s">
        <v>352</v>
      </c>
      <c r="S145" s="8" t="s">
        <v>352</v>
      </c>
      <c r="T145" s="8" t="s">
        <v>352</v>
      </c>
      <c r="U145" s="8" t="s">
        <v>352</v>
      </c>
      <c r="V145" s="8" t="s">
        <v>353</v>
      </c>
      <c r="W145" s="7" t="s">
        <v>454</v>
      </c>
      <c r="X145" s="36">
        <f>IF(ISNA(_xlfn.XMATCH("利用できる行政サービスや、暮らしに関わる情報・知識を入手したい",_xlfn.TEXTSPLIT(回答一覧[[#This Row],[6⃣区のおしらせ「せたがや」にどんなことを期待するか（複数選択可）]],";",,FALSE,0))),0,1)</f>
        <v>1</v>
      </c>
      <c r="Y145" s="36">
        <f>IF(ISNA(_xlfn.XMATCH("イベントの情報を入手したい",_xlfn.TEXTSPLIT(回答一覧[[#This Row],[6⃣区のおしらせ「せたがや」にどんなことを期待するか（複数選択可）]],";",,FALSE,0))),0,1)</f>
        <v>1</v>
      </c>
      <c r="Z145" s="36">
        <f>IF(ISNA(_xlfn.XMATCH("区の新しい取組みについて知りたい",_xlfn.TEXTSPLIT(回答一覧[[#This Row],[6⃣区のおしらせ「せたがや」にどんなことを期待するか（複数選択可）]],";",,FALSE,0))),0,1)</f>
        <v>0</v>
      </c>
      <c r="AA145" s="36">
        <f>IF(ISNA(_xlfn.XMATCH("予算など区政の基本的な情報を入手したい",_xlfn.TEXTSPLIT(回答一覧[[#This Row],[6⃣区のおしらせ「せたがや」にどんなことを期待するか（複数選択可）]],";",,FALSE,0))),0,1)</f>
        <v>0</v>
      </c>
      <c r="AB145" s="36">
        <f>IF(ISNA(_xlfn.XMATCH("区が直面する課題や、それに対する区の考え・取組みについて知りたい",_xlfn.TEXTSPLIT(回答一覧[[#This Row],[6⃣区のおしらせ「せたがや」にどんなことを期待するか（複数選択可）]],";",,FALSE,0))),0,1)</f>
        <v>0</v>
      </c>
      <c r="AC145" s="36">
        <f>IF(ISNA(_xlfn.XMATCH("区の取組みへの意見募集企画に意見や提案を寄せたい",_xlfn.TEXTSPLIT(回答一覧[[#This Row],[6⃣区のおしらせ「せたがや」にどんなことを期待するか（複数選択可）]],";",,FALSE,0))),0,1)</f>
        <v>0</v>
      </c>
      <c r="AD145" s="36">
        <f>IF(ISNA(_xlfn.XMATCH("区民等と区が協働して取り組んでいる事柄について知りたい",_xlfn.TEXTSPLIT(回答一覧[[#This Row],[6⃣区のおしらせ「せたがや」にどんなことを期待するか（複数選択可）]],";",,FALSE,0))),0,1)</f>
        <v>1</v>
      </c>
      <c r="AE145" s="36">
        <f>IF(ISNA(_xlfn.XMATCH("特にない",_xlfn.TEXTSPLIT(回答一覧[[#This Row],[6⃣区のおしらせ「せたがや」にどんなことを期待するか（複数選択可）]],";",,FALSE,0))),0,1)</f>
        <v>0</v>
      </c>
      <c r="AF145" s="36">
        <f>IF(ISNA(_xlfn.XMATCH("無回答",_xlfn.TEXTSPLIT(回答一覧[[#This Row],[6⃣区のおしらせ「せたがや」にどんなことを期待するか（複数選択可）]],";",,FALSE,0))),0,1)</f>
        <v>0</v>
      </c>
      <c r="AG145" s="7" t="s">
        <v>455</v>
      </c>
      <c r="AH145" s="36">
        <f>IF(ISNA(_xlfn.XMATCH("健康づくりや高齢者・障害者の福祉に関すること",_xlfn.TEXTSPLIT(回答一覧[[#This Row],[7⃣区のおしらせ「せたがや」でどのようなテーマを特集してほしいか（複数選択可）]],";",,FALSE,0))),0,1)</f>
        <v>1</v>
      </c>
      <c r="AI145" s="36">
        <f>IF(ISNA(_xlfn.XMATCH("生活の困りごとに対する支援に関すること",_xlfn.TEXTSPLIT(回答一覧[[#This Row],[7⃣区のおしらせ「せたがや」でどのようなテーマを特集してほしいか（複数選択可）]],";",,FALSE,0))),0,1)</f>
        <v>0</v>
      </c>
      <c r="AJ145" s="36">
        <f>IF(ISNA(_xlfn.XMATCH("子ども・若者や教育に関すること",_xlfn.TEXTSPLIT(回答一覧[[#This Row],[7⃣区のおしらせ「せたがや」でどのようなテーマを特集してほしいか（複数選択可）]],";",,FALSE,0))),0,1)</f>
        <v>0</v>
      </c>
      <c r="AK145" s="36">
        <f>IF(ISNA(_xlfn.XMATCH("地域コミュニティに関すること",_xlfn.TEXTSPLIT(回答一覧[[#This Row],[7⃣区のおしらせ「せたがや」でどのようなテーマを特集してほしいか（複数選択可）]],";",,FALSE,0))),0,1)</f>
        <v>1</v>
      </c>
      <c r="AL145" s="36">
        <f>IF(ISNA(_xlfn.XMATCH("防災や防犯に関すること",_xlfn.TEXTSPLIT(回答一覧[[#This Row],[7⃣区のおしらせ「せたがや」でどのようなテーマを特集してほしいか（複数選択可）]],";",,FALSE,0))),0,1)</f>
        <v>1</v>
      </c>
      <c r="AM145" s="36">
        <f>IF(ISNA(_xlfn.XMATCH("多様性の尊重（人権尊重・男女共同参画）に関すること",_xlfn.TEXTSPLIT(回答一覧[[#This Row],[7⃣区のおしらせ「せたがや」でどのようなテーマを特集してほしいか（複数選択可）]],";",,FALSE,0))),0,1)</f>
        <v>0</v>
      </c>
      <c r="AN145" s="36">
        <f>IF(ISNA(_xlfn.XMATCH("文化・芸術やスポーツ、生涯学習に関すること",_xlfn.TEXTSPLIT(回答一覧[[#This Row],[7⃣区のおしらせ「せたがや」でどのようなテーマを特集してほしいか（複数選択可）]],";",,FALSE,0))),0,1)</f>
        <v>1</v>
      </c>
      <c r="AO145" s="36">
        <f>IF(ISNA(_xlfn.XMATCH("清掃・資源リサイクルに関すること",_xlfn.TEXTSPLIT(回答一覧[[#This Row],[7⃣区のおしらせ「せたがや」でどのようなテーマを特集してほしいか（複数選択可）]],";",,FALSE,0))),0,1)</f>
        <v>1</v>
      </c>
      <c r="AP145" s="36">
        <f>IF(ISNA(_xlfn.XMATCH("消費者支援や産業振興・雇用促進に関すること",_xlfn.TEXTSPLIT(回答一覧[[#This Row],[7⃣区のおしらせ「せたがや」でどのようなテーマを特集してほしいか（複数選択可）]],";",,FALSE,0))),0,1)</f>
        <v>0</v>
      </c>
      <c r="AQ145" s="36">
        <f>IF(ISNA(_xlfn.XMATCH("公園・緑地や自然環境の保護に関すること",_xlfn.TEXTSPLIT(回答一覧[[#This Row],[7⃣区のおしらせ「せたがや」でどのようなテーマを特集してほしいか（複数選択可）]],";",,FALSE,0))),0,1)</f>
        <v>0</v>
      </c>
      <c r="AR145" s="36">
        <f>IF(ISNA(_xlfn.XMATCH("都市景観や交通に関すること",_xlfn.TEXTSPLIT(回答一覧[[#This Row],[7⃣区のおしらせ「せたがや」でどのようなテーマを特集してほしいか（複数選択可）]],";",,FALSE,0))),0,1)</f>
        <v>0</v>
      </c>
      <c r="AS145" s="36">
        <f>IF(ISNA(_xlfn.XMATCH("特にない",_xlfn.TEXTSPLIT(回答一覧[[#This Row],[7⃣区のおしらせ「せたがや」でどのようなテーマを特集してほしいか（複数選択可）]],";",,FALSE,0))),0,1)</f>
        <v>0</v>
      </c>
      <c r="AT145" s="36">
        <f>IF(ISNA(_xlfn.XMATCH("その他",_xlfn.TEXTSPLIT(回答一覧[[#This Row],[7⃣区のおしらせ「せたがや」でどのようなテーマを特集してほしいか（複数選択可）]],";",,FALSE,0))),0,1)</f>
        <v>0</v>
      </c>
      <c r="AU145" s="36">
        <f>IF(ISNA(_xlfn.XMATCH("無回答",_xlfn.TEXTSPLIT(回答一覧[[#This Row],[7⃣区のおしらせ「せたがや」でどのようなテーマを特集してほしいか（複数選択可）]],";",,FALSE,0))),0,1)</f>
        <v>0</v>
      </c>
      <c r="AV145" s="8" t="s">
        <v>363</v>
      </c>
      <c r="AW145" s="8" t="s">
        <v>357</v>
      </c>
      <c r="AX145" s="8" t="s">
        <v>347</v>
      </c>
      <c r="AY145" s="7"/>
    </row>
    <row r="146" spans="1:51" ht="81">
      <c r="A146" s="6" t="s">
        <v>122</v>
      </c>
      <c r="B146" s="12" t="s">
        <v>368</v>
      </c>
      <c r="C146" s="12" t="s">
        <v>349</v>
      </c>
      <c r="D146" s="8" t="s">
        <v>728</v>
      </c>
      <c r="E146" s="8" t="s">
        <v>730</v>
      </c>
      <c r="F146" s="7" t="s">
        <v>350</v>
      </c>
      <c r="G146" s="36">
        <f>IF(ISNA(_xlfn.XMATCH("新聞折込・戸別配付",_xlfn.TEXTSPLIT(回答一覧[[#This Row],[4⃣区のおしらせ「せたがや」をどのように入手しているか（複数選択可）]],";",,FALSE,0))),0,1)</f>
        <v>1</v>
      </c>
      <c r="H146" s="36">
        <f>IF(ISNA(_xlfn.XMATCH("駅",_xlfn.TEXTSPLIT(回答一覧[[#This Row],[4⃣区のおしらせ「せたがや」をどのように入手しているか（複数選択可）]],";",,FALSE,0))),0,1)</f>
        <v>0</v>
      </c>
      <c r="I146" s="36">
        <f>IF(ISNA(_xlfn.XMATCH("郵便局・コンビニエンスストア・その他商業施設",_xlfn.TEXTSPLIT(回答一覧[[#This Row],[4⃣区のおしらせ「せたがや」をどのように入手しているか（複数選択可）]],";",,FALSE,0))),0,1)</f>
        <v>0</v>
      </c>
      <c r="J146" s="36">
        <f>IF(ISNA(_xlfn.XMATCH("区施設",_xlfn.TEXTSPLIT(回答一覧[[#This Row],[4⃣区のおしらせ「せたがや」をどのように入手しているか（複数選択可）]],";",,FALSE,0))),0,1)</f>
        <v>0</v>
      </c>
      <c r="K146" s="36">
        <f>IF(ISNA(_xlfn.XMATCH("区のホームページ",_xlfn.TEXTSPLIT(回答一覧[[#This Row],[4⃣区のおしらせ「せたがや」をどのように入手しているか（複数選択可）]],";",,FALSE,0))),0,1)</f>
        <v>0</v>
      </c>
      <c r="L146" s="36">
        <f>IF(ISNA(_xlfn.XMATCH("カタログポケット・マチイロ",_xlfn.TEXTSPLIT(回答一覧[[#This Row],[4⃣区のおしらせ「せたがや」をどのように入手しているか（複数選択可）]],";",,FALSE,0))),0,1)</f>
        <v>0</v>
      </c>
      <c r="M146" s="36">
        <f>IF(ISNA(_xlfn.XMATCH("入手していない",_xlfn.TEXTSPLIT(回答一覧[[#This Row],[4⃣区のおしらせ「せたがや」をどのように入手しているか（複数選択可）]],";",,FALSE,0))),0,1)</f>
        <v>0</v>
      </c>
      <c r="N146" s="36">
        <f>IF(ISNA(_xlfn.XMATCH("その他",_xlfn.TEXTSPLIT(回答一覧[[#This Row],[4⃣区のおしらせ「せたがや」をどのように入手しているか（複数選択可）]],";",,FALSE,0))),0,1)</f>
        <v>0</v>
      </c>
      <c r="O146" s="36">
        <f>IF(ISNA(_xlfn.XMATCH("無回答",_xlfn.TEXTSPLIT(回答一覧[[#This Row],[4⃣区のおしらせ「せたがや」をどのように入手しているか（複数選択可）]],";",,FALSE,0))),0,1)</f>
        <v>0</v>
      </c>
      <c r="P146" s="8" t="s">
        <v>360</v>
      </c>
      <c r="Q146" s="8" t="s">
        <v>847</v>
      </c>
      <c r="R146" s="8" t="s">
        <v>847</v>
      </c>
      <c r="S146" s="8" t="s">
        <v>847</v>
      </c>
      <c r="T146" s="8" t="s">
        <v>847</v>
      </c>
      <c r="U146" s="8" t="s">
        <v>847</v>
      </c>
      <c r="V146" s="8" t="s">
        <v>353</v>
      </c>
      <c r="W146" s="7" t="s">
        <v>414</v>
      </c>
      <c r="X146" s="36">
        <f>IF(ISNA(_xlfn.XMATCH("利用できる行政サービスや、暮らしに関わる情報・知識を入手したい",_xlfn.TEXTSPLIT(回答一覧[[#This Row],[6⃣区のおしらせ「せたがや」にどんなことを期待するか（複数選択可）]],";",,FALSE,0))),0,1)</f>
        <v>1</v>
      </c>
      <c r="Y146" s="36">
        <f>IF(ISNA(_xlfn.XMATCH("イベントの情報を入手したい",_xlfn.TEXTSPLIT(回答一覧[[#This Row],[6⃣区のおしらせ「せたがや」にどんなことを期待するか（複数選択可）]],";",,FALSE,0))),0,1)</f>
        <v>1</v>
      </c>
      <c r="Z146" s="36">
        <f>IF(ISNA(_xlfn.XMATCH("区の新しい取組みについて知りたい",_xlfn.TEXTSPLIT(回答一覧[[#This Row],[6⃣区のおしらせ「せたがや」にどんなことを期待するか（複数選択可）]],";",,FALSE,0))),0,1)</f>
        <v>1</v>
      </c>
      <c r="AA146" s="36">
        <f>IF(ISNA(_xlfn.XMATCH("予算など区政の基本的な情報を入手したい",_xlfn.TEXTSPLIT(回答一覧[[#This Row],[6⃣区のおしらせ「せたがや」にどんなことを期待するか（複数選択可）]],";",,FALSE,0))),0,1)</f>
        <v>1</v>
      </c>
      <c r="AB146" s="36">
        <f>IF(ISNA(_xlfn.XMATCH("区が直面する課題や、それに対する区の考え・取組みについて知りたい",_xlfn.TEXTSPLIT(回答一覧[[#This Row],[6⃣区のおしらせ「せたがや」にどんなことを期待するか（複数選択可）]],";",,FALSE,0))),0,1)</f>
        <v>1</v>
      </c>
      <c r="AC146" s="36">
        <f>IF(ISNA(_xlfn.XMATCH("区の取組みへの意見募集企画に意見や提案を寄せたい",_xlfn.TEXTSPLIT(回答一覧[[#This Row],[6⃣区のおしらせ「せたがや」にどんなことを期待するか（複数選択可）]],";",,FALSE,0))),0,1)</f>
        <v>1</v>
      </c>
      <c r="AD146" s="36">
        <f>IF(ISNA(_xlfn.XMATCH("区民等と区が協働して取り組んでいる事柄について知りたい",_xlfn.TEXTSPLIT(回答一覧[[#This Row],[6⃣区のおしらせ「せたがや」にどんなことを期待するか（複数選択可）]],";",,FALSE,0))),0,1)</f>
        <v>1</v>
      </c>
      <c r="AE146" s="36">
        <f>IF(ISNA(_xlfn.XMATCH("特にない",_xlfn.TEXTSPLIT(回答一覧[[#This Row],[6⃣区のおしらせ「せたがや」にどんなことを期待するか（複数選択可）]],";",,FALSE,0))),0,1)</f>
        <v>0</v>
      </c>
      <c r="AF146" s="36">
        <f>IF(ISNA(_xlfn.XMATCH("無回答",_xlfn.TEXTSPLIT(回答一覧[[#This Row],[6⃣区のおしらせ「せたがや」にどんなことを期待するか（複数選択可）]],";",,FALSE,0))),0,1)</f>
        <v>0</v>
      </c>
      <c r="AG146" s="7" t="s">
        <v>452</v>
      </c>
      <c r="AH146" s="36">
        <f>IF(ISNA(_xlfn.XMATCH("健康づくりや高齢者・障害者の福祉に関すること",_xlfn.TEXTSPLIT(回答一覧[[#This Row],[7⃣区のおしらせ「せたがや」でどのようなテーマを特集してほしいか（複数選択可）]],";",,FALSE,0))),0,1)</f>
        <v>0</v>
      </c>
      <c r="AI146" s="36">
        <f>IF(ISNA(_xlfn.XMATCH("生活の困りごとに対する支援に関すること",_xlfn.TEXTSPLIT(回答一覧[[#This Row],[7⃣区のおしらせ「せたがや」でどのようなテーマを特集してほしいか（複数選択可）]],";",,FALSE,0))),0,1)</f>
        <v>1</v>
      </c>
      <c r="AJ146" s="36">
        <f>IF(ISNA(_xlfn.XMATCH("子ども・若者や教育に関すること",_xlfn.TEXTSPLIT(回答一覧[[#This Row],[7⃣区のおしらせ「せたがや」でどのようなテーマを特集してほしいか（複数選択可）]],";",,FALSE,0))),0,1)</f>
        <v>1</v>
      </c>
      <c r="AK146" s="36">
        <f>IF(ISNA(_xlfn.XMATCH("地域コミュニティに関すること",_xlfn.TEXTSPLIT(回答一覧[[#This Row],[7⃣区のおしらせ「せたがや」でどのようなテーマを特集してほしいか（複数選択可）]],";",,FALSE,0))),0,1)</f>
        <v>0</v>
      </c>
      <c r="AL146" s="36">
        <f>IF(ISNA(_xlfn.XMATCH("防災や防犯に関すること",_xlfn.TEXTSPLIT(回答一覧[[#This Row],[7⃣区のおしらせ「せたがや」でどのようなテーマを特集してほしいか（複数選択可）]],";",,FALSE,0))),0,1)</f>
        <v>0</v>
      </c>
      <c r="AM146" s="36">
        <f>IF(ISNA(_xlfn.XMATCH("多様性の尊重（人権尊重・男女共同参画）に関すること",_xlfn.TEXTSPLIT(回答一覧[[#This Row],[7⃣区のおしらせ「せたがや」でどのようなテーマを特集してほしいか（複数選択可）]],";",,FALSE,0))),0,1)</f>
        <v>1</v>
      </c>
      <c r="AN146" s="36">
        <f>IF(ISNA(_xlfn.XMATCH("文化・芸術やスポーツ、生涯学習に関すること",_xlfn.TEXTSPLIT(回答一覧[[#This Row],[7⃣区のおしらせ「せたがや」でどのようなテーマを特集してほしいか（複数選択可）]],";",,FALSE,0))),0,1)</f>
        <v>1</v>
      </c>
      <c r="AO146" s="36">
        <f>IF(ISNA(_xlfn.XMATCH("清掃・資源リサイクルに関すること",_xlfn.TEXTSPLIT(回答一覧[[#This Row],[7⃣区のおしらせ「せたがや」でどのようなテーマを特集してほしいか（複数選択可）]],";",,FALSE,0))),0,1)</f>
        <v>0</v>
      </c>
      <c r="AP146" s="36">
        <f>IF(ISNA(_xlfn.XMATCH("消費者支援や産業振興・雇用促進に関すること",_xlfn.TEXTSPLIT(回答一覧[[#This Row],[7⃣区のおしらせ「せたがや」でどのようなテーマを特集してほしいか（複数選択可）]],";",,FALSE,0))),0,1)</f>
        <v>0</v>
      </c>
      <c r="AQ146" s="36">
        <f>IF(ISNA(_xlfn.XMATCH("公園・緑地や自然環境の保護に関すること",_xlfn.TEXTSPLIT(回答一覧[[#This Row],[7⃣区のおしらせ「せたがや」でどのようなテーマを特集してほしいか（複数選択可）]],";",,FALSE,0))),0,1)</f>
        <v>1</v>
      </c>
      <c r="AR146" s="36">
        <f>IF(ISNA(_xlfn.XMATCH("都市景観や交通に関すること",_xlfn.TEXTSPLIT(回答一覧[[#This Row],[7⃣区のおしらせ「せたがや」でどのようなテーマを特集してほしいか（複数選択可）]],";",,FALSE,0))),0,1)</f>
        <v>1</v>
      </c>
      <c r="AS146" s="36">
        <f>IF(ISNA(_xlfn.XMATCH("特にない",_xlfn.TEXTSPLIT(回答一覧[[#This Row],[7⃣区のおしらせ「せたがや」でどのようなテーマを特集してほしいか（複数選択可）]],";",,FALSE,0))),0,1)</f>
        <v>0</v>
      </c>
      <c r="AT146" s="36">
        <f>IF(ISNA(_xlfn.XMATCH("その他",_xlfn.TEXTSPLIT(回答一覧[[#This Row],[7⃣区のおしらせ「せたがや」でどのようなテーマを特集してほしいか（複数選択可）]],";",,FALSE,0))),0,1)</f>
        <v>0</v>
      </c>
      <c r="AU146" s="36">
        <f>IF(ISNA(_xlfn.XMATCH("無回答",_xlfn.TEXTSPLIT(回答一覧[[#This Row],[7⃣区のおしらせ「せたがや」でどのようなテーマを特集してほしいか（複数選択可）]],";",,FALSE,0))),0,1)</f>
        <v>0</v>
      </c>
      <c r="AV146" s="8" t="s">
        <v>356</v>
      </c>
      <c r="AW146" s="8" t="s">
        <v>357</v>
      </c>
      <c r="AX146" s="8" t="s">
        <v>347</v>
      </c>
      <c r="AY146" s="7"/>
    </row>
    <row r="147" spans="1:51" ht="54">
      <c r="A147" s="6" t="s">
        <v>121</v>
      </c>
      <c r="B147" s="12" t="s">
        <v>358</v>
      </c>
      <c r="C147" s="12" t="s">
        <v>349</v>
      </c>
      <c r="D147" s="8" t="s">
        <v>728</v>
      </c>
      <c r="E147" s="8" t="s">
        <v>363</v>
      </c>
      <c r="F147" s="7" t="s">
        <v>449</v>
      </c>
      <c r="G147" s="36">
        <f>IF(ISNA(_xlfn.XMATCH("新聞折込・戸別配付",_xlfn.TEXTSPLIT(回答一覧[[#This Row],[4⃣区のおしらせ「せたがや」をどのように入手しているか（複数選択可）]],";",,FALSE,0))),0,1)</f>
        <v>0</v>
      </c>
      <c r="H147" s="36">
        <f>IF(ISNA(_xlfn.XMATCH("駅",_xlfn.TEXTSPLIT(回答一覧[[#This Row],[4⃣区のおしらせ「せたがや」をどのように入手しているか（複数選択可）]],";",,FALSE,0))),0,1)</f>
        <v>0</v>
      </c>
      <c r="I147" s="36">
        <f>IF(ISNA(_xlfn.XMATCH("郵便局・コンビニエンスストア・その他商業施設",_xlfn.TEXTSPLIT(回答一覧[[#This Row],[4⃣区のおしらせ「せたがや」をどのように入手しているか（複数選択可）]],";",,FALSE,0))),0,1)</f>
        <v>1</v>
      </c>
      <c r="J147" s="36">
        <f>IF(ISNA(_xlfn.XMATCH("区施設",_xlfn.TEXTSPLIT(回答一覧[[#This Row],[4⃣区のおしらせ「せたがや」をどのように入手しているか（複数選択可）]],";",,FALSE,0))),0,1)</f>
        <v>0</v>
      </c>
      <c r="K147" s="36">
        <f>IF(ISNA(_xlfn.XMATCH("区のホームページ",_xlfn.TEXTSPLIT(回答一覧[[#This Row],[4⃣区のおしらせ「せたがや」をどのように入手しているか（複数選択可）]],";",,FALSE,0))),0,1)</f>
        <v>0</v>
      </c>
      <c r="L147" s="36">
        <f>IF(ISNA(_xlfn.XMATCH("カタログポケット・マチイロ",_xlfn.TEXTSPLIT(回答一覧[[#This Row],[4⃣区のおしらせ「せたがや」をどのように入手しているか（複数選択可）]],";",,FALSE,0))),0,1)</f>
        <v>0</v>
      </c>
      <c r="M147" s="36">
        <f>IF(ISNA(_xlfn.XMATCH("入手していない",_xlfn.TEXTSPLIT(回答一覧[[#This Row],[4⃣区のおしらせ「せたがや」をどのように入手しているか（複数選択可）]],";",,FALSE,0))),0,1)</f>
        <v>0</v>
      </c>
      <c r="N147" s="36">
        <f>IF(ISNA(_xlfn.XMATCH("その他",_xlfn.TEXTSPLIT(回答一覧[[#This Row],[4⃣区のおしらせ「せたがや」をどのように入手しているか（複数選択可）]],";",,FALSE,0))),0,1)</f>
        <v>0</v>
      </c>
      <c r="O147" s="36">
        <f>IF(ISNA(_xlfn.XMATCH("無回答",_xlfn.TEXTSPLIT(回答一覧[[#This Row],[4⃣区のおしらせ「せたがや」をどのように入手しているか（複数選択可）]],";",,FALSE,0))),0,1)</f>
        <v>0</v>
      </c>
      <c r="P147" s="8" t="s">
        <v>360</v>
      </c>
      <c r="Q147" s="8" t="s">
        <v>377</v>
      </c>
      <c r="R147" s="8" t="s">
        <v>352</v>
      </c>
      <c r="S147" s="8" t="s">
        <v>352</v>
      </c>
      <c r="T147" s="8" t="s">
        <v>352</v>
      </c>
      <c r="U147" s="8" t="s">
        <v>377</v>
      </c>
      <c r="V147" s="8" t="s">
        <v>353</v>
      </c>
      <c r="W147" s="7" t="s">
        <v>450</v>
      </c>
      <c r="X147" s="36">
        <f>IF(ISNA(_xlfn.XMATCH("利用できる行政サービスや、暮らしに関わる情報・知識を入手したい",_xlfn.TEXTSPLIT(回答一覧[[#This Row],[6⃣区のおしらせ「せたがや」にどんなことを期待するか（複数選択可）]],";",,FALSE,0))),0,1)</f>
        <v>1</v>
      </c>
      <c r="Y147" s="36">
        <f>IF(ISNA(_xlfn.XMATCH("イベントの情報を入手したい",_xlfn.TEXTSPLIT(回答一覧[[#This Row],[6⃣区のおしらせ「せたがや」にどんなことを期待するか（複数選択可）]],";",,FALSE,0))),0,1)</f>
        <v>1</v>
      </c>
      <c r="Z147" s="36">
        <f>IF(ISNA(_xlfn.XMATCH("区の新しい取組みについて知りたい",_xlfn.TEXTSPLIT(回答一覧[[#This Row],[6⃣区のおしらせ「せたがや」にどんなことを期待するか（複数選択可）]],";",,FALSE,0))),0,1)</f>
        <v>0</v>
      </c>
      <c r="AA147" s="36">
        <f>IF(ISNA(_xlfn.XMATCH("予算など区政の基本的な情報を入手したい",_xlfn.TEXTSPLIT(回答一覧[[#This Row],[6⃣区のおしらせ「せたがや」にどんなことを期待するか（複数選択可）]],";",,FALSE,0))),0,1)</f>
        <v>0</v>
      </c>
      <c r="AB147" s="36">
        <f>IF(ISNA(_xlfn.XMATCH("区が直面する課題や、それに対する区の考え・取組みについて知りたい",_xlfn.TEXTSPLIT(回答一覧[[#This Row],[6⃣区のおしらせ「せたがや」にどんなことを期待するか（複数選択可）]],";",,FALSE,0))),0,1)</f>
        <v>1</v>
      </c>
      <c r="AC147" s="36">
        <f>IF(ISNA(_xlfn.XMATCH("区の取組みへの意見募集企画に意見や提案を寄せたい",_xlfn.TEXTSPLIT(回答一覧[[#This Row],[6⃣区のおしらせ「せたがや」にどんなことを期待するか（複数選択可）]],";",,FALSE,0))),0,1)</f>
        <v>0</v>
      </c>
      <c r="AD147" s="36">
        <f>IF(ISNA(_xlfn.XMATCH("区民等と区が協働して取り組んでいる事柄について知りたい",_xlfn.TEXTSPLIT(回答一覧[[#This Row],[6⃣区のおしらせ「せたがや」にどんなことを期待するか（複数選択可）]],";",,FALSE,0))),0,1)</f>
        <v>1</v>
      </c>
      <c r="AE147" s="36">
        <f>IF(ISNA(_xlfn.XMATCH("特にない",_xlfn.TEXTSPLIT(回答一覧[[#This Row],[6⃣区のおしらせ「せたがや」にどんなことを期待するか（複数選択可）]],";",,FALSE,0))),0,1)</f>
        <v>0</v>
      </c>
      <c r="AF147" s="36">
        <f>IF(ISNA(_xlfn.XMATCH("無回答",_xlfn.TEXTSPLIT(回答一覧[[#This Row],[6⃣区のおしらせ「せたがや」にどんなことを期待するか（複数選択可）]],";",,FALSE,0))),0,1)</f>
        <v>0</v>
      </c>
      <c r="AG147" s="7" t="s">
        <v>451</v>
      </c>
      <c r="AH147" s="36">
        <f>IF(ISNA(_xlfn.XMATCH("健康づくりや高齢者・障害者の福祉に関すること",_xlfn.TEXTSPLIT(回答一覧[[#This Row],[7⃣区のおしらせ「せたがや」でどのようなテーマを特集してほしいか（複数選択可）]],";",,FALSE,0))),0,1)</f>
        <v>1</v>
      </c>
      <c r="AI147" s="36">
        <f>IF(ISNA(_xlfn.XMATCH("生活の困りごとに対する支援に関すること",_xlfn.TEXTSPLIT(回答一覧[[#This Row],[7⃣区のおしらせ「せたがや」でどのようなテーマを特集してほしいか（複数選択可）]],";",,FALSE,0))),0,1)</f>
        <v>1</v>
      </c>
      <c r="AJ147" s="36">
        <f>IF(ISNA(_xlfn.XMATCH("子ども・若者や教育に関すること",_xlfn.TEXTSPLIT(回答一覧[[#This Row],[7⃣区のおしらせ「せたがや」でどのようなテーマを特集してほしいか（複数選択可）]],";",,FALSE,0))),0,1)</f>
        <v>0</v>
      </c>
      <c r="AK147" s="36">
        <f>IF(ISNA(_xlfn.XMATCH("地域コミュニティに関すること",_xlfn.TEXTSPLIT(回答一覧[[#This Row],[7⃣区のおしらせ「せたがや」でどのようなテーマを特集してほしいか（複数選択可）]],";",,FALSE,0))),0,1)</f>
        <v>1</v>
      </c>
      <c r="AL147" s="36">
        <f>IF(ISNA(_xlfn.XMATCH("防災や防犯に関すること",_xlfn.TEXTSPLIT(回答一覧[[#This Row],[7⃣区のおしらせ「せたがや」でどのようなテーマを特集してほしいか（複数選択可）]],";",,FALSE,0))),0,1)</f>
        <v>1</v>
      </c>
      <c r="AM147" s="36">
        <f>IF(ISNA(_xlfn.XMATCH("多様性の尊重（人権尊重・男女共同参画）に関すること",_xlfn.TEXTSPLIT(回答一覧[[#This Row],[7⃣区のおしらせ「せたがや」でどのようなテーマを特集してほしいか（複数選択可）]],";",,FALSE,0))),0,1)</f>
        <v>0</v>
      </c>
      <c r="AN147" s="36">
        <f>IF(ISNA(_xlfn.XMATCH("文化・芸術やスポーツ、生涯学習に関すること",_xlfn.TEXTSPLIT(回答一覧[[#This Row],[7⃣区のおしらせ「せたがや」でどのようなテーマを特集してほしいか（複数選択可）]],";",,FALSE,0))),0,1)</f>
        <v>1</v>
      </c>
      <c r="AO147" s="36">
        <f>IF(ISNA(_xlfn.XMATCH("清掃・資源リサイクルに関すること",_xlfn.TEXTSPLIT(回答一覧[[#This Row],[7⃣区のおしらせ「せたがや」でどのようなテーマを特集してほしいか（複数選択可）]],";",,FALSE,0))),0,1)</f>
        <v>1</v>
      </c>
      <c r="AP147" s="36">
        <f>IF(ISNA(_xlfn.XMATCH("消費者支援や産業振興・雇用促進に関すること",_xlfn.TEXTSPLIT(回答一覧[[#This Row],[7⃣区のおしらせ「せたがや」でどのようなテーマを特集してほしいか（複数選択可）]],";",,FALSE,0))),0,1)</f>
        <v>0</v>
      </c>
      <c r="AQ147" s="36">
        <f>IF(ISNA(_xlfn.XMATCH("公園・緑地や自然環境の保護に関すること",_xlfn.TEXTSPLIT(回答一覧[[#This Row],[7⃣区のおしらせ「せたがや」でどのようなテーマを特集してほしいか（複数選択可）]],";",,FALSE,0))),0,1)</f>
        <v>0</v>
      </c>
      <c r="AR147" s="36">
        <f>IF(ISNA(_xlfn.XMATCH("都市景観や交通に関すること",_xlfn.TEXTSPLIT(回答一覧[[#This Row],[7⃣区のおしらせ「せたがや」でどのようなテーマを特集してほしいか（複数選択可）]],";",,FALSE,0))),0,1)</f>
        <v>0</v>
      </c>
      <c r="AS147" s="36">
        <f>IF(ISNA(_xlfn.XMATCH("特にない",_xlfn.TEXTSPLIT(回答一覧[[#This Row],[7⃣区のおしらせ「せたがや」でどのようなテーマを特集してほしいか（複数選択可）]],";",,FALSE,0))),0,1)</f>
        <v>0</v>
      </c>
      <c r="AT147" s="36">
        <f>IF(ISNA(_xlfn.XMATCH("その他",_xlfn.TEXTSPLIT(回答一覧[[#This Row],[7⃣区のおしらせ「せたがや」でどのようなテーマを特集してほしいか（複数選択可）]],";",,FALSE,0))),0,1)</f>
        <v>0</v>
      </c>
      <c r="AU147" s="36">
        <f>IF(ISNA(_xlfn.XMATCH("無回答",_xlfn.TEXTSPLIT(回答一覧[[#This Row],[7⃣区のおしらせ「せたがや」でどのようなテーマを特集してほしいか（複数選択可）]],";",,FALSE,0))),0,1)</f>
        <v>0</v>
      </c>
      <c r="AV147" s="8" t="s">
        <v>356</v>
      </c>
      <c r="AW147" s="8" t="s">
        <v>397</v>
      </c>
      <c r="AX147" s="8" t="s">
        <v>347</v>
      </c>
      <c r="AY147" s="7"/>
    </row>
    <row r="148" spans="1:51" ht="40.5">
      <c r="A148" s="6" t="s">
        <v>120</v>
      </c>
      <c r="B148" s="12" t="s">
        <v>348</v>
      </c>
      <c r="C148" s="12" t="s">
        <v>349</v>
      </c>
      <c r="D148" s="8" t="s">
        <v>728</v>
      </c>
      <c r="E148" s="8" t="s">
        <v>730</v>
      </c>
      <c r="F148" s="7" t="s">
        <v>350</v>
      </c>
      <c r="G148" s="36">
        <f>IF(ISNA(_xlfn.XMATCH("新聞折込・戸別配付",_xlfn.TEXTSPLIT(回答一覧[[#This Row],[4⃣区のおしらせ「せたがや」をどのように入手しているか（複数選択可）]],";",,FALSE,0))),0,1)</f>
        <v>1</v>
      </c>
      <c r="H148" s="36">
        <f>IF(ISNA(_xlfn.XMATCH("駅",_xlfn.TEXTSPLIT(回答一覧[[#This Row],[4⃣区のおしらせ「せたがや」をどのように入手しているか（複数選択可）]],";",,FALSE,0))),0,1)</f>
        <v>0</v>
      </c>
      <c r="I148" s="36">
        <f>IF(ISNA(_xlfn.XMATCH("郵便局・コンビニエンスストア・その他商業施設",_xlfn.TEXTSPLIT(回答一覧[[#This Row],[4⃣区のおしらせ「せたがや」をどのように入手しているか（複数選択可）]],";",,FALSE,0))),0,1)</f>
        <v>0</v>
      </c>
      <c r="J148" s="36">
        <f>IF(ISNA(_xlfn.XMATCH("区施設",_xlfn.TEXTSPLIT(回答一覧[[#This Row],[4⃣区のおしらせ「せたがや」をどのように入手しているか（複数選択可）]],";",,FALSE,0))),0,1)</f>
        <v>0</v>
      </c>
      <c r="K148" s="36">
        <f>IF(ISNA(_xlfn.XMATCH("区のホームページ",_xlfn.TEXTSPLIT(回答一覧[[#This Row],[4⃣区のおしらせ「せたがや」をどのように入手しているか（複数選択可）]],";",,FALSE,0))),0,1)</f>
        <v>0</v>
      </c>
      <c r="L148" s="36">
        <f>IF(ISNA(_xlfn.XMATCH("カタログポケット・マチイロ",_xlfn.TEXTSPLIT(回答一覧[[#This Row],[4⃣区のおしらせ「せたがや」をどのように入手しているか（複数選択可）]],";",,FALSE,0))),0,1)</f>
        <v>0</v>
      </c>
      <c r="M148" s="36">
        <f>IF(ISNA(_xlfn.XMATCH("入手していない",_xlfn.TEXTSPLIT(回答一覧[[#This Row],[4⃣区のおしらせ「せたがや」をどのように入手しているか（複数選択可）]],";",,FALSE,0))),0,1)</f>
        <v>0</v>
      </c>
      <c r="N148" s="36">
        <f>IF(ISNA(_xlfn.XMATCH("その他",_xlfn.TEXTSPLIT(回答一覧[[#This Row],[4⃣区のおしらせ「せたがや」をどのように入手しているか（複数選択可）]],";",,FALSE,0))),0,1)</f>
        <v>0</v>
      </c>
      <c r="O148" s="36">
        <f>IF(ISNA(_xlfn.XMATCH("無回答",_xlfn.TEXTSPLIT(回答一覧[[#This Row],[4⃣区のおしらせ「せたがや」をどのように入手しているか（複数選択可）]],";",,FALSE,0))),0,1)</f>
        <v>0</v>
      </c>
      <c r="P148" s="8" t="s">
        <v>351</v>
      </c>
      <c r="Q148" s="8" t="s">
        <v>352</v>
      </c>
      <c r="R148" s="8" t="s">
        <v>352</v>
      </c>
      <c r="S148" s="8" t="s">
        <v>352</v>
      </c>
      <c r="T148" s="8" t="s">
        <v>352</v>
      </c>
      <c r="U148" s="8" t="s">
        <v>352</v>
      </c>
      <c r="V148" s="8" t="s">
        <v>353</v>
      </c>
      <c r="W148" s="7" t="s">
        <v>444</v>
      </c>
      <c r="X148" s="36">
        <f>IF(ISNA(_xlfn.XMATCH("利用できる行政サービスや、暮らしに関わる情報・知識を入手したい",_xlfn.TEXTSPLIT(回答一覧[[#This Row],[6⃣区のおしらせ「せたがや」にどんなことを期待するか（複数選択可）]],";",,FALSE,0))),0,1)</f>
        <v>1</v>
      </c>
      <c r="Y148" s="36">
        <f>IF(ISNA(_xlfn.XMATCH("イベントの情報を入手したい",_xlfn.TEXTSPLIT(回答一覧[[#This Row],[6⃣区のおしらせ「せたがや」にどんなことを期待するか（複数選択可）]],";",,FALSE,0))),0,1)</f>
        <v>0</v>
      </c>
      <c r="Z148" s="36">
        <f>IF(ISNA(_xlfn.XMATCH("区の新しい取組みについて知りたい",_xlfn.TEXTSPLIT(回答一覧[[#This Row],[6⃣区のおしらせ「せたがや」にどんなことを期待するか（複数選択可）]],";",,FALSE,0))),0,1)</f>
        <v>0</v>
      </c>
      <c r="AA148" s="36">
        <f>IF(ISNA(_xlfn.XMATCH("予算など区政の基本的な情報を入手したい",_xlfn.TEXTSPLIT(回答一覧[[#This Row],[6⃣区のおしらせ「せたがや」にどんなことを期待するか（複数選択可）]],";",,FALSE,0))),0,1)</f>
        <v>0</v>
      </c>
      <c r="AB148" s="36">
        <f>IF(ISNA(_xlfn.XMATCH("区が直面する課題や、それに対する区の考え・取組みについて知りたい",_xlfn.TEXTSPLIT(回答一覧[[#This Row],[6⃣区のおしらせ「せたがや」にどんなことを期待するか（複数選択可）]],";",,FALSE,0))),0,1)</f>
        <v>0</v>
      </c>
      <c r="AC148" s="36">
        <f>IF(ISNA(_xlfn.XMATCH("区の取組みへの意見募集企画に意見や提案を寄せたい",_xlfn.TEXTSPLIT(回答一覧[[#This Row],[6⃣区のおしらせ「せたがや」にどんなことを期待するか（複数選択可）]],";",,FALSE,0))),0,1)</f>
        <v>0</v>
      </c>
      <c r="AD148" s="36">
        <f>IF(ISNA(_xlfn.XMATCH("区民等と区が協働して取り組んでいる事柄について知りたい",_xlfn.TEXTSPLIT(回答一覧[[#This Row],[6⃣区のおしらせ「せたがや」にどんなことを期待するか（複数選択可）]],";",,FALSE,0))),0,1)</f>
        <v>0</v>
      </c>
      <c r="AE148" s="36">
        <f>IF(ISNA(_xlfn.XMATCH("特にない",_xlfn.TEXTSPLIT(回答一覧[[#This Row],[6⃣区のおしらせ「せたがや」にどんなことを期待するか（複数選択可）]],";",,FALSE,0))),0,1)</f>
        <v>0</v>
      </c>
      <c r="AF148" s="36">
        <f>IF(ISNA(_xlfn.XMATCH("無回答",_xlfn.TEXTSPLIT(回答一覧[[#This Row],[6⃣区のおしらせ「せたがや」にどんなことを期待するか（複数選択可）]],";",,FALSE,0))),0,1)</f>
        <v>0</v>
      </c>
      <c r="AG148" s="7" t="s">
        <v>448</v>
      </c>
      <c r="AH148" s="36">
        <f>IF(ISNA(_xlfn.XMATCH("健康づくりや高齢者・障害者の福祉に関すること",_xlfn.TEXTSPLIT(回答一覧[[#This Row],[7⃣区のおしらせ「せたがや」でどのようなテーマを特集してほしいか（複数選択可）]],";",,FALSE,0))),0,1)</f>
        <v>1</v>
      </c>
      <c r="AI148" s="36">
        <f>IF(ISNA(_xlfn.XMATCH("生活の困りごとに対する支援に関すること",_xlfn.TEXTSPLIT(回答一覧[[#This Row],[7⃣区のおしらせ「せたがや」でどのようなテーマを特集してほしいか（複数選択可）]],";",,FALSE,0))),0,1)</f>
        <v>0</v>
      </c>
      <c r="AJ148" s="36">
        <f>IF(ISNA(_xlfn.XMATCH("子ども・若者や教育に関すること",_xlfn.TEXTSPLIT(回答一覧[[#This Row],[7⃣区のおしらせ「せたがや」でどのようなテーマを特集してほしいか（複数選択可）]],";",,FALSE,0))),0,1)</f>
        <v>0</v>
      </c>
      <c r="AK148" s="36">
        <f>IF(ISNA(_xlfn.XMATCH("地域コミュニティに関すること",_xlfn.TEXTSPLIT(回答一覧[[#This Row],[7⃣区のおしらせ「せたがや」でどのようなテーマを特集してほしいか（複数選択可）]],";",,FALSE,0))),0,1)</f>
        <v>1</v>
      </c>
      <c r="AL148" s="36">
        <f>IF(ISNA(_xlfn.XMATCH("防災や防犯に関すること",_xlfn.TEXTSPLIT(回答一覧[[#This Row],[7⃣区のおしらせ「せたがや」でどのようなテーマを特集してほしいか（複数選択可）]],";",,FALSE,0))),0,1)</f>
        <v>1</v>
      </c>
      <c r="AM148" s="36">
        <f>IF(ISNA(_xlfn.XMATCH("多様性の尊重（人権尊重・男女共同参画）に関すること",_xlfn.TEXTSPLIT(回答一覧[[#This Row],[7⃣区のおしらせ「せたがや」でどのようなテーマを特集してほしいか（複数選択可）]],";",,FALSE,0))),0,1)</f>
        <v>0</v>
      </c>
      <c r="AN148" s="36">
        <f>IF(ISNA(_xlfn.XMATCH("文化・芸術やスポーツ、生涯学習に関すること",_xlfn.TEXTSPLIT(回答一覧[[#This Row],[7⃣区のおしらせ「せたがや」でどのようなテーマを特集してほしいか（複数選択可）]],";",,FALSE,0))),0,1)</f>
        <v>1</v>
      </c>
      <c r="AO148" s="36">
        <f>IF(ISNA(_xlfn.XMATCH("清掃・資源リサイクルに関すること",_xlfn.TEXTSPLIT(回答一覧[[#This Row],[7⃣区のおしらせ「せたがや」でどのようなテーマを特集してほしいか（複数選択可）]],";",,FALSE,0))),0,1)</f>
        <v>1</v>
      </c>
      <c r="AP148" s="36">
        <f>IF(ISNA(_xlfn.XMATCH("消費者支援や産業振興・雇用促進に関すること",_xlfn.TEXTSPLIT(回答一覧[[#This Row],[7⃣区のおしらせ「せたがや」でどのようなテーマを特集してほしいか（複数選択可）]],";",,FALSE,0))),0,1)</f>
        <v>0</v>
      </c>
      <c r="AQ148" s="36">
        <f>IF(ISNA(_xlfn.XMATCH("公園・緑地や自然環境の保護に関すること",_xlfn.TEXTSPLIT(回答一覧[[#This Row],[7⃣区のおしらせ「せたがや」でどのようなテーマを特集してほしいか（複数選択可）]],";",,FALSE,0))),0,1)</f>
        <v>0</v>
      </c>
      <c r="AR148" s="36">
        <f>IF(ISNA(_xlfn.XMATCH("都市景観や交通に関すること",_xlfn.TEXTSPLIT(回答一覧[[#This Row],[7⃣区のおしらせ「せたがや」でどのようなテーマを特集してほしいか（複数選択可）]],";",,FALSE,0))),0,1)</f>
        <v>0</v>
      </c>
      <c r="AS148" s="36">
        <f>IF(ISNA(_xlfn.XMATCH("特にない",_xlfn.TEXTSPLIT(回答一覧[[#This Row],[7⃣区のおしらせ「せたがや」でどのようなテーマを特集してほしいか（複数選択可）]],";",,FALSE,0))),0,1)</f>
        <v>0</v>
      </c>
      <c r="AT148" s="36">
        <f>IF(ISNA(_xlfn.XMATCH("その他",_xlfn.TEXTSPLIT(回答一覧[[#This Row],[7⃣区のおしらせ「せたがや」でどのようなテーマを特集してほしいか（複数選択可）]],";",,FALSE,0))),0,1)</f>
        <v>0</v>
      </c>
      <c r="AU148" s="36">
        <f>IF(ISNA(_xlfn.XMATCH("無回答",_xlfn.TEXTSPLIT(回答一覧[[#This Row],[7⃣区のおしらせ「せたがや」でどのようなテーマを特集してほしいか（複数選択可）]],";",,FALSE,0))),0,1)</f>
        <v>0</v>
      </c>
      <c r="AV148" s="8" t="s">
        <v>363</v>
      </c>
      <c r="AW148" s="8" t="s">
        <v>357</v>
      </c>
      <c r="AX148" s="8" t="s">
        <v>347</v>
      </c>
      <c r="AY148" s="7"/>
    </row>
    <row r="149" spans="1:51">
      <c r="A149" s="6" t="s">
        <v>119</v>
      </c>
      <c r="B149" s="12" t="s">
        <v>374</v>
      </c>
      <c r="C149" s="12" t="s">
        <v>349</v>
      </c>
      <c r="D149" s="8" t="s">
        <v>728</v>
      </c>
      <c r="E149" s="8" t="s">
        <v>363</v>
      </c>
      <c r="F149" s="7" t="s">
        <v>359</v>
      </c>
      <c r="G149" s="36">
        <f>IF(ISNA(_xlfn.XMATCH("新聞折込・戸別配付",_xlfn.TEXTSPLIT(回答一覧[[#This Row],[4⃣区のおしらせ「せたがや」をどのように入手しているか（複数選択可）]],";",,FALSE,0))),0,1)</f>
        <v>0</v>
      </c>
      <c r="H149" s="36">
        <f>IF(ISNA(_xlfn.XMATCH("駅",_xlfn.TEXTSPLIT(回答一覧[[#This Row],[4⃣区のおしらせ「せたがや」をどのように入手しているか（複数選択可）]],";",,FALSE,0))),0,1)</f>
        <v>0</v>
      </c>
      <c r="I149" s="36">
        <f>IF(ISNA(_xlfn.XMATCH("郵便局・コンビニエンスストア・その他商業施設",_xlfn.TEXTSPLIT(回答一覧[[#This Row],[4⃣区のおしらせ「せたがや」をどのように入手しているか（複数選択可）]],";",,FALSE,0))),0,1)</f>
        <v>0</v>
      </c>
      <c r="J149" s="36">
        <f>IF(ISNA(_xlfn.XMATCH("区施設",_xlfn.TEXTSPLIT(回答一覧[[#This Row],[4⃣区のおしらせ「せたがや」をどのように入手しているか（複数選択可）]],";",,FALSE,0))),0,1)</f>
        <v>1</v>
      </c>
      <c r="K149" s="36">
        <f>IF(ISNA(_xlfn.XMATCH("区のホームページ",_xlfn.TEXTSPLIT(回答一覧[[#This Row],[4⃣区のおしらせ「せたがや」をどのように入手しているか（複数選択可）]],";",,FALSE,0))),0,1)</f>
        <v>0</v>
      </c>
      <c r="L149" s="36">
        <f>IF(ISNA(_xlfn.XMATCH("カタログポケット・マチイロ",_xlfn.TEXTSPLIT(回答一覧[[#This Row],[4⃣区のおしらせ「せたがや」をどのように入手しているか（複数選択可）]],";",,FALSE,0))),0,1)</f>
        <v>0</v>
      </c>
      <c r="M149" s="36">
        <f>IF(ISNA(_xlfn.XMATCH("入手していない",_xlfn.TEXTSPLIT(回答一覧[[#This Row],[4⃣区のおしらせ「せたがや」をどのように入手しているか（複数選択可）]],";",,FALSE,0))),0,1)</f>
        <v>0</v>
      </c>
      <c r="N149" s="36">
        <f>IF(ISNA(_xlfn.XMATCH("その他",_xlfn.TEXTSPLIT(回答一覧[[#This Row],[4⃣区のおしらせ「せたがや」をどのように入手しているか（複数選択可）]],";",,FALSE,0))),0,1)</f>
        <v>0</v>
      </c>
      <c r="O149" s="36">
        <f>IF(ISNA(_xlfn.XMATCH("無回答",_xlfn.TEXTSPLIT(回答一覧[[#This Row],[4⃣区のおしらせ「せたがや」をどのように入手しているか（複数選択可）]],";",,FALSE,0))),0,1)</f>
        <v>0</v>
      </c>
      <c r="P149" s="8" t="s">
        <v>351</v>
      </c>
      <c r="Q149" s="8" t="s">
        <v>377</v>
      </c>
      <c r="R149" s="8" t="s">
        <v>352</v>
      </c>
      <c r="S149" s="8" t="s">
        <v>352</v>
      </c>
      <c r="T149" s="8" t="s">
        <v>377</v>
      </c>
      <c r="U149" s="8" t="s">
        <v>352</v>
      </c>
      <c r="V149" s="8" t="s">
        <v>353</v>
      </c>
      <c r="W149" s="7" t="s">
        <v>445</v>
      </c>
      <c r="X149" s="36">
        <f>IF(ISNA(_xlfn.XMATCH("利用できる行政サービスや、暮らしに関わる情報・知識を入手したい",_xlfn.TEXTSPLIT(回答一覧[[#This Row],[6⃣区のおしらせ「せたがや」にどんなことを期待するか（複数選択可）]],";",,FALSE,0))),0,1)</f>
        <v>0</v>
      </c>
      <c r="Y149" s="36">
        <f>IF(ISNA(_xlfn.XMATCH("イベントの情報を入手したい",_xlfn.TEXTSPLIT(回答一覧[[#This Row],[6⃣区のおしらせ「せたがや」にどんなことを期待するか（複数選択可）]],";",,FALSE,0))),0,1)</f>
        <v>1</v>
      </c>
      <c r="Z149" s="36">
        <f>IF(ISNA(_xlfn.XMATCH("区の新しい取組みについて知りたい",_xlfn.TEXTSPLIT(回答一覧[[#This Row],[6⃣区のおしらせ「せたがや」にどんなことを期待するか（複数選択可）]],";",,FALSE,0))),0,1)</f>
        <v>0</v>
      </c>
      <c r="AA149" s="36">
        <f>IF(ISNA(_xlfn.XMATCH("予算など区政の基本的な情報を入手したい",_xlfn.TEXTSPLIT(回答一覧[[#This Row],[6⃣区のおしらせ「せたがや」にどんなことを期待するか（複数選択可）]],";",,FALSE,0))),0,1)</f>
        <v>0</v>
      </c>
      <c r="AB149" s="36">
        <f>IF(ISNA(_xlfn.XMATCH("区が直面する課題や、それに対する区の考え・取組みについて知りたい",_xlfn.TEXTSPLIT(回答一覧[[#This Row],[6⃣区のおしらせ「せたがや」にどんなことを期待するか（複数選択可）]],";",,FALSE,0))),0,1)</f>
        <v>0</v>
      </c>
      <c r="AC149" s="36">
        <f>IF(ISNA(_xlfn.XMATCH("区の取組みへの意見募集企画に意見や提案を寄せたい",_xlfn.TEXTSPLIT(回答一覧[[#This Row],[6⃣区のおしらせ「せたがや」にどんなことを期待するか（複数選択可）]],";",,FALSE,0))),0,1)</f>
        <v>0</v>
      </c>
      <c r="AD149" s="36">
        <f>IF(ISNA(_xlfn.XMATCH("区民等と区が協働して取り組んでいる事柄について知りたい",_xlfn.TEXTSPLIT(回答一覧[[#This Row],[6⃣区のおしらせ「せたがや」にどんなことを期待するか（複数選択可）]],";",,FALSE,0))),0,1)</f>
        <v>0</v>
      </c>
      <c r="AE149" s="36">
        <f>IF(ISNA(_xlfn.XMATCH("特にない",_xlfn.TEXTSPLIT(回答一覧[[#This Row],[6⃣区のおしらせ「せたがや」にどんなことを期待するか（複数選択可）]],";",,FALSE,0))),0,1)</f>
        <v>0</v>
      </c>
      <c r="AF149" s="36">
        <f>IF(ISNA(_xlfn.XMATCH("無回答",_xlfn.TEXTSPLIT(回答一覧[[#This Row],[6⃣区のおしらせ「せたがや」にどんなことを期待するか（複数選択可）]],";",,FALSE,0))),0,1)</f>
        <v>0</v>
      </c>
      <c r="AG149" s="7" t="s">
        <v>446</v>
      </c>
      <c r="AH149" s="36">
        <f>IF(ISNA(_xlfn.XMATCH("健康づくりや高齢者・障害者の福祉に関すること",_xlfn.TEXTSPLIT(回答一覧[[#This Row],[7⃣区のおしらせ「せたがや」でどのようなテーマを特集してほしいか（複数選択可）]],";",,FALSE,0))),0,1)</f>
        <v>0</v>
      </c>
      <c r="AI149" s="36">
        <f>IF(ISNA(_xlfn.XMATCH("生活の困りごとに対する支援に関すること",_xlfn.TEXTSPLIT(回答一覧[[#This Row],[7⃣区のおしらせ「せたがや」でどのようなテーマを特集してほしいか（複数選択可）]],";",,FALSE,0))),0,1)</f>
        <v>0</v>
      </c>
      <c r="AJ149" s="36">
        <f>IF(ISNA(_xlfn.XMATCH("子ども・若者や教育に関すること",_xlfn.TEXTSPLIT(回答一覧[[#This Row],[7⃣区のおしらせ「せたがや」でどのようなテーマを特集してほしいか（複数選択可）]],";",,FALSE,0))),0,1)</f>
        <v>0</v>
      </c>
      <c r="AK149" s="36">
        <f>IF(ISNA(_xlfn.XMATCH("地域コミュニティに関すること",_xlfn.TEXTSPLIT(回答一覧[[#This Row],[7⃣区のおしらせ「せたがや」でどのようなテーマを特集してほしいか（複数選択可）]],";",,FALSE,0))),0,1)</f>
        <v>0</v>
      </c>
      <c r="AL149" s="36">
        <f>IF(ISNA(_xlfn.XMATCH("防災や防犯に関すること",_xlfn.TEXTSPLIT(回答一覧[[#This Row],[7⃣区のおしらせ「せたがや」でどのようなテーマを特集してほしいか（複数選択可）]],";",,FALSE,0))),0,1)</f>
        <v>0</v>
      </c>
      <c r="AM149" s="36">
        <f>IF(ISNA(_xlfn.XMATCH("多様性の尊重（人権尊重・男女共同参画）に関すること",_xlfn.TEXTSPLIT(回答一覧[[#This Row],[7⃣区のおしらせ「せたがや」でどのようなテーマを特集してほしいか（複数選択可）]],";",,FALSE,0))),0,1)</f>
        <v>0</v>
      </c>
      <c r="AN149" s="36">
        <f>IF(ISNA(_xlfn.XMATCH("文化・芸術やスポーツ、生涯学習に関すること",_xlfn.TEXTSPLIT(回答一覧[[#This Row],[7⃣区のおしらせ「せたがや」でどのようなテーマを特集してほしいか（複数選択可）]],";",,FALSE,0))),0,1)</f>
        <v>1</v>
      </c>
      <c r="AO149" s="36">
        <f>IF(ISNA(_xlfn.XMATCH("清掃・資源リサイクルに関すること",_xlfn.TEXTSPLIT(回答一覧[[#This Row],[7⃣区のおしらせ「せたがや」でどのようなテーマを特集してほしいか（複数選択可）]],";",,FALSE,0))),0,1)</f>
        <v>0</v>
      </c>
      <c r="AP149" s="36">
        <f>IF(ISNA(_xlfn.XMATCH("消費者支援や産業振興・雇用促進に関すること",_xlfn.TEXTSPLIT(回答一覧[[#This Row],[7⃣区のおしらせ「せたがや」でどのようなテーマを特集してほしいか（複数選択可）]],";",,FALSE,0))),0,1)</f>
        <v>0</v>
      </c>
      <c r="AQ149" s="36">
        <f>IF(ISNA(_xlfn.XMATCH("公園・緑地や自然環境の保護に関すること",_xlfn.TEXTSPLIT(回答一覧[[#This Row],[7⃣区のおしらせ「せたがや」でどのようなテーマを特集してほしいか（複数選択可）]],";",,FALSE,0))),0,1)</f>
        <v>0</v>
      </c>
      <c r="AR149" s="36">
        <f>IF(ISNA(_xlfn.XMATCH("都市景観や交通に関すること",_xlfn.TEXTSPLIT(回答一覧[[#This Row],[7⃣区のおしらせ「せたがや」でどのようなテーマを特集してほしいか（複数選択可）]],";",,FALSE,0))),0,1)</f>
        <v>0</v>
      </c>
      <c r="AS149" s="36">
        <f>IF(ISNA(_xlfn.XMATCH("特にない",_xlfn.TEXTSPLIT(回答一覧[[#This Row],[7⃣区のおしらせ「せたがや」でどのようなテーマを特集してほしいか（複数選択可）]],";",,FALSE,0))),0,1)</f>
        <v>0</v>
      </c>
      <c r="AT149" s="36">
        <f>IF(ISNA(_xlfn.XMATCH("その他",_xlfn.TEXTSPLIT(回答一覧[[#This Row],[7⃣区のおしらせ「せたがや」でどのようなテーマを特集してほしいか（複数選択可）]],";",,FALSE,0))),0,1)</f>
        <v>0</v>
      </c>
      <c r="AU149" s="36">
        <f>IF(ISNA(_xlfn.XMATCH("無回答",_xlfn.TEXTSPLIT(回答一覧[[#This Row],[7⃣区のおしらせ「せたがや」でどのようなテーマを特集してほしいか（複数選択可）]],";",,FALSE,0))),0,1)</f>
        <v>0</v>
      </c>
      <c r="AV149" s="8" t="s">
        <v>356</v>
      </c>
      <c r="AW149" s="8" t="s">
        <v>397</v>
      </c>
      <c r="AX149" s="8" t="s">
        <v>347</v>
      </c>
      <c r="AY149" s="7"/>
    </row>
    <row r="150" spans="1:51" ht="27">
      <c r="A150" s="6" t="s">
        <v>118</v>
      </c>
      <c r="B150" s="12" t="s">
        <v>358</v>
      </c>
      <c r="C150" s="12" t="s">
        <v>349</v>
      </c>
      <c r="D150" s="8" t="s">
        <v>728</v>
      </c>
      <c r="E150" s="8" t="s">
        <v>730</v>
      </c>
      <c r="F150" s="7" t="s">
        <v>350</v>
      </c>
      <c r="G150" s="36">
        <f>IF(ISNA(_xlfn.XMATCH("新聞折込・戸別配付",_xlfn.TEXTSPLIT(回答一覧[[#This Row],[4⃣区のおしらせ「せたがや」をどのように入手しているか（複数選択可）]],";",,FALSE,0))),0,1)</f>
        <v>1</v>
      </c>
      <c r="H150" s="36">
        <f>IF(ISNA(_xlfn.XMATCH("駅",_xlfn.TEXTSPLIT(回答一覧[[#This Row],[4⃣区のおしらせ「せたがや」をどのように入手しているか（複数選択可）]],";",,FALSE,0))),0,1)</f>
        <v>0</v>
      </c>
      <c r="I150" s="36">
        <f>IF(ISNA(_xlfn.XMATCH("郵便局・コンビニエンスストア・その他商業施設",_xlfn.TEXTSPLIT(回答一覧[[#This Row],[4⃣区のおしらせ「せたがや」をどのように入手しているか（複数選択可）]],";",,FALSE,0))),0,1)</f>
        <v>0</v>
      </c>
      <c r="J150" s="36">
        <f>IF(ISNA(_xlfn.XMATCH("区施設",_xlfn.TEXTSPLIT(回答一覧[[#This Row],[4⃣区のおしらせ「せたがや」をどのように入手しているか（複数選択可）]],";",,FALSE,0))),0,1)</f>
        <v>0</v>
      </c>
      <c r="K150" s="36">
        <f>IF(ISNA(_xlfn.XMATCH("区のホームページ",_xlfn.TEXTSPLIT(回答一覧[[#This Row],[4⃣区のおしらせ「せたがや」をどのように入手しているか（複数選択可）]],";",,FALSE,0))),0,1)</f>
        <v>0</v>
      </c>
      <c r="L150" s="36">
        <f>IF(ISNA(_xlfn.XMATCH("カタログポケット・マチイロ",_xlfn.TEXTSPLIT(回答一覧[[#This Row],[4⃣区のおしらせ「せたがや」をどのように入手しているか（複数選択可）]],";",,FALSE,0))),0,1)</f>
        <v>0</v>
      </c>
      <c r="M150" s="36">
        <f>IF(ISNA(_xlfn.XMATCH("入手していない",_xlfn.TEXTSPLIT(回答一覧[[#This Row],[4⃣区のおしらせ「せたがや」をどのように入手しているか（複数選択可）]],";",,FALSE,0))),0,1)</f>
        <v>0</v>
      </c>
      <c r="N150" s="36">
        <f>IF(ISNA(_xlfn.XMATCH("その他",_xlfn.TEXTSPLIT(回答一覧[[#This Row],[4⃣区のおしらせ「せたがや」をどのように入手しているか（複数選択可）]],";",,FALSE,0))),0,1)</f>
        <v>0</v>
      </c>
      <c r="O150" s="36">
        <f>IF(ISNA(_xlfn.XMATCH("無回答",_xlfn.TEXTSPLIT(回答一覧[[#This Row],[4⃣区のおしらせ「せたがや」をどのように入手しているか（複数選択可）]],";",,FALSE,0))),0,1)</f>
        <v>0</v>
      </c>
      <c r="P150" s="8" t="s">
        <v>360</v>
      </c>
      <c r="Q150" s="8" t="s">
        <v>377</v>
      </c>
      <c r="R150" s="8" t="s">
        <v>352</v>
      </c>
      <c r="S150" s="8" t="s">
        <v>352</v>
      </c>
      <c r="T150" s="8" t="s">
        <v>352</v>
      </c>
      <c r="U150" s="8" t="s">
        <v>377</v>
      </c>
      <c r="V150" s="8" t="s">
        <v>353</v>
      </c>
      <c r="W150" s="7" t="s">
        <v>444</v>
      </c>
      <c r="X150" s="36">
        <f>IF(ISNA(_xlfn.XMATCH("利用できる行政サービスや、暮らしに関わる情報・知識を入手したい",_xlfn.TEXTSPLIT(回答一覧[[#This Row],[6⃣区のおしらせ「せたがや」にどんなことを期待するか（複数選択可）]],";",,FALSE,0))),0,1)</f>
        <v>1</v>
      </c>
      <c r="Y150" s="36">
        <f>IF(ISNA(_xlfn.XMATCH("イベントの情報を入手したい",_xlfn.TEXTSPLIT(回答一覧[[#This Row],[6⃣区のおしらせ「せたがや」にどんなことを期待するか（複数選択可）]],";",,FALSE,0))),0,1)</f>
        <v>0</v>
      </c>
      <c r="Z150" s="36">
        <f>IF(ISNA(_xlfn.XMATCH("区の新しい取組みについて知りたい",_xlfn.TEXTSPLIT(回答一覧[[#This Row],[6⃣区のおしらせ「せたがや」にどんなことを期待するか（複数選択可）]],";",,FALSE,0))),0,1)</f>
        <v>0</v>
      </c>
      <c r="AA150" s="36">
        <f>IF(ISNA(_xlfn.XMATCH("予算など区政の基本的な情報を入手したい",_xlfn.TEXTSPLIT(回答一覧[[#This Row],[6⃣区のおしらせ「せたがや」にどんなことを期待するか（複数選択可）]],";",,FALSE,0))),0,1)</f>
        <v>0</v>
      </c>
      <c r="AB150" s="36">
        <f>IF(ISNA(_xlfn.XMATCH("区が直面する課題や、それに対する区の考え・取組みについて知りたい",_xlfn.TEXTSPLIT(回答一覧[[#This Row],[6⃣区のおしらせ「せたがや」にどんなことを期待するか（複数選択可）]],";",,FALSE,0))),0,1)</f>
        <v>0</v>
      </c>
      <c r="AC150" s="36">
        <f>IF(ISNA(_xlfn.XMATCH("区の取組みへの意見募集企画に意見や提案を寄せたい",_xlfn.TEXTSPLIT(回答一覧[[#This Row],[6⃣区のおしらせ「せたがや」にどんなことを期待するか（複数選択可）]],";",,FALSE,0))),0,1)</f>
        <v>0</v>
      </c>
      <c r="AD150" s="36">
        <f>IF(ISNA(_xlfn.XMATCH("区民等と区が協働して取り組んでいる事柄について知りたい",_xlfn.TEXTSPLIT(回答一覧[[#This Row],[6⃣区のおしらせ「せたがや」にどんなことを期待するか（複数選択可）]],";",,FALSE,0))),0,1)</f>
        <v>0</v>
      </c>
      <c r="AE150" s="36">
        <f>IF(ISNA(_xlfn.XMATCH("特にない",_xlfn.TEXTSPLIT(回答一覧[[#This Row],[6⃣区のおしらせ「せたがや」にどんなことを期待するか（複数選択可）]],";",,FALSE,0))),0,1)</f>
        <v>0</v>
      </c>
      <c r="AF150" s="36">
        <f>IF(ISNA(_xlfn.XMATCH("無回答",_xlfn.TEXTSPLIT(回答一覧[[#This Row],[6⃣区のおしらせ「せたがや」にどんなことを期待するか（複数選択可）]],";",,FALSE,0))),0,1)</f>
        <v>0</v>
      </c>
      <c r="AG150" s="7" t="s">
        <v>382</v>
      </c>
      <c r="AH150" s="36">
        <f>IF(ISNA(_xlfn.XMATCH("健康づくりや高齢者・障害者の福祉に関すること",_xlfn.TEXTSPLIT(回答一覧[[#This Row],[7⃣区のおしらせ「せたがや」でどのようなテーマを特集してほしいか（複数選択可）]],";",,FALSE,0))),0,1)</f>
        <v>1</v>
      </c>
      <c r="AI150" s="36">
        <f>IF(ISNA(_xlfn.XMATCH("生活の困りごとに対する支援に関すること",_xlfn.TEXTSPLIT(回答一覧[[#This Row],[7⃣区のおしらせ「せたがや」でどのようなテーマを特集してほしいか（複数選択可）]],";",,FALSE,0))),0,1)</f>
        <v>1</v>
      </c>
      <c r="AJ150" s="36">
        <f>IF(ISNA(_xlfn.XMATCH("子ども・若者や教育に関すること",_xlfn.TEXTSPLIT(回答一覧[[#This Row],[7⃣区のおしらせ「せたがや」でどのようなテーマを特集してほしいか（複数選択可）]],";",,FALSE,0))),0,1)</f>
        <v>0</v>
      </c>
      <c r="AK150" s="36">
        <f>IF(ISNA(_xlfn.XMATCH("地域コミュニティに関すること",_xlfn.TEXTSPLIT(回答一覧[[#This Row],[7⃣区のおしらせ「せたがや」でどのようなテーマを特集してほしいか（複数選択可）]],";",,FALSE,0))),0,1)</f>
        <v>0</v>
      </c>
      <c r="AL150" s="36">
        <f>IF(ISNA(_xlfn.XMATCH("防災や防犯に関すること",_xlfn.TEXTSPLIT(回答一覧[[#This Row],[7⃣区のおしらせ「せたがや」でどのようなテーマを特集してほしいか（複数選択可）]],";",,FALSE,0))),0,1)</f>
        <v>0</v>
      </c>
      <c r="AM150" s="36">
        <f>IF(ISNA(_xlfn.XMATCH("多様性の尊重（人権尊重・男女共同参画）に関すること",_xlfn.TEXTSPLIT(回答一覧[[#This Row],[7⃣区のおしらせ「せたがや」でどのようなテーマを特集してほしいか（複数選択可）]],";",,FALSE,0))),0,1)</f>
        <v>0</v>
      </c>
      <c r="AN150" s="36">
        <f>IF(ISNA(_xlfn.XMATCH("文化・芸術やスポーツ、生涯学習に関すること",_xlfn.TEXTSPLIT(回答一覧[[#This Row],[7⃣区のおしらせ「せたがや」でどのようなテーマを特集してほしいか（複数選択可）]],";",,FALSE,0))),0,1)</f>
        <v>0</v>
      </c>
      <c r="AO150" s="36">
        <f>IF(ISNA(_xlfn.XMATCH("清掃・資源リサイクルに関すること",_xlfn.TEXTSPLIT(回答一覧[[#This Row],[7⃣区のおしらせ「せたがや」でどのようなテーマを特集してほしいか（複数選択可）]],";",,FALSE,0))),0,1)</f>
        <v>0</v>
      </c>
      <c r="AP150" s="36">
        <f>IF(ISNA(_xlfn.XMATCH("消費者支援や産業振興・雇用促進に関すること",_xlfn.TEXTSPLIT(回答一覧[[#This Row],[7⃣区のおしらせ「せたがや」でどのようなテーマを特集してほしいか（複数選択可）]],";",,FALSE,0))),0,1)</f>
        <v>0</v>
      </c>
      <c r="AQ150" s="36">
        <f>IF(ISNA(_xlfn.XMATCH("公園・緑地や自然環境の保護に関すること",_xlfn.TEXTSPLIT(回答一覧[[#This Row],[7⃣区のおしらせ「せたがや」でどのようなテーマを特集してほしいか（複数選択可）]],";",,FALSE,0))),0,1)</f>
        <v>0</v>
      </c>
      <c r="AR150" s="36">
        <f>IF(ISNA(_xlfn.XMATCH("都市景観や交通に関すること",_xlfn.TEXTSPLIT(回答一覧[[#This Row],[7⃣区のおしらせ「せたがや」でどのようなテーマを特集してほしいか（複数選択可）]],";",,FALSE,0))),0,1)</f>
        <v>0</v>
      </c>
      <c r="AS150" s="36">
        <f>IF(ISNA(_xlfn.XMATCH("特にない",_xlfn.TEXTSPLIT(回答一覧[[#This Row],[7⃣区のおしらせ「せたがや」でどのようなテーマを特集してほしいか（複数選択可）]],";",,FALSE,0))),0,1)</f>
        <v>0</v>
      </c>
      <c r="AT150" s="36">
        <f>IF(ISNA(_xlfn.XMATCH("その他",_xlfn.TEXTSPLIT(回答一覧[[#This Row],[7⃣区のおしらせ「せたがや」でどのようなテーマを特集してほしいか（複数選択可）]],";",,FALSE,0))),0,1)</f>
        <v>0</v>
      </c>
      <c r="AU150" s="36">
        <f>IF(ISNA(_xlfn.XMATCH("無回答",_xlfn.TEXTSPLIT(回答一覧[[#This Row],[7⃣区のおしらせ「せたがや」でどのようなテーマを特集してほしいか（複数選択可）]],";",,FALSE,0))),0,1)</f>
        <v>0</v>
      </c>
      <c r="AV150" s="8" t="s">
        <v>363</v>
      </c>
      <c r="AW150" s="8" t="s">
        <v>357</v>
      </c>
      <c r="AX150" s="8" t="s">
        <v>347</v>
      </c>
      <c r="AY150" s="7"/>
    </row>
    <row r="151" spans="1:51" ht="54">
      <c r="A151" s="6" t="s">
        <v>117</v>
      </c>
      <c r="B151" s="12" t="s">
        <v>364</v>
      </c>
      <c r="C151" s="12" t="s">
        <v>349</v>
      </c>
      <c r="D151" s="8" t="s">
        <v>728</v>
      </c>
      <c r="E151" s="8" t="s">
        <v>730</v>
      </c>
      <c r="F151" s="7" t="s">
        <v>441</v>
      </c>
      <c r="G151" s="36">
        <f>IF(ISNA(_xlfn.XMATCH("新聞折込・戸別配付",_xlfn.TEXTSPLIT(回答一覧[[#This Row],[4⃣区のおしらせ「せたがや」をどのように入手しているか（複数選択可）]],";",,FALSE,0))),0,1)</f>
        <v>0</v>
      </c>
      <c r="H151" s="36">
        <f>IF(ISNA(_xlfn.XMATCH("駅",_xlfn.TEXTSPLIT(回答一覧[[#This Row],[4⃣区のおしらせ「せたがや」をどのように入手しているか（複数選択可）]],";",,FALSE,0))),0,1)</f>
        <v>0</v>
      </c>
      <c r="I151" s="36">
        <f>IF(ISNA(_xlfn.XMATCH("郵便局・コンビニエンスストア・その他商業施設",_xlfn.TEXTSPLIT(回答一覧[[#This Row],[4⃣区のおしらせ「せたがや」をどのように入手しているか（複数選択可）]],";",,FALSE,0))),0,1)</f>
        <v>0</v>
      </c>
      <c r="J151" s="36">
        <f>IF(ISNA(_xlfn.XMATCH("区施設",_xlfn.TEXTSPLIT(回答一覧[[#This Row],[4⃣区のおしらせ「せたがや」をどのように入手しているか（複数選択可）]],";",,FALSE,0))),0,1)</f>
        <v>0</v>
      </c>
      <c r="K151" s="36">
        <f>IF(ISNA(_xlfn.XMATCH("区のホームページ",_xlfn.TEXTSPLIT(回答一覧[[#This Row],[4⃣区のおしらせ「せたがや」をどのように入手しているか（複数選択可）]],";",,FALSE,0))),0,1)</f>
        <v>1</v>
      </c>
      <c r="L151" s="36">
        <f>IF(ISNA(_xlfn.XMATCH("カタログポケット・マチイロ",_xlfn.TEXTSPLIT(回答一覧[[#This Row],[4⃣区のおしらせ「せたがや」をどのように入手しているか（複数選択可）]],";",,FALSE,0))),0,1)</f>
        <v>1</v>
      </c>
      <c r="M151" s="36">
        <f>IF(ISNA(_xlfn.XMATCH("入手していない",_xlfn.TEXTSPLIT(回答一覧[[#This Row],[4⃣区のおしらせ「せたがや」をどのように入手しているか（複数選択可）]],";",,FALSE,0))),0,1)</f>
        <v>0</v>
      </c>
      <c r="N151" s="36">
        <f>IF(ISNA(_xlfn.XMATCH("その他",_xlfn.TEXTSPLIT(回答一覧[[#This Row],[4⃣区のおしらせ「せたがや」をどのように入手しているか（複数選択可）]],";",,FALSE,0))),0,1)</f>
        <v>0</v>
      </c>
      <c r="O151" s="36">
        <f>IF(ISNA(_xlfn.XMATCH("無回答",_xlfn.TEXTSPLIT(回答一覧[[#This Row],[4⃣区のおしらせ「せたがや」をどのように入手しているか（複数選択可）]],";",,FALSE,0))),0,1)</f>
        <v>0</v>
      </c>
      <c r="P151" s="8" t="s">
        <v>360</v>
      </c>
      <c r="Q151" s="8" t="s">
        <v>377</v>
      </c>
      <c r="R151" s="8" t="s">
        <v>352</v>
      </c>
      <c r="S151" s="8" t="s">
        <v>377</v>
      </c>
      <c r="T151" s="8" t="s">
        <v>352</v>
      </c>
      <c r="U151" s="8" t="s">
        <v>377</v>
      </c>
      <c r="V151" s="8" t="s">
        <v>353</v>
      </c>
      <c r="W151" s="7" t="s">
        <v>442</v>
      </c>
      <c r="X151" s="36">
        <f>IF(ISNA(_xlfn.XMATCH("利用できる行政サービスや、暮らしに関わる情報・知識を入手したい",_xlfn.TEXTSPLIT(回答一覧[[#This Row],[6⃣区のおしらせ「せたがや」にどんなことを期待するか（複数選択可）]],";",,FALSE,0))),0,1)</f>
        <v>0</v>
      </c>
      <c r="Y151" s="36">
        <f>IF(ISNA(_xlfn.XMATCH("イベントの情報を入手したい",_xlfn.TEXTSPLIT(回答一覧[[#This Row],[6⃣区のおしらせ「せたがや」にどんなことを期待するか（複数選択可）]],";",,FALSE,0))),0,1)</f>
        <v>1</v>
      </c>
      <c r="Z151" s="36">
        <f>IF(ISNA(_xlfn.XMATCH("区の新しい取組みについて知りたい",_xlfn.TEXTSPLIT(回答一覧[[#This Row],[6⃣区のおしらせ「せたがや」にどんなことを期待するか（複数選択可）]],";",,FALSE,0))),0,1)</f>
        <v>1</v>
      </c>
      <c r="AA151" s="36">
        <f>IF(ISNA(_xlfn.XMATCH("予算など区政の基本的な情報を入手したい",_xlfn.TEXTSPLIT(回答一覧[[#This Row],[6⃣区のおしらせ「せたがや」にどんなことを期待するか（複数選択可）]],";",,FALSE,0))),0,1)</f>
        <v>0</v>
      </c>
      <c r="AB151" s="36">
        <f>IF(ISNA(_xlfn.XMATCH("区が直面する課題や、それに対する区の考え・取組みについて知りたい",_xlfn.TEXTSPLIT(回答一覧[[#This Row],[6⃣区のおしらせ「せたがや」にどんなことを期待するか（複数選択可）]],";",,FALSE,0))),0,1)</f>
        <v>1</v>
      </c>
      <c r="AC151" s="36">
        <f>IF(ISNA(_xlfn.XMATCH("区の取組みへの意見募集企画に意見や提案を寄せたい",_xlfn.TEXTSPLIT(回答一覧[[#This Row],[6⃣区のおしらせ「せたがや」にどんなことを期待するか（複数選択可）]],";",,FALSE,0))),0,1)</f>
        <v>1</v>
      </c>
      <c r="AD151" s="36">
        <f>IF(ISNA(_xlfn.XMATCH("区民等と区が協働して取り組んでいる事柄について知りたい",_xlfn.TEXTSPLIT(回答一覧[[#This Row],[6⃣区のおしらせ「せたがや」にどんなことを期待するか（複数選択可）]],";",,FALSE,0))),0,1)</f>
        <v>1</v>
      </c>
      <c r="AE151" s="36">
        <f>IF(ISNA(_xlfn.XMATCH("特にない",_xlfn.TEXTSPLIT(回答一覧[[#This Row],[6⃣区のおしらせ「せたがや」にどんなことを期待するか（複数選択可）]],";",,FALSE,0))),0,1)</f>
        <v>0</v>
      </c>
      <c r="AF151" s="36">
        <f>IF(ISNA(_xlfn.XMATCH("無回答",_xlfn.TEXTSPLIT(回答一覧[[#This Row],[6⃣区のおしらせ「せたがや」にどんなことを期待するか（複数選択可）]],";",,FALSE,0))),0,1)</f>
        <v>0</v>
      </c>
      <c r="AG151" s="7" t="s">
        <v>443</v>
      </c>
      <c r="AH151" s="36">
        <f>IF(ISNA(_xlfn.XMATCH("健康づくりや高齢者・障害者の福祉に関すること",_xlfn.TEXTSPLIT(回答一覧[[#This Row],[7⃣区のおしらせ「せたがや」でどのようなテーマを特集してほしいか（複数選択可）]],";",,FALSE,0))),0,1)</f>
        <v>0</v>
      </c>
      <c r="AI151" s="36">
        <f>IF(ISNA(_xlfn.XMATCH("生活の困りごとに対する支援に関すること",_xlfn.TEXTSPLIT(回答一覧[[#This Row],[7⃣区のおしらせ「せたがや」でどのようなテーマを特集してほしいか（複数選択可）]],";",,FALSE,0))),0,1)</f>
        <v>0</v>
      </c>
      <c r="AJ151" s="36">
        <f>IF(ISNA(_xlfn.XMATCH("子ども・若者や教育に関すること",_xlfn.TEXTSPLIT(回答一覧[[#This Row],[7⃣区のおしらせ「せたがや」でどのようなテーマを特集してほしいか（複数選択可）]],";",,FALSE,0))),0,1)</f>
        <v>1</v>
      </c>
      <c r="AK151" s="36">
        <f>IF(ISNA(_xlfn.XMATCH("地域コミュニティに関すること",_xlfn.TEXTSPLIT(回答一覧[[#This Row],[7⃣区のおしらせ「せたがや」でどのようなテーマを特集してほしいか（複数選択可）]],";",,FALSE,0))),0,1)</f>
        <v>0</v>
      </c>
      <c r="AL151" s="36">
        <f>IF(ISNA(_xlfn.XMATCH("防災や防犯に関すること",_xlfn.TEXTSPLIT(回答一覧[[#This Row],[7⃣区のおしらせ「せたがや」でどのようなテーマを特集してほしいか（複数選択可）]],";",,FALSE,0))),0,1)</f>
        <v>1</v>
      </c>
      <c r="AM151" s="36">
        <f>IF(ISNA(_xlfn.XMATCH("多様性の尊重（人権尊重・男女共同参画）に関すること",_xlfn.TEXTSPLIT(回答一覧[[#This Row],[7⃣区のおしらせ「せたがや」でどのようなテーマを特集してほしいか（複数選択可）]],";",,FALSE,0))),0,1)</f>
        <v>0</v>
      </c>
      <c r="AN151" s="36">
        <f>IF(ISNA(_xlfn.XMATCH("文化・芸術やスポーツ、生涯学習に関すること",_xlfn.TEXTSPLIT(回答一覧[[#This Row],[7⃣区のおしらせ「せたがや」でどのようなテーマを特集してほしいか（複数選択可）]],";",,FALSE,0))),0,1)</f>
        <v>1</v>
      </c>
      <c r="AO151" s="36">
        <f>IF(ISNA(_xlfn.XMATCH("清掃・資源リサイクルに関すること",_xlfn.TEXTSPLIT(回答一覧[[#This Row],[7⃣区のおしらせ「せたがや」でどのようなテーマを特集してほしいか（複数選択可）]],";",,FALSE,0))),0,1)</f>
        <v>0</v>
      </c>
      <c r="AP151" s="36">
        <f>IF(ISNA(_xlfn.XMATCH("消費者支援や産業振興・雇用促進に関すること",_xlfn.TEXTSPLIT(回答一覧[[#This Row],[7⃣区のおしらせ「せたがや」でどのようなテーマを特集してほしいか（複数選択可）]],";",,FALSE,0))),0,1)</f>
        <v>1</v>
      </c>
      <c r="AQ151" s="36">
        <f>IF(ISNA(_xlfn.XMATCH("公園・緑地や自然環境の保護に関すること",_xlfn.TEXTSPLIT(回答一覧[[#This Row],[7⃣区のおしらせ「せたがや」でどのようなテーマを特集してほしいか（複数選択可）]],";",,FALSE,0))),0,1)</f>
        <v>1</v>
      </c>
      <c r="AR151" s="36">
        <f>IF(ISNA(_xlfn.XMATCH("都市景観や交通に関すること",_xlfn.TEXTSPLIT(回答一覧[[#This Row],[7⃣区のおしらせ「せたがや」でどのようなテーマを特集してほしいか（複数選択可）]],";",,FALSE,0))),0,1)</f>
        <v>0</v>
      </c>
      <c r="AS151" s="36">
        <f>IF(ISNA(_xlfn.XMATCH("特にない",_xlfn.TEXTSPLIT(回答一覧[[#This Row],[7⃣区のおしらせ「せたがや」でどのようなテーマを特集してほしいか（複数選択可）]],";",,FALSE,0))),0,1)</f>
        <v>0</v>
      </c>
      <c r="AT151" s="36">
        <f>IF(ISNA(_xlfn.XMATCH("その他",_xlfn.TEXTSPLIT(回答一覧[[#This Row],[7⃣区のおしらせ「せたがや」でどのようなテーマを特集してほしいか（複数選択可）]],";",,FALSE,0))),0,1)</f>
        <v>0</v>
      </c>
      <c r="AU151" s="36">
        <f>IF(ISNA(_xlfn.XMATCH("無回答",_xlfn.TEXTSPLIT(回答一覧[[#This Row],[7⃣区のおしらせ「せたがや」でどのようなテーマを特集してほしいか（複数選択可）]],";",,FALSE,0))),0,1)</f>
        <v>0</v>
      </c>
      <c r="AV151" s="8" t="s">
        <v>356</v>
      </c>
      <c r="AW151" s="8" t="s">
        <v>383</v>
      </c>
      <c r="AX151" s="8" t="s">
        <v>347</v>
      </c>
      <c r="AY151" s="7"/>
    </row>
    <row r="152" spans="1:51" ht="40.5">
      <c r="A152" s="6" t="s">
        <v>116</v>
      </c>
      <c r="B152" s="12" t="s">
        <v>364</v>
      </c>
      <c r="C152" s="12" t="s">
        <v>380</v>
      </c>
      <c r="D152" s="8" t="s">
        <v>728</v>
      </c>
      <c r="E152" s="8" t="s">
        <v>730</v>
      </c>
      <c r="F152" s="7" t="s">
        <v>350</v>
      </c>
      <c r="G152" s="36">
        <f>IF(ISNA(_xlfn.XMATCH("新聞折込・戸別配付",_xlfn.TEXTSPLIT(回答一覧[[#This Row],[4⃣区のおしらせ「せたがや」をどのように入手しているか（複数選択可）]],";",,FALSE,0))),0,1)</f>
        <v>1</v>
      </c>
      <c r="H152" s="36">
        <f>IF(ISNA(_xlfn.XMATCH("駅",_xlfn.TEXTSPLIT(回答一覧[[#This Row],[4⃣区のおしらせ「せたがや」をどのように入手しているか（複数選択可）]],";",,FALSE,0))),0,1)</f>
        <v>0</v>
      </c>
      <c r="I152" s="36">
        <f>IF(ISNA(_xlfn.XMATCH("郵便局・コンビニエンスストア・その他商業施設",_xlfn.TEXTSPLIT(回答一覧[[#This Row],[4⃣区のおしらせ「せたがや」をどのように入手しているか（複数選択可）]],";",,FALSE,0))),0,1)</f>
        <v>0</v>
      </c>
      <c r="J152" s="36">
        <f>IF(ISNA(_xlfn.XMATCH("区施設",_xlfn.TEXTSPLIT(回答一覧[[#This Row],[4⃣区のおしらせ「せたがや」をどのように入手しているか（複数選択可）]],";",,FALSE,0))),0,1)</f>
        <v>0</v>
      </c>
      <c r="K152" s="36">
        <f>IF(ISNA(_xlfn.XMATCH("区のホームページ",_xlfn.TEXTSPLIT(回答一覧[[#This Row],[4⃣区のおしらせ「せたがや」をどのように入手しているか（複数選択可）]],";",,FALSE,0))),0,1)</f>
        <v>0</v>
      </c>
      <c r="L152" s="36">
        <f>IF(ISNA(_xlfn.XMATCH("カタログポケット・マチイロ",_xlfn.TEXTSPLIT(回答一覧[[#This Row],[4⃣区のおしらせ「せたがや」をどのように入手しているか（複数選択可）]],";",,FALSE,0))),0,1)</f>
        <v>0</v>
      </c>
      <c r="M152" s="36">
        <f>IF(ISNA(_xlfn.XMATCH("入手していない",_xlfn.TEXTSPLIT(回答一覧[[#This Row],[4⃣区のおしらせ「せたがや」をどのように入手しているか（複数選択可）]],";",,FALSE,0))),0,1)</f>
        <v>0</v>
      </c>
      <c r="N152" s="36">
        <f>IF(ISNA(_xlfn.XMATCH("その他",_xlfn.TEXTSPLIT(回答一覧[[#This Row],[4⃣区のおしらせ「せたがや」をどのように入手しているか（複数選択可）]],";",,FALSE,0))),0,1)</f>
        <v>0</v>
      </c>
      <c r="O152" s="36">
        <f>IF(ISNA(_xlfn.XMATCH("無回答",_xlfn.TEXTSPLIT(回答一覧[[#This Row],[4⃣区のおしらせ「せたがや」をどのように入手しているか（複数選択可）]],";",,FALSE,0))),0,1)</f>
        <v>0</v>
      </c>
      <c r="P152" s="8" t="s">
        <v>436</v>
      </c>
      <c r="Q152" s="8" t="s">
        <v>352</v>
      </c>
      <c r="R152" s="8" t="s">
        <v>352</v>
      </c>
      <c r="S152" s="8" t="s">
        <v>377</v>
      </c>
      <c r="T152" s="8" t="s">
        <v>352</v>
      </c>
      <c r="U152" s="8" t="s">
        <v>377</v>
      </c>
      <c r="V152" s="8" t="s">
        <v>353</v>
      </c>
      <c r="W152" s="7" t="s">
        <v>437</v>
      </c>
      <c r="X152" s="36">
        <f>IF(ISNA(_xlfn.XMATCH("利用できる行政サービスや、暮らしに関わる情報・知識を入手したい",_xlfn.TEXTSPLIT(回答一覧[[#This Row],[6⃣区のおしらせ「せたがや」にどんなことを期待するか（複数選択可）]],";",,FALSE,0))),0,1)</f>
        <v>1</v>
      </c>
      <c r="Y152" s="36">
        <f>IF(ISNA(_xlfn.XMATCH("イベントの情報を入手したい",_xlfn.TEXTSPLIT(回答一覧[[#This Row],[6⃣区のおしらせ「せたがや」にどんなことを期待するか（複数選択可）]],";",,FALSE,0))),0,1)</f>
        <v>1</v>
      </c>
      <c r="Z152" s="36">
        <f>IF(ISNA(_xlfn.XMATCH("区の新しい取組みについて知りたい",_xlfn.TEXTSPLIT(回答一覧[[#This Row],[6⃣区のおしらせ「せたがや」にどんなことを期待するか（複数選択可）]],";",,FALSE,0))),0,1)</f>
        <v>0</v>
      </c>
      <c r="AA152" s="36">
        <f>IF(ISNA(_xlfn.XMATCH("予算など区政の基本的な情報を入手したい",_xlfn.TEXTSPLIT(回答一覧[[#This Row],[6⃣区のおしらせ「せたがや」にどんなことを期待するか（複数選択可）]],";",,FALSE,0))),0,1)</f>
        <v>0</v>
      </c>
      <c r="AB152" s="36">
        <f>IF(ISNA(_xlfn.XMATCH("区が直面する課題や、それに対する区の考え・取組みについて知りたい",_xlfn.TEXTSPLIT(回答一覧[[#This Row],[6⃣区のおしらせ「せたがや」にどんなことを期待するか（複数選択可）]],";",,FALSE,0))),0,1)</f>
        <v>0</v>
      </c>
      <c r="AC152" s="36">
        <f>IF(ISNA(_xlfn.XMATCH("区の取組みへの意見募集企画に意見や提案を寄せたい",_xlfn.TEXTSPLIT(回答一覧[[#This Row],[6⃣区のおしらせ「せたがや」にどんなことを期待するか（複数選択可）]],";",,FALSE,0))),0,1)</f>
        <v>1</v>
      </c>
      <c r="AD152" s="36">
        <f>IF(ISNA(_xlfn.XMATCH("区民等と区が協働して取り組んでいる事柄について知りたい",_xlfn.TEXTSPLIT(回答一覧[[#This Row],[6⃣区のおしらせ「せたがや」にどんなことを期待するか（複数選択可）]],";",,FALSE,0))),0,1)</f>
        <v>0</v>
      </c>
      <c r="AE152" s="36">
        <f>IF(ISNA(_xlfn.XMATCH("特にない",_xlfn.TEXTSPLIT(回答一覧[[#This Row],[6⃣区のおしらせ「せたがや」にどんなことを期待するか（複数選択可）]],";",,FALSE,0))),0,1)</f>
        <v>0</v>
      </c>
      <c r="AF152" s="36">
        <f>IF(ISNA(_xlfn.XMATCH("無回答",_xlfn.TEXTSPLIT(回答一覧[[#This Row],[6⃣区のおしらせ「せたがや」にどんなことを期待するか（複数選択可）]],";",,FALSE,0))),0,1)</f>
        <v>0</v>
      </c>
      <c r="AG152" s="7" t="s">
        <v>439</v>
      </c>
      <c r="AH152" s="36">
        <f>IF(ISNA(_xlfn.XMATCH("健康づくりや高齢者・障害者の福祉に関すること",_xlfn.TEXTSPLIT(回答一覧[[#This Row],[7⃣区のおしらせ「せたがや」でどのようなテーマを特集してほしいか（複数選択可）]],";",,FALSE,0))),0,1)</f>
        <v>0</v>
      </c>
      <c r="AI152" s="36">
        <f>IF(ISNA(_xlfn.XMATCH("生活の困りごとに対する支援に関すること",_xlfn.TEXTSPLIT(回答一覧[[#This Row],[7⃣区のおしらせ「せたがや」でどのようなテーマを特集してほしいか（複数選択可）]],";",,FALSE,0))),0,1)</f>
        <v>0</v>
      </c>
      <c r="AJ152" s="36">
        <f>IF(ISNA(_xlfn.XMATCH("子ども・若者や教育に関すること",_xlfn.TEXTSPLIT(回答一覧[[#This Row],[7⃣区のおしらせ「せたがや」でどのようなテーマを特集してほしいか（複数選択可）]],";",,FALSE,0))),0,1)</f>
        <v>0</v>
      </c>
      <c r="AK152" s="36">
        <f>IF(ISNA(_xlfn.XMATCH("地域コミュニティに関すること",_xlfn.TEXTSPLIT(回答一覧[[#This Row],[7⃣区のおしらせ「せたがや」でどのようなテーマを特集してほしいか（複数選択可）]],";",,FALSE,0))),0,1)</f>
        <v>0</v>
      </c>
      <c r="AL152" s="36">
        <f>IF(ISNA(_xlfn.XMATCH("防災や防犯に関すること",_xlfn.TEXTSPLIT(回答一覧[[#This Row],[7⃣区のおしらせ「せたがや」でどのようなテーマを特集してほしいか（複数選択可）]],";",,FALSE,0))),0,1)</f>
        <v>0</v>
      </c>
      <c r="AM152" s="36">
        <f>IF(ISNA(_xlfn.XMATCH("多様性の尊重（人権尊重・男女共同参画）に関すること",_xlfn.TEXTSPLIT(回答一覧[[#This Row],[7⃣区のおしらせ「せたがや」でどのようなテーマを特集してほしいか（複数選択可）]],";",,FALSE,0))),0,1)</f>
        <v>0</v>
      </c>
      <c r="AN152" s="36">
        <f>IF(ISNA(_xlfn.XMATCH("文化・芸術やスポーツ、生涯学習に関すること",_xlfn.TEXTSPLIT(回答一覧[[#This Row],[7⃣区のおしらせ「せたがや」でどのようなテーマを特集してほしいか（複数選択可）]],";",,FALSE,0))),0,1)</f>
        <v>1</v>
      </c>
      <c r="AO152" s="36">
        <f>IF(ISNA(_xlfn.XMATCH("清掃・資源リサイクルに関すること",_xlfn.TEXTSPLIT(回答一覧[[#This Row],[7⃣区のおしらせ「せたがや」でどのようなテーマを特集してほしいか（複数選択可）]],";",,FALSE,0))),0,1)</f>
        <v>0</v>
      </c>
      <c r="AP152" s="36">
        <f>IF(ISNA(_xlfn.XMATCH("消費者支援や産業振興・雇用促進に関すること",_xlfn.TEXTSPLIT(回答一覧[[#This Row],[7⃣区のおしらせ「せたがや」でどのようなテーマを特集してほしいか（複数選択可）]],";",,FALSE,0))),0,1)</f>
        <v>0</v>
      </c>
      <c r="AQ152" s="36">
        <f>IF(ISNA(_xlfn.XMATCH("公園・緑地や自然環境の保護に関すること",_xlfn.TEXTSPLIT(回答一覧[[#This Row],[7⃣区のおしらせ「せたがや」でどのようなテーマを特集してほしいか（複数選択可）]],";",,FALSE,0))),0,1)</f>
        <v>0</v>
      </c>
      <c r="AR152" s="36">
        <f>IF(ISNA(_xlfn.XMATCH("都市景観や交通に関すること",_xlfn.TEXTSPLIT(回答一覧[[#This Row],[7⃣区のおしらせ「せたがや」でどのようなテーマを特集してほしいか（複数選択可）]],";",,FALSE,0))),0,1)</f>
        <v>1</v>
      </c>
      <c r="AS152" s="36">
        <f>IF(ISNA(_xlfn.XMATCH("特にない",_xlfn.TEXTSPLIT(回答一覧[[#This Row],[7⃣区のおしらせ「せたがや」でどのようなテーマを特集してほしいか（複数選択可）]],";",,FALSE,0))),0,1)</f>
        <v>0</v>
      </c>
      <c r="AT152" s="36">
        <f>IF(ISNA(_xlfn.XMATCH("その他",_xlfn.TEXTSPLIT(回答一覧[[#This Row],[7⃣区のおしらせ「せたがや」でどのようなテーマを特集してほしいか（複数選択可）]],";",,FALSE,0))),0,1)</f>
        <v>0</v>
      </c>
      <c r="AU152" s="36">
        <f>IF(ISNA(_xlfn.XMATCH("無回答",_xlfn.TEXTSPLIT(回答一覧[[#This Row],[7⃣区のおしらせ「せたがや」でどのようなテーマを特集してほしいか（複数選択可）]],";",,FALSE,0))),0,1)</f>
        <v>0</v>
      </c>
      <c r="AV152" s="8" t="s">
        <v>356</v>
      </c>
      <c r="AW152" s="8" t="s">
        <v>357</v>
      </c>
      <c r="AX152" s="8" t="s">
        <v>347</v>
      </c>
      <c r="AY152" s="7"/>
    </row>
    <row r="153" spans="1:51" ht="40.5">
      <c r="A153" s="6" t="s">
        <v>115</v>
      </c>
      <c r="B153" s="12" t="s">
        <v>348</v>
      </c>
      <c r="C153" s="12" t="s">
        <v>349</v>
      </c>
      <c r="D153" s="8" t="s">
        <v>728</v>
      </c>
      <c r="E153" s="8" t="s">
        <v>730</v>
      </c>
      <c r="F153" s="7" t="s">
        <v>350</v>
      </c>
      <c r="G153" s="36">
        <f>IF(ISNA(_xlfn.XMATCH("新聞折込・戸別配付",_xlfn.TEXTSPLIT(回答一覧[[#This Row],[4⃣区のおしらせ「せたがや」をどのように入手しているか（複数選択可）]],";",,FALSE,0))),0,1)</f>
        <v>1</v>
      </c>
      <c r="H153" s="36">
        <f>IF(ISNA(_xlfn.XMATCH("駅",_xlfn.TEXTSPLIT(回答一覧[[#This Row],[4⃣区のおしらせ「せたがや」をどのように入手しているか（複数選択可）]],";",,FALSE,0))),0,1)</f>
        <v>0</v>
      </c>
      <c r="I153" s="36">
        <f>IF(ISNA(_xlfn.XMATCH("郵便局・コンビニエンスストア・その他商業施設",_xlfn.TEXTSPLIT(回答一覧[[#This Row],[4⃣区のおしらせ「せたがや」をどのように入手しているか（複数選択可）]],";",,FALSE,0))),0,1)</f>
        <v>0</v>
      </c>
      <c r="J153" s="36">
        <f>IF(ISNA(_xlfn.XMATCH("区施設",_xlfn.TEXTSPLIT(回答一覧[[#This Row],[4⃣区のおしらせ「せたがや」をどのように入手しているか（複数選択可）]],";",,FALSE,0))),0,1)</f>
        <v>0</v>
      </c>
      <c r="K153" s="36">
        <f>IF(ISNA(_xlfn.XMATCH("区のホームページ",_xlfn.TEXTSPLIT(回答一覧[[#This Row],[4⃣区のおしらせ「せたがや」をどのように入手しているか（複数選択可）]],";",,FALSE,0))),0,1)</f>
        <v>0</v>
      </c>
      <c r="L153" s="36">
        <f>IF(ISNA(_xlfn.XMATCH("カタログポケット・マチイロ",_xlfn.TEXTSPLIT(回答一覧[[#This Row],[4⃣区のおしらせ「せたがや」をどのように入手しているか（複数選択可）]],";",,FALSE,0))),0,1)</f>
        <v>0</v>
      </c>
      <c r="M153" s="36">
        <f>IF(ISNA(_xlfn.XMATCH("入手していない",_xlfn.TEXTSPLIT(回答一覧[[#This Row],[4⃣区のおしらせ「せたがや」をどのように入手しているか（複数選択可）]],";",,FALSE,0))),0,1)</f>
        <v>0</v>
      </c>
      <c r="N153" s="36">
        <f>IF(ISNA(_xlfn.XMATCH("その他",_xlfn.TEXTSPLIT(回答一覧[[#This Row],[4⃣区のおしらせ「せたがや」をどのように入手しているか（複数選択可）]],";",,FALSE,0))),0,1)</f>
        <v>0</v>
      </c>
      <c r="O153" s="36">
        <f>IF(ISNA(_xlfn.XMATCH("無回答",_xlfn.TEXTSPLIT(回答一覧[[#This Row],[4⃣区のおしらせ「せたがや」をどのように入手しているか（複数選択可）]],";",,FALSE,0))),0,1)</f>
        <v>0</v>
      </c>
      <c r="P153" s="8" t="s">
        <v>387</v>
      </c>
      <c r="Q153" s="8" t="s">
        <v>377</v>
      </c>
      <c r="R153" s="8" t="s">
        <v>377</v>
      </c>
      <c r="S153" s="8" t="s">
        <v>377</v>
      </c>
      <c r="T153" s="8" t="s">
        <v>377</v>
      </c>
      <c r="U153" s="8" t="s">
        <v>377</v>
      </c>
      <c r="V153" s="8" t="s">
        <v>353</v>
      </c>
      <c r="W153" s="7" t="s">
        <v>434</v>
      </c>
      <c r="X153" s="36">
        <f>IF(ISNA(_xlfn.XMATCH("利用できる行政サービスや、暮らしに関わる情報・知識を入手したい",_xlfn.TEXTSPLIT(回答一覧[[#This Row],[6⃣区のおしらせ「せたがや」にどんなことを期待するか（複数選択可）]],";",,FALSE,0))),0,1)</f>
        <v>1</v>
      </c>
      <c r="Y153" s="36">
        <f>IF(ISNA(_xlfn.XMATCH("イベントの情報を入手したい",_xlfn.TEXTSPLIT(回答一覧[[#This Row],[6⃣区のおしらせ「せたがや」にどんなことを期待するか（複数選択可）]],";",,FALSE,0))),0,1)</f>
        <v>0</v>
      </c>
      <c r="Z153" s="36">
        <f>IF(ISNA(_xlfn.XMATCH("区の新しい取組みについて知りたい",_xlfn.TEXTSPLIT(回答一覧[[#This Row],[6⃣区のおしらせ「せたがや」にどんなことを期待するか（複数選択可）]],";",,FALSE,0))),0,1)</f>
        <v>0</v>
      </c>
      <c r="AA153" s="36">
        <f>IF(ISNA(_xlfn.XMATCH("予算など区政の基本的な情報を入手したい",_xlfn.TEXTSPLIT(回答一覧[[#This Row],[6⃣区のおしらせ「せたがや」にどんなことを期待するか（複数選択可）]],";",,FALSE,0))),0,1)</f>
        <v>0</v>
      </c>
      <c r="AB153" s="36">
        <f>IF(ISNA(_xlfn.XMATCH("区が直面する課題や、それに対する区の考え・取組みについて知りたい",_xlfn.TEXTSPLIT(回答一覧[[#This Row],[6⃣区のおしらせ「せたがや」にどんなことを期待するか（複数選択可）]],";",,FALSE,0))),0,1)</f>
        <v>1</v>
      </c>
      <c r="AC153" s="36">
        <f>IF(ISNA(_xlfn.XMATCH("区の取組みへの意見募集企画に意見や提案を寄せたい",_xlfn.TEXTSPLIT(回答一覧[[#This Row],[6⃣区のおしらせ「せたがや」にどんなことを期待するか（複数選択可）]],";",,FALSE,0))),0,1)</f>
        <v>0</v>
      </c>
      <c r="AD153" s="36">
        <f>IF(ISNA(_xlfn.XMATCH("区民等と区が協働して取り組んでいる事柄について知りたい",_xlfn.TEXTSPLIT(回答一覧[[#This Row],[6⃣区のおしらせ「せたがや」にどんなことを期待するか（複数選択可）]],";",,FALSE,0))),0,1)</f>
        <v>0</v>
      </c>
      <c r="AE153" s="36">
        <f>IF(ISNA(_xlfn.XMATCH("特にない",_xlfn.TEXTSPLIT(回答一覧[[#This Row],[6⃣区のおしらせ「せたがや」にどんなことを期待するか（複数選択可）]],";",,FALSE,0))),0,1)</f>
        <v>0</v>
      </c>
      <c r="AF153" s="36">
        <f>IF(ISNA(_xlfn.XMATCH("無回答",_xlfn.TEXTSPLIT(回答一覧[[#This Row],[6⃣区のおしらせ「せたがや」にどんなことを期待するか（複数選択可）]],";",,FALSE,0))),0,1)</f>
        <v>0</v>
      </c>
      <c r="AG153" s="7" t="s">
        <v>435</v>
      </c>
      <c r="AH153" s="36">
        <f>IF(ISNA(_xlfn.XMATCH("健康づくりや高齢者・障害者の福祉に関すること",_xlfn.TEXTSPLIT(回答一覧[[#This Row],[7⃣区のおしらせ「せたがや」でどのようなテーマを特集してほしいか（複数選択可）]],";",,FALSE,0))),0,1)</f>
        <v>0</v>
      </c>
      <c r="AI153" s="36">
        <f>IF(ISNA(_xlfn.XMATCH("生活の困りごとに対する支援に関すること",_xlfn.TEXTSPLIT(回答一覧[[#This Row],[7⃣区のおしらせ「せたがや」でどのようなテーマを特集してほしいか（複数選択可）]],";",,FALSE,0))),0,1)</f>
        <v>1</v>
      </c>
      <c r="AJ153" s="36">
        <f>IF(ISNA(_xlfn.XMATCH("子ども・若者や教育に関すること",_xlfn.TEXTSPLIT(回答一覧[[#This Row],[7⃣区のおしらせ「せたがや」でどのようなテーマを特集してほしいか（複数選択可）]],";",,FALSE,0))),0,1)</f>
        <v>0</v>
      </c>
      <c r="AK153" s="36">
        <f>IF(ISNA(_xlfn.XMATCH("地域コミュニティに関すること",_xlfn.TEXTSPLIT(回答一覧[[#This Row],[7⃣区のおしらせ「せたがや」でどのようなテーマを特集してほしいか（複数選択可）]],";",,FALSE,0))),0,1)</f>
        <v>0</v>
      </c>
      <c r="AL153" s="36">
        <f>IF(ISNA(_xlfn.XMATCH("防災や防犯に関すること",_xlfn.TEXTSPLIT(回答一覧[[#This Row],[7⃣区のおしらせ「せたがや」でどのようなテーマを特集してほしいか（複数選択可）]],";",,FALSE,0))),0,1)</f>
        <v>0</v>
      </c>
      <c r="AM153" s="36">
        <f>IF(ISNA(_xlfn.XMATCH("多様性の尊重（人権尊重・男女共同参画）に関すること",_xlfn.TEXTSPLIT(回答一覧[[#This Row],[7⃣区のおしらせ「せたがや」でどのようなテーマを特集してほしいか（複数選択可）]],";",,FALSE,0))),0,1)</f>
        <v>0</v>
      </c>
      <c r="AN153" s="36">
        <f>IF(ISNA(_xlfn.XMATCH("文化・芸術やスポーツ、生涯学習に関すること",_xlfn.TEXTSPLIT(回答一覧[[#This Row],[7⃣区のおしらせ「せたがや」でどのようなテーマを特集してほしいか（複数選択可）]],";",,FALSE,0))),0,1)</f>
        <v>0</v>
      </c>
      <c r="AO153" s="36">
        <f>IF(ISNA(_xlfn.XMATCH("清掃・資源リサイクルに関すること",_xlfn.TEXTSPLIT(回答一覧[[#This Row],[7⃣区のおしらせ「せたがや」でどのようなテーマを特集してほしいか（複数選択可）]],";",,FALSE,0))),0,1)</f>
        <v>0</v>
      </c>
      <c r="AP153" s="36">
        <f>IF(ISNA(_xlfn.XMATCH("消費者支援や産業振興・雇用促進に関すること",_xlfn.TEXTSPLIT(回答一覧[[#This Row],[7⃣区のおしらせ「せたがや」でどのようなテーマを特集してほしいか（複数選択可）]],";",,FALSE,0))),0,1)</f>
        <v>0</v>
      </c>
      <c r="AQ153" s="36">
        <f>IF(ISNA(_xlfn.XMATCH("公園・緑地や自然環境の保護に関すること",_xlfn.TEXTSPLIT(回答一覧[[#This Row],[7⃣区のおしらせ「せたがや」でどのようなテーマを特集してほしいか（複数選択可）]],";",,FALSE,0))),0,1)</f>
        <v>0</v>
      </c>
      <c r="AR153" s="36">
        <f>IF(ISNA(_xlfn.XMATCH("都市景観や交通に関すること",_xlfn.TEXTSPLIT(回答一覧[[#This Row],[7⃣区のおしらせ「せたがや」でどのようなテーマを特集してほしいか（複数選択可）]],";",,FALSE,0))),0,1)</f>
        <v>0</v>
      </c>
      <c r="AS153" s="36">
        <f>IF(ISNA(_xlfn.XMATCH("特にない",_xlfn.TEXTSPLIT(回答一覧[[#This Row],[7⃣区のおしらせ「せたがや」でどのようなテーマを特集してほしいか（複数選択可）]],";",,FALSE,0))),0,1)</f>
        <v>0</v>
      </c>
      <c r="AT153" s="36">
        <f>IF(ISNA(_xlfn.XMATCH("その他",_xlfn.TEXTSPLIT(回答一覧[[#This Row],[7⃣区のおしらせ「せたがや」でどのようなテーマを特集してほしいか（複数選択可）]],";",,FALSE,0))),0,1)</f>
        <v>0</v>
      </c>
      <c r="AU153" s="36">
        <f>IF(ISNA(_xlfn.XMATCH("無回答",_xlfn.TEXTSPLIT(回答一覧[[#This Row],[7⃣区のおしらせ「せたがや」でどのようなテーマを特集してほしいか（複数選択可）]],";",,FALSE,0))),0,1)</f>
        <v>0</v>
      </c>
      <c r="AV153" s="8" t="s">
        <v>363</v>
      </c>
      <c r="AW153" s="8" t="s">
        <v>357</v>
      </c>
      <c r="AX153" s="8" t="s">
        <v>347</v>
      </c>
      <c r="AY153" s="7"/>
    </row>
    <row r="154" spans="1:51" ht="40.5">
      <c r="A154" s="6" t="s">
        <v>114</v>
      </c>
      <c r="B154" s="12" t="s">
        <v>348</v>
      </c>
      <c r="C154" s="12" t="s">
        <v>380</v>
      </c>
      <c r="D154" s="8" t="s">
        <v>728</v>
      </c>
      <c r="E154" s="8" t="s">
        <v>730</v>
      </c>
      <c r="F154" s="7" t="s">
        <v>350</v>
      </c>
      <c r="G154" s="36">
        <f>IF(ISNA(_xlfn.XMATCH("新聞折込・戸別配付",_xlfn.TEXTSPLIT(回答一覧[[#This Row],[4⃣区のおしらせ「せたがや」をどのように入手しているか（複数選択可）]],";",,FALSE,0))),0,1)</f>
        <v>1</v>
      </c>
      <c r="H154" s="36">
        <f>IF(ISNA(_xlfn.XMATCH("駅",_xlfn.TEXTSPLIT(回答一覧[[#This Row],[4⃣区のおしらせ「せたがや」をどのように入手しているか（複数選択可）]],";",,FALSE,0))),0,1)</f>
        <v>0</v>
      </c>
      <c r="I154" s="36">
        <f>IF(ISNA(_xlfn.XMATCH("郵便局・コンビニエンスストア・その他商業施設",_xlfn.TEXTSPLIT(回答一覧[[#This Row],[4⃣区のおしらせ「せたがや」をどのように入手しているか（複数選択可）]],";",,FALSE,0))),0,1)</f>
        <v>0</v>
      </c>
      <c r="J154" s="36">
        <f>IF(ISNA(_xlfn.XMATCH("区施設",_xlfn.TEXTSPLIT(回答一覧[[#This Row],[4⃣区のおしらせ「せたがや」をどのように入手しているか（複数選択可）]],";",,FALSE,0))),0,1)</f>
        <v>0</v>
      </c>
      <c r="K154" s="36">
        <f>IF(ISNA(_xlfn.XMATCH("区のホームページ",_xlfn.TEXTSPLIT(回答一覧[[#This Row],[4⃣区のおしらせ「せたがや」をどのように入手しているか（複数選択可）]],";",,FALSE,0))),0,1)</f>
        <v>0</v>
      </c>
      <c r="L154" s="36">
        <f>IF(ISNA(_xlfn.XMATCH("カタログポケット・マチイロ",_xlfn.TEXTSPLIT(回答一覧[[#This Row],[4⃣区のおしらせ「せたがや」をどのように入手しているか（複数選択可）]],";",,FALSE,0))),0,1)</f>
        <v>0</v>
      </c>
      <c r="M154" s="36">
        <f>IF(ISNA(_xlfn.XMATCH("入手していない",_xlfn.TEXTSPLIT(回答一覧[[#This Row],[4⃣区のおしらせ「せたがや」をどのように入手しているか（複数選択可）]],";",,FALSE,0))),0,1)</f>
        <v>0</v>
      </c>
      <c r="N154" s="36">
        <f>IF(ISNA(_xlfn.XMATCH("その他",_xlfn.TEXTSPLIT(回答一覧[[#This Row],[4⃣区のおしらせ「せたがや」をどのように入手しているか（複数選択可）]],";",,FALSE,0))),0,1)</f>
        <v>0</v>
      </c>
      <c r="O154" s="36">
        <f>IF(ISNA(_xlfn.XMATCH("無回答",_xlfn.TEXTSPLIT(回答一覧[[#This Row],[4⃣区のおしらせ「せたがや」をどのように入手しているか（複数選択可）]],";",,FALSE,0))),0,1)</f>
        <v>0</v>
      </c>
      <c r="P154" s="8" t="s">
        <v>360</v>
      </c>
      <c r="Q154" s="8" t="s">
        <v>352</v>
      </c>
      <c r="R154" s="8" t="s">
        <v>352</v>
      </c>
      <c r="S154" s="8" t="s">
        <v>352</v>
      </c>
      <c r="T154" s="8" t="s">
        <v>352</v>
      </c>
      <c r="U154" s="8" t="s">
        <v>352</v>
      </c>
      <c r="V154" s="8" t="s">
        <v>353</v>
      </c>
      <c r="W154" s="7" t="s">
        <v>432</v>
      </c>
      <c r="X154" s="36">
        <f>IF(ISNA(_xlfn.XMATCH("利用できる行政サービスや、暮らしに関わる情報・知識を入手したい",_xlfn.TEXTSPLIT(回答一覧[[#This Row],[6⃣区のおしらせ「せたがや」にどんなことを期待するか（複数選択可）]],";",,FALSE,0))),0,1)</f>
        <v>1</v>
      </c>
      <c r="Y154" s="36">
        <f>IF(ISNA(_xlfn.XMATCH("イベントの情報を入手したい",_xlfn.TEXTSPLIT(回答一覧[[#This Row],[6⃣区のおしらせ「せたがや」にどんなことを期待するか（複数選択可）]],";",,FALSE,0))),0,1)</f>
        <v>1</v>
      </c>
      <c r="Z154" s="36">
        <f>IF(ISNA(_xlfn.XMATCH("区の新しい取組みについて知りたい",_xlfn.TEXTSPLIT(回答一覧[[#This Row],[6⃣区のおしらせ「せたがや」にどんなことを期待するか（複数選択可）]],";",,FALSE,0))),0,1)</f>
        <v>1</v>
      </c>
      <c r="AA154" s="36">
        <f>IF(ISNA(_xlfn.XMATCH("予算など区政の基本的な情報を入手したい",_xlfn.TEXTSPLIT(回答一覧[[#This Row],[6⃣区のおしらせ「せたがや」にどんなことを期待するか（複数選択可）]],";",,FALSE,0))),0,1)</f>
        <v>0</v>
      </c>
      <c r="AB154" s="36">
        <f>IF(ISNA(_xlfn.XMATCH("区が直面する課題や、それに対する区の考え・取組みについて知りたい",_xlfn.TEXTSPLIT(回答一覧[[#This Row],[6⃣区のおしらせ「せたがや」にどんなことを期待するか（複数選択可）]],";",,FALSE,0))),0,1)</f>
        <v>1</v>
      </c>
      <c r="AC154" s="36">
        <f>IF(ISNA(_xlfn.XMATCH("区の取組みへの意見募集企画に意見や提案を寄せたい",_xlfn.TEXTSPLIT(回答一覧[[#This Row],[6⃣区のおしらせ「せたがや」にどんなことを期待するか（複数選択可）]],";",,FALSE,0))),0,1)</f>
        <v>0</v>
      </c>
      <c r="AD154" s="36">
        <f>IF(ISNA(_xlfn.XMATCH("区民等と区が協働して取り組んでいる事柄について知りたい",_xlfn.TEXTSPLIT(回答一覧[[#This Row],[6⃣区のおしらせ「せたがや」にどんなことを期待するか（複数選択可）]],";",,FALSE,0))),0,1)</f>
        <v>0</v>
      </c>
      <c r="AE154" s="36">
        <f>IF(ISNA(_xlfn.XMATCH("特にない",_xlfn.TEXTSPLIT(回答一覧[[#This Row],[6⃣区のおしらせ「せたがや」にどんなことを期待するか（複数選択可）]],";",,FALSE,0))),0,1)</f>
        <v>0</v>
      </c>
      <c r="AF154" s="36">
        <f>IF(ISNA(_xlfn.XMATCH("無回答",_xlfn.TEXTSPLIT(回答一覧[[#This Row],[6⃣区のおしらせ「せたがや」にどんなことを期待するか（複数選択可）]],";",,FALSE,0))),0,1)</f>
        <v>0</v>
      </c>
      <c r="AG154" s="7" t="s">
        <v>433</v>
      </c>
      <c r="AH154" s="36">
        <f>IF(ISNA(_xlfn.XMATCH("健康づくりや高齢者・障害者の福祉に関すること",_xlfn.TEXTSPLIT(回答一覧[[#This Row],[7⃣区のおしらせ「せたがや」でどのようなテーマを特集してほしいか（複数選択可）]],";",,FALSE,0))),0,1)</f>
        <v>1</v>
      </c>
      <c r="AI154" s="36">
        <f>IF(ISNA(_xlfn.XMATCH("生活の困りごとに対する支援に関すること",_xlfn.TEXTSPLIT(回答一覧[[#This Row],[7⃣区のおしらせ「せたがや」でどのようなテーマを特集してほしいか（複数選択可）]],";",,FALSE,0))),0,1)</f>
        <v>0</v>
      </c>
      <c r="AJ154" s="36">
        <f>IF(ISNA(_xlfn.XMATCH("子ども・若者や教育に関すること",_xlfn.TEXTSPLIT(回答一覧[[#This Row],[7⃣区のおしらせ「せたがや」でどのようなテーマを特集してほしいか（複数選択可）]],";",,FALSE,0))),0,1)</f>
        <v>0</v>
      </c>
      <c r="AK154" s="36">
        <f>IF(ISNA(_xlfn.XMATCH("地域コミュニティに関すること",_xlfn.TEXTSPLIT(回答一覧[[#This Row],[7⃣区のおしらせ「せたがや」でどのようなテーマを特集してほしいか（複数選択可）]],";",,FALSE,0))),0,1)</f>
        <v>0</v>
      </c>
      <c r="AL154" s="36">
        <f>IF(ISNA(_xlfn.XMATCH("防災や防犯に関すること",_xlfn.TEXTSPLIT(回答一覧[[#This Row],[7⃣区のおしらせ「せたがや」でどのようなテーマを特集してほしいか（複数選択可）]],";",,FALSE,0))),0,1)</f>
        <v>0</v>
      </c>
      <c r="AM154" s="36">
        <f>IF(ISNA(_xlfn.XMATCH("多様性の尊重（人権尊重・男女共同参画）に関すること",_xlfn.TEXTSPLIT(回答一覧[[#This Row],[7⃣区のおしらせ「せたがや」でどのようなテーマを特集してほしいか（複数選択可）]],";",,FALSE,0))),0,1)</f>
        <v>0</v>
      </c>
      <c r="AN154" s="36">
        <f>IF(ISNA(_xlfn.XMATCH("文化・芸術やスポーツ、生涯学習に関すること",_xlfn.TEXTSPLIT(回答一覧[[#This Row],[7⃣区のおしらせ「せたがや」でどのようなテーマを特集してほしいか（複数選択可）]],";",,FALSE,0))),0,1)</f>
        <v>1</v>
      </c>
      <c r="AO154" s="36">
        <f>IF(ISNA(_xlfn.XMATCH("清掃・資源リサイクルに関すること",_xlfn.TEXTSPLIT(回答一覧[[#This Row],[7⃣区のおしらせ「せたがや」でどのようなテーマを特集してほしいか（複数選択可）]],";",,FALSE,0))),0,1)</f>
        <v>0</v>
      </c>
      <c r="AP154" s="36">
        <f>IF(ISNA(_xlfn.XMATCH("消費者支援や産業振興・雇用促進に関すること",_xlfn.TEXTSPLIT(回答一覧[[#This Row],[7⃣区のおしらせ「せたがや」でどのようなテーマを特集してほしいか（複数選択可）]],";",,FALSE,0))),0,1)</f>
        <v>1</v>
      </c>
      <c r="AQ154" s="36">
        <f>IF(ISNA(_xlfn.XMATCH("公園・緑地や自然環境の保護に関すること",_xlfn.TEXTSPLIT(回答一覧[[#This Row],[7⃣区のおしらせ「せたがや」でどのようなテーマを特集してほしいか（複数選択可）]],";",,FALSE,0))),0,1)</f>
        <v>0</v>
      </c>
      <c r="AR154" s="36">
        <f>IF(ISNA(_xlfn.XMATCH("都市景観や交通に関すること",_xlfn.TEXTSPLIT(回答一覧[[#This Row],[7⃣区のおしらせ「せたがや」でどのようなテーマを特集してほしいか（複数選択可）]],";",,FALSE,0))),0,1)</f>
        <v>0</v>
      </c>
      <c r="AS154" s="36">
        <f>IF(ISNA(_xlfn.XMATCH("特にない",_xlfn.TEXTSPLIT(回答一覧[[#This Row],[7⃣区のおしらせ「せたがや」でどのようなテーマを特集してほしいか（複数選択可）]],";",,FALSE,0))),0,1)</f>
        <v>0</v>
      </c>
      <c r="AT154" s="36">
        <f>IF(ISNA(_xlfn.XMATCH("その他",_xlfn.TEXTSPLIT(回答一覧[[#This Row],[7⃣区のおしらせ「せたがや」でどのようなテーマを特集してほしいか（複数選択可）]],";",,FALSE,0))),0,1)</f>
        <v>0</v>
      </c>
      <c r="AU154" s="36">
        <f>IF(ISNA(_xlfn.XMATCH("無回答",_xlfn.TEXTSPLIT(回答一覧[[#This Row],[7⃣区のおしらせ「せたがや」でどのようなテーマを特集してほしいか（複数選択可）]],";",,FALSE,0))),0,1)</f>
        <v>0</v>
      </c>
      <c r="AV154" s="8" t="s">
        <v>356</v>
      </c>
      <c r="AW154" s="8" t="s">
        <v>357</v>
      </c>
      <c r="AX154" s="8" t="s">
        <v>347</v>
      </c>
      <c r="AY154" s="7"/>
    </row>
    <row r="155" spans="1:51" ht="67.5">
      <c r="A155" s="6" t="s">
        <v>113</v>
      </c>
      <c r="B155" s="12" t="s">
        <v>348</v>
      </c>
      <c r="C155" s="12" t="s">
        <v>380</v>
      </c>
      <c r="D155" s="8" t="s">
        <v>728</v>
      </c>
      <c r="E155" s="8" t="s">
        <v>730</v>
      </c>
      <c r="F155" s="7" t="s">
        <v>429</v>
      </c>
      <c r="G155" s="36">
        <f>IF(ISNA(_xlfn.XMATCH("新聞折込・戸別配付",_xlfn.TEXTSPLIT(回答一覧[[#This Row],[4⃣区のおしらせ「せたがや」をどのように入手しているか（複数選択可）]],";",,FALSE,0))),0,1)</f>
        <v>0</v>
      </c>
      <c r="H155" s="36">
        <f>IF(ISNA(_xlfn.XMATCH("駅",_xlfn.TEXTSPLIT(回答一覧[[#This Row],[4⃣区のおしらせ「せたがや」をどのように入手しているか（複数選択可）]],";",,FALSE,0))),0,1)</f>
        <v>0</v>
      </c>
      <c r="I155" s="36">
        <f>IF(ISNA(_xlfn.XMATCH("郵便局・コンビニエンスストア・その他商業施設",_xlfn.TEXTSPLIT(回答一覧[[#This Row],[4⃣区のおしらせ「せたがや」をどのように入手しているか（複数選択可）]],";",,FALSE,0))),0,1)</f>
        <v>0</v>
      </c>
      <c r="J155" s="36">
        <f>IF(ISNA(_xlfn.XMATCH("区施設",_xlfn.TEXTSPLIT(回答一覧[[#This Row],[4⃣区のおしらせ「せたがや」をどのように入手しているか（複数選択可）]],";",,FALSE,0))),0,1)</f>
        <v>1</v>
      </c>
      <c r="K155" s="36">
        <f>IF(ISNA(_xlfn.XMATCH("区のホームページ",_xlfn.TEXTSPLIT(回答一覧[[#This Row],[4⃣区のおしらせ「せたがや」をどのように入手しているか（複数選択可）]],";",,FALSE,0))),0,1)</f>
        <v>1</v>
      </c>
      <c r="L155" s="36">
        <f>IF(ISNA(_xlfn.XMATCH("カタログポケット・マチイロ",_xlfn.TEXTSPLIT(回答一覧[[#This Row],[4⃣区のおしらせ「せたがや」をどのように入手しているか（複数選択可）]],";",,FALSE,0))),0,1)</f>
        <v>0</v>
      </c>
      <c r="M155" s="36">
        <f>IF(ISNA(_xlfn.XMATCH("入手していない",_xlfn.TEXTSPLIT(回答一覧[[#This Row],[4⃣区のおしらせ「せたがや」をどのように入手しているか（複数選択可）]],";",,FALSE,0))),0,1)</f>
        <v>0</v>
      </c>
      <c r="N155" s="36">
        <f>IF(ISNA(_xlfn.XMATCH("その他",_xlfn.TEXTSPLIT(回答一覧[[#This Row],[4⃣区のおしらせ「せたがや」をどのように入手しているか（複数選択可）]],";",,FALSE,0))),0,1)</f>
        <v>0</v>
      </c>
      <c r="O155" s="36">
        <f>IF(ISNA(_xlfn.XMATCH("無回答",_xlfn.TEXTSPLIT(回答一覧[[#This Row],[4⃣区のおしらせ「せたがや」をどのように入手しているか（複数選択可）]],";",,FALSE,0))),0,1)</f>
        <v>0</v>
      </c>
      <c r="P155" s="8" t="s">
        <v>360</v>
      </c>
      <c r="Q155" s="8" t="s">
        <v>377</v>
      </c>
      <c r="R155" s="8" t="s">
        <v>352</v>
      </c>
      <c r="S155" s="8" t="s">
        <v>377</v>
      </c>
      <c r="T155" s="8" t="s">
        <v>352</v>
      </c>
      <c r="U155" s="8" t="s">
        <v>352</v>
      </c>
      <c r="V155" s="8" t="s">
        <v>353</v>
      </c>
      <c r="W155" s="7" t="s">
        <v>430</v>
      </c>
      <c r="X155" s="36">
        <f>IF(ISNA(_xlfn.XMATCH("利用できる行政サービスや、暮らしに関わる情報・知識を入手したい",_xlfn.TEXTSPLIT(回答一覧[[#This Row],[6⃣区のおしらせ「せたがや」にどんなことを期待するか（複数選択可）]],";",,FALSE,0))),0,1)</f>
        <v>1</v>
      </c>
      <c r="Y155" s="36">
        <f>IF(ISNA(_xlfn.XMATCH("イベントの情報を入手したい",_xlfn.TEXTSPLIT(回答一覧[[#This Row],[6⃣区のおしらせ「せたがや」にどんなことを期待するか（複数選択可）]],";",,FALSE,0))),0,1)</f>
        <v>1</v>
      </c>
      <c r="Z155" s="36">
        <f>IF(ISNA(_xlfn.XMATCH("区の新しい取組みについて知りたい",_xlfn.TEXTSPLIT(回答一覧[[#This Row],[6⃣区のおしらせ「せたがや」にどんなことを期待するか（複数選択可）]],";",,FALSE,0))),0,1)</f>
        <v>1</v>
      </c>
      <c r="AA155" s="36">
        <f>IF(ISNA(_xlfn.XMATCH("予算など区政の基本的な情報を入手したい",_xlfn.TEXTSPLIT(回答一覧[[#This Row],[6⃣区のおしらせ「せたがや」にどんなことを期待するか（複数選択可）]],";",,FALSE,0))),0,1)</f>
        <v>0</v>
      </c>
      <c r="AB155" s="36">
        <f>IF(ISNA(_xlfn.XMATCH("区が直面する課題や、それに対する区の考え・取組みについて知りたい",_xlfn.TEXTSPLIT(回答一覧[[#This Row],[6⃣区のおしらせ「せたがや」にどんなことを期待するか（複数選択可）]],";",,FALSE,0))),0,1)</f>
        <v>1</v>
      </c>
      <c r="AC155" s="36">
        <f>IF(ISNA(_xlfn.XMATCH("区の取組みへの意見募集企画に意見や提案を寄せたい",_xlfn.TEXTSPLIT(回答一覧[[#This Row],[6⃣区のおしらせ「せたがや」にどんなことを期待するか（複数選択可）]],";",,FALSE,0))),0,1)</f>
        <v>1</v>
      </c>
      <c r="AD155" s="36">
        <f>IF(ISNA(_xlfn.XMATCH("区民等と区が協働して取り組んでいる事柄について知りたい",_xlfn.TEXTSPLIT(回答一覧[[#This Row],[6⃣区のおしらせ「せたがや」にどんなことを期待するか（複数選択可）]],";",,FALSE,0))),0,1)</f>
        <v>1</v>
      </c>
      <c r="AE155" s="36">
        <f>IF(ISNA(_xlfn.XMATCH("特にない",_xlfn.TEXTSPLIT(回答一覧[[#This Row],[6⃣区のおしらせ「せたがや」にどんなことを期待するか（複数選択可）]],";",,FALSE,0))),0,1)</f>
        <v>0</v>
      </c>
      <c r="AF155" s="36">
        <f>IF(ISNA(_xlfn.XMATCH("無回答",_xlfn.TEXTSPLIT(回答一覧[[#This Row],[6⃣区のおしらせ「せたがや」にどんなことを期待するか（複数選択可）]],";",,FALSE,0))),0,1)</f>
        <v>0</v>
      </c>
      <c r="AG155" s="7" t="s">
        <v>431</v>
      </c>
      <c r="AH155" s="36">
        <f>IF(ISNA(_xlfn.XMATCH("健康づくりや高齢者・障害者の福祉に関すること",_xlfn.TEXTSPLIT(回答一覧[[#This Row],[7⃣区のおしらせ「せたがや」でどのようなテーマを特集してほしいか（複数選択可）]],";",,FALSE,0))),0,1)</f>
        <v>1</v>
      </c>
      <c r="AI155" s="36">
        <f>IF(ISNA(_xlfn.XMATCH("生活の困りごとに対する支援に関すること",_xlfn.TEXTSPLIT(回答一覧[[#This Row],[7⃣区のおしらせ「せたがや」でどのようなテーマを特集してほしいか（複数選択可）]],";",,FALSE,0))),0,1)</f>
        <v>1</v>
      </c>
      <c r="AJ155" s="36">
        <f>IF(ISNA(_xlfn.XMATCH("子ども・若者や教育に関すること",_xlfn.TEXTSPLIT(回答一覧[[#This Row],[7⃣区のおしらせ「せたがや」でどのようなテーマを特集してほしいか（複数選択可）]],";",,FALSE,0))),0,1)</f>
        <v>0</v>
      </c>
      <c r="AK155" s="36">
        <f>IF(ISNA(_xlfn.XMATCH("地域コミュニティに関すること",_xlfn.TEXTSPLIT(回答一覧[[#This Row],[7⃣区のおしらせ「せたがや」でどのようなテーマを特集してほしいか（複数選択可）]],";",,FALSE,0))),0,1)</f>
        <v>1</v>
      </c>
      <c r="AL155" s="36">
        <f>IF(ISNA(_xlfn.XMATCH("防災や防犯に関すること",_xlfn.TEXTSPLIT(回答一覧[[#This Row],[7⃣区のおしらせ「せたがや」でどのようなテーマを特集してほしいか（複数選択可）]],";",,FALSE,0))),0,1)</f>
        <v>1</v>
      </c>
      <c r="AM155" s="36">
        <f>IF(ISNA(_xlfn.XMATCH("多様性の尊重（人権尊重・男女共同参画）に関すること",_xlfn.TEXTSPLIT(回答一覧[[#This Row],[7⃣区のおしらせ「せたがや」でどのようなテーマを特集してほしいか（複数選択可）]],";",,FALSE,0))),0,1)</f>
        <v>1</v>
      </c>
      <c r="AN155" s="36">
        <f>IF(ISNA(_xlfn.XMATCH("文化・芸術やスポーツ、生涯学習に関すること",_xlfn.TEXTSPLIT(回答一覧[[#This Row],[7⃣区のおしらせ「せたがや」でどのようなテーマを特集してほしいか（複数選択可）]],";",,FALSE,0))),0,1)</f>
        <v>1</v>
      </c>
      <c r="AO155" s="36">
        <f>IF(ISNA(_xlfn.XMATCH("清掃・資源リサイクルに関すること",_xlfn.TEXTSPLIT(回答一覧[[#This Row],[7⃣区のおしらせ「せたがや」でどのようなテーマを特集してほしいか（複数選択可）]],";",,FALSE,0))),0,1)</f>
        <v>0</v>
      </c>
      <c r="AP155" s="36">
        <f>IF(ISNA(_xlfn.XMATCH("消費者支援や産業振興・雇用促進に関すること",_xlfn.TEXTSPLIT(回答一覧[[#This Row],[7⃣区のおしらせ「せたがや」でどのようなテーマを特集してほしいか（複数選択可）]],";",,FALSE,0))),0,1)</f>
        <v>0</v>
      </c>
      <c r="AQ155" s="36">
        <f>IF(ISNA(_xlfn.XMATCH("公園・緑地や自然環境の保護に関すること",_xlfn.TEXTSPLIT(回答一覧[[#This Row],[7⃣区のおしらせ「せたがや」でどのようなテーマを特集してほしいか（複数選択可）]],";",,FALSE,0))),0,1)</f>
        <v>0</v>
      </c>
      <c r="AR155" s="36">
        <f>IF(ISNA(_xlfn.XMATCH("都市景観や交通に関すること",_xlfn.TEXTSPLIT(回答一覧[[#This Row],[7⃣区のおしらせ「せたがや」でどのようなテーマを特集してほしいか（複数選択可）]],";",,FALSE,0))),0,1)</f>
        <v>0</v>
      </c>
      <c r="AS155" s="36">
        <f>IF(ISNA(_xlfn.XMATCH("特にない",_xlfn.TEXTSPLIT(回答一覧[[#This Row],[7⃣区のおしらせ「せたがや」でどのようなテーマを特集してほしいか（複数選択可）]],";",,FALSE,0))),0,1)</f>
        <v>0</v>
      </c>
      <c r="AT155" s="36">
        <f>IF(ISNA(_xlfn.XMATCH("その他",_xlfn.TEXTSPLIT(回答一覧[[#This Row],[7⃣区のおしらせ「せたがや」でどのようなテーマを特集してほしいか（複数選択可）]],";",,FALSE,0))),0,1)</f>
        <v>0</v>
      </c>
      <c r="AU155" s="36">
        <f>IF(ISNA(_xlfn.XMATCH("無回答",_xlfn.TEXTSPLIT(回答一覧[[#This Row],[7⃣区のおしらせ「せたがや」でどのようなテーマを特集してほしいか（複数選択可）]],";",,FALSE,0))),0,1)</f>
        <v>0</v>
      </c>
      <c r="AV155" s="8" t="s">
        <v>363</v>
      </c>
      <c r="AW155" s="8" t="s">
        <v>357</v>
      </c>
      <c r="AX155" s="8" t="s">
        <v>347</v>
      </c>
      <c r="AY155" s="7"/>
    </row>
    <row r="156" spans="1:51" ht="67.5">
      <c r="A156" s="6" t="s">
        <v>112</v>
      </c>
      <c r="B156" s="12" t="s">
        <v>358</v>
      </c>
      <c r="C156" s="12" t="s">
        <v>349</v>
      </c>
      <c r="D156" s="8" t="s">
        <v>728</v>
      </c>
      <c r="E156" s="8" t="s">
        <v>730</v>
      </c>
      <c r="F156" s="7" t="s">
        <v>350</v>
      </c>
      <c r="G156" s="36">
        <f>IF(ISNA(_xlfn.XMATCH("新聞折込・戸別配付",_xlfn.TEXTSPLIT(回答一覧[[#This Row],[4⃣区のおしらせ「せたがや」をどのように入手しているか（複数選択可）]],";",,FALSE,0))),0,1)</f>
        <v>1</v>
      </c>
      <c r="H156" s="36">
        <f>IF(ISNA(_xlfn.XMATCH("駅",_xlfn.TEXTSPLIT(回答一覧[[#This Row],[4⃣区のおしらせ「せたがや」をどのように入手しているか（複数選択可）]],";",,FALSE,0))),0,1)</f>
        <v>0</v>
      </c>
      <c r="I156" s="36">
        <f>IF(ISNA(_xlfn.XMATCH("郵便局・コンビニエンスストア・その他商業施設",_xlfn.TEXTSPLIT(回答一覧[[#This Row],[4⃣区のおしらせ「せたがや」をどのように入手しているか（複数選択可）]],";",,FALSE,0))),0,1)</f>
        <v>0</v>
      </c>
      <c r="J156" s="36">
        <f>IF(ISNA(_xlfn.XMATCH("区施設",_xlfn.TEXTSPLIT(回答一覧[[#This Row],[4⃣区のおしらせ「せたがや」をどのように入手しているか（複数選択可）]],";",,FALSE,0))),0,1)</f>
        <v>0</v>
      </c>
      <c r="K156" s="36">
        <f>IF(ISNA(_xlfn.XMATCH("区のホームページ",_xlfn.TEXTSPLIT(回答一覧[[#This Row],[4⃣区のおしらせ「せたがや」をどのように入手しているか（複数選択可）]],";",,FALSE,0))),0,1)</f>
        <v>0</v>
      </c>
      <c r="L156" s="36">
        <f>IF(ISNA(_xlfn.XMATCH("カタログポケット・マチイロ",_xlfn.TEXTSPLIT(回答一覧[[#This Row],[4⃣区のおしらせ「せたがや」をどのように入手しているか（複数選択可）]],";",,FALSE,0))),0,1)</f>
        <v>0</v>
      </c>
      <c r="M156" s="36">
        <f>IF(ISNA(_xlfn.XMATCH("入手していない",_xlfn.TEXTSPLIT(回答一覧[[#This Row],[4⃣区のおしらせ「せたがや」をどのように入手しているか（複数選択可）]],";",,FALSE,0))),0,1)</f>
        <v>0</v>
      </c>
      <c r="N156" s="36">
        <f>IF(ISNA(_xlfn.XMATCH("その他",_xlfn.TEXTSPLIT(回答一覧[[#This Row],[4⃣区のおしらせ「せたがや」をどのように入手しているか（複数選択可）]],";",,FALSE,0))),0,1)</f>
        <v>0</v>
      </c>
      <c r="O156" s="36">
        <f>IF(ISNA(_xlfn.XMATCH("無回答",_xlfn.TEXTSPLIT(回答一覧[[#This Row],[4⃣区のおしらせ「せたがや」をどのように入手しているか（複数選択可）]],";",,FALSE,0))),0,1)</f>
        <v>0</v>
      </c>
      <c r="P156" s="8" t="s">
        <v>360</v>
      </c>
      <c r="Q156" s="8" t="s">
        <v>352</v>
      </c>
      <c r="R156" s="8" t="s">
        <v>352</v>
      </c>
      <c r="S156" s="8" t="s">
        <v>352</v>
      </c>
      <c r="T156" s="8" t="s">
        <v>352</v>
      </c>
      <c r="U156" s="8" t="s">
        <v>352</v>
      </c>
      <c r="V156" s="8" t="s">
        <v>353</v>
      </c>
      <c r="W156" s="7" t="s">
        <v>427</v>
      </c>
      <c r="X156" s="36">
        <f>IF(ISNA(_xlfn.XMATCH("利用できる行政サービスや、暮らしに関わる情報・知識を入手したい",_xlfn.TEXTSPLIT(回答一覧[[#This Row],[6⃣区のおしらせ「せたがや」にどんなことを期待するか（複数選択可）]],";",,FALSE,0))),0,1)</f>
        <v>1</v>
      </c>
      <c r="Y156" s="36">
        <f>IF(ISNA(_xlfn.XMATCH("イベントの情報を入手したい",_xlfn.TEXTSPLIT(回答一覧[[#This Row],[6⃣区のおしらせ「せたがや」にどんなことを期待するか（複数選択可）]],";",,FALSE,0))),0,1)</f>
        <v>1</v>
      </c>
      <c r="Z156" s="36">
        <f>IF(ISNA(_xlfn.XMATCH("区の新しい取組みについて知りたい",_xlfn.TEXTSPLIT(回答一覧[[#This Row],[6⃣区のおしらせ「せたがや」にどんなことを期待するか（複数選択可）]],";",,FALSE,0))),0,1)</f>
        <v>1</v>
      </c>
      <c r="AA156" s="36">
        <f>IF(ISNA(_xlfn.XMATCH("予算など区政の基本的な情報を入手したい",_xlfn.TEXTSPLIT(回答一覧[[#This Row],[6⃣区のおしらせ「せたがや」にどんなことを期待するか（複数選択可）]],";",,FALSE,0))),0,1)</f>
        <v>1</v>
      </c>
      <c r="AB156" s="36">
        <f>IF(ISNA(_xlfn.XMATCH("区が直面する課題や、それに対する区の考え・取組みについて知りたい",_xlfn.TEXTSPLIT(回答一覧[[#This Row],[6⃣区のおしらせ「せたがや」にどんなことを期待するか（複数選択可）]],";",,FALSE,0))),0,1)</f>
        <v>1</v>
      </c>
      <c r="AC156" s="36">
        <f>IF(ISNA(_xlfn.XMATCH("区の取組みへの意見募集企画に意見や提案を寄せたい",_xlfn.TEXTSPLIT(回答一覧[[#This Row],[6⃣区のおしらせ「せたがや」にどんなことを期待するか（複数選択可）]],";",,FALSE,0))),0,1)</f>
        <v>0</v>
      </c>
      <c r="AD156" s="36">
        <f>IF(ISNA(_xlfn.XMATCH("区民等と区が協働して取り組んでいる事柄について知りたい",_xlfn.TEXTSPLIT(回答一覧[[#This Row],[6⃣区のおしらせ「せたがや」にどんなことを期待するか（複数選択可）]],";",,FALSE,0))),0,1)</f>
        <v>1</v>
      </c>
      <c r="AE156" s="36">
        <f>IF(ISNA(_xlfn.XMATCH("特にない",_xlfn.TEXTSPLIT(回答一覧[[#This Row],[6⃣区のおしらせ「せたがや」にどんなことを期待するか（複数選択可）]],";",,FALSE,0))),0,1)</f>
        <v>0</v>
      </c>
      <c r="AF156" s="36">
        <f>IF(ISNA(_xlfn.XMATCH("無回答",_xlfn.TEXTSPLIT(回答一覧[[#This Row],[6⃣区のおしらせ「せたがや」にどんなことを期待するか（複数選択可）]],";",,FALSE,0))),0,1)</f>
        <v>0</v>
      </c>
      <c r="AG156" s="7" t="s">
        <v>428</v>
      </c>
      <c r="AH156" s="36">
        <f>IF(ISNA(_xlfn.XMATCH("健康づくりや高齢者・障害者の福祉に関すること",_xlfn.TEXTSPLIT(回答一覧[[#This Row],[7⃣区のおしらせ「せたがや」でどのようなテーマを特集してほしいか（複数選択可）]],";",,FALSE,0))),0,1)</f>
        <v>1</v>
      </c>
      <c r="AI156" s="36">
        <f>IF(ISNA(_xlfn.XMATCH("生活の困りごとに対する支援に関すること",_xlfn.TEXTSPLIT(回答一覧[[#This Row],[7⃣区のおしらせ「せたがや」でどのようなテーマを特集してほしいか（複数選択可）]],";",,FALSE,0))),0,1)</f>
        <v>1</v>
      </c>
      <c r="AJ156" s="36">
        <f>IF(ISNA(_xlfn.XMATCH("子ども・若者や教育に関すること",_xlfn.TEXTSPLIT(回答一覧[[#This Row],[7⃣区のおしらせ「せたがや」でどのようなテーマを特集してほしいか（複数選択可）]],";",,FALSE,0))),0,1)</f>
        <v>1</v>
      </c>
      <c r="AK156" s="36">
        <f>IF(ISNA(_xlfn.XMATCH("地域コミュニティに関すること",_xlfn.TEXTSPLIT(回答一覧[[#This Row],[7⃣区のおしらせ「せたがや」でどのようなテーマを特集してほしいか（複数選択可）]],";",,FALSE,0))),0,1)</f>
        <v>1</v>
      </c>
      <c r="AL156" s="36">
        <f>IF(ISNA(_xlfn.XMATCH("防災や防犯に関すること",_xlfn.TEXTSPLIT(回答一覧[[#This Row],[7⃣区のおしらせ「せたがや」でどのようなテーマを特集してほしいか（複数選択可）]],";",,FALSE,0))),0,1)</f>
        <v>1</v>
      </c>
      <c r="AM156" s="36">
        <f>IF(ISNA(_xlfn.XMATCH("多様性の尊重（人権尊重・男女共同参画）に関すること",_xlfn.TEXTSPLIT(回答一覧[[#This Row],[7⃣区のおしらせ「せたがや」でどのようなテーマを特集してほしいか（複数選択可）]],";",,FALSE,0))),0,1)</f>
        <v>1</v>
      </c>
      <c r="AN156" s="36">
        <f>IF(ISNA(_xlfn.XMATCH("文化・芸術やスポーツ、生涯学習に関すること",_xlfn.TEXTSPLIT(回答一覧[[#This Row],[7⃣区のおしらせ「せたがや」でどのようなテーマを特集してほしいか（複数選択可）]],";",,FALSE,0))),0,1)</f>
        <v>1</v>
      </c>
      <c r="AO156" s="36">
        <f>IF(ISNA(_xlfn.XMATCH("清掃・資源リサイクルに関すること",_xlfn.TEXTSPLIT(回答一覧[[#This Row],[7⃣区のおしらせ「せたがや」でどのようなテーマを特集してほしいか（複数選択可）]],";",,FALSE,0))),0,1)</f>
        <v>0</v>
      </c>
      <c r="AP156" s="36">
        <f>IF(ISNA(_xlfn.XMATCH("消費者支援や産業振興・雇用促進に関すること",_xlfn.TEXTSPLIT(回答一覧[[#This Row],[7⃣区のおしらせ「せたがや」でどのようなテーマを特集してほしいか（複数選択可）]],";",,FALSE,0))),0,1)</f>
        <v>0</v>
      </c>
      <c r="AQ156" s="36">
        <f>IF(ISNA(_xlfn.XMATCH("公園・緑地や自然環境の保護に関すること",_xlfn.TEXTSPLIT(回答一覧[[#This Row],[7⃣区のおしらせ「せたがや」でどのようなテーマを特集してほしいか（複数選択可）]],";",,FALSE,0))),0,1)</f>
        <v>1</v>
      </c>
      <c r="AR156" s="36">
        <f>IF(ISNA(_xlfn.XMATCH("都市景観や交通に関すること",_xlfn.TEXTSPLIT(回答一覧[[#This Row],[7⃣区のおしらせ「せたがや」でどのようなテーマを特集してほしいか（複数選択可）]],";",,FALSE,0))),0,1)</f>
        <v>1</v>
      </c>
      <c r="AS156" s="36">
        <f>IF(ISNA(_xlfn.XMATCH("特にない",_xlfn.TEXTSPLIT(回答一覧[[#This Row],[7⃣区のおしらせ「せたがや」でどのようなテーマを特集してほしいか（複数選択可）]],";",,FALSE,0))),0,1)</f>
        <v>0</v>
      </c>
      <c r="AT156" s="36">
        <f>IF(ISNA(_xlfn.XMATCH("その他",_xlfn.TEXTSPLIT(回答一覧[[#This Row],[7⃣区のおしらせ「せたがや」でどのようなテーマを特集してほしいか（複数選択可）]],";",,FALSE,0))),0,1)</f>
        <v>0</v>
      </c>
      <c r="AU156" s="36">
        <f>IF(ISNA(_xlfn.XMATCH("無回答",_xlfn.TEXTSPLIT(回答一覧[[#This Row],[7⃣区のおしらせ「せたがや」でどのようなテーマを特集してほしいか（複数選択可）]],";",,FALSE,0))),0,1)</f>
        <v>0</v>
      </c>
      <c r="AV156" s="8" t="s">
        <v>356</v>
      </c>
      <c r="AW156" s="8" t="s">
        <v>383</v>
      </c>
      <c r="AX156" s="8" t="s">
        <v>347</v>
      </c>
      <c r="AY156" s="7"/>
    </row>
    <row r="157" spans="1:51" ht="54">
      <c r="A157" s="6" t="s">
        <v>111</v>
      </c>
      <c r="B157" s="12" t="s">
        <v>348</v>
      </c>
      <c r="C157" s="12" t="s">
        <v>380</v>
      </c>
      <c r="D157" s="8" t="s">
        <v>728</v>
      </c>
      <c r="E157" s="8" t="s">
        <v>730</v>
      </c>
      <c r="F157" s="7" t="s">
        <v>350</v>
      </c>
      <c r="G157" s="36">
        <f>IF(ISNA(_xlfn.XMATCH("新聞折込・戸別配付",_xlfn.TEXTSPLIT(回答一覧[[#This Row],[4⃣区のおしらせ「せたがや」をどのように入手しているか（複数選択可）]],";",,FALSE,0))),0,1)</f>
        <v>1</v>
      </c>
      <c r="H157" s="36">
        <f>IF(ISNA(_xlfn.XMATCH("駅",_xlfn.TEXTSPLIT(回答一覧[[#This Row],[4⃣区のおしらせ「せたがや」をどのように入手しているか（複数選択可）]],";",,FALSE,0))),0,1)</f>
        <v>0</v>
      </c>
      <c r="I157" s="36">
        <f>IF(ISNA(_xlfn.XMATCH("郵便局・コンビニエンスストア・その他商業施設",_xlfn.TEXTSPLIT(回答一覧[[#This Row],[4⃣区のおしらせ「せたがや」をどのように入手しているか（複数選択可）]],";",,FALSE,0))),0,1)</f>
        <v>0</v>
      </c>
      <c r="J157" s="36">
        <f>IF(ISNA(_xlfn.XMATCH("区施設",_xlfn.TEXTSPLIT(回答一覧[[#This Row],[4⃣区のおしらせ「せたがや」をどのように入手しているか（複数選択可）]],";",,FALSE,0))),0,1)</f>
        <v>0</v>
      </c>
      <c r="K157" s="36">
        <f>IF(ISNA(_xlfn.XMATCH("区のホームページ",_xlfn.TEXTSPLIT(回答一覧[[#This Row],[4⃣区のおしらせ「せたがや」をどのように入手しているか（複数選択可）]],";",,FALSE,0))),0,1)</f>
        <v>0</v>
      </c>
      <c r="L157" s="36">
        <f>IF(ISNA(_xlfn.XMATCH("カタログポケット・マチイロ",_xlfn.TEXTSPLIT(回答一覧[[#This Row],[4⃣区のおしらせ「せたがや」をどのように入手しているか（複数選択可）]],";",,FALSE,0))),0,1)</f>
        <v>0</v>
      </c>
      <c r="M157" s="36">
        <f>IF(ISNA(_xlfn.XMATCH("入手していない",_xlfn.TEXTSPLIT(回答一覧[[#This Row],[4⃣区のおしらせ「せたがや」をどのように入手しているか（複数選択可）]],";",,FALSE,0))),0,1)</f>
        <v>0</v>
      </c>
      <c r="N157" s="36">
        <f>IF(ISNA(_xlfn.XMATCH("その他",_xlfn.TEXTSPLIT(回答一覧[[#This Row],[4⃣区のおしらせ「せたがや」をどのように入手しているか（複数選択可）]],";",,FALSE,0))),0,1)</f>
        <v>0</v>
      </c>
      <c r="O157" s="36">
        <f>IF(ISNA(_xlfn.XMATCH("無回答",_xlfn.TEXTSPLIT(回答一覧[[#This Row],[4⃣区のおしらせ「せたがや」をどのように入手しているか（複数選択可）]],";",,FALSE,0))),0,1)</f>
        <v>0</v>
      </c>
      <c r="P157" s="8" t="s">
        <v>360</v>
      </c>
      <c r="Q157" s="8" t="s">
        <v>352</v>
      </c>
      <c r="R157" s="8" t="s">
        <v>377</v>
      </c>
      <c r="S157" s="8" t="s">
        <v>352</v>
      </c>
      <c r="T157" s="8" t="s">
        <v>352</v>
      </c>
      <c r="U157" s="8" t="s">
        <v>352</v>
      </c>
      <c r="V157" s="8" t="s">
        <v>353</v>
      </c>
      <c r="W157" s="7" t="s">
        <v>424</v>
      </c>
      <c r="X157" s="36">
        <f>IF(ISNA(_xlfn.XMATCH("利用できる行政サービスや、暮らしに関わる情報・知識を入手したい",_xlfn.TEXTSPLIT(回答一覧[[#This Row],[6⃣区のおしらせ「せたがや」にどんなことを期待するか（複数選択可）]],";",,FALSE,0))),0,1)</f>
        <v>1</v>
      </c>
      <c r="Y157" s="36">
        <f>IF(ISNA(_xlfn.XMATCH("イベントの情報を入手したい",_xlfn.TEXTSPLIT(回答一覧[[#This Row],[6⃣区のおしらせ「せたがや」にどんなことを期待するか（複数選択可）]],";",,FALSE,0))),0,1)</f>
        <v>0</v>
      </c>
      <c r="Z157" s="36">
        <f>IF(ISNA(_xlfn.XMATCH("区の新しい取組みについて知りたい",_xlfn.TEXTSPLIT(回答一覧[[#This Row],[6⃣区のおしらせ「せたがや」にどんなことを期待するか（複数選択可）]],";",,FALSE,0))),0,1)</f>
        <v>1</v>
      </c>
      <c r="AA157" s="36">
        <f>IF(ISNA(_xlfn.XMATCH("予算など区政の基本的な情報を入手したい",_xlfn.TEXTSPLIT(回答一覧[[#This Row],[6⃣区のおしらせ「せたがや」にどんなことを期待するか（複数選択可）]],";",,FALSE,0))),0,1)</f>
        <v>1</v>
      </c>
      <c r="AB157" s="36">
        <f>IF(ISNA(_xlfn.XMATCH("区が直面する課題や、それに対する区の考え・取組みについて知りたい",_xlfn.TEXTSPLIT(回答一覧[[#This Row],[6⃣区のおしらせ「せたがや」にどんなことを期待するか（複数選択可）]],";",,FALSE,0))),0,1)</f>
        <v>1</v>
      </c>
      <c r="AC157" s="36">
        <f>IF(ISNA(_xlfn.XMATCH("区の取組みへの意見募集企画に意見や提案を寄せたい",_xlfn.TEXTSPLIT(回答一覧[[#This Row],[6⃣区のおしらせ「せたがや」にどんなことを期待するか（複数選択可）]],";",,FALSE,0))),0,1)</f>
        <v>0</v>
      </c>
      <c r="AD157" s="36">
        <f>IF(ISNA(_xlfn.XMATCH("区民等と区が協働して取り組んでいる事柄について知りたい",_xlfn.TEXTSPLIT(回答一覧[[#This Row],[6⃣区のおしらせ「せたがや」にどんなことを期待するか（複数選択可）]],";",,FALSE,0))),0,1)</f>
        <v>0</v>
      </c>
      <c r="AE157" s="36">
        <f>IF(ISNA(_xlfn.XMATCH("特にない",_xlfn.TEXTSPLIT(回答一覧[[#This Row],[6⃣区のおしらせ「せたがや」にどんなことを期待するか（複数選択可）]],";",,FALSE,0))),0,1)</f>
        <v>0</v>
      </c>
      <c r="AF157" s="36">
        <f>IF(ISNA(_xlfn.XMATCH("無回答",_xlfn.TEXTSPLIT(回答一覧[[#This Row],[6⃣区のおしらせ「せたがや」にどんなことを期待するか（複数選択可）]],";",,FALSE,0))),0,1)</f>
        <v>0</v>
      </c>
      <c r="AG157" s="7" t="s">
        <v>425</v>
      </c>
      <c r="AH157" s="36">
        <f>IF(ISNA(_xlfn.XMATCH("健康づくりや高齢者・障害者の福祉に関すること",_xlfn.TEXTSPLIT(回答一覧[[#This Row],[7⃣区のおしらせ「せたがや」でどのようなテーマを特集してほしいか（複数選択可）]],";",,FALSE,0))),0,1)</f>
        <v>1</v>
      </c>
      <c r="AI157" s="36">
        <f>IF(ISNA(_xlfn.XMATCH("生活の困りごとに対する支援に関すること",_xlfn.TEXTSPLIT(回答一覧[[#This Row],[7⃣区のおしらせ「せたがや」でどのようなテーマを特集してほしいか（複数選択可）]],";",,FALSE,0))),0,1)</f>
        <v>1</v>
      </c>
      <c r="AJ157" s="36">
        <f>IF(ISNA(_xlfn.XMATCH("子ども・若者や教育に関すること",_xlfn.TEXTSPLIT(回答一覧[[#This Row],[7⃣区のおしらせ「せたがや」でどのようなテーマを特集してほしいか（複数選択可）]],";",,FALSE,0))),0,1)</f>
        <v>0</v>
      </c>
      <c r="AK157" s="36">
        <f>IF(ISNA(_xlfn.XMATCH("地域コミュニティに関すること",_xlfn.TEXTSPLIT(回答一覧[[#This Row],[7⃣区のおしらせ「せたがや」でどのようなテーマを特集してほしいか（複数選択可）]],";",,FALSE,0))),0,1)</f>
        <v>0</v>
      </c>
      <c r="AL157" s="36">
        <f>IF(ISNA(_xlfn.XMATCH("防災や防犯に関すること",_xlfn.TEXTSPLIT(回答一覧[[#This Row],[7⃣区のおしらせ「せたがや」でどのようなテーマを特集してほしいか（複数選択可）]],";",,FALSE,0))),0,1)</f>
        <v>1</v>
      </c>
      <c r="AM157" s="36">
        <f>IF(ISNA(_xlfn.XMATCH("多様性の尊重（人権尊重・男女共同参画）に関すること",_xlfn.TEXTSPLIT(回答一覧[[#This Row],[7⃣区のおしらせ「せたがや」でどのようなテーマを特集してほしいか（複数選択可）]],";",,FALSE,0))),0,1)</f>
        <v>0</v>
      </c>
      <c r="AN157" s="36">
        <f>IF(ISNA(_xlfn.XMATCH("文化・芸術やスポーツ、生涯学習に関すること",_xlfn.TEXTSPLIT(回答一覧[[#This Row],[7⃣区のおしらせ「せたがや」でどのようなテーマを特集してほしいか（複数選択可）]],";",,FALSE,0))),0,1)</f>
        <v>0</v>
      </c>
      <c r="AO157" s="36">
        <f>IF(ISNA(_xlfn.XMATCH("清掃・資源リサイクルに関すること",_xlfn.TEXTSPLIT(回答一覧[[#This Row],[7⃣区のおしらせ「せたがや」でどのようなテーマを特集してほしいか（複数選択可）]],";",,FALSE,0))),0,1)</f>
        <v>1</v>
      </c>
      <c r="AP157" s="36">
        <f>IF(ISNA(_xlfn.XMATCH("消費者支援や産業振興・雇用促進に関すること",_xlfn.TEXTSPLIT(回答一覧[[#This Row],[7⃣区のおしらせ「せたがや」でどのようなテーマを特集してほしいか（複数選択可）]],";",,FALSE,0))),0,1)</f>
        <v>0</v>
      </c>
      <c r="AQ157" s="36">
        <f>IF(ISNA(_xlfn.XMATCH("公園・緑地や自然環境の保護に関すること",_xlfn.TEXTSPLIT(回答一覧[[#This Row],[7⃣区のおしらせ「せたがや」でどのようなテーマを特集してほしいか（複数選択可）]],";",,FALSE,0))),0,1)</f>
        <v>1</v>
      </c>
      <c r="AR157" s="36">
        <f>IF(ISNA(_xlfn.XMATCH("都市景観や交通に関すること",_xlfn.TEXTSPLIT(回答一覧[[#This Row],[7⃣区のおしらせ「せたがや」でどのようなテーマを特集してほしいか（複数選択可）]],";",,FALSE,0))),0,1)</f>
        <v>0</v>
      </c>
      <c r="AS157" s="36">
        <f>IF(ISNA(_xlfn.XMATCH("特にない",_xlfn.TEXTSPLIT(回答一覧[[#This Row],[7⃣区のおしらせ「せたがや」でどのようなテーマを特集してほしいか（複数選択可）]],";",,FALSE,0))),0,1)</f>
        <v>0</v>
      </c>
      <c r="AT157" s="36">
        <f>IF(ISNA(_xlfn.XMATCH("その他",_xlfn.TEXTSPLIT(回答一覧[[#This Row],[7⃣区のおしらせ「せたがや」でどのようなテーマを特集してほしいか（複数選択可）]],";",,FALSE,0))),0,1)</f>
        <v>0</v>
      </c>
      <c r="AU157" s="36">
        <f>IF(ISNA(_xlfn.XMATCH("無回答",_xlfn.TEXTSPLIT(回答一覧[[#This Row],[7⃣区のおしらせ「せたがや」でどのようなテーマを特集してほしいか（複数選択可）]],";",,FALSE,0))),0,1)</f>
        <v>0</v>
      </c>
      <c r="AV157" s="8" t="s">
        <v>419</v>
      </c>
      <c r="AW157" s="8" t="s">
        <v>357</v>
      </c>
      <c r="AX157" s="8" t="s">
        <v>347</v>
      </c>
      <c r="AY157" s="7"/>
    </row>
    <row r="158" spans="1:51" ht="27">
      <c r="A158" s="6" t="s">
        <v>110</v>
      </c>
      <c r="B158" s="12" t="s">
        <v>364</v>
      </c>
      <c r="C158" s="12" t="s">
        <v>380</v>
      </c>
      <c r="D158" s="8" t="s">
        <v>728</v>
      </c>
      <c r="E158" s="8" t="s">
        <v>363</v>
      </c>
      <c r="F158" s="7" t="s">
        <v>365</v>
      </c>
      <c r="G158" s="36">
        <f>IF(ISNA(_xlfn.XMATCH("新聞折込・戸別配付",_xlfn.TEXTSPLIT(回答一覧[[#This Row],[4⃣区のおしらせ「せたがや」をどのように入手しているか（複数選択可）]],";",,FALSE,0))),0,1)</f>
        <v>1</v>
      </c>
      <c r="H158" s="36">
        <f>IF(ISNA(_xlfn.XMATCH("駅",_xlfn.TEXTSPLIT(回答一覧[[#This Row],[4⃣区のおしらせ「せたがや」をどのように入手しているか（複数選択可）]],";",,FALSE,0))),0,1)</f>
        <v>0</v>
      </c>
      <c r="I158" s="36">
        <f>IF(ISNA(_xlfn.XMATCH("郵便局・コンビニエンスストア・その他商業施設",_xlfn.TEXTSPLIT(回答一覧[[#This Row],[4⃣区のおしらせ「せたがや」をどのように入手しているか（複数選択可）]],";",,FALSE,0))),0,1)</f>
        <v>0</v>
      </c>
      <c r="J158" s="36">
        <f>IF(ISNA(_xlfn.XMATCH("区施設",_xlfn.TEXTSPLIT(回答一覧[[#This Row],[4⃣区のおしらせ「せたがや」をどのように入手しているか（複数選択可）]],";",,FALSE,0))),0,1)</f>
        <v>1</v>
      </c>
      <c r="K158" s="36">
        <f>IF(ISNA(_xlfn.XMATCH("区のホームページ",_xlfn.TEXTSPLIT(回答一覧[[#This Row],[4⃣区のおしらせ「せたがや」をどのように入手しているか（複数選択可）]],";",,FALSE,0))),0,1)</f>
        <v>0</v>
      </c>
      <c r="L158" s="36">
        <f>IF(ISNA(_xlfn.XMATCH("カタログポケット・マチイロ",_xlfn.TEXTSPLIT(回答一覧[[#This Row],[4⃣区のおしらせ「せたがや」をどのように入手しているか（複数選択可）]],";",,FALSE,0))),0,1)</f>
        <v>0</v>
      </c>
      <c r="M158" s="36">
        <f>IF(ISNA(_xlfn.XMATCH("入手していない",_xlfn.TEXTSPLIT(回答一覧[[#This Row],[4⃣区のおしらせ「せたがや」をどのように入手しているか（複数選択可）]],";",,FALSE,0))),0,1)</f>
        <v>0</v>
      </c>
      <c r="N158" s="36">
        <f>IF(ISNA(_xlfn.XMATCH("その他",_xlfn.TEXTSPLIT(回答一覧[[#This Row],[4⃣区のおしらせ「せたがや」をどのように入手しているか（複数選択可）]],";",,FALSE,0))),0,1)</f>
        <v>0</v>
      </c>
      <c r="O158" s="36">
        <f>IF(ISNA(_xlfn.XMATCH("無回答",_xlfn.TEXTSPLIT(回答一覧[[#This Row],[4⃣区のおしらせ「せたがや」をどのように入手しているか（複数選択可）]],";",,FALSE,0))),0,1)</f>
        <v>0</v>
      </c>
      <c r="P158" s="8" t="s">
        <v>360</v>
      </c>
      <c r="Q158" s="8" t="s">
        <v>352</v>
      </c>
      <c r="R158" s="8" t="s">
        <v>377</v>
      </c>
      <c r="S158" s="8" t="s">
        <v>377</v>
      </c>
      <c r="T158" s="8" t="s">
        <v>377</v>
      </c>
      <c r="U158" s="8" t="s">
        <v>377</v>
      </c>
      <c r="V158" s="8" t="s">
        <v>353</v>
      </c>
      <c r="W158" s="7" t="s">
        <v>422</v>
      </c>
      <c r="X158" s="36">
        <f>IF(ISNA(_xlfn.XMATCH("利用できる行政サービスや、暮らしに関わる情報・知識を入手したい",_xlfn.TEXTSPLIT(回答一覧[[#This Row],[6⃣区のおしらせ「せたがや」にどんなことを期待するか（複数選択可）]],";",,FALSE,0))),0,1)</f>
        <v>1</v>
      </c>
      <c r="Y158" s="36">
        <f>IF(ISNA(_xlfn.XMATCH("イベントの情報を入手したい",_xlfn.TEXTSPLIT(回答一覧[[#This Row],[6⃣区のおしらせ「せたがや」にどんなことを期待するか（複数選択可）]],";",,FALSE,0))),0,1)</f>
        <v>1</v>
      </c>
      <c r="Z158" s="36">
        <f>IF(ISNA(_xlfn.XMATCH("区の新しい取組みについて知りたい",_xlfn.TEXTSPLIT(回答一覧[[#This Row],[6⃣区のおしらせ「せたがや」にどんなことを期待するか（複数選択可）]],";",,FALSE,0))),0,1)</f>
        <v>0</v>
      </c>
      <c r="AA158" s="36">
        <f>IF(ISNA(_xlfn.XMATCH("予算など区政の基本的な情報を入手したい",_xlfn.TEXTSPLIT(回答一覧[[#This Row],[6⃣区のおしらせ「せたがや」にどんなことを期待するか（複数選択可）]],";",,FALSE,0))),0,1)</f>
        <v>0</v>
      </c>
      <c r="AB158" s="36">
        <f>IF(ISNA(_xlfn.XMATCH("区が直面する課題や、それに対する区の考え・取組みについて知りたい",_xlfn.TEXTSPLIT(回答一覧[[#This Row],[6⃣区のおしらせ「せたがや」にどんなことを期待するか（複数選択可）]],";",,FALSE,0))),0,1)</f>
        <v>0</v>
      </c>
      <c r="AC158" s="36">
        <f>IF(ISNA(_xlfn.XMATCH("区の取組みへの意見募集企画に意見や提案を寄せたい",_xlfn.TEXTSPLIT(回答一覧[[#This Row],[6⃣区のおしらせ「せたがや」にどんなことを期待するか（複数選択可）]],";",,FALSE,0))),0,1)</f>
        <v>0</v>
      </c>
      <c r="AD158" s="36">
        <f>IF(ISNA(_xlfn.XMATCH("区民等と区が協働して取り組んでいる事柄について知りたい",_xlfn.TEXTSPLIT(回答一覧[[#This Row],[6⃣区のおしらせ「せたがや」にどんなことを期待するか（複数選択可）]],";",,FALSE,0))),0,1)</f>
        <v>0</v>
      </c>
      <c r="AE158" s="36">
        <f>IF(ISNA(_xlfn.XMATCH("特にない",_xlfn.TEXTSPLIT(回答一覧[[#This Row],[6⃣区のおしらせ「せたがや」にどんなことを期待するか（複数選択可）]],";",,FALSE,0))),0,1)</f>
        <v>0</v>
      </c>
      <c r="AF158" s="36">
        <f>IF(ISNA(_xlfn.XMATCH("無回答",_xlfn.TEXTSPLIT(回答一覧[[#This Row],[6⃣区のおしらせ「せたがや」にどんなことを期待するか（複数選択可）]],";",,FALSE,0))),0,1)</f>
        <v>0</v>
      </c>
      <c r="AG158" s="7" t="s">
        <v>423</v>
      </c>
      <c r="AH158" s="36">
        <f>IF(ISNA(_xlfn.XMATCH("健康づくりや高齢者・障害者の福祉に関すること",_xlfn.TEXTSPLIT(回答一覧[[#This Row],[7⃣区のおしらせ「せたがや」でどのようなテーマを特集してほしいか（複数選択可）]],";",,FALSE,0))),0,1)</f>
        <v>0</v>
      </c>
      <c r="AI158" s="36">
        <f>IF(ISNA(_xlfn.XMATCH("生活の困りごとに対する支援に関すること",_xlfn.TEXTSPLIT(回答一覧[[#This Row],[7⃣区のおしらせ「せたがや」でどのようなテーマを特集してほしいか（複数選択可）]],";",,FALSE,0))),0,1)</f>
        <v>0</v>
      </c>
      <c r="AJ158" s="36">
        <f>IF(ISNA(_xlfn.XMATCH("子ども・若者や教育に関すること",_xlfn.TEXTSPLIT(回答一覧[[#This Row],[7⃣区のおしらせ「せたがや」でどのようなテーマを特集してほしいか（複数選択可）]],";",,FALSE,0))),0,1)</f>
        <v>1</v>
      </c>
      <c r="AK158" s="36">
        <f>IF(ISNA(_xlfn.XMATCH("地域コミュニティに関すること",_xlfn.TEXTSPLIT(回答一覧[[#This Row],[7⃣区のおしらせ「せたがや」でどのようなテーマを特集してほしいか（複数選択可）]],";",,FALSE,0))),0,1)</f>
        <v>1</v>
      </c>
      <c r="AL158" s="36">
        <f>IF(ISNA(_xlfn.XMATCH("防災や防犯に関すること",_xlfn.TEXTSPLIT(回答一覧[[#This Row],[7⃣区のおしらせ「せたがや」でどのようなテーマを特集してほしいか（複数選択可）]],";",,FALSE,0))),0,1)</f>
        <v>0</v>
      </c>
      <c r="AM158" s="36">
        <f>IF(ISNA(_xlfn.XMATCH("多様性の尊重（人権尊重・男女共同参画）に関すること",_xlfn.TEXTSPLIT(回答一覧[[#This Row],[7⃣区のおしらせ「せたがや」でどのようなテーマを特集してほしいか（複数選択可）]],";",,FALSE,0))),0,1)</f>
        <v>0</v>
      </c>
      <c r="AN158" s="36">
        <f>IF(ISNA(_xlfn.XMATCH("文化・芸術やスポーツ、生涯学習に関すること",_xlfn.TEXTSPLIT(回答一覧[[#This Row],[7⃣区のおしらせ「せたがや」でどのようなテーマを特集してほしいか（複数選択可）]],";",,FALSE,0))),0,1)</f>
        <v>0</v>
      </c>
      <c r="AO158" s="36">
        <f>IF(ISNA(_xlfn.XMATCH("清掃・資源リサイクルに関すること",_xlfn.TEXTSPLIT(回答一覧[[#This Row],[7⃣区のおしらせ「せたがや」でどのようなテーマを特集してほしいか（複数選択可）]],";",,FALSE,0))),0,1)</f>
        <v>0</v>
      </c>
      <c r="AP158" s="36">
        <f>IF(ISNA(_xlfn.XMATCH("消費者支援や産業振興・雇用促進に関すること",_xlfn.TEXTSPLIT(回答一覧[[#This Row],[7⃣区のおしらせ「せたがや」でどのようなテーマを特集してほしいか（複数選択可）]],";",,FALSE,0))),0,1)</f>
        <v>0</v>
      </c>
      <c r="AQ158" s="36">
        <f>IF(ISNA(_xlfn.XMATCH("公園・緑地や自然環境の保護に関すること",_xlfn.TEXTSPLIT(回答一覧[[#This Row],[7⃣区のおしらせ「せたがや」でどのようなテーマを特集してほしいか（複数選択可）]],";",,FALSE,0))),0,1)</f>
        <v>0</v>
      </c>
      <c r="AR158" s="36">
        <f>IF(ISNA(_xlfn.XMATCH("都市景観や交通に関すること",_xlfn.TEXTSPLIT(回答一覧[[#This Row],[7⃣区のおしらせ「せたがや」でどのようなテーマを特集してほしいか（複数選択可）]],";",,FALSE,0))),0,1)</f>
        <v>1</v>
      </c>
      <c r="AS158" s="36">
        <f>IF(ISNA(_xlfn.XMATCH("特にない",_xlfn.TEXTSPLIT(回答一覧[[#This Row],[7⃣区のおしらせ「せたがや」でどのようなテーマを特集してほしいか（複数選択可）]],";",,FALSE,0))),0,1)</f>
        <v>0</v>
      </c>
      <c r="AT158" s="36">
        <f>IF(ISNA(_xlfn.XMATCH("その他",_xlfn.TEXTSPLIT(回答一覧[[#This Row],[7⃣区のおしらせ「せたがや」でどのようなテーマを特集してほしいか（複数選択可）]],";",,FALSE,0))),0,1)</f>
        <v>0</v>
      </c>
      <c r="AU158" s="36">
        <f>IF(ISNA(_xlfn.XMATCH("無回答",_xlfn.TEXTSPLIT(回答一覧[[#This Row],[7⃣区のおしらせ「せたがや」でどのようなテーマを特集してほしいか（複数選択可）]],";",,FALSE,0))),0,1)</f>
        <v>0</v>
      </c>
      <c r="AV158" s="8" t="s">
        <v>363</v>
      </c>
      <c r="AW158" s="8" t="s">
        <v>847</v>
      </c>
      <c r="AX158" s="8" t="s">
        <v>347</v>
      </c>
      <c r="AY158" s="7"/>
    </row>
    <row r="159" spans="1:51" ht="54">
      <c r="A159" s="6" t="s">
        <v>109</v>
      </c>
      <c r="B159" s="12" t="s">
        <v>374</v>
      </c>
      <c r="C159" s="12" t="s">
        <v>380</v>
      </c>
      <c r="D159" s="8" t="s">
        <v>728</v>
      </c>
      <c r="E159" s="8" t="s">
        <v>730</v>
      </c>
      <c r="F159" s="7" t="s">
        <v>350</v>
      </c>
      <c r="G159" s="36">
        <f>IF(ISNA(_xlfn.XMATCH("新聞折込・戸別配付",_xlfn.TEXTSPLIT(回答一覧[[#This Row],[4⃣区のおしらせ「せたがや」をどのように入手しているか（複数選択可）]],";",,FALSE,0))),0,1)</f>
        <v>1</v>
      </c>
      <c r="H159" s="36">
        <f>IF(ISNA(_xlfn.XMATCH("駅",_xlfn.TEXTSPLIT(回答一覧[[#This Row],[4⃣区のおしらせ「せたがや」をどのように入手しているか（複数選択可）]],";",,FALSE,0))),0,1)</f>
        <v>0</v>
      </c>
      <c r="I159" s="36">
        <f>IF(ISNA(_xlfn.XMATCH("郵便局・コンビニエンスストア・その他商業施設",_xlfn.TEXTSPLIT(回答一覧[[#This Row],[4⃣区のおしらせ「せたがや」をどのように入手しているか（複数選択可）]],";",,FALSE,0))),0,1)</f>
        <v>0</v>
      </c>
      <c r="J159" s="36">
        <f>IF(ISNA(_xlfn.XMATCH("区施設",_xlfn.TEXTSPLIT(回答一覧[[#This Row],[4⃣区のおしらせ「せたがや」をどのように入手しているか（複数選択可）]],";",,FALSE,0))),0,1)</f>
        <v>0</v>
      </c>
      <c r="K159" s="36">
        <f>IF(ISNA(_xlfn.XMATCH("区のホームページ",_xlfn.TEXTSPLIT(回答一覧[[#This Row],[4⃣区のおしらせ「せたがや」をどのように入手しているか（複数選択可）]],";",,FALSE,0))),0,1)</f>
        <v>0</v>
      </c>
      <c r="L159" s="36">
        <f>IF(ISNA(_xlfn.XMATCH("カタログポケット・マチイロ",_xlfn.TEXTSPLIT(回答一覧[[#This Row],[4⃣区のおしらせ「せたがや」をどのように入手しているか（複数選択可）]],";",,FALSE,0))),0,1)</f>
        <v>0</v>
      </c>
      <c r="M159" s="36">
        <f>IF(ISNA(_xlfn.XMATCH("入手していない",_xlfn.TEXTSPLIT(回答一覧[[#This Row],[4⃣区のおしらせ「せたがや」をどのように入手しているか（複数選択可）]],";",,FALSE,0))),0,1)</f>
        <v>0</v>
      </c>
      <c r="N159" s="36">
        <f>IF(ISNA(_xlfn.XMATCH("その他",_xlfn.TEXTSPLIT(回答一覧[[#This Row],[4⃣区のおしらせ「せたがや」をどのように入手しているか（複数選択可）]],";",,FALSE,0))),0,1)</f>
        <v>0</v>
      </c>
      <c r="O159" s="36">
        <f>IF(ISNA(_xlfn.XMATCH("無回答",_xlfn.TEXTSPLIT(回答一覧[[#This Row],[4⃣区のおしらせ「せたがや」をどのように入手しているか（複数選択可）]],";",,FALSE,0))),0,1)</f>
        <v>0</v>
      </c>
      <c r="P159" s="8" t="s">
        <v>360</v>
      </c>
      <c r="Q159" s="8" t="s">
        <v>352</v>
      </c>
      <c r="R159" s="8" t="s">
        <v>352</v>
      </c>
      <c r="S159" s="8" t="s">
        <v>352</v>
      </c>
      <c r="T159" s="8" t="s">
        <v>352</v>
      </c>
      <c r="U159" s="8" t="s">
        <v>377</v>
      </c>
      <c r="V159" s="8" t="s">
        <v>353</v>
      </c>
      <c r="W159" s="7" t="s">
        <v>420</v>
      </c>
      <c r="X159" s="36">
        <f>IF(ISNA(_xlfn.XMATCH("利用できる行政サービスや、暮らしに関わる情報・知識を入手したい",_xlfn.TEXTSPLIT(回答一覧[[#This Row],[6⃣区のおしらせ「せたがや」にどんなことを期待するか（複数選択可）]],";",,FALSE,0))),0,1)</f>
        <v>1</v>
      </c>
      <c r="Y159" s="36">
        <f>IF(ISNA(_xlfn.XMATCH("イベントの情報を入手したい",_xlfn.TEXTSPLIT(回答一覧[[#This Row],[6⃣区のおしらせ「せたがや」にどんなことを期待するか（複数選択可）]],";",,FALSE,0))),0,1)</f>
        <v>1</v>
      </c>
      <c r="Z159" s="36">
        <f>IF(ISNA(_xlfn.XMATCH("区の新しい取組みについて知りたい",_xlfn.TEXTSPLIT(回答一覧[[#This Row],[6⃣区のおしらせ「せたがや」にどんなことを期待するか（複数選択可）]],";",,FALSE,0))),0,1)</f>
        <v>1</v>
      </c>
      <c r="AA159" s="36">
        <f>IF(ISNA(_xlfn.XMATCH("予算など区政の基本的な情報を入手したい",_xlfn.TEXTSPLIT(回答一覧[[#This Row],[6⃣区のおしらせ「せたがや」にどんなことを期待するか（複数選択可）]],";",,FALSE,0))),0,1)</f>
        <v>0</v>
      </c>
      <c r="AB159" s="36">
        <f>IF(ISNA(_xlfn.XMATCH("区が直面する課題や、それに対する区の考え・取組みについて知りたい",_xlfn.TEXTSPLIT(回答一覧[[#This Row],[6⃣区のおしらせ「せたがや」にどんなことを期待するか（複数選択可）]],";",,FALSE,0))),0,1)</f>
        <v>1</v>
      </c>
      <c r="AC159" s="36">
        <f>IF(ISNA(_xlfn.XMATCH("区の取組みへの意見募集企画に意見や提案を寄せたい",_xlfn.TEXTSPLIT(回答一覧[[#This Row],[6⃣区のおしらせ「せたがや」にどんなことを期待するか（複数選択可）]],";",,FALSE,0))),0,1)</f>
        <v>0</v>
      </c>
      <c r="AD159" s="36">
        <f>IF(ISNA(_xlfn.XMATCH("区民等と区が協働して取り組んでいる事柄について知りたい",_xlfn.TEXTSPLIT(回答一覧[[#This Row],[6⃣区のおしらせ「せたがや」にどんなことを期待するか（複数選択可）]],";",,FALSE,0))),0,1)</f>
        <v>1</v>
      </c>
      <c r="AE159" s="36">
        <f>IF(ISNA(_xlfn.XMATCH("特にない",_xlfn.TEXTSPLIT(回答一覧[[#This Row],[6⃣区のおしらせ「せたがや」にどんなことを期待するか（複数選択可）]],";",,FALSE,0))),0,1)</f>
        <v>0</v>
      </c>
      <c r="AF159" s="36">
        <f>IF(ISNA(_xlfn.XMATCH("無回答",_xlfn.TEXTSPLIT(回答一覧[[#This Row],[6⃣区のおしらせ「せたがや」にどんなことを期待するか（複数選択可）]],";",,FALSE,0))),0,1)</f>
        <v>0</v>
      </c>
      <c r="AG159" s="7" t="s">
        <v>421</v>
      </c>
      <c r="AH159" s="36">
        <f>IF(ISNA(_xlfn.XMATCH("健康づくりや高齢者・障害者の福祉に関すること",_xlfn.TEXTSPLIT(回答一覧[[#This Row],[7⃣区のおしらせ「せたがや」でどのようなテーマを特集してほしいか（複数選択可）]],";",,FALSE,0))),0,1)</f>
        <v>0</v>
      </c>
      <c r="AI159" s="36">
        <f>IF(ISNA(_xlfn.XMATCH("生活の困りごとに対する支援に関すること",_xlfn.TEXTSPLIT(回答一覧[[#This Row],[7⃣区のおしらせ「せたがや」でどのようなテーマを特集してほしいか（複数選択可）]],";",,FALSE,0))),0,1)</f>
        <v>0</v>
      </c>
      <c r="AJ159" s="36">
        <f>IF(ISNA(_xlfn.XMATCH("子ども・若者や教育に関すること",_xlfn.TEXTSPLIT(回答一覧[[#This Row],[7⃣区のおしらせ「せたがや」でどのようなテーマを特集してほしいか（複数選択可）]],";",,FALSE,0))),0,1)</f>
        <v>1</v>
      </c>
      <c r="AK159" s="36">
        <f>IF(ISNA(_xlfn.XMATCH("地域コミュニティに関すること",_xlfn.TEXTSPLIT(回答一覧[[#This Row],[7⃣区のおしらせ「せたがや」でどのようなテーマを特集してほしいか（複数選択可）]],";",,FALSE,0))),0,1)</f>
        <v>0</v>
      </c>
      <c r="AL159" s="36">
        <f>IF(ISNA(_xlfn.XMATCH("防災や防犯に関すること",_xlfn.TEXTSPLIT(回答一覧[[#This Row],[7⃣区のおしらせ「せたがや」でどのようなテーマを特集してほしいか（複数選択可）]],";",,FALSE,0))),0,1)</f>
        <v>1</v>
      </c>
      <c r="AM159" s="36">
        <f>IF(ISNA(_xlfn.XMATCH("多様性の尊重（人権尊重・男女共同参画）に関すること",_xlfn.TEXTSPLIT(回答一覧[[#This Row],[7⃣区のおしらせ「せたがや」でどのようなテーマを特集してほしいか（複数選択可）]],";",,FALSE,0))),0,1)</f>
        <v>0</v>
      </c>
      <c r="AN159" s="36">
        <f>IF(ISNA(_xlfn.XMATCH("文化・芸術やスポーツ、生涯学習に関すること",_xlfn.TEXTSPLIT(回答一覧[[#This Row],[7⃣区のおしらせ「せたがや」でどのようなテーマを特集してほしいか（複数選択可）]],";",,FALSE,0))),0,1)</f>
        <v>1</v>
      </c>
      <c r="AO159" s="36">
        <f>IF(ISNA(_xlfn.XMATCH("清掃・資源リサイクルに関すること",_xlfn.TEXTSPLIT(回答一覧[[#This Row],[7⃣区のおしらせ「せたがや」でどのようなテーマを特集してほしいか（複数選択可）]],";",,FALSE,0))),0,1)</f>
        <v>1</v>
      </c>
      <c r="AP159" s="36">
        <f>IF(ISNA(_xlfn.XMATCH("消費者支援や産業振興・雇用促進に関すること",_xlfn.TEXTSPLIT(回答一覧[[#This Row],[7⃣区のおしらせ「せたがや」でどのようなテーマを特集してほしいか（複数選択可）]],";",,FALSE,0))),0,1)</f>
        <v>0</v>
      </c>
      <c r="AQ159" s="36">
        <f>IF(ISNA(_xlfn.XMATCH("公園・緑地や自然環境の保護に関すること",_xlfn.TEXTSPLIT(回答一覧[[#This Row],[7⃣区のおしらせ「せたがや」でどのようなテーマを特集してほしいか（複数選択可）]],";",,FALSE,0))),0,1)</f>
        <v>1</v>
      </c>
      <c r="AR159" s="36">
        <f>IF(ISNA(_xlfn.XMATCH("都市景観や交通に関すること",_xlfn.TEXTSPLIT(回答一覧[[#This Row],[7⃣区のおしらせ「せたがや」でどのようなテーマを特集してほしいか（複数選択可）]],";",,FALSE,0))),0,1)</f>
        <v>1</v>
      </c>
      <c r="AS159" s="36">
        <f>IF(ISNA(_xlfn.XMATCH("特にない",_xlfn.TEXTSPLIT(回答一覧[[#This Row],[7⃣区のおしらせ「せたがや」でどのようなテーマを特集してほしいか（複数選択可）]],";",,FALSE,0))),0,1)</f>
        <v>0</v>
      </c>
      <c r="AT159" s="36">
        <f>IF(ISNA(_xlfn.XMATCH("その他",_xlfn.TEXTSPLIT(回答一覧[[#This Row],[7⃣区のおしらせ「せたがや」でどのようなテーマを特集してほしいか（複数選択可）]],";",,FALSE,0))),0,1)</f>
        <v>0</v>
      </c>
      <c r="AU159" s="36">
        <f>IF(ISNA(_xlfn.XMATCH("無回答",_xlfn.TEXTSPLIT(回答一覧[[#This Row],[7⃣区のおしらせ「せたがや」でどのようなテーマを特集してほしいか（複数選択可）]],";",,FALSE,0))),0,1)</f>
        <v>0</v>
      </c>
      <c r="AV159" s="8" t="s">
        <v>356</v>
      </c>
      <c r="AW159" s="8" t="s">
        <v>357</v>
      </c>
      <c r="AX159" s="8" t="s">
        <v>347</v>
      </c>
      <c r="AY159" s="7"/>
    </row>
    <row r="160" spans="1:51">
      <c r="A160" s="6" t="s">
        <v>108</v>
      </c>
      <c r="B160" s="12" t="s">
        <v>348</v>
      </c>
      <c r="C160" s="12" t="s">
        <v>401</v>
      </c>
      <c r="D160" s="8" t="s">
        <v>847</v>
      </c>
      <c r="E160" s="8" t="s">
        <v>847</v>
      </c>
      <c r="F160" s="7" t="s">
        <v>847</v>
      </c>
      <c r="G160" s="36">
        <f>IF(ISNA(_xlfn.XMATCH("新聞折込・戸別配付",_xlfn.TEXTSPLIT(回答一覧[[#This Row],[4⃣区のおしらせ「せたがや」をどのように入手しているか（複数選択可）]],";",,FALSE,0))),0,1)</f>
        <v>0</v>
      </c>
      <c r="H160" s="36">
        <f>IF(ISNA(_xlfn.XMATCH("駅",_xlfn.TEXTSPLIT(回答一覧[[#This Row],[4⃣区のおしらせ「せたがや」をどのように入手しているか（複数選択可）]],";",,FALSE,0))),0,1)</f>
        <v>0</v>
      </c>
      <c r="I160" s="36">
        <f>IF(ISNA(_xlfn.XMATCH("郵便局・コンビニエンスストア・その他商業施設",_xlfn.TEXTSPLIT(回答一覧[[#This Row],[4⃣区のおしらせ「せたがや」をどのように入手しているか（複数選択可）]],";",,FALSE,0))),0,1)</f>
        <v>0</v>
      </c>
      <c r="J160" s="36">
        <f>IF(ISNA(_xlfn.XMATCH("区施設",_xlfn.TEXTSPLIT(回答一覧[[#This Row],[4⃣区のおしらせ「せたがや」をどのように入手しているか（複数選択可）]],";",,FALSE,0))),0,1)</f>
        <v>0</v>
      </c>
      <c r="K160" s="36">
        <f>IF(ISNA(_xlfn.XMATCH("区のホームページ",_xlfn.TEXTSPLIT(回答一覧[[#This Row],[4⃣区のおしらせ「せたがや」をどのように入手しているか（複数選択可）]],";",,FALSE,0))),0,1)</f>
        <v>0</v>
      </c>
      <c r="L160" s="36">
        <f>IF(ISNA(_xlfn.XMATCH("カタログポケット・マチイロ",_xlfn.TEXTSPLIT(回答一覧[[#This Row],[4⃣区のおしらせ「せたがや」をどのように入手しているか（複数選択可）]],";",,FALSE,0))),0,1)</f>
        <v>0</v>
      </c>
      <c r="M160" s="36">
        <f>IF(ISNA(_xlfn.XMATCH("入手していない",_xlfn.TEXTSPLIT(回答一覧[[#This Row],[4⃣区のおしらせ「せたがや」をどのように入手しているか（複数選択可）]],";",,FALSE,0))),0,1)</f>
        <v>0</v>
      </c>
      <c r="N160" s="36">
        <f>IF(ISNA(_xlfn.XMATCH("その他",_xlfn.TEXTSPLIT(回答一覧[[#This Row],[4⃣区のおしらせ「せたがや」をどのように入手しているか（複数選択可）]],";",,FALSE,0))),0,1)</f>
        <v>0</v>
      </c>
      <c r="O160" s="36">
        <f>IF(ISNA(_xlfn.XMATCH("無回答",_xlfn.TEXTSPLIT(回答一覧[[#This Row],[4⃣区のおしらせ「せたがや」をどのように入手しているか（複数選択可）]],";",,FALSE,0))),0,1)</f>
        <v>1</v>
      </c>
      <c r="P160" s="8" t="s">
        <v>847</v>
      </c>
      <c r="Q160" s="8" t="s">
        <v>847</v>
      </c>
      <c r="R160" s="8" t="s">
        <v>847</v>
      </c>
      <c r="S160" s="8" t="s">
        <v>847</v>
      </c>
      <c r="T160" s="8" t="s">
        <v>847</v>
      </c>
      <c r="U160" s="8" t="s">
        <v>847</v>
      </c>
      <c r="V160" s="8" t="s">
        <v>847</v>
      </c>
      <c r="W160" s="7" t="s">
        <v>847</v>
      </c>
      <c r="X160" s="36">
        <f>IF(ISNA(_xlfn.XMATCH("利用できる行政サービスや、暮らしに関わる情報・知識を入手したい",_xlfn.TEXTSPLIT(回答一覧[[#This Row],[6⃣区のおしらせ「せたがや」にどんなことを期待するか（複数選択可）]],";",,FALSE,0))),0,1)</f>
        <v>0</v>
      </c>
      <c r="Y160" s="36">
        <f>IF(ISNA(_xlfn.XMATCH("イベントの情報を入手したい",_xlfn.TEXTSPLIT(回答一覧[[#This Row],[6⃣区のおしらせ「せたがや」にどんなことを期待するか（複数選択可）]],";",,FALSE,0))),0,1)</f>
        <v>0</v>
      </c>
      <c r="Z160" s="36">
        <f>IF(ISNA(_xlfn.XMATCH("区の新しい取組みについて知りたい",_xlfn.TEXTSPLIT(回答一覧[[#This Row],[6⃣区のおしらせ「せたがや」にどんなことを期待するか（複数選択可）]],";",,FALSE,0))),0,1)</f>
        <v>0</v>
      </c>
      <c r="AA160" s="36">
        <f>IF(ISNA(_xlfn.XMATCH("予算など区政の基本的な情報を入手したい",_xlfn.TEXTSPLIT(回答一覧[[#This Row],[6⃣区のおしらせ「せたがや」にどんなことを期待するか（複数選択可）]],";",,FALSE,0))),0,1)</f>
        <v>0</v>
      </c>
      <c r="AB160" s="36">
        <f>IF(ISNA(_xlfn.XMATCH("区が直面する課題や、それに対する区の考え・取組みについて知りたい",_xlfn.TEXTSPLIT(回答一覧[[#This Row],[6⃣区のおしらせ「せたがや」にどんなことを期待するか（複数選択可）]],";",,FALSE,0))),0,1)</f>
        <v>0</v>
      </c>
      <c r="AC160" s="36">
        <f>IF(ISNA(_xlfn.XMATCH("区の取組みへの意見募集企画に意見や提案を寄せたい",_xlfn.TEXTSPLIT(回答一覧[[#This Row],[6⃣区のおしらせ「せたがや」にどんなことを期待するか（複数選択可）]],";",,FALSE,0))),0,1)</f>
        <v>0</v>
      </c>
      <c r="AD160" s="36">
        <f>IF(ISNA(_xlfn.XMATCH("区民等と区が協働して取り組んでいる事柄について知りたい",_xlfn.TEXTSPLIT(回答一覧[[#This Row],[6⃣区のおしらせ「せたがや」にどんなことを期待するか（複数選択可）]],";",,FALSE,0))),0,1)</f>
        <v>0</v>
      </c>
      <c r="AE160" s="36">
        <f>IF(ISNA(_xlfn.XMATCH("特にない",_xlfn.TEXTSPLIT(回答一覧[[#This Row],[6⃣区のおしらせ「せたがや」にどんなことを期待するか（複数選択可）]],";",,FALSE,0))),0,1)</f>
        <v>0</v>
      </c>
      <c r="AF160" s="36">
        <f>IF(ISNA(_xlfn.XMATCH("無回答",_xlfn.TEXTSPLIT(回答一覧[[#This Row],[6⃣区のおしらせ「せたがや」にどんなことを期待するか（複数選択可）]],";",,FALSE,0))),0,1)</f>
        <v>1</v>
      </c>
      <c r="AG160" s="7" t="s">
        <v>847</v>
      </c>
      <c r="AH160" s="36">
        <f>IF(ISNA(_xlfn.XMATCH("健康づくりや高齢者・障害者の福祉に関すること",_xlfn.TEXTSPLIT(回答一覧[[#This Row],[7⃣区のおしらせ「せたがや」でどのようなテーマを特集してほしいか（複数選択可）]],";",,FALSE,0))),0,1)</f>
        <v>0</v>
      </c>
      <c r="AI160" s="36">
        <f>IF(ISNA(_xlfn.XMATCH("生活の困りごとに対する支援に関すること",_xlfn.TEXTSPLIT(回答一覧[[#This Row],[7⃣区のおしらせ「せたがや」でどのようなテーマを特集してほしいか（複数選択可）]],";",,FALSE,0))),0,1)</f>
        <v>0</v>
      </c>
      <c r="AJ160" s="36">
        <f>IF(ISNA(_xlfn.XMATCH("子ども・若者や教育に関すること",_xlfn.TEXTSPLIT(回答一覧[[#This Row],[7⃣区のおしらせ「せたがや」でどのようなテーマを特集してほしいか（複数選択可）]],";",,FALSE,0))),0,1)</f>
        <v>0</v>
      </c>
      <c r="AK160" s="36">
        <f>IF(ISNA(_xlfn.XMATCH("地域コミュニティに関すること",_xlfn.TEXTSPLIT(回答一覧[[#This Row],[7⃣区のおしらせ「せたがや」でどのようなテーマを特集してほしいか（複数選択可）]],";",,FALSE,0))),0,1)</f>
        <v>0</v>
      </c>
      <c r="AL160" s="36">
        <f>IF(ISNA(_xlfn.XMATCH("防災や防犯に関すること",_xlfn.TEXTSPLIT(回答一覧[[#This Row],[7⃣区のおしらせ「せたがや」でどのようなテーマを特集してほしいか（複数選択可）]],";",,FALSE,0))),0,1)</f>
        <v>0</v>
      </c>
      <c r="AM160" s="36">
        <f>IF(ISNA(_xlfn.XMATCH("多様性の尊重（人権尊重・男女共同参画）に関すること",_xlfn.TEXTSPLIT(回答一覧[[#This Row],[7⃣区のおしらせ「せたがや」でどのようなテーマを特集してほしいか（複数選択可）]],";",,FALSE,0))),0,1)</f>
        <v>0</v>
      </c>
      <c r="AN160" s="36">
        <f>IF(ISNA(_xlfn.XMATCH("文化・芸術やスポーツ、生涯学習に関すること",_xlfn.TEXTSPLIT(回答一覧[[#This Row],[7⃣区のおしらせ「せたがや」でどのようなテーマを特集してほしいか（複数選択可）]],";",,FALSE,0))),0,1)</f>
        <v>0</v>
      </c>
      <c r="AO160" s="36">
        <f>IF(ISNA(_xlfn.XMATCH("清掃・資源リサイクルに関すること",_xlfn.TEXTSPLIT(回答一覧[[#This Row],[7⃣区のおしらせ「せたがや」でどのようなテーマを特集してほしいか（複数選択可）]],";",,FALSE,0))),0,1)</f>
        <v>0</v>
      </c>
      <c r="AP160" s="36">
        <f>IF(ISNA(_xlfn.XMATCH("消費者支援や産業振興・雇用促進に関すること",_xlfn.TEXTSPLIT(回答一覧[[#This Row],[7⃣区のおしらせ「せたがや」でどのようなテーマを特集してほしいか（複数選択可）]],";",,FALSE,0))),0,1)</f>
        <v>0</v>
      </c>
      <c r="AQ160" s="36">
        <f>IF(ISNA(_xlfn.XMATCH("公園・緑地や自然環境の保護に関すること",_xlfn.TEXTSPLIT(回答一覧[[#This Row],[7⃣区のおしらせ「せたがや」でどのようなテーマを特集してほしいか（複数選択可）]],";",,FALSE,0))),0,1)</f>
        <v>0</v>
      </c>
      <c r="AR160" s="36">
        <f>IF(ISNA(_xlfn.XMATCH("都市景観や交通に関すること",_xlfn.TEXTSPLIT(回答一覧[[#This Row],[7⃣区のおしらせ「せたがや」でどのようなテーマを特集してほしいか（複数選択可）]],";",,FALSE,0))),0,1)</f>
        <v>0</v>
      </c>
      <c r="AS160" s="36">
        <f>IF(ISNA(_xlfn.XMATCH("特にない",_xlfn.TEXTSPLIT(回答一覧[[#This Row],[7⃣区のおしらせ「せたがや」でどのようなテーマを特集してほしいか（複数選択可）]],";",,FALSE,0))),0,1)</f>
        <v>0</v>
      </c>
      <c r="AT160" s="36">
        <f>IF(ISNA(_xlfn.XMATCH("その他",_xlfn.TEXTSPLIT(回答一覧[[#This Row],[7⃣区のおしらせ「せたがや」でどのようなテーマを特集してほしいか（複数選択可）]],";",,FALSE,0))),0,1)</f>
        <v>0</v>
      </c>
      <c r="AU160" s="36">
        <f>IF(ISNA(_xlfn.XMATCH("無回答",_xlfn.TEXTSPLIT(回答一覧[[#This Row],[7⃣区のおしらせ「せたがや」でどのようなテーマを特集してほしいか（複数選択可）]],";",,FALSE,0))),0,1)</f>
        <v>1</v>
      </c>
      <c r="AV160" s="8" t="s">
        <v>356</v>
      </c>
      <c r="AW160" s="8" t="s">
        <v>357</v>
      </c>
      <c r="AX160" s="8" t="s">
        <v>347</v>
      </c>
      <c r="AY160" s="7"/>
    </row>
    <row r="161" spans="1:51" ht="27">
      <c r="A161" s="6" t="s">
        <v>107</v>
      </c>
      <c r="B161" s="12" t="s">
        <v>374</v>
      </c>
      <c r="C161" s="12" t="s">
        <v>349</v>
      </c>
      <c r="D161" s="8" t="s">
        <v>728</v>
      </c>
      <c r="E161" s="8" t="s">
        <v>363</v>
      </c>
      <c r="F161" s="7" t="s">
        <v>350</v>
      </c>
      <c r="G161" s="36">
        <f>IF(ISNA(_xlfn.XMATCH("新聞折込・戸別配付",_xlfn.TEXTSPLIT(回答一覧[[#This Row],[4⃣区のおしらせ「せたがや」をどのように入手しているか（複数選択可）]],";",,FALSE,0))),0,1)</f>
        <v>1</v>
      </c>
      <c r="H161" s="36">
        <f>IF(ISNA(_xlfn.XMATCH("駅",_xlfn.TEXTSPLIT(回答一覧[[#This Row],[4⃣区のおしらせ「せたがや」をどのように入手しているか（複数選択可）]],";",,FALSE,0))),0,1)</f>
        <v>0</v>
      </c>
      <c r="I161" s="36">
        <f>IF(ISNA(_xlfn.XMATCH("郵便局・コンビニエンスストア・その他商業施設",_xlfn.TEXTSPLIT(回答一覧[[#This Row],[4⃣区のおしらせ「せたがや」をどのように入手しているか（複数選択可）]],";",,FALSE,0))),0,1)</f>
        <v>0</v>
      </c>
      <c r="J161" s="36">
        <f>IF(ISNA(_xlfn.XMATCH("区施設",_xlfn.TEXTSPLIT(回答一覧[[#This Row],[4⃣区のおしらせ「せたがや」をどのように入手しているか（複数選択可）]],";",,FALSE,0))),0,1)</f>
        <v>0</v>
      </c>
      <c r="K161" s="36">
        <f>IF(ISNA(_xlfn.XMATCH("区のホームページ",_xlfn.TEXTSPLIT(回答一覧[[#This Row],[4⃣区のおしらせ「せたがや」をどのように入手しているか（複数選択可）]],";",,FALSE,0))),0,1)</f>
        <v>0</v>
      </c>
      <c r="L161" s="36">
        <f>IF(ISNA(_xlfn.XMATCH("カタログポケット・マチイロ",_xlfn.TEXTSPLIT(回答一覧[[#This Row],[4⃣区のおしらせ「せたがや」をどのように入手しているか（複数選択可）]],";",,FALSE,0))),0,1)</f>
        <v>0</v>
      </c>
      <c r="M161" s="36">
        <f>IF(ISNA(_xlfn.XMATCH("入手していない",_xlfn.TEXTSPLIT(回答一覧[[#This Row],[4⃣区のおしらせ「せたがや」をどのように入手しているか（複数選択可）]],";",,FALSE,0))),0,1)</f>
        <v>0</v>
      </c>
      <c r="N161" s="36">
        <f>IF(ISNA(_xlfn.XMATCH("その他",_xlfn.TEXTSPLIT(回答一覧[[#This Row],[4⃣区のおしらせ「せたがや」をどのように入手しているか（複数選択可）]],";",,FALSE,0))),0,1)</f>
        <v>0</v>
      </c>
      <c r="O161" s="36">
        <f>IF(ISNA(_xlfn.XMATCH("無回答",_xlfn.TEXTSPLIT(回答一覧[[#This Row],[4⃣区のおしらせ「せたがや」をどのように入手しているか（複数選択可）]],";",,FALSE,0))),0,1)</f>
        <v>0</v>
      </c>
      <c r="P161" s="8" t="s">
        <v>360</v>
      </c>
      <c r="Q161" s="8" t="s">
        <v>352</v>
      </c>
      <c r="R161" s="8" t="s">
        <v>352</v>
      </c>
      <c r="S161" s="8" t="s">
        <v>352</v>
      </c>
      <c r="T161" s="8" t="s">
        <v>352</v>
      </c>
      <c r="U161" s="8" t="s">
        <v>352</v>
      </c>
      <c r="V161" s="8" t="s">
        <v>353</v>
      </c>
      <c r="W161" s="7" t="s">
        <v>391</v>
      </c>
      <c r="X161" s="36">
        <f>IF(ISNA(_xlfn.XMATCH("利用できる行政サービスや、暮らしに関わる情報・知識を入手したい",_xlfn.TEXTSPLIT(回答一覧[[#This Row],[6⃣区のおしらせ「せたがや」にどんなことを期待するか（複数選択可）]],";",,FALSE,0))),0,1)</f>
        <v>1</v>
      </c>
      <c r="Y161" s="36">
        <f>IF(ISNA(_xlfn.XMATCH("イベントの情報を入手したい",_xlfn.TEXTSPLIT(回答一覧[[#This Row],[6⃣区のおしらせ「せたがや」にどんなことを期待するか（複数選択可）]],";",,FALSE,0))),0,1)</f>
        <v>1</v>
      </c>
      <c r="Z161" s="36">
        <f>IF(ISNA(_xlfn.XMATCH("区の新しい取組みについて知りたい",_xlfn.TEXTSPLIT(回答一覧[[#This Row],[6⃣区のおしらせ「せたがや」にどんなことを期待するか（複数選択可）]],";",,FALSE,0))),0,1)</f>
        <v>0</v>
      </c>
      <c r="AA161" s="36">
        <f>IF(ISNA(_xlfn.XMATCH("予算など区政の基本的な情報を入手したい",_xlfn.TEXTSPLIT(回答一覧[[#This Row],[6⃣区のおしらせ「せたがや」にどんなことを期待するか（複数選択可）]],";",,FALSE,0))),0,1)</f>
        <v>0</v>
      </c>
      <c r="AB161" s="36">
        <f>IF(ISNA(_xlfn.XMATCH("区が直面する課題や、それに対する区の考え・取組みについて知りたい",_xlfn.TEXTSPLIT(回答一覧[[#This Row],[6⃣区のおしらせ「せたがや」にどんなことを期待するか（複数選択可）]],";",,FALSE,0))),0,1)</f>
        <v>0</v>
      </c>
      <c r="AC161" s="36">
        <f>IF(ISNA(_xlfn.XMATCH("区の取組みへの意見募集企画に意見や提案を寄せたい",_xlfn.TEXTSPLIT(回答一覧[[#This Row],[6⃣区のおしらせ「せたがや」にどんなことを期待するか（複数選択可）]],";",,FALSE,0))),0,1)</f>
        <v>0</v>
      </c>
      <c r="AD161" s="36">
        <f>IF(ISNA(_xlfn.XMATCH("区民等と区が協働して取り組んでいる事柄について知りたい",_xlfn.TEXTSPLIT(回答一覧[[#This Row],[6⃣区のおしらせ「せたがや」にどんなことを期待するか（複数選択可）]],";",,FALSE,0))),0,1)</f>
        <v>0</v>
      </c>
      <c r="AE161" s="36">
        <f>IF(ISNA(_xlfn.XMATCH("特にない",_xlfn.TEXTSPLIT(回答一覧[[#This Row],[6⃣区のおしらせ「せたがや」にどんなことを期待するか（複数選択可）]],";",,FALSE,0))),0,1)</f>
        <v>0</v>
      </c>
      <c r="AF161" s="36">
        <f>IF(ISNA(_xlfn.XMATCH("無回答",_xlfn.TEXTSPLIT(回答一覧[[#This Row],[6⃣区のおしらせ「せたがや」にどんなことを期待するか（複数選択可）]],";",,FALSE,0))),0,1)</f>
        <v>0</v>
      </c>
      <c r="AG161" s="7" t="s">
        <v>418</v>
      </c>
      <c r="AH161" s="36">
        <f>IF(ISNA(_xlfn.XMATCH("健康づくりや高齢者・障害者の福祉に関すること",_xlfn.TEXTSPLIT(回答一覧[[#This Row],[7⃣区のおしらせ「せたがや」でどのようなテーマを特集してほしいか（複数選択可）]],";",,FALSE,0))),0,1)</f>
        <v>1</v>
      </c>
      <c r="AI161" s="36">
        <f>IF(ISNA(_xlfn.XMATCH("生活の困りごとに対する支援に関すること",_xlfn.TEXTSPLIT(回答一覧[[#This Row],[7⃣区のおしらせ「せたがや」でどのようなテーマを特集してほしいか（複数選択可）]],";",,FALSE,0))),0,1)</f>
        <v>0</v>
      </c>
      <c r="AJ161" s="36">
        <f>IF(ISNA(_xlfn.XMATCH("子ども・若者や教育に関すること",_xlfn.TEXTSPLIT(回答一覧[[#This Row],[7⃣区のおしらせ「せたがや」でどのようなテーマを特集してほしいか（複数選択可）]],";",,FALSE,0))),0,1)</f>
        <v>0</v>
      </c>
      <c r="AK161" s="36">
        <f>IF(ISNA(_xlfn.XMATCH("地域コミュニティに関すること",_xlfn.TEXTSPLIT(回答一覧[[#This Row],[7⃣区のおしらせ「せたがや」でどのようなテーマを特集してほしいか（複数選択可）]],";",,FALSE,0))),0,1)</f>
        <v>0</v>
      </c>
      <c r="AL161" s="36">
        <f>IF(ISNA(_xlfn.XMATCH("防災や防犯に関すること",_xlfn.TEXTSPLIT(回答一覧[[#This Row],[7⃣区のおしらせ「せたがや」でどのようなテーマを特集してほしいか（複数選択可）]],";",,FALSE,0))),0,1)</f>
        <v>1</v>
      </c>
      <c r="AM161" s="36">
        <f>IF(ISNA(_xlfn.XMATCH("多様性の尊重（人権尊重・男女共同参画）に関すること",_xlfn.TEXTSPLIT(回答一覧[[#This Row],[7⃣区のおしらせ「せたがや」でどのようなテーマを特集してほしいか（複数選択可）]],";",,FALSE,0))),0,1)</f>
        <v>0</v>
      </c>
      <c r="AN161" s="36">
        <f>IF(ISNA(_xlfn.XMATCH("文化・芸術やスポーツ、生涯学習に関すること",_xlfn.TEXTSPLIT(回答一覧[[#This Row],[7⃣区のおしらせ「せたがや」でどのようなテーマを特集してほしいか（複数選択可）]],";",,FALSE,0))),0,1)</f>
        <v>0</v>
      </c>
      <c r="AO161" s="36">
        <f>IF(ISNA(_xlfn.XMATCH("清掃・資源リサイクルに関すること",_xlfn.TEXTSPLIT(回答一覧[[#This Row],[7⃣区のおしらせ「せたがや」でどのようなテーマを特集してほしいか（複数選択可）]],";",,FALSE,0))),0,1)</f>
        <v>0</v>
      </c>
      <c r="AP161" s="36">
        <f>IF(ISNA(_xlfn.XMATCH("消費者支援や産業振興・雇用促進に関すること",_xlfn.TEXTSPLIT(回答一覧[[#This Row],[7⃣区のおしらせ「せたがや」でどのようなテーマを特集してほしいか（複数選択可）]],";",,FALSE,0))),0,1)</f>
        <v>0</v>
      </c>
      <c r="AQ161" s="36">
        <f>IF(ISNA(_xlfn.XMATCH("公園・緑地や自然環境の保護に関すること",_xlfn.TEXTSPLIT(回答一覧[[#This Row],[7⃣区のおしらせ「せたがや」でどのようなテーマを特集してほしいか（複数選択可）]],";",,FALSE,0))),0,1)</f>
        <v>0</v>
      </c>
      <c r="AR161" s="36">
        <f>IF(ISNA(_xlfn.XMATCH("都市景観や交通に関すること",_xlfn.TEXTSPLIT(回答一覧[[#This Row],[7⃣区のおしらせ「せたがや」でどのようなテーマを特集してほしいか（複数選択可）]],";",,FALSE,0))),0,1)</f>
        <v>0</v>
      </c>
      <c r="AS161" s="36">
        <f>IF(ISNA(_xlfn.XMATCH("特にない",_xlfn.TEXTSPLIT(回答一覧[[#This Row],[7⃣区のおしらせ「せたがや」でどのようなテーマを特集してほしいか（複数選択可）]],";",,FALSE,0))),0,1)</f>
        <v>0</v>
      </c>
      <c r="AT161" s="36">
        <f>IF(ISNA(_xlfn.XMATCH("その他",_xlfn.TEXTSPLIT(回答一覧[[#This Row],[7⃣区のおしらせ「せたがや」でどのようなテーマを特集してほしいか（複数選択可）]],";",,FALSE,0))),0,1)</f>
        <v>0</v>
      </c>
      <c r="AU161" s="36">
        <f>IF(ISNA(_xlfn.XMATCH("無回答",_xlfn.TEXTSPLIT(回答一覧[[#This Row],[7⃣区のおしらせ「せたがや」でどのようなテーマを特集してほしいか（複数選択可）]],";",,FALSE,0))),0,1)</f>
        <v>0</v>
      </c>
      <c r="AV161" s="8" t="s">
        <v>419</v>
      </c>
      <c r="AW161" s="8" t="s">
        <v>357</v>
      </c>
      <c r="AX161" s="8" t="s">
        <v>347</v>
      </c>
      <c r="AY161" s="7"/>
    </row>
    <row r="162" spans="1:51" ht="40.5">
      <c r="A162" s="6" t="s">
        <v>106</v>
      </c>
      <c r="B162" s="12" t="s">
        <v>358</v>
      </c>
      <c r="C162" s="12" t="s">
        <v>349</v>
      </c>
      <c r="D162" s="8" t="s">
        <v>728</v>
      </c>
      <c r="E162" s="8" t="s">
        <v>730</v>
      </c>
      <c r="F162" s="7" t="s">
        <v>350</v>
      </c>
      <c r="G162" s="36">
        <f>IF(ISNA(_xlfn.XMATCH("新聞折込・戸別配付",_xlfn.TEXTSPLIT(回答一覧[[#This Row],[4⃣区のおしらせ「せたがや」をどのように入手しているか（複数選択可）]],";",,FALSE,0))),0,1)</f>
        <v>1</v>
      </c>
      <c r="H162" s="36">
        <f>IF(ISNA(_xlfn.XMATCH("駅",_xlfn.TEXTSPLIT(回答一覧[[#This Row],[4⃣区のおしらせ「せたがや」をどのように入手しているか（複数選択可）]],";",,FALSE,0))),0,1)</f>
        <v>0</v>
      </c>
      <c r="I162" s="36">
        <f>IF(ISNA(_xlfn.XMATCH("郵便局・コンビニエンスストア・その他商業施設",_xlfn.TEXTSPLIT(回答一覧[[#This Row],[4⃣区のおしらせ「せたがや」をどのように入手しているか（複数選択可）]],";",,FALSE,0))),0,1)</f>
        <v>0</v>
      </c>
      <c r="J162" s="36">
        <f>IF(ISNA(_xlfn.XMATCH("区施設",_xlfn.TEXTSPLIT(回答一覧[[#This Row],[4⃣区のおしらせ「せたがや」をどのように入手しているか（複数選択可）]],";",,FALSE,0))),0,1)</f>
        <v>0</v>
      </c>
      <c r="K162" s="36">
        <f>IF(ISNA(_xlfn.XMATCH("区のホームページ",_xlfn.TEXTSPLIT(回答一覧[[#This Row],[4⃣区のおしらせ「せたがや」をどのように入手しているか（複数選択可）]],";",,FALSE,0))),0,1)</f>
        <v>0</v>
      </c>
      <c r="L162" s="36">
        <f>IF(ISNA(_xlfn.XMATCH("カタログポケット・マチイロ",_xlfn.TEXTSPLIT(回答一覧[[#This Row],[4⃣区のおしらせ「せたがや」をどのように入手しているか（複数選択可）]],";",,FALSE,0))),0,1)</f>
        <v>0</v>
      </c>
      <c r="M162" s="36">
        <f>IF(ISNA(_xlfn.XMATCH("入手していない",_xlfn.TEXTSPLIT(回答一覧[[#This Row],[4⃣区のおしらせ「せたがや」をどのように入手しているか（複数選択可）]],";",,FALSE,0))),0,1)</f>
        <v>0</v>
      </c>
      <c r="N162" s="36">
        <f>IF(ISNA(_xlfn.XMATCH("その他",_xlfn.TEXTSPLIT(回答一覧[[#This Row],[4⃣区のおしらせ「せたがや」をどのように入手しているか（複数選択可）]],";",,FALSE,0))),0,1)</f>
        <v>0</v>
      </c>
      <c r="O162" s="36">
        <f>IF(ISNA(_xlfn.XMATCH("無回答",_xlfn.TEXTSPLIT(回答一覧[[#This Row],[4⃣区のおしらせ「せたがや」をどのように入手しているか（複数選択可）]],";",,FALSE,0))),0,1)</f>
        <v>0</v>
      </c>
      <c r="P162" s="8" t="s">
        <v>360</v>
      </c>
      <c r="Q162" s="8" t="s">
        <v>377</v>
      </c>
      <c r="R162" s="8" t="s">
        <v>377</v>
      </c>
      <c r="S162" s="8" t="s">
        <v>352</v>
      </c>
      <c r="T162" s="8" t="s">
        <v>377</v>
      </c>
      <c r="U162" s="8" t="s">
        <v>352</v>
      </c>
      <c r="V162" s="8" t="s">
        <v>353</v>
      </c>
      <c r="W162" s="7" t="s">
        <v>416</v>
      </c>
      <c r="X162" s="36">
        <f>IF(ISNA(_xlfn.XMATCH("利用できる行政サービスや、暮らしに関わる情報・知識を入手したい",_xlfn.TEXTSPLIT(回答一覧[[#This Row],[6⃣区のおしらせ「せたがや」にどんなことを期待するか（複数選択可）]],";",,FALSE,0))),0,1)</f>
        <v>1</v>
      </c>
      <c r="Y162" s="36">
        <f>IF(ISNA(_xlfn.XMATCH("イベントの情報を入手したい",_xlfn.TEXTSPLIT(回答一覧[[#This Row],[6⃣区のおしらせ「せたがや」にどんなことを期待するか（複数選択可）]],";",,FALSE,0))),0,1)</f>
        <v>0</v>
      </c>
      <c r="Z162" s="36">
        <f>IF(ISNA(_xlfn.XMATCH("区の新しい取組みについて知りたい",_xlfn.TEXTSPLIT(回答一覧[[#This Row],[6⃣区のおしらせ「せたがや」にどんなことを期待するか（複数選択可）]],";",,FALSE,0))),0,1)</f>
        <v>1</v>
      </c>
      <c r="AA162" s="36">
        <f>IF(ISNA(_xlfn.XMATCH("予算など区政の基本的な情報を入手したい",_xlfn.TEXTSPLIT(回答一覧[[#This Row],[6⃣区のおしらせ「せたがや」にどんなことを期待するか（複数選択可）]],";",,FALSE,0))),0,1)</f>
        <v>1</v>
      </c>
      <c r="AB162" s="36">
        <f>IF(ISNA(_xlfn.XMATCH("区が直面する課題や、それに対する区の考え・取組みについて知りたい",_xlfn.TEXTSPLIT(回答一覧[[#This Row],[6⃣区のおしらせ「せたがや」にどんなことを期待するか（複数選択可）]],";",,FALSE,0))),0,1)</f>
        <v>0</v>
      </c>
      <c r="AC162" s="36">
        <f>IF(ISNA(_xlfn.XMATCH("区の取組みへの意見募集企画に意見や提案を寄せたい",_xlfn.TEXTSPLIT(回答一覧[[#This Row],[6⃣区のおしらせ「せたがや」にどんなことを期待するか（複数選択可）]],";",,FALSE,0))),0,1)</f>
        <v>0</v>
      </c>
      <c r="AD162" s="36">
        <f>IF(ISNA(_xlfn.XMATCH("区民等と区が協働して取り組んでいる事柄について知りたい",_xlfn.TEXTSPLIT(回答一覧[[#This Row],[6⃣区のおしらせ「せたがや」にどんなことを期待するか（複数選択可）]],";",,FALSE,0))),0,1)</f>
        <v>0</v>
      </c>
      <c r="AE162" s="36">
        <f>IF(ISNA(_xlfn.XMATCH("特にない",_xlfn.TEXTSPLIT(回答一覧[[#This Row],[6⃣区のおしらせ「せたがや」にどんなことを期待するか（複数選択可）]],";",,FALSE,0))),0,1)</f>
        <v>0</v>
      </c>
      <c r="AF162" s="36">
        <f>IF(ISNA(_xlfn.XMATCH("無回答",_xlfn.TEXTSPLIT(回答一覧[[#This Row],[6⃣区のおしらせ「せたがや」にどんなことを期待するか（複数選択可）]],";",,FALSE,0))),0,1)</f>
        <v>0</v>
      </c>
      <c r="AG162" s="7" t="s">
        <v>417</v>
      </c>
      <c r="AH162" s="36">
        <f>IF(ISNA(_xlfn.XMATCH("健康づくりや高齢者・障害者の福祉に関すること",_xlfn.TEXTSPLIT(回答一覧[[#This Row],[7⃣区のおしらせ「せたがや」でどのようなテーマを特集してほしいか（複数選択可）]],";",,FALSE,0))),0,1)</f>
        <v>1</v>
      </c>
      <c r="AI162" s="36">
        <f>IF(ISNA(_xlfn.XMATCH("生活の困りごとに対する支援に関すること",_xlfn.TEXTSPLIT(回答一覧[[#This Row],[7⃣区のおしらせ「せたがや」でどのようなテーマを特集してほしいか（複数選択可）]],";",,FALSE,0))),0,1)</f>
        <v>1</v>
      </c>
      <c r="AJ162" s="36">
        <f>IF(ISNA(_xlfn.XMATCH("子ども・若者や教育に関すること",_xlfn.TEXTSPLIT(回答一覧[[#This Row],[7⃣区のおしらせ「せたがや」でどのようなテーマを特集してほしいか（複数選択可）]],";",,FALSE,0))),0,1)</f>
        <v>0</v>
      </c>
      <c r="AK162" s="36">
        <f>IF(ISNA(_xlfn.XMATCH("地域コミュニティに関すること",_xlfn.TEXTSPLIT(回答一覧[[#This Row],[7⃣区のおしらせ「せたがや」でどのようなテーマを特集してほしいか（複数選択可）]],";",,FALSE,0))),0,1)</f>
        <v>0</v>
      </c>
      <c r="AL162" s="36">
        <f>IF(ISNA(_xlfn.XMATCH("防災や防犯に関すること",_xlfn.TEXTSPLIT(回答一覧[[#This Row],[7⃣区のおしらせ「せたがや」でどのようなテーマを特集してほしいか（複数選択可）]],";",,FALSE,0))),0,1)</f>
        <v>1</v>
      </c>
      <c r="AM162" s="36">
        <f>IF(ISNA(_xlfn.XMATCH("多様性の尊重（人権尊重・男女共同参画）に関すること",_xlfn.TEXTSPLIT(回答一覧[[#This Row],[7⃣区のおしらせ「せたがや」でどのようなテーマを特集してほしいか（複数選択可）]],";",,FALSE,0))),0,1)</f>
        <v>0</v>
      </c>
      <c r="AN162" s="36">
        <f>IF(ISNA(_xlfn.XMATCH("文化・芸術やスポーツ、生涯学習に関すること",_xlfn.TEXTSPLIT(回答一覧[[#This Row],[7⃣区のおしらせ「せたがや」でどのようなテーマを特集してほしいか（複数選択可）]],";",,FALSE,0))),0,1)</f>
        <v>0</v>
      </c>
      <c r="AO162" s="36">
        <f>IF(ISNA(_xlfn.XMATCH("清掃・資源リサイクルに関すること",_xlfn.TEXTSPLIT(回答一覧[[#This Row],[7⃣区のおしらせ「せたがや」でどのようなテーマを特集してほしいか（複数選択可）]],";",,FALSE,0))),0,1)</f>
        <v>1</v>
      </c>
      <c r="AP162" s="36">
        <f>IF(ISNA(_xlfn.XMATCH("消費者支援や産業振興・雇用促進に関すること",_xlfn.TEXTSPLIT(回答一覧[[#This Row],[7⃣区のおしらせ「せたがや」でどのようなテーマを特集してほしいか（複数選択可）]],";",,FALSE,0))),0,1)</f>
        <v>1</v>
      </c>
      <c r="AQ162" s="36">
        <f>IF(ISNA(_xlfn.XMATCH("公園・緑地や自然環境の保護に関すること",_xlfn.TEXTSPLIT(回答一覧[[#This Row],[7⃣区のおしらせ「せたがや」でどのようなテーマを特集してほしいか（複数選択可）]],";",,FALSE,0))),0,1)</f>
        <v>0</v>
      </c>
      <c r="AR162" s="36">
        <f>IF(ISNA(_xlfn.XMATCH("都市景観や交通に関すること",_xlfn.TEXTSPLIT(回答一覧[[#This Row],[7⃣区のおしらせ「せたがや」でどのようなテーマを特集してほしいか（複数選択可）]],";",,FALSE,0))),0,1)</f>
        <v>0</v>
      </c>
      <c r="AS162" s="36">
        <f>IF(ISNA(_xlfn.XMATCH("特にない",_xlfn.TEXTSPLIT(回答一覧[[#This Row],[7⃣区のおしらせ「せたがや」でどのようなテーマを特集してほしいか（複数選択可）]],";",,FALSE,0))),0,1)</f>
        <v>0</v>
      </c>
      <c r="AT162" s="36">
        <f>IF(ISNA(_xlfn.XMATCH("その他",_xlfn.TEXTSPLIT(回答一覧[[#This Row],[7⃣区のおしらせ「せたがや」でどのようなテーマを特集してほしいか（複数選択可）]],";",,FALSE,0))),0,1)</f>
        <v>0</v>
      </c>
      <c r="AU162" s="36">
        <f>IF(ISNA(_xlfn.XMATCH("無回答",_xlfn.TEXTSPLIT(回答一覧[[#This Row],[7⃣区のおしらせ「せたがや」でどのようなテーマを特集してほしいか（複数選択可）]],";",,FALSE,0))),0,1)</f>
        <v>0</v>
      </c>
      <c r="AV162" s="8" t="s">
        <v>356</v>
      </c>
      <c r="AW162" s="8" t="s">
        <v>357</v>
      </c>
      <c r="AX162" s="8" t="s">
        <v>347</v>
      </c>
      <c r="AY162" s="7"/>
    </row>
    <row r="163" spans="1:51" ht="81">
      <c r="A163" s="6" t="s">
        <v>105</v>
      </c>
      <c r="B163" s="12" t="s">
        <v>413</v>
      </c>
      <c r="C163" s="12" t="s">
        <v>349</v>
      </c>
      <c r="D163" s="8" t="s">
        <v>728</v>
      </c>
      <c r="E163" s="8" t="s">
        <v>730</v>
      </c>
      <c r="F163" s="7" t="s">
        <v>350</v>
      </c>
      <c r="G163" s="36">
        <f>IF(ISNA(_xlfn.XMATCH("新聞折込・戸別配付",_xlfn.TEXTSPLIT(回答一覧[[#This Row],[4⃣区のおしらせ「せたがや」をどのように入手しているか（複数選択可）]],";",,FALSE,0))),0,1)</f>
        <v>1</v>
      </c>
      <c r="H163" s="36">
        <f>IF(ISNA(_xlfn.XMATCH("駅",_xlfn.TEXTSPLIT(回答一覧[[#This Row],[4⃣区のおしらせ「せたがや」をどのように入手しているか（複数選択可）]],";",,FALSE,0))),0,1)</f>
        <v>0</v>
      </c>
      <c r="I163" s="36">
        <f>IF(ISNA(_xlfn.XMATCH("郵便局・コンビニエンスストア・その他商業施設",_xlfn.TEXTSPLIT(回答一覧[[#This Row],[4⃣区のおしらせ「せたがや」をどのように入手しているか（複数選択可）]],";",,FALSE,0))),0,1)</f>
        <v>0</v>
      </c>
      <c r="J163" s="36">
        <f>IF(ISNA(_xlfn.XMATCH("区施設",_xlfn.TEXTSPLIT(回答一覧[[#This Row],[4⃣区のおしらせ「せたがや」をどのように入手しているか（複数選択可）]],";",,FALSE,0))),0,1)</f>
        <v>0</v>
      </c>
      <c r="K163" s="36">
        <f>IF(ISNA(_xlfn.XMATCH("区のホームページ",_xlfn.TEXTSPLIT(回答一覧[[#This Row],[4⃣区のおしらせ「せたがや」をどのように入手しているか（複数選択可）]],";",,FALSE,0))),0,1)</f>
        <v>0</v>
      </c>
      <c r="L163" s="36">
        <f>IF(ISNA(_xlfn.XMATCH("カタログポケット・マチイロ",_xlfn.TEXTSPLIT(回答一覧[[#This Row],[4⃣区のおしらせ「せたがや」をどのように入手しているか（複数選択可）]],";",,FALSE,0))),0,1)</f>
        <v>0</v>
      </c>
      <c r="M163" s="36">
        <f>IF(ISNA(_xlfn.XMATCH("入手していない",_xlfn.TEXTSPLIT(回答一覧[[#This Row],[4⃣区のおしらせ「せたがや」をどのように入手しているか（複数選択可）]],";",,FALSE,0))),0,1)</f>
        <v>0</v>
      </c>
      <c r="N163" s="36">
        <f>IF(ISNA(_xlfn.XMATCH("その他",_xlfn.TEXTSPLIT(回答一覧[[#This Row],[4⃣区のおしらせ「せたがや」をどのように入手しているか（複数選択可）]],";",,FALSE,0))),0,1)</f>
        <v>0</v>
      </c>
      <c r="O163" s="36">
        <f>IF(ISNA(_xlfn.XMATCH("無回答",_xlfn.TEXTSPLIT(回答一覧[[#This Row],[4⃣区のおしらせ「せたがや」をどのように入手しているか（複数選択可）]],";",,FALSE,0))),0,1)</f>
        <v>0</v>
      </c>
      <c r="P163" s="8" t="s">
        <v>351</v>
      </c>
      <c r="Q163" s="8" t="s">
        <v>352</v>
      </c>
      <c r="R163" s="8" t="s">
        <v>352</v>
      </c>
      <c r="S163" s="8" t="s">
        <v>352</v>
      </c>
      <c r="T163" s="8" t="s">
        <v>352</v>
      </c>
      <c r="U163" s="8" t="s">
        <v>352</v>
      </c>
      <c r="V163" s="8" t="s">
        <v>353</v>
      </c>
      <c r="W163" s="7" t="s">
        <v>414</v>
      </c>
      <c r="X163" s="36">
        <f>IF(ISNA(_xlfn.XMATCH("利用できる行政サービスや、暮らしに関わる情報・知識を入手したい",_xlfn.TEXTSPLIT(回答一覧[[#This Row],[6⃣区のおしらせ「せたがや」にどんなことを期待するか（複数選択可）]],";",,FALSE,0))),0,1)</f>
        <v>1</v>
      </c>
      <c r="Y163" s="36">
        <f>IF(ISNA(_xlfn.XMATCH("イベントの情報を入手したい",_xlfn.TEXTSPLIT(回答一覧[[#This Row],[6⃣区のおしらせ「せたがや」にどんなことを期待するか（複数選択可）]],";",,FALSE,0))),0,1)</f>
        <v>1</v>
      </c>
      <c r="Z163" s="36">
        <f>IF(ISNA(_xlfn.XMATCH("区の新しい取組みについて知りたい",_xlfn.TEXTSPLIT(回答一覧[[#This Row],[6⃣区のおしらせ「せたがや」にどんなことを期待するか（複数選択可）]],";",,FALSE,0))),0,1)</f>
        <v>1</v>
      </c>
      <c r="AA163" s="36">
        <f>IF(ISNA(_xlfn.XMATCH("予算など区政の基本的な情報を入手したい",_xlfn.TEXTSPLIT(回答一覧[[#This Row],[6⃣区のおしらせ「せたがや」にどんなことを期待するか（複数選択可）]],";",,FALSE,0))),0,1)</f>
        <v>1</v>
      </c>
      <c r="AB163" s="36">
        <f>IF(ISNA(_xlfn.XMATCH("区が直面する課題や、それに対する区の考え・取組みについて知りたい",_xlfn.TEXTSPLIT(回答一覧[[#This Row],[6⃣区のおしらせ「せたがや」にどんなことを期待するか（複数選択可）]],";",,FALSE,0))),0,1)</f>
        <v>1</v>
      </c>
      <c r="AC163" s="36">
        <f>IF(ISNA(_xlfn.XMATCH("区の取組みへの意見募集企画に意見や提案を寄せたい",_xlfn.TEXTSPLIT(回答一覧[[#This Row],[6⃣区のおしらせ「せたがや」にどんなことを期待するか（複数選択可）]],";",,FALSE,0))),0,1)</f>
        <v>1</v>
      </c>
      <c r="AD163" s="36">
        <f>IF(ISNA(_xlfn.XMATCH("区民等と区が協働して取り組んでいる事柄について知りたい",_xlfn.TEXTSPLIT(回答一覧[[#This Row],[6⃣区のおしらせ「せたがや」にどんなことを期待するか（複数選択可）]],";",,FALSE,0))),0,1)</f>
        <v>1</v>
      </c>
      <c r="AE163" s="36">
        <f>IF(ISNA(_xlfn.XMATCH("特にない",_xlfn.TEXTSPLIT(回答一覧[[#This Row],[6⃣区のおしらせ「せたがや」にどんなことを期待するか（複数選択可）]],";",,FALSE,0))),0,1)</f>
        <v>0</v>
      </c>
      <c r="AF163" s="36">
        <f>IF(ISNA(_xlfn.XMATCH("無回答",_xlfn.TEXTSPLIT(回答一覧[[#This Row],[6⃣区のおしらせ「せたがや」にどんなことを期待するか（複数選択可）]],";",,FALSE,0))),0,1)</f>
        <v>0</v>
      </c>
      <c r="AG163" s="7" t="s">
        <v>415</v>
      </c>
      <c r="AH163" s="36">
        <f>IF(ISNA(_xlfn.XMATCH("健康づくりや高齢者・障害者の福祉に関すること",_xlfn.TEXTSPLIT(回答一覧[[#This Row],[7⃣区のおしらせ「せたがや」でどのようなテーマを特集してほしいか（複数選択可）]],";",,FALSE,0))),0,1)</f>
        <v>1</v>
      </c>
      <c r="AI163" s="36">
        <f>IF(ISNA(_xlfn.XMATCH("生活の困りごとに対する支援に関すること",_xlfn.TEXTSPLIT(回答一覧[[#This Row],[7⃣区のおしらせ「せたがや」でどのようなテーマを特集してほしいか（複数選択可）]],";",,FALSE,0))),0,1)</f>
        <v>1</v>
      </c>
      <c r="AJ163" s="36">
        <f>IF(ISNA(_xlfn.XMATCH("子ども・若者や教育に関すること",_xlfn.TEXTSPLIT(回答一覧[[#This Row],[7⃣区のおしらせ「せたがや」でどのようなテーマを特集してほしいか（複数選択可）]],";",,FALSE,0))),0,1)</f>
        <v>1</v>
      </c>
      <c r="AK163" s="36">
        <f>IF(ISNA(_xlfn.XMATCH("地域コミュニティに関すること",_xlfn.TEXTSPLIT(回答一覧[[#This Row],[7⃣区のおしらせ「せたがや」でどのようなテーマを特集してほしいか（複数選択可）]],";",,FALSE,0))),0,1)</f>
        <v>1</v>
      </c>
      <c r="AL163" s="36">
        <f>IF(ISNA(_xlfn.XMATCH("防災や防犯に関すること",_xlfn.TEXTSPLIT(回答一覧[[#This Row],[7⃣区のおしらせ「せたがや」でどのようなテーマを特集してほしいか（複数選択可）]],";",,FALSE,0))),0,1)</f>
        <v>1</v>
      </c>
      <c r="AM163" s="36">
        <f>IF(ISNA(_xlfn.XMATCH("多様性の尊重（人権尊重・男女共同参画）に関すること",_xlfn.TEXTSPLIT(回答一覧[[#This Row],[7⃣区のおしらせ「せたがや」でどのようなテーマを特集してほしいか（複数選択可）]],";",,FALSE,0))),0,1)</f>
        <v>1</v>
      </c>
      <c r="AN163" s="36">
        <f>IF(ISNA(_xlfn.XMATCH("文化・芸術やスポーツ、生涯学習に関すること",_xlfn.TEXTSPLIT(回答一覧[[#This Row],[7⃣区のおしらせ「せたがや」でどのようなテーマを特集してほしいか（複数選択可）]],";",,FALSE,0))),0,1)</f>
        <v>1</v>
      </c>
      <c r="AO163" s="36">
        <f>IF(ISNA(_xlfn.XMATCH("清掃・資源リサイクルに関すること",_xlfn.TEXTSPLIT(回答一覧[[#This Row],[7⃣区のおしらせ「せたがや」でどのようなテーマを特集してほしいか（複数選択可）]],";",,FALSE,0))),0,1)</f>
        <v>1</v>
      </c>
      <c r="AP163" s="36">
        <f>IF(ISNA(_xlfn.XMATCH("消費者支援や産業振興・雇用促進に関すること",_xlfn.TEXTSPLIT(回答一覧[[#This Row],[7⃣区のおしらせ「せたがや」でどのようなテーマを特集してほしいか（複数選択可）]],";",,FALSE,0))),0,1)</f>
        <v>1</v>
      </c>
      <c r="AQ163" s="36">
        <f>IF(ISNA(_xlfn.XMATCH("公園・緑地や自然環境の保護に関すること",_xlfn.TEXTSPLIT(回答一覧[[#This Row],[7⃣区のおしらせ「せたがや」でどのようなテーマを特集してほしいか（複数選択可）]],";",,FALSE,0))),0,1)</f>
        <v>1</v>
      </c>
      <c r="AR163" s="36">
        <f>IF(ISNA(_xlfn.XMATCH("都市景観や交通に関すること",_xlfn.TEXTSPLIT(回答一覧[[#This Row],[7⃣区のおしらせ「せたがや」でどのようなテーマを特集してほしいか（複数選択可）]],";",,FALSE,0))),0,1)</f>
        <v>1</v>
      </c>
      <c r="AS163" s="36">
        <f>IF(ISNA(_xlfn.XMATCH("特にない",_xlfn.TEXTSPLIT(回答一覧[[#This Row],[7⃣区のおしらせ「せたがや」でどのようなテーマを特集してほしいか（複数選択可）]],";",,FALSE,0))),0,1)</f>
        <v>0</v>
      </c>
      <c r="AT163" s="36">
        <f>IF(ISNA(_xlfn.XMATCH("その他",_xlfn.TEXTSPLIT(回答一覧[[#This Row],[7⃣区のおしらせ「せたがや」でどのようなテーマを特集してほしいか（複数選択可）]],";",,FALSE,0))),0,1)</f>
        <v>0</v>
      </c>
      <c r="AU163" s="36">
        <f>IF(ISNA(_xlfn.XMATCH("無回答",_xlfn.TEXTSPLIT(回答一覧[[#This Row],[7⃣区のおしらせ「せたがや」でどのようなテーマを特集してほしいか（複数選択可）]],";",,FALSE,0))),0,1)</f>
        <v>0</v>
      </c>
      <c r="AV163" s="8" t="s">
        <v>363</v>
      </c>
      <c r="AW163" s="8" t="s">
        <v>397</v>
      </c>
      <c r="AX163" s="8" t="s">
        <v>347</v>
      </c>
      <c r="AY163" s="7"/>
    </row>
    <row r="164" spans="1:51" ht="27">
      <c r="A164" s="6" t="s">
        <v>104</v>
      </c>
      <c r="B164" s="12" t="s">
        <v>364</v>
      </c>
      <c r="C164" s="12" t="s">
        <v>349</v>
      </c>
      <c r="D164" s="8" t="s">
        <v>728</v>
      </c>
      <c r="E164" s="8" t="s">
        <v>363</v>
      </c>
      <c r="F164" s="7" t="s">
        <v>369</v>
      </c>
      <c r="G164" s="36">
        <f>IF(ISNA(_xlfn.XMATCH("新聞折込・戸別配付",_xlfn.TEXTSPLIT(回答一覧[[#This Row],[4⃣区のおしらせ「せたがや」をどのように入手しているか（複数選択可）]],";",,FALSE,0))),0,1)</f>
        <v>0</v>
      </c>
      <c r="H164" s="36">
        <f>IF(ISNA(_xlfn.XMATCH("駅",_xlfn.TEXTSPLIT(回答一覧[[#This Row],[4⃣区のおしらせ「せたがや」をどのように入手しているか（複数選択可）]],";",,FALSE,0))),0,1)</f>
        <v>0</v>
      </c>
      <c r="I164" s="36">
        <f>IF(ISNA(_xlfn.XMATCH("郵便局・コンビニエンスストア・その他商業施設",_xlfn.TEXTSPLIT(回答一覧[[#This Row],[4⃣区のおしらせ「せたがや」をどのように入手しているか（複数選択可）]],";",,FALSE,0))),0,1)</f>
        <v>0</v>
      </c>
      <c r="J164" s="36">
        <f>IF(ISNA(_xlfn.XMATCH("区施設",_xlfn.TEXTSPLIT(回答一覧[[#This Row],[4⃣区のおしらせ「せたがや」をどのように入手しているか（複数選択可）]],";",,FALSE,0))),0,1)</f>
        <v>1</v>
      </c>
      <c r="K164" s="36">
        <f>IF(ISNA(_xlfn.XMATCH("区のホームページ",_xlfn.TEXTSPLIT(回答一覧[[#This Row],[4⃣区のおしらせ「せたがや」をどのように入手しているか（複数選択可）]],";",,FALSE,0))),0,1)</f>
        <v>1</v>
      </c>
      <c r="L164" s="36">
        <f>IF(ISNA(_xlfn.XMATCH("カタログポケット・マチイロ",_xlfn.TEXTSPLIT(回答一覧[[#This Row],[4⃣区のおしらせ「せたがや」をどのように入手しているか（複数選択可）]],";",,FALSE,0))),0,1)</f>
        <v>0</v>
      </c>
      <c r="M164" s="36">
        <f>IF(ISNA(_xlfn.XMATCH("入手していない",_xlfn.TEXTSPLIT(回答一覧[[#This Row],[4⃣区のおしらせ「せたがや」をどのように入手しているか（複数選択可）]],";",,FALSE,0))),0,1)</f>
        <v>0</v>
      </c>
      <c r="N164" s="36">
        <f>IF(ISNA(_xlfn.XMATCH("その他",_xlfn.TEXTSPLIT(回答一覧[[#This Row],[4⃣区のおしらせ「せたがや」をどのように入手しているか（複数選択可）]],";",,FALSE,0))),0,1)</f>
        <v>0</v>
      </c>
      <c r="O164" s="36">
        <f>IF(ISNA(_xlfn.XMATCH("無回答",_xlfn.TEXTSPLIT(回答一覧[[#This Row],[4⃣区のおしらせ「せたがや」をどのように入手しているか（複数選択可）]],";",,FALSE,0))),0,1)</f>
        <v>0</v>
      </c>
      <c r="P164" s="8" t="s">
        <v>387</v>
      </c>
      <c r="Q164" s="8" t="s">
        <v>377</v>
      </c>
      <c r="R164" s="8" t="s">
        <v>377</v>
      </c>
      <c r="S164" s="8" t="s">
        <v>377</v>
      </c>
      <c r="T164" s="8" t="s">
        <v>352</v>
      </c>
      <c r="U164" s="8" t="s">
        <v>352</v>
      </c>
      <c r="V164" s="8" t="s">
        <v>353</v>
      </c>
      <c r="W164" s="7" t="s">
        <v>391</v>
      </c>
      <c r="X164" s="36">
        <f>IF(ISNA(_xlfn.XMATCH("利用できる行政サービスや、暮らしに関わる情報・知識を入手したい",_xlfn.TEXTSPLIT(回答一覧[[#This Row],[6⃣区のおしらせ「せたがや」にどんなことを期待するか（複数選択可）]],";",,FALSE,0))),0,1)</f>
        <v>1</v>
      </c>
      <c r="Y164" s="36">
        <f>IF(ISNA(_xlfn.XMATCH("イベントの情報を入手したい",_xlfn.TEXTSPLIT(回答一覧[[#This Row],[6⃣区のおしらせ「せたがや」にどんなことを期待するか（複数選択可）]],";",,FALSE,0))),0,1)</f>
        <v>1</v>
      </c>
      <c r="Z164" s="36">
        <f>IF(ISNA(_xlfn.XMATCH("区の新しい取組みについて知りたい",_xlfn.TEXTSPLIT(回答一覧[[#This Row],[6⃣区のおしらせ「せたがや」にどんなことを期待するか（複数選択可）]],";",,FALSE,0))),0,1)</f>
        <v>0</v>
      </c>
      <c r="AA164" s="36">
        <f>IF(ISNA(_xlfn.XMATCH("予算など区政の基本的な情報を入手したい",_xlfn.TEXTSPLIT(回答一覧[[#This Row],[6⃣区のおしらせ「せたがや」にどんなことを期待するか（複数選択可）]],";",,FALSE,0))),0,1)</f>
        <v>0</v>
      </c>
      <c r="AB164" s="36">
        <f>IF(ISNA(_xlfn.XMATCH("区が直面する課題や、それに対する区の考え・取組みについて知りたい",_xlfn.TEXTSPLIT(回答一覧[[#This Row],[6⃣区のおしらせ「せたがや」にどんなことを期待するか（複数選択可）]],";",,FALSE,0))),0,1)</f>
        <v>0</v>
      </c>
      <c r="AC164" s="36">
        <f>IF(ISNA(_xlfn.XMATCH("区の取組みへの意見募集企画に意見や提案を寄せたい",_xlfn.TEXTSPLIT(回答一覧[[#This Row],[6⃣区のおしらせ「せたがや」にどんなことを期待するか（複数選択可）]],";",,FALSE,0))),0,1)</f>
        <v>0</v>
      </c>
      <c r="AD164" s="36">
        <f>IF(ISNA(_xlfn.XMATCH("区民等と区が協働して取り組んでいる事柄について知りたい",_xlfn.TEXTSPLIT(回答一覧[[#This Row],[6⃣区のおしらせ「せたがや」にどんなことを期待するか（複数選択可）]],";",,FALSE,0))),0,1)</f>
        <v>0</v>
      </c>
      <c r="AE164" s="36">
        <f>IF(ISNA(_xlfn.XMATCH("特にない",_xlfn.TEXTSPLIT(回答一覧[[#This Row],[6⃣区のおしらせ「せたがや」にどんなことを期待するか（複数選択可）]],";",,FALSE,0))),0,1)</f>
        <v>0</v>
      </c>
      <c r="AF164" s="36">
        <f>IF(ISNA(_xlfn.XMATCH("無回答",_xlfn.TEXTSPLIT(回答一覧[[#This Row],[6⃣区のおしらせ「せたがや」にどんなことを期待するか（複数選択可）]],";",,FALSE,0))),0,1)</f>
        <v>0</v>
      </c>
      <c r="AG164" s="7" t="s">
        <v>412</v>
      </c>
      <c r="AH164" s="36">
        <f>IF(ISNA(_xlfn.XMATCH("健康づくりや高齢者・障害者の福祉に関すること",_xlfn.TEXTSPLIT(回答一覧[[#This Row],[7⃣区のおしらせ「せたがや」でどのようなテーマを特集してほしいか（複数選択可）]],";",,FALSE,0))),0,1)</f>
        <v>0</v>
      </c>
      <c r="AI164" s="36">
        <f>IF(ISNA(_xlfn.XMATCH("生活の困りごとに対する支援に関すること",_xlfn.TEXTSPLIT(回答一覧[[#This Row],[7⃣区のおしらせ「せたがや」でどのようなテーマを特集してほしいか（複数選択可）]],";",,FALSE,0))),0,1)</f>
        <v>1</v>
      </c>
      <c r="AJ164" s="36">
        <f>IF(ISNA(_xlfn.XMATCH("子ども・若者や教育に関すること",_xlfn.TEXTSPLIT(回答一覧[[#This Row],[7⃣区のおしらせ「せたがや」でどのようなテーマを特集してほしいか（複数選択可）]],";",,FALSE,0))),0,1)</f>
        <v>1</v>
      </c>
      <c r="AK164" s="36">
        <f>IF(ISNA(_xlfn.XMATCH("地域コミュニティに関すること",_xlfn.TEXTSPLIT(回答一覧[[#This Row],[7⃣区のおしらせ「せたがや」でどのようなテーマを特集してほしいか（複数選択可）]],";",,FALSE,0))),0,1)</f>
        <v>1</v>
      </c>
      <c r="AL164" s="36">
        <f>IF(ISNA(_xlfn.XMATCH("防災や防犯に関すること",_xlfn.TEXTSPLIT(回答一覧[[#This Row],[7⃣区のおしらせ「せたがや」でどのようなテーマを特集してほしいか（複数選択可）]],";",,FALSE,0))),0,1)</f>
        <v>1</v>
      </c>
      <c r="AM164" s="36">
        <f>IF(ISNA(_xlfn.XMATCH("多様性の尊重（人権尊重・男女共同参画）に関すること",_xlfn.TEXTSPLIT(回答一覧[[#This Row],[7⃣区のおしらせ「せたがや」でどのようなテーマを特集してほしいか（複数選択可）]],";",,FALSE,0))),0,1)</f>
        <v>0</v>
      </c>
      <c r="AN164" s="36">
        <f>IF(ISNA(_xlfn.XMATCH("文化・芸術やスポーツ、生涯学習に関すること",_xlfn.TEXTSPLIT(回答一覧[[#This Row],[7⃣区のおしらせ「せたがや」でどのようなテーマを特集してほしいか（複数選択可）]],";",,FALSE,0))),0,1)</f>
        <v>0</v>
      </c>
      <c r="AO164" s="36">
        <f>IF(ISNA(_xlfn.XMATCH("清掃・資源リサイクルに関すること",_xlfn.TEXTSPLIT(回答一覧[[#This Row],[7⃣区のおしらせ「せたがや」でどのようなテーマを特集してほしいか（複数選択可）]],";",,FALSE,0))),0,1)</f>
        <v>0</v>
      </c>
      <c r="AP164" s="36">
        <f>IF(ISNA(_xlfn.XMATCH("消費者支援や産業振興・雇用促進に関すること",_xlfn.TEXTSPLIT(回答一覧[[#This Row],[7⃣区のおしらせ「せたがや」でどのようなテーマを特集してほしいか（複数選択可）]],";",,FALSE,0))),0,1)</f>
        <v>0</v>
      </c>
      <c r="AQ164" s="36">
        <f>IF(ISNA(_xlfn.XMATCH("公園・緑地や自然環境の保護に関すること",_xlfn.TEXTSPLIT(回答一覧[[#This Row],[7⃣区のおしらせ「せたがや」でどのようなテーマを特集してほしいか（複数選択可）]],";",,FALSE,0))),0,1)</f>
        <v>0</v>
      </c>
      <c r="AR164" s="36">
        <f>IF(ISNA(_xlfn.XMATCH("都市景観や交通に関すること",_xlfn.TEXTSPLIT(回答一覧[[#This Row],[7⃣区のおしらせ「せたがや」でどのようなテーマを特集してほしいか（複数選択可）]],";",,FALSE,0))),0,1)</f>
        <v>0</v>
      </c>
      <c r="AS164" s="36">
        <f>IF(ISNA(_xlfn.XMATCH("特にない",_xlfn.TEXTSPLIT(回答一覧[[#This Row],[7⃣区のおしらせ「せたがや」でどのようなテーマを特集してほしいか（複数選択可）]],";",,FALSE,0))),0,1)</f>
        <v>0</v>
      </c>
      <c r="AT164" s="36">
        <f>IF(ISNA(_xlfn.XMATCH("その他",_xlfn.TEXTSPLIT(回答一覧[[#This Row],[7⃣区のおしらせ「せたがや」でどのようなテーマを特集してほしいか（複数選択可）]],";",,FALSE,0))),0,1)</f>
        <v>0</v>
      </c>
      <c r="AU164" s="36">
        <f>IF(ISNA(_xlfn.XMATCH("無回答",_xlfn.TEXTSPLIT(回答一覧[[#This Row],[7⃣区のおしらせ「せたがや」でどのようなテーマを特集してほしいか（複数選択可）]],";",,FALSE,0))),0,1)</f>
        <v>0</v>
      </c>
      <c r="AV164" s="8" t="s">
        <v>363</v>
      </c>
      <c r="AW164" s="8" t="s">
        <v>401</v>
      </c>
      <c r="AX164" s="8" t="s">
        <v>347</v>
      </c>
      <c r="AY164" s="7"/>
    </row>
    <row r="165" spans="1:51" ht="40.5">
      <c r="A165" s="6" t="s">
        <v>103</v>
      </c>
      <c r="B165" s="12" t="s">
        <v>358</v>
      </c>
      <c r="C165" s="12" t="s">
        <v>349</v>
      </c>
      <c r="D165" s="8" t="s">
        <v>389</v>
      </c>
      <c r="E165" s="8" t="s">
        <v>729</v>
      </c>
      <c r="F165" s="7" t="s">
        <v>847</v>
      </c>
      <c r="G165" s="36">
        <f>IF(ISNA(_xlfn.XMATCH("新聞折込・戸別配付",_xlfn.TEXTSPLIT(回答一覧[[#This Row],[4⃣区のおしらせ「せたがや」をどのように入手しているか（複数選択可）]],";",,FALSE,0))),0,1)</f>
        <v>0</v>
      </c>
      <c r="H165" s="36">
        <f>IF(ISNA(_xlfn.XMATCH("駅",_xlfn.TEXTSPLIT(回答一覧[[#This Row],[4⃣区のおしらせ「せたがや」をどのように入手しているか（複数選択可）]],";",,FALSE,0))),0,1)</f>
        <v>0</v>
      </c>
      <c r="I165" s="36">
        <f>IF(ISNA(_xlfn.XMATCH("郵便局・コンビニエンスストア・その他商業施設",_xlfn.TEXTSPLIT(回答一覧[[#This Row],[4⃣区のおしらせ「せたがや」をどのように入手しているか（複数選択可）]],";",,FALSE,0))),0,1)</f>
        <v>0</v>
      </c>
      <c r="J165" s="36">
        <f>IF(ISNA(_xlfn.XMATCH("区施設",_xlfn.TEXTSPLIT(回答一覧[[#This Row],[4⃣区のおしらせ「せたがや」をどのように入手しているか（複数選択可）]],";",,FALSE,0))),0,1)</f>
        <v>0</v>
      </c>
      <c r="K165" s="36">
        <f>IF(ISNA(_xlfn.XMATCH("区のホームページ",_xlfn.TEXTSPLIT(回答一覧[[#This Row],[4⃣区のおしらせ「せたがや」をどのように入手しているか（複数選択可）]],";",,FALSE,0))),0,1)</f>
        <v>0</v>
      </c>
      <c r="L165" s="36">
        <f>IF(ISNA(_xlfn.XMATCH("カタログポケット・マチイロ",_xlfn.TEXTSPLIT(回答一覧[[#This Row],[4⃣区のおしらせ「せたがや」をどのように入手しているか（複数選択可）]],";",,FALSE,0))),0,1)</f>
        <v>0</v>
      </c>
      <c r="M165" s="36">
        <f>IF(ISNA(_xlfn.XMATCH("入手していない",_xlfn.TEXTSPLIT(回答一覧[[#This Row],[4⃣区のおしらせ「せたがや」をどのように入手しているか（複数選択可）]],";",,FALSE,0))),0,1)</f>
        <v>0</v>
      </c>
      <c r="N165" s="36">
        <f>IF(ISNA(_xlfn.XMATCH("その他",_xlfn.TEXTSPLIT(回答一覧[[#This Row],[4⃣区のおしらせ「せたがや」をどのように入手しているか（複数選択可）]],";",,FALSE,0))),0,1)</f>
        <v>0</v>
      </c>
      <c r="O165" s="36">
        <f>IF(ISNA(_xlfn.XMATCH("無回答",_xlfn.TEXTSPLIT(回答一覧[[#This Row],[4⃣区のおしらせ「せたがや」をどのように入手しているか（複数選択可）]],";",,FALSE,0))),0,1)</f>
        <v>1</v>
      </c>
      <c r="P165" s="8" t="s">
        <v>401</v>
      </c>
      <c r="Q165" s="8" t="s">
        <v>847</v>
      </c>
      <c r="R165" s="8" t="s">
        <v>847</v>
      </c>
      <c r="S165" s="8" t="s">
        <v>847</v>
      </c>
      <c r="T165" s="8" t="s">
        <v>847</v>
      </c>
      <c r="U165" s="8" t="s">
        <v>847</v>
      </c>
      <c r="V165" s="8" t="s">
        <v>847</v>
      </c>
      <c r="W165" s="7" t="s">
        <v>409</v>
      </c>
      <c r="X165" s="36">
        <f>IF(ISNA(_xlfn.XMATCH("利用できる行政サービスや、暮らしに関わる情報・知識を入手したい",_xlfn.TEXTSPLIT(回答一覧[[#This Row],[6⃣区のおしらせ「せたがや」にどんなことを期待するか（複数選択可）]],";",,FALSE,0))),0,1)</f>
        <v>1</v>
      </c>
      <c r="Y165" s="36">
        <f>IF(ISNA(_xlfn.XMATCH("イベントの情報を入手したい",_xlfn.TEXTSPLIT(回答一覧[[#This Row],[6⃣区のおしらせ「せたがや」にどんなことを期待するか（複数選択可）]],";",,FALSE,0))),0,1)</f>
        <v>0</v>
      </c>
      <c r="Z165" s="36">
        <f>IF(ISNA(_xlfn.XMATCH("区の新しい取組みについて知りたい",_xlfn.TEXTSPLIT(回答一覧[[#This Row],[6⃣区のおしらせ「せたがや」にどんなことを期待するか（複数選択可）]],";",,FALSE,0))),0,1)</f>
        <v>0</v>
      </c>
      <c r="AA165" s="36">
        <f>IF(ISNA(_xlfn.XMATCH("予算など区政の基本的な情報を入手したい",_xlfn.TEXTSPLIT(回答一覧[[#This Row],[6⃣区のおしらせ「せたがや」にどんなことを期待するか（複数選択可）]],";",,FALSE,0))),0,1)</f>
        <v>0</v>
      </c>
      <c r="AB165" s="36">
        <f>IF(ISNA(_xlfn.XMATCH("区が直面する課題や、それに対する区の考え・取組みについて知りたい",_xlfn.TEXTSPLIT(回答一覧[[#This Row],[6⃣区のおしらせ「せたがや」にどんなことを期待するか（複数選択可）]],";",,FALSE,0))),0,1)</f>
        <v>1</v>
      </c>
      <c r="AC165" s="36">
        <f>IF(ISNA(_xlfn.XMATCH("区の取組みへの意見募集企画に意見や提案を寄せたい",_xlfn.TEXTSPLIT(回答一覧[[#This Row],[6⃣区のおしらせ「せたがや」にどんなことを期待するか（複数選択可）]],";",,FALSE,0))),0,1)</f>
        <v>0</v>
      </c>
      <c r="AD165" s="36">
        <f>IF(ISNA(_xlfn.XMATCH("区民等と区が協働して取り組んでいる事柄について知りたい",_xlfn.TEXTSPLIT(回答一覧[[#This Row],[6⃣区のおしらせ「せたがや」にどんなことを期待するか（複数選択可）]],";",,FALSE,0))),0,1)</f>
        <v>0</v>
      </c>
      <c r="AE165" s="36">
        <f>IF(ISNA(_xlfn.XMATCH("特にない",_xlfn.TEXTSPLIT(回答一覧[[#This Row],[6⃣区のおしらせ「せたがや」にどんなことを期待するか（複数選択可）]],";",,FALSE,0))),0,1)</f>
        <v>0</v>
      </c>
      <c r="AF165" s="36">
        <f>IF(ISNA(_xlfn.XMATCH("無回答",_xlfn.TEXTSPLIT(回答一覧[[#This Row],[6⃣区のおしらせ「せたがや」にどんなことを期待するか（複数選択可）]],";",,FALSE,0))),0,1)</f>
        <v>0</v>
      </c>
      <c r="AG165" s="7" t="s">
        <v>411</v>
      </c>
      <c r="AH165" s="36">
        <f>IF(ISNA(_xlfn.XMATCH("健康づくりや高齢者・障害者の福祉に関すること",_xlfn.TEXTSPLIT(回答一覧[[#This Row],[7⃣区のおしらせ「せたがや」でどのようなテーマを特集してほしいか（複数選択可）]],";",,FALSE,0))),0,1)</f>
        <v>1</v>
      </c>
      <c r="AI165" s="36">
        <f>IF(ISNA(_xlfn.XMATCH("生活の困りごとに対する支援に関すること",_xlfn.TEXTSPLIT(回答一覧[[#This Row],[7⃣区のおしらせ「せたがや」でどのようなテーマを特集してほしいか（複数選択可）]],";",,FALSE,0))),0,1)</f>
        <v>1</v>
      </c>
      <c r="AJ165" s="36">
        <f>IF(ISNA(_xlfn.XMATCH("子ども・若者や教育に関すること",_xlfn.TEXTSPLIT(回答一覧[[#This Row],[7⃣区のおしらせ「せたがや」でどのようなテーマを特集してほしいか（複数選択可）]],";",,FALSE,0))),0,1)</f>
        <v>0</v>
      </c>
      <c r="AK165" s="36">
        <f>IF(ISNA(_xlfn.XMATCH("地域コミュニティに関すること",_xlfn.TEXTSPLIT(回答一覧[[#This Row],[7⃣区のおしらせ「せたがや」でどのようなテーマを特集してほしいか（複数選択可）]],";",,FALSE,0))),0,1)</f>
        <v>1</v>
      </c>
      <c r="AL165" s="36">
        <f>IF(ISNA(_xlfn.XMATCH("防災や防犯に関すること",_xlfn.TEXTSPLIT(回答一覧[[#This Row],[7⃣区のおしらせ「せたがや」でどのようなテーマを特集してほしいか（複数選択可）]],";",,FALSE,0))),0,1)</f>
        <v>1</v>
      </c>
      <c r="AM165" s="36">
        <f>IF(ISNA(_xlfn.XMATCH("多様性の尊重（人権尊重・男女共同参画）に関すること",_xlfn.TEXTSPLIT(回答一覧[[#This Row],[7⃣区のおしらせ「せたがや」でどのようなテーマを特集してほしいか（複数選択可）]],";",,FALSE,0))),0,1)</f>
        <v>0</v>
      </c>
      <c r="AN165" s="36">
        <f>IF(ISNA(_xlfn.XMATCH("文化・芸術やスポーツ、生涯学習に関すること",_xlfn.TEXTSPLIT(回答一覧[[#This Row],[7⃣区のおしらせ「せたがや」でどのようなテーマを特集してほしいか（複数選択可）]],";",,FALSE,0))),0,1)</f>
        <v>0</v>
      </c>
      <c r="AO165" s="36">
        <f>IF(ISNA(_xlfn.XMATCH("清掃・資源リサイクルに関すること",_xlfn.TEXTSPLIT(回答一覧[[#This Row],[7⃣区のおしらせ「せたがや」でどのようなテーマを特集してほしいか（複数選択可）]],";",,FALSE,0))),0,1)</f>
        <v>0</v>
      </c>
      <c r="AP165" s="36">
        <f>IF(ISNA(_xlfn.XMATCH("消費者支援や産業振興・雇用促進に関すること",_xlfn.TEXTSPLIT(回答一覧[[#This Row],[7⃣区のおしらせ「せたがや」でどのようなテーマを特集してほしいか（複数選択可）]],";",,FALSE,0))),0,1)</f>
        <v>0</v>
      </c>
      <c r="AQ165" s="36">
        <f>IF(ISNA(_xlfn.XMATCH("公園・緑地や自然環境の保護に関すること",_xlfn.TEXTSPLIT(回答一覧[[#This Row],[7⃣区のおしらせ「せたがや」でどのようなテーマを特集してほしいか（複数選択可）]],";",,FALSE,0))),0,1)</f>
        <v>1</v>
      </c>
      <c r="AR165" s="36">
        <f>IF(ISNA(_xlfn.XMATCH("都市景観や交通に関すること",_xlfn.TEXTSPLIT(回答一覧[[#This Row],[7⃣区のおしらせ「せたがや」でどのようなテーマを特集してほしいか（複数選択可）]],";",,FALSE,0))),0,1)</f>
        <v>0</v>
      </c>
      <c r="AS165" s="36">
        <f>IF(ISNA(_xlfn.XMATCH("特にない",_xlfn.TEXTSPLIT(回答一覧[[#This Row],[7⃣区のおしらせ「せたがや」でどのようなテーマを特集してほしいか（複数選択可）]],";",,FALSE,0))),0,1)</f>
        <v>0</v>
      </c>
      <c r="AT165" s="36">
        <f>IF(ISNA(_xlfn.XMATCH("その他",_xlfn.TEXTSPLIT(回答一覧[[#This Row],[7⃣区のおしらせ「せたがや」でどのようなテーマを特集してほしいか（複数選択可）]],";",,FALSE,0))),0,1)</f>
        <v>0</v>
      </c>
      <c r="AU165" s="36">
        <f>IF(ISNA(_xlfn.XMATCH("無回答",_xlfn.TEXTSPLIT(回答一覧[[#This Row],[7⃣区のおしらせ「せたがや」でどのようなテーマを特集してほしいか（複数選択可）]],";",,FALSE,0))),0,1)</f>
        <v>0</v>
      </c>
      <c r="AV165" s="8" t="s">
        <v>389</v>
      </c>
      <c r="AW165" s="8" t="s">
        <v>401</v>
      </c>
      <c r="AX165" s="8" t="s">
        <v>347</v>
      </c>
      <c r="AY165" s="7"/>
    </row>
    <row r="166" spans="1:51" ht="54">
      <c r="A166" s="6" t="s">
        <v>102</v>
      </c>
      <c r="B166" s="12" t="s">
        <v>358</v>
      </c>
      <c r="C166" s="12" t="s">
        <v>349</v>
      </c>
      <c r="D166" s="8" t="s">
        <v>728</v>
      </c>
      <c r="E166" s="8" t="s">
        <v>730</v>
      </c>
      <c r="F166" s="7" t="s">
        <v>350</v>
      </c>
      <c r="G166" s="36">
        <f>IF(ISNA(_xlfn.XMATCH("新聞折込・戸別配付",_xlfn.TEXTSPLIT(回答一覧[[#This Row],[4⃣区のおしらせ「せたがや」をどのように入手しているか（複数選択可）]],";",,FALSE,0))),0,1)</f>
        <v>1</v>
      </c>
      <c r="H166" s="36">
        <f>IF(ISNA(_xlfn.XMATCH("駅",_xlfn.TEXTSPLIT(回答一覧[[#This Row],[4⃣区のおしらせ「せたがや」をどのように入手しているか（複数選択可）]],";",,FALSE,0))),0,1)</f>
        <v>0</v>
      </c>
      <c r="I166" s="36">
        <f>IF(ISNA(_xlfn.XMATCH("郵便局・コンビニエンスストア・その他商業施設",_xlfn.TEXTSPLIT(回答一覧[[#This Row],[4⃣区のおしらせ「せたがや」をどのように入手しているか（複数選択可）]],";",,FALSE,0))),0,1)</f>
        <v>0</v>
      </c>
      <c r="J166" s="36">
        <f>IF(ISNA(_xlfn.XMATCH("区施設",_xlfn.TEXTSPLIT(回答一覧[[#This Row],[4⃣区のおしらせ「せたがや」をどのように入手しているか（複数選択可）]],";",,FALSE,0))),0,1)</f>
        <v>0</v>
      </c>
      <c r="K166" s="36">
        <f>IF(ISNA(_xlfn.XMATCH("区のホームページ",_xlfn.TEXTSPLIT(回答一覧[[#This Row],[4⃣区のおしらせ「せたがや」をどのように入手しているか（複数選択可）]],";",,FALSE,0))),0,1)</f>
        <v>0</v>
      </c>
      <c r="L166" s="36">
        <f>IF(ISNA(_xlfn.XMATCH("カタログポケット・マチイロ",_xlfn.TEXTSPLIT(回答一覧[[#This Row],[4⃣区のおしらせ「せたがや」をどのように入手しているか（複数選択可）]],";",,FALSE,0))),0,1)</f>
        <v>0</v>
      </c>
      <c r="M166" s="36">
        <f>IF(ISNA(_xlfn.XMATCH("入手していない",_xlfn.TEXTSPLIT(回答一覧[[#This Row],[4⃣区のおしらせ「せたがや」をどのように入手しているか（複数選択可）]],";",,FALSE,0))),0,1)</f>
        <v>0</v>
      </c>
      <c r="N166" s="36">
        <f>IF(ISNA(_xlfn.XMATCH("その他",_xlfn.TEXTSPLIT(回答一覧[[#This Row],[4⃣区のおしらせ「せたがや」をどのように入手しているか（複数選択可）]],";",,FALSE,0))),0,1)</f>
        <v>0</v>
      </c>
      <c r="O166" s="36">
        <f>IF(ISNA(_xlfn.XMATCH("無回答",_xlfn.TEXTSPLIT(回答一覧[[#This Row],[4⃣区のおしらせ「せたがや」をどのように入手しているか（複数選択可）]],";",,FALSE,0))),0,1)</f>
        <v>0</v>
      </c>
      <c r="P166" s="8" t="s">
        <v>360</v>
      </c>
      <c r="Q166" s="8" t="s">
        <v>352</v>
      </c>
      <c r="R166" s="8" t="s">
        <v>352</v>
      </c>
      <c r="S166" s="8" t="s">
        <v>352</v>
      </c>
      <c r="T166" s="8" t="s">
        <v>352</v>
      </c>
      <c r="U166" s="8" t="s">
        <v>352</v>
      </c>
      <c r="V166" s="8" t="s">
        <v>353</v>
      </c>
      <c r="W166" s="7" t="s">
        <v>407</v>
      </c>
      <c r="X166" s="36">
        <f>IF(ISNA(_xlfn.XMATCH("利用できる行政サービスや、暮らしに関わる情報・知識を入手したい",_xlfn.TEXTSPLIT(回答一覧[[#This Row],[6⃣区のおしらせ「せたがや」にどんなことを期待するか（複数選択可）]],";",,FALSE,0))),0,1)</f>
        <v>1</v>
      </c>
      <c r="Y166" s="36">
        <f>IF(ISNA(_xlfn.XMATCH("イベントの情報を入手したい",_xlfn.TEXTSPLIT(回答一覧[[#This Row],[6⃣区のおしらせ「せたがや」にどんなことを期待するか（複数選択可）]],";",,FALSE,0))),0,1)</f>
        <v>1</v>
      </c>
      <c r="Z166" s="36">
        <f>IF(ISNA(_xlfn.XMATCH("区の新しい取組みについて知りたい",_xlfn.TEXTSPLIT(回答一覧[[#This Row],[6⃣区のおしらせ「せたがや」にどんなことを期待するか（複数選択可）]],";",,FALSE,0))),0,1)</f>
        <v>1</v>
      </c>
      <c r="AA166" s="36">
        <f>IF(ISNA(_xlfn.XMATCH("予算など区政の基本的な情報を入手したい",_xlfn.TEXTSPLIT(回答一覧[[#This Row],[6⃣区のおしらせ「せたがや」にどんなことを期待するか（複数選択可）]],";",,FALSE,0))),0,1)</f>
        <v>1</v>
      </c>
      <c r="AB166" s="36">
        <f>IF(ISNA(_xlfn.XMATCH("区が直面する課題や、それに対する区の考え・取組みについて知りたい",_xlfn.TEXTSPLIT(回答一覧[[#This Row],[6⃣区のおしらせ「せたがや」にどんなことを期待するか（複数選択可）]],";",,FALSE,0))),0,1)</f>
        <v>1</v>
      </c>
      <c r="AC166" s="36">
        <f>IF(ISNA(_xlfn.XMATCH("区の取組みへの意見募集企画に意見や提案を寄せたい",_xlfn.TEXTSPLIT(回答一覧[[#This Row],[6⃣区のおしらせ「せたがや」にどんなことを期待するか（複数選択可）]],";",,FALSE,0))),0,1)</f>
        <v>0</v>
      </c>
      <c r="AD166" s="36">
        <f>IF(ISNA(_xlfn.XMATCH("区民等と区が協働して取り組んでいる事柄について知りたい",_xlfn.TEXTSPLIT(回答一覧[[#This Row],[6⃣区のおしらせ「せたがや」にどんなことを期待するか（複数選択可）]],";",,FALSE,0))),0,1)</f>
        <v>0</v>
      </c>
      <c r="AE166" s="36">
        <f>IF(ISNA(_xlfn.XMATCH("特にない",_xlfn.TEXTSPLIT(回答一覧[[#This Row],[6⃣区のおしらせ「せたがや」にどんなことを期待するか（複数選択可）]],";",,FALSE,0))),0,1)</f>
        <v>0</v>
      </c>
      <c r="AF166" s="36">
        <f>IF(ISNA(_xlfn.XMATCH("無回答",_xlfn.TEXTSPLIT(回答一覧[[#This Row],[6⃣区のおしらせ「せたがや」にどんなことを期待するか（複数選択可）]],";",,FALSE,0))),0,1)</f>
        <v>0</v>
      </c>
      <c r="AG166" s="7" t="s">
        <v>408</v>
      </c>
      <c r="AH166" s="36">
        <f>IF(ISNA(_xlfn.XMATCH("健康づくりや高齢者・障害者の福祉に関すること",_xlfn.TEXTSPLIT(回答一覧[[#This Row],[7⃣区のおしらせ「せたがや」でどのようなテーマを特集してほしいか（複数選択可）]],";",,FALSE,0))),0,1)</f>
        <v>0</v>
      </c>
      <c r="AI166" s="36">
        <f>IF(ISNA(_xlfn.XMATCH("生活の困りごとに対する支援に関すること",_xlfn.TEXTSPLIT(回答一覧[[#This Row],[7⃣区のおしらせ「せたがや」でどのようなテーマを特集してほしいか（複数選択可）]],";",,FALSE,0))),0,1)</f>
        <v>1</v>
      </c>
      <c r="AJ166" s="36">
        <f>IF(ISNA(_xlfn.XMATCH("子ども・若者や教育に関すること",_xlfn.TEXTSPLIT(回答一覧[[#This Row],[7⃣区のおしらせ「せたがや」でどのようなテーマを特集してほしいか（複数選択可）]],";",,FALSE,0))),0,1)</f>
        <v>0</v>
      </c>
      <c r="AK166" s="36">
        <f>IF(ISNA(_xlfn.XMATCH("地域コミュニティに関すること",_xlfn.TEXTSPLIT(回答一覧[[#This Row],[7⃣区のおしらせ「せたがや」でどのようなテーマを特集してほしいか（複数選択可）]],";",,FALSE,0))),0,1)</f>
        <v>0</v>
      </c>
      <c r="AL166" s="36">
        <f>IF(ISNA(_xlfn.XMATCH("防災や防犯に関すること",_xlfn.TEXTSPLIT(回答一覧[[#This Row],[7⃣区のおしらせ「せたがや」でどのようなテーマを特集してほしいか（複数選択可）]],";",,FALSE,0))),0,1)</f>
        <v>1</v>
      </c>
      <c r="AM166" s="36">
        <f>IF(ISNA(_xlfn.XMATCH("多様性の尊重（人権尊重・男女共同参画）に関すること",_xlfn.TEXTSPLIT(回答一覧[[#This Row],[7⃣区のおしらせ「せたがや」でどのようなテーマを特集してほしいか（複数選択可）]],";",,FALSE,0))),0,1)</f>
        <v>0</v>
      </c>
      <c r="AN166" s="36">
        <f>IF(ISNA(_xlfn.XMATCH("文化・芸術やスポーツ、生涯学習に関すること",_xlfn.TEXTSPLIT(回答一覧[[#This Row],[7⃣区のおしらせ「せたがや」でどのようなテーマを特集してほしいか（複数選択可）]],";",,FALSE,0))),0,1)</f>
        <v>1</v>
      </c>
      <c r="AO166" s="36">
        <f>IF(ISNA(_xlfn.XMATCH("清掃・資源リサイクルに関すること",_xlfn.TEXTSPLIT(回答一覧[[#This Row],[7⃣区のおしらせ「せたがや」でどのようなテーマを特集してほしいか（複数選択可）]],";",,FALSE,0))),0,1)</f>
        <v>1</v>
      </c>
      <c r="AP166" s="36">
        <f>IF(ISNA(_xlfn.XMATCH("消費者支援や産業振興・雇用促進に関すること",_xlfn.TEXTSPLIT(回答一覧[[#This Row],[7⃣区のおしらせ「せたがや」でどのようなテーマを特集してほしいか（複数選択可）]],";",,FALSE,0))),0,1)</f>
        <v>0</v>
      </c>
      <c r="AQ166" s="36">
        <f>IF(ISNA(_xlfn.XMATCH("公園・緑地や自然環境の保護に関すること",_xlfn.TEXTSPLIT(回答一覧[[#This Row],[7⃣区のおしらせ「せたがや」でどのようなテーマを特集してほしいか（複数選択可）]],";",,FALSE,0))),0,1)</f>
        <v>0</v>
      </c>
      <c r="AR166" s="36">
        <f>IF(ISNA(_xlfn.XMATCH("都市景観や交通に関すること",_xlfn.TEXTSPLIT(回答一覧[[#This Row],[7⃣区のおしらせ「せたがや」でどのようなテーマを特集してほしいか（複数選択可）]],";",,FALSE,0))),0,1)</f>
        <v>0</v>
      </c>
      <c r="AS166" s="36">
        <f>IF(ISNA(_xlfn.XMATCH("特にない",_xlfn.TEXTSPLIT(回答一覧[[#This Row],[7⃣区のおしらせ「せたがや」でどのようなテーマを特集してほしいか（複数選択可）]],";",,FALSE,0))),0,1)</f>
        <v>0</v>
      </c>
      <c r="AT166" s="36">
        <f>IF(ISNA(_xlfn.XMATCH("その他",_xlfn.TEXTSPLIT(回答一覧[[#This Row],[7⃣区のおしらせ「せたがや」でどのようなテーマを特集してほしいか（複数選択可）]],";",,FALSE,0))),0,1)</f>
        <v>0</v>
      </c>
      <c r="AU166" s="36">
        <f>IF(ISNA(_xlfn.XMATCH("無回答",_xlfn.TEXTSPLIT(回答一覧[[#This Row],[7⃣区のおしらせ「せたがや」でどのようなテーマを特集してほしいか（複数選択可）]],";",,FALSE,0))),0,1)</f>
        <v>0</v>
      </c>
      <c r="AV166" s="8" t="s">
        <v>356</v>
      </c>
      <c r="AW166" s="8" t="s">
        <v>357</v>
      </c>
      <c r="AX166" s="8" t="s">
        <v>347</v>
      </c>
      <c r="AY166" s="7"/>
    </row>
    <row r="167" spans="1:51" ht="67.5">
      <c r="A167" s="6" t="s">
        <v>101</v>
      </c>
      <c r="B167" s="12" t="s">
        <v>368</v>
      </c>
      <c r="C167" s="12" t="s">
        <v>349</v>
      </c>
      <c r="D167" s="8" t="s">
        <v>728</v>
      </c>
      <c r="E167" s="8" t="s">
        <v>419</v>
      </c>
      <c r="F167" s="7" t="s">
        <v>386</v>
      </c>
      <c r="G167" s="36">
        <f>IF(ISNA(_xlfn.XMATCH("新聞折込・戸別配付",_xlfn.TEXTSPLIT(回答一覧[[#This Row],[4⃣区のおしらせ「せたがや」をどのように入手しているか（複数選択可）]],";",,FALSE,0))),0,1)</f>
        <v>0</v>
      </c>
      <c r="H167" s="36">
        <f>IF(ISNA(_xlfn.XMATCH("駅",_xlfn.TEXTSPLIT(回答一覧[[#This Row],[4⃣区のおしらせ「せたがや」をどのように入手しているか（複数選択可）]],";",,FALSE,0))),0,1)</f>
        <v>0</v>
      </c>
      <c r="I167" s="36">
        <f>IF(ISNA(_xlfn.XMATCH("郵便局・コンビニエンスストア・その他商業施設",_xlfn.TEXTSPLIT(回答一覧[[#This Row],[4⃣区のおしらせ「せたがや」をどのように入手しているか（複数選択可）]],";",,FALSE,0))),0,1)</f>
        <v>0</v>
      </c>
      <c r="J167" s="36">
        <f>IF(ISNA(_xlfn.XMATCH("区施設",_xlfn.TEXTSPLIT(回答一覧[[#This Row],[4⃣区のおしらせ「せたがや」をどのように入手しているか（複数選択可）]],";",,FALSE,0))),0,1)</f>
        <v>0</v>
      </c>
      <c r="K167" s="36">
        <f>IF(ISNA(_xlfn.XMATCH("区のホームページ",_xlfn.TEXTSPLIT(回答一覧[[#This Row],[4⃣区のおしらせ「せたがや」をどのように入手しているか（複数選択可）]],";",,FALSE,0))),0,1)</f>
        <v>0</v>
      </c>
      <c r="L167" s="36">
        <f>IF(ISNA(_xlfn.XMATCH("カタログポケット・マチイロ",_xlfn.TEXTSPLIT(回答一覧[[#This Row],[4⃣区のおしらせ「せたがや」をどのように入手しているか（複数選択可）]],";",,FALSE,0))),0,1)</f>
        <v>0</v>
      </c>
      <c r="M167" s="36">
        <f>IF(ISNA(_xlfn.XMATCH("入手していない",_xlfn.TEXTSPLIT(回答一覧[[#This Row],[4⃣区のおしらせ「せたがや」をどのように入手しているか（複数選択可）]],";",,FALSE,0))),0,1)</f>
        <v>1</v>
      </c>
      <c r="N167" s="36">
        <f>IF(ISNA(_xlfn.XMATCH("その他",_xlfn.TEXTSPLIT(回答一覧[[#This Row],[4⃣区のおしらせ「せたがや」をどのように入手しているか（複数選択可）]],";",,FALSE,0))),0,1)</f>
        <v>0</v>
      </c>
      <c r="O167" s="36">
        <f>IF(ISNA(_xlfn.XMATCH("無回答",_xlfn.TEXTSPLIT(回答一覧[[#This Row],[4⃣区のおしらせ「せたがや」をどのように入手しているか（複数選択可）]],";",,FALSE,0))),0,1)</f>
        <v>0</v>
      </c>
      <c r="P167" s="8" t="s">
        <v>401</v>
      </c>
      <c r="Q167" s="8" t="s">
        <v>847</v>
      </c>
      <c r="R167" s="8" t="s">
        <v>352</v>
      </c>
      <c r="S167" s="8" t="s">
        <v>377</v>
      </c>
      <c r="T167" s="8" t="s">
        <v>352</v>
      </c>
      <c r="U167" s="8" t="s">
        <v>352</v>
      </c>
      <c r="V167" s="8" t="s">
        <v>847</v>
      </c>
      <c r="W167" s="7" t="s">
        <v>405</v>
      </c>
      <c r="X167" s="36">
        <f>IF(ISNA(_xlfn.XMATCH("利用できる行政サービスや、暮らしに関わる情報・知識を入手したい",_xlfn.TEXTSPLIT(回答一覧[[#This Row],[6⃣区のおしらせ「せたがや」にどんなことを期待するか（複数選択可）]],";",,FALSE,0))),0,1)</f>
        <v>1</v>
      </c>
      <c r="Y167" s="36">
        <f>IF(ISNA(_xlfn.XMATCH("イベントの情報を入手したい",_xlfn.TEXTSPLIT(回答一覧[[#This Row],[6⃣区のおしらせ「せたがや」にどんなことを期待するか（複数選択可）]],";",,FALSE,0))),0,1)</f>
        <v>1</v>
      </c>
      <c r="Z167" s="36">
        <f>IF(ISNA(_xlfn.XMATCH("区の新しい取組みについて知りたい",_xlfn.TEXTSPLIT(回答一覧[[#This Row],[6⃣区のおしらせ「せたがや」にどんなことを期待するか（複数選択可）]],";",,FALSE,0))),0,1)</f>
        <v>0</v>
      </c>
      <c r="AA167" s="36">
        <f>IF(ISNA(_xlfn.XMATCH("予算など区政の基本的な情報を入手したい",_xlfn.TEXTSPLIT(回答一覧[[#This Row],[6⃣区のおしらせ「せたがや」にどんなことを期待するか（複数選択可）]],";",,FALSE,0))),0,1)</f>
        <v>1</v>
      </c>
      <c r="AB167" s="36">
        <f>IF(ISNA(_xlfn.XMATCH("区が直面する課題や、それに対する区の考え・取組みについて知りたい",_xlfn.TEXTSPLIT(回答一覧[[#This Row],[6⃣区のおしらせ「せたがや」にどんなことを期待するか（複数選択可）]],";",,FALSE,0))),0,1)</f>
        <v>1</v>
      </c>
      <c r="AC167" s="36">
        <f>IF(ISNA(_xlfn.XMATCH("区の取組みへの意見募集企画に意見や提案を寄せたい",_xlfn.TEXTSPLIT(回答一覧[[#This Row],[6⃣区のおしらせ「せたがや」にどんなことを期待するか（複数選択可）]],";",,FALSE,0))),0,1)</f>
        <v>1</v>
      </c>
      <c r="AD167" s="36">
        <f>IF(ISNA(_xlfn.XMATCH("区民等と区が協働して取り組んでいる事柄について知りたい",_xlfn.TEXTSPLIT(回答一覧[[#This Row],[6⃣区のおしらせ「せたがや」にどんなことを期待するか（複数選択可）]],";",,FALSE,0))),0,1)</f>
        <v>1</v>
      </c>
      <c r="AE167" s="36">
        <f>IF(ISNA(_xlfn.XMATCH("特にない",_xlfn.TEXTSPLIT(回答一覧[[#This Row],[6⃣区のおしらせ「せたがや」にどんなことを期待するか（複数選択可）]],";",,FALSE,0))),0,1)</f>
        <v>0</v>
      </c>
      <c r="AF167" s="36">
        <f>IF(ISNA(_xlfn.XMATCH("無回答",_xlfn.TEXTSPLIT(回答一覧[[#This Row],[6⃣区のおしらせ「せたがや」にどんなことを期待するか（複数選択可）]],";",,FALSE,0))),0,1)</f>
        <v>0</v>
      </c>
      <c r="AG167" s="7" t="s">
        <v>406</v>
      </c>
      <c r="AH167" s="36">
        <f>IF(ISNA(_xlfn.XMATCH("健康づくりや高齢者・障害者の福祉に関すること",_xlfn.TEXTSPLIT(回答一覧[[#This Row],[7⃣区のおしらせ「せたがや」でどのようなテーマを特集してほしいか（複数選択可）]],";",,FALSE,0))),0,1)</f>
        <v>1</v>
      </c>
      <c r="AI167" s="36">
        <f>IF(ISNA(_xlfn.XMATCH("生活の困りごとに対する支援に関すること",_xlfn.TEXTSPLIT(回答一覧[[#This Row],[7⃣区のおしらせ「せたがや」でどのようなテーマを特集してほしいか（複数選択可）]],";",,FALSE,0))),0,1)</f>
        <v>0</v>
      </c>
      <c r="AJ167" s="36">
        <f>IF(ISNA(_xlfn.XMATCH("子ども・若者や教育に関すること",_xlfn.TEXTSPLIT(回答一覧[[#This Row],[7⃣区のおしらせ「せたがや」でどのようなテーマを特集してほしいか（複数選択可）]],";",,FALSE,0))),0,1)</f>
        <v>1</v>
      </c>
      <c r="AK167" s="36">
        <f>IF(ISNA(_xlfn.XMATCH("地域コミュニティに関すること",_xlfn.TEXTSPLIT(回答一覧[[#This Row],[7⃣区のおしらせ「せたがや」でどのようなテーマを特集してほしいか（複数選択可）]],";",,FALSE,0))),0,1)</f>
        <v>0</v>
      </c>
      <c r="AL167" s="36">
        <f>IF(ISNA(_xlfn.XMATCH("防災や防犯に関すること",_xlfn.TEXTSPLIT(回答一覧[[#This Row],[7⃣区のおしらせ「せたがや」でどのようなテーマを特集してほしいか（複数選択可）]],";",,FALSE,0))),0,1)</f>
        <v>1</v>
      </c>
      <c r="AM167" s="36">
        <f>IF(ISNA(_xlfn.XMATCH("多様性の尊重（人権尊重・男女共同参画）に関すること",_xlfn.TEXTSPLIT(回答一覧[[#This Row],[7⃣区のおしらせ「せたがや」でどのようなテーマを特集してほしいか（複数選択可）]],";",,FALSE,0))),0,1)</f>
        <v>0</v>
      </c>
      <c r="AN167" s="36">
        <f>IF(ISNA(_xlfn.XMATCH("文化・芸術やスポーツ、生涯学習に関すること",_xlfn.TEXTSPLIT(回答一覧[[#This Row],[7⃣区のおしらせ「せたがや」でどのようなテーマを特集してほしいか（複数選択可）]],";",,FALSE,0))),0,1)</f>
        <v>1</v>
      </c>
      <c r="AO167" s="36">
        <f>IF(ISNA(_xlfn.XMATCH("清掃・資源リサイクルに関すること",_xlfn.TEXTSPLIT(回答一覧[[#This Row],[7⃣区のおしらせ「せたがや」でどのようなテーマを特集してほしいか（複数選択可）]],";",,FALSE,0))),0,1)</f>
        <v>1</v>
      </c>
      <c r="AP167" s="36">
        <f>IF(ISNA(_xlfn.XMATCH("消費者支援や産業振興・雇用促進に関すること",_xlfn.TEXTSPLIT(回答一覧[[#This Row],[7⃣区のおしらせ「せたがや」でどのようなテーマを特集してほしいか（複数選択可）]],";",,FALSE,0))),0,1)</f>
        <v>1</v>
      </c>
      <c r="AQ167" s="36">
        <f>IF(ISNA(_xlfn.XMATCH("公園・緑地や自然環境の保護に関すること",_xlfn.TEXTSPLIT(回答一覧[[#This Row],[7⃣区のおしらせ「せたがや」でどのようなテーマを特集してほしいか（複数選択可）]],";",,FALSE,0))),0,1)</f>
        <v>0</v>
      </c>
      <c r="AR167" s="36">
        <f>IF(ISNA(_xlfn.XMATCH("都市景観や交通に関すること",_xlfn.TEXTSPLIT(回答一覧[[#This Row],[7⃣区のおしらせ「せたがや」でどのようなテーマを特集してほしいか（複数選択可）]],";",,FALSE,0))),0,1)</f>
        <v>1</v>
      </c>
      <c r="AS167" s="36">
        <f>IF(ISNA(_xlfn.XMATCH("特にない",_xlfn.TEXTSPLIT(回答一覧[[#This Row],[7⃣区のおしらせ「せたがや」でどのようなテーマを特集してほしいか（複数選択可）]],";",,FALSE,0))),0,1)</f>
        <v>0</v>
      </c>
      <c r="AT167" s="36">
        <f>IF(ISNA(_xlfn.XMATCH("その他",_xlfn.TEXTSPLIT(回答一覧[[#This Row],[7⃣区のおしらせ「せたがや」でどのようなテーマを特集してほしいか（複数選択可）]],";",,FALSE,0))),0,1)</f>
        <v>0</v>
      </c>
      <c r="AU167" s="36">
        <f>IF(ISNA(_xlfn.XMATCH("無回答",_xlfn.TEXTSPLIT(回答一覧[[#This Row],[7⃣区のおしらせ「せたがや」でどのようなテーマを特集してほしいか（複数選択可）]],";",,FALSE,0))),0,1)</f>
        <v>0</v>
      </c>
      <c r="AV167" s="8" t="s">
        <v>389</v>
      </c>
      <c r="AW167" s="8" t="s">
        <v>357</v>
      </c>
      <c r="AX167" s="8" t="s">
        <v>347</v>
      </c>
      <c r="AY167" s="7"/>
    </row>
    <row r="168" spans="1:51" ht="67.5">
      <c r="A168" s="6" t="s">
        <v>100</v>
      </c>
      <c r="B168" s="12" t="s">
        <v>364</v>
      </c>
      <c r="C168" s="12" t="s">
        <v>380</v>
      </c>
      <c r="D168" s="8" t="s">
        <v>389</v>
      </c>
      <c r="E168" s="8" t="s">
        <v>729</v>
      </c>
      <c r="F168" s="7" t="s">
        <v>847</v>
      </c>
      <c r="G168" s="36">
        <f>IF(ISNA(_xlfn.XMATCH("新聞折込・戸別配付",_xlfn.TEXTSPLIT(回答一覧[[#This Row],[4⃣区のおしらせ「せたがや」をどのように入手しているか（複数選択可）]],";",,FALSE,0))),0,1)</f>
        <v>0</v>
      </c>
      <c r="H168" s="36">
        <f>IF(ISNA(_xlfn.XMATCH("駅",_xlfn.TEXTSPLIT(回答一覧[[#This Row],[4⃣区のおしらせ「せたがや」をどのように入手しているか（複数選択可）]],";",,FALSE,0))),0,1)</f>
        <v>0</v>
      </c>
      <c r="I168" s="36">
        <f>IF(ISNA(_xlfn.XMATCH("郵便局・コンビニエンスストア・その他商業施設",_xlfn.TEXTSPLIT(回答一覧[[#This Row],[4⃣区のおしらせ「せたがや」をどのように入手しているか（複数選択可）]],";",,FALSE,0))),0,1)</f>
        <v>0</v>
      </c>
      <c r="J168" s="36">
        <f>IF(ISNA(_xlfn.XMATCH("区施設",_xlfn.TEXTSPLIT(回答一覧[[#This Row],[4⃣区のおしらせ「せたがや」をどのように入手しているか（複数選択可）]],";",,FALSE,0))),0,1)</f>
        <v>0</v>
      </c>
      <c r="K168" s="36">
        <f>IF(ISNA(_xlfn.XMATCH("区のホームページ",_xlfn.TEXTSPLIT(回答一覧[[#This Row],[4⃣区のおしらせ「せたがや」をどのように入手しているか（複数選択可）]],";",,FALSE,0))),0,1)</f>
        <v>0</v>
      </c>
      <c r="L168" s="36">
        <f>IF(ISNA(_xlfn.XMATCH("カタログポケット・マチイロ",_xlfn.TEXTSPLIT(回答一覧[[#This Row],[4⃣区のおしらせ「せたがや」をどのように入手しているか（複数選択可）]],";",,FALSE,0))),0,1)</f>
        <v>0</v>
      </c>
      <c r="M168" s="36">
        <f>IF(ISNA(_xlfn.XMATCH("入手していない",_xlfn.TEXTSPLIT(回答一覧[[#This Row],[4⃣区のおしらせ「せたがや」をどのように入手しているか（複数選択可）]],";",,FALSE,0))),0,1)</f>
        <v>0</v>
      </c>
      <c r="N168" s="36">
        <f>IF(ISNA(_xlfn.XMATCH("その他",_xlfn.TEXTSPLIT(回答一覧[[#This Row],[4⃣区のおしらせ「せたがや」をどのように入手しているか（複数選択可）]],";",,FALSE,0))),0,1)</f>
        <v>0</v>
      </c>
      <c r="O168" s="36">
        <f>IF(ISNA(_xlfn.XMATCH("無回答",_xlfn.TEXTSPLIT(回答一覧[[#This Row],[4⃣区のおしらせ「せたがや」をどのように入手しているか（複数選択可）]],";",,FALSE,0))),0,1)</f>
        <v>1</v>
      </c>
      <c r="P168" s="8" t="s">
        <v>401</v>
      </c>
      <c r="Q168" s="8" t="s">
        <v>377</v>
      </c>
      <c r="R168" s="8" t="s">
        <v>377</v>
      </c>
      <c r="S168" s="8" t="s">
        <v>377</v>
      </c>
      <c r="T168" s="8" t="s">
        <v>377</v>
      </c>
      <c r="U168" s="8" t="s">
        <v>377</v>
      </c>
      <c r="V168" s="8" t="s">
        <v>370</v>
      </c>
      <c r="W168" s="7" t="s">
        <v>402</v>
      </c>
      <c r="X168" s="36">
        <f>IF(ISNA(_xlfn.XMATCH("利用できる行政サービスや、暮らしに関わる情報・知識を入手したい",_xlfn.TEXTSPLIT(回答一覧[[#This Row],[6⃣区のおしらせ「せたがや」にどんなことを期待するか（複数選択可）]],";",,FALSE,0))),0,1)</f>
        <v>0</v>
      </c>
      <c r="Y168" s="36">
        <f>IF(ISNA(_xlfn.XMATCH("イベントの情報を入手したい",_xlfn.TEXTSPLIT(回答一覧[[#This Row],[6⃣区のおしらせ「せたがや」にどんなことを期待するか（複数選択可）]],";",,FALSE,0))),0,1)</f>
        <v>1</v>
      </c>
      <c r="Z168" s="36">
        <f>IF(ISNA(_xlfn.XMATCH("区の新しい取組みについて知りたい",_xlfn.TEXTSPLIT(回答一覧[[#This Row],[6⃣区のおしらせ「せたがや」にどんなことを期待するか（複数選択可）]],";",,FALSE,0))),0,1)</f>
        <v>1</v>
      </c>
      <c r="AA168" s="36">
        <f>IF(ISNA(_xlfn.XMATCH("予算など区政の基本的な情報を入手したい",_xlfn.TEXTSPLIT(回答一覧[[#This Row],[6⃣区のおしらせ「せたがや」にどんなことを期待するか（複数選択可）]],";",,FALSE,0))),0,1)</f>
        <v>1</v>
      </c>
      <c r="AB168" s="36">
        <f>IF(ISNA(_xlfn.XMATCH("区が直面する課題や、それに対する区の考え・取組みについて知りたい",_xlfn.TEXTSPLIT(回答一覧[[#This Row],[6⃣区のおしらせ「せたがや」にどんなことを期待するか（複数選択可）]],";",,FALSE,0))),0,1)</f>
        <v>1</v>
      </c>
      <c r="AC168" s="36">
        <f>IF(ISNA(_xlfn.XMATCH("区の取組みへの意見募集企画に意見や提案を寄せたい",_xlfn.TEXTSPLIT(回答一覧[[#This Row],[6⃣区のおしらせ「せたがや」にどんなことを期待するか（複数選択可）]],";",,FALSE,0))),0,1)</f>
        <v>1</v>
      </c>
      <c r="AD168" s="36">
        <f>IF(ISNA(_xlfn.XMATCH("区民等と区が協働して取り組んでいる事柄について知りたい",_xlfn.TEXTSPLIT(回答一覧[[#This Row],[6⃣区のおしらせ「せたがや」にどんなことを期待するか（複数選択可）]],";",,FALSE,0))),0,1)</f>
        <v>1</v>
      </c>
      <c r="AE168" s="36">
        <f>IF(ISNA(_xlfn.XMATCH("特にない",_xlfn.TEXTSPLIT(回答一覧[[#This Row],[6⃣区のおしらせ「せたがや」にどんなことを期待するか（複数選択可）]],";",,FALSE,0))),0,1)</f>
        <v>0</v>
      </c>
      <c r="AF168" s="36">
        <f>IF(ISNA(_xlfn.XMATCH("無回答",_xlfn.TEXTSPLIT(回答一覧[[#This Row],[6⃣区のおしらせ「せたがや」にどんなことを期待するか（複数選択可）]],";",,FALSE,0))),0,1)</f>
        <v>0</v>
      </c>
      <c r="AG168" s="7" t="s">
        <v>404</v>
      </c>
      <c r="AH168" s="36">
        <f>IF(ISNA(_xlfn.XMATCH("健康づくりや高齢者・障害者の福祉に関すること",_xlfn.TEXTSPLIT(回答一覧[[#This Row],[7⃣区のおしらせ「せたがや」でどのようなテーマを特集してほしいか（複数選択可）]],";",,FALSE,0))),0,1)</f>
        <v>1</v>
      </c>
      <c r="AI168" s="36">
        <f>IF(ISNA(_xlfn.XMATCH("生活の困りごとに対する支援に関すること",_xlfn.TEXTSPLIT(回答一覧[[#This Row],[7⃣区のおしらせ「せたがや」でどのようなテーマを特集してほしいか（複数選択可）]],";",,FALSE,0))),0,1)</f>
        <v>1</v>
      </c>
      <c r="AJ168" s="36">
        <f>IF(ISNA(_xlfn.XMATCH("子ども・若者や教育に関すること",_xlfn.TEXTSPLIT(回答一覧[[#This Row],[7⃣区のおしらせ「せたがや」でどのようなテーマを特集してほしいか（複数選択可）]],";",,FALSE,0))),0,1)</f>
        <v>1</v>
      </c>
      <c r="AK168" s="36">
        <f>IF(ISNA(_xlfn.XMATCH("地域コミュニティに関すること",_xlfn.TEXTSPLIT(回答一覧[[#This Row],[7⃣区のおしらせ「せたがや」でどのようなテーマを特集してほしいか（複数選択可）]],";",,FALSE,0))),0,1)</f>
        <v>0</v>
      </c>
      <c r="AL168" s="36">
        <f>IF(ISNA(_xlfn.XMATCH("防災や防犯に関すること",_xlfn.TEXTSPLIT(回答一覧[[#This Row],[7⃣区のおしらせ「せたがや」でどのようなテーマを特集してほしいか（複数選択可）]],";",,FALSE,0))),0,1)</f>
        <v>1</v>
      </c>
      <c r="AM168" s="36">
        <f>IF(ISNA(_xlfn.XMATCH("多様性の尊重（人権尊重・男女共同参画）に関すること",_xlfn.TEXTSPLIT(回答一覧[[#This Row],[7⃣区のおしらせ「せたがや」でどのようなテーマを特集してほしいか（複数選択可）]],";",,FALSE,0))),0,1)</f>
        <v>0</v>
      </c>
      <c r="AN168" s="36">
        <f>IF(ISNA(_xlfn.XMATCH("文化・芸術やスポーツ、生涯学習に関すること",_xlfn.TEXTSPLIT(回答一覧[[#This Row],[7⃣区のおしらせ「せたがや」でどのようなテーマを特集してほしいか（複数選択可）]],";",,FALSE,0))),0,1)</f>
        <v>1</v>
      </c>
      <c r="AO168" s="36">
        <f>IF(ISNA(_xlfn.XMATCH("清掃・資源リサイクルに関すること",_xlfn.TEXTSPLIT(回答一覧[[#This Row],[7⃣区のおしらせ「せたがや」でどのようなテーマを特集してほしいか（複数選択可）]],";",,FALSE,0))),0,1)</f>
        <v>0</v>
      </c>
      <c r="AP168" s="36">
        <f>IF(ISNA(_xlfn.XMATCH("消費者支援や産業振興・雇用促進に関すること",_xlfn.TEXTSPLIT(回答一覧[[#This Row],[7⃣区のおしらせ「せたがや」でどのようなテーマを特集してほしいか（複数選択可）]],";",,FALSE,0))),0,1)</f>
        <v>0</v>
      </c>
      <c r="AQ168" s="36">
        <f>IF(ISNA(_xlfn.XMATCH("公園・緑地や自然環境の保護に関すること",_xlfn.TEXTSPLIT(回答一覧[[#This Row],[7⃣区のおしらせ「せたがや」でどのようなテーマを特集してほしいか（複数選択可）]],";",,FALSE,0))),0,1)</f>
        <v>1</v>
      </c>
      <c r="AR168" s="36">
        <f>IF(ISNA(_xlfn.XMATCH("都市景観や交通に関すること",_xlfn.TEXTSPLIT(回答一覧[[#This Row],[7⃣区のおしらせ「せたがや」でどのようなテーマを特集してほしいか（複数選択可）]],";",,FALSE,0))),0,1)</f>
        <v>0</v>
      </c>
      <c r="AS168" s="36">
        <f>IF(ISNA(_xlfn.XMATCH("特にない",_xlfn.TEXTSPLIT(回答一覧[[#This Row],[7⃣区のおしらせ「せたがや」でどのようなテーマを特集してほしいか（複数選択可）]],";",,FALSE,0))),0,1)</f>
        <v>0</v>
      </c>
      <c r="AT168" s="36">
        <f>IF(ISNA(_xlfn.XMATCH("その他",_xlfn.TEXTSPLIT(回答一覧[[#This Row],[7⃣区のおしらせ「せたがや」でどのようなテーマを特集してほしいか（複数選択可）]],";",,FALSE,0))),0,1)</f>
        <v>1</v>
      </c>
      <c r="AU168" s="36">
        <f>IF(ISNA(_xlfn.XMATCH("無回答",_xlfn.TEXTSPLIT(回答一覧[[#This Row],[7⃣区のおしらせ「せたがや」でどのようなテーマを特集してほしいか（複数選択可）]],";",,FALSE,0))),0,1)</f>
        <v>0</v>
      </c>
      <c r="AV168" s="8" t="s">
        <v>389</v>
      </c>
      <c r="AW168" s="8" t="s">
        <v>357</v>
      </c>
      <c r="AX168" s="8" t="s">
        <v>347</v>
      </c>
      <c r="AY168" s="7"/>
    </row>
    <row r="169" spans="1:51" ht="81">
      <c r="A169" s="6" t="s">
        <v>99</v>
      </c>
      <c r="B169" s="12" t="s">
        <v>358</v>
      </c>
      <c r="C169" s="12" t="s">
        <v>380</v>
      </c>
      <c r="D169" s="8" t="s">
        <v>728</v>
      </c>
      <c r="E169" s="8" t="s">
        <v>730</v>
      </c>
      <c r="F169" s="7" t="s">
        <v>398</v>
      </c>
      <c r="G169" s="36">
        <f>IF(ISNA(_xlfn.XMATCH("新聞折込・戸別配付",_xlfn.TEXTSPLIT(回答一覧[[#This Row],[4⃣区のおしらせ「せたがや」をどのように入手しているか（複数選択可）]],";",,FALSE,0))),0,1)</f>
        <v>0</v>
      </c>
      <c r="H169" s="36">
        <f>IF(ISNA(_xlfn.XMATCH("駅",_xlfn.TEXTSPLIT(回答一覧[[#This Row],[4⃣区のおしらせ「せたがや」をどのように入手しているか（複数選択可）]],";",,FALSE,0))),0,1)</f>
        <v>0</v>
      </c>
      <c r="I169" s="36">
        <f>IF(ISNA(_xlfn.XMATCH("郵便局・コンビニエンスストア・その他商業施設",_xlfn.TEXTSPLIT(回答一覧[[#This Row],[4⃣区のおしらせ「せたがや」をどのように入手しているか（複数選択可）]],";",,FALSE,0))),0,1)</f>
        <v>0</v>
      </c>
      <c r="J169" s="36">
        <f>IF(ISNA(_xlfn.XMATCH("区施設",_xlfn.TEXTSPLIT(回答一覧[[#This Row],[4⃣区のおしらせ「せたがや」をどのように入手しているか（複数選択可）]],";",,FALSE,0))),0,1)</f>
        <v>1</v>
      </c>
      <c r="K169" s="36">
        <f>IF(ISNA(_xlfn.XMATCH("区のホームページ",_xlfn.TEXTSPLIT(回答一覧[[#This Row],[4⃣区のおしらせ「せたがや」をどのように入手しているか（複数選択可）]],";",,FALSE,0))),0,1)</f>
        <v>0</v>
      </c>
      <c r="L169" s="36">
        <f>IF(ISNA(_xlfn.XMATCH("カタログポケット・マチイロ",_xlfn.TEXTSPLIT(回答一覧[[#This Row],[4⃣区のおしらせ「せたがや」をどのように入手しているか（複数選択可）]],";",,FALSE,0))),0,1)</f>
        <v>1</v>
      </c>
      <c r="M169" s="36">
        <f>IF(ISNA(_xlfn.XMATCH("入手していない",_xlfn.TEXTSPLIT(回答一覧[[#This Row],[4⃣区のおしらせ「せたがや」をどのように入手しているか（複数選択可）]],";",,FALSE,0))),0,1)</f>
        <v>0</v>
      </c>
      <c r="N169" s="36">
        <f>IF(ISNA(_xlfn.XMATCH("その他",_xlfn.TEXTSPLIT(回答一覧[[#This Row],[4⃣区のおしらせ「せたがや」をどのように入手しているか（複数選択可）]],";",,FALSE,0))),0,1)</f>
        <v>0</v>
      </c>
      <c r="O169" s="36">
        <f>IF(ISNA(_xlfn.XMATCH("無回答",_xlfn.TEXTSPLIT(回答一覧[[#This Row],[4⃣区のおしらせ「せたがや」をどのように入手しているか（複数選択可）]],";",,FALSE,0))),0,1)</f>
        <v>0</v>
      </c>
      <c r="P169" s="8" t="s">
        <v>360</v>
      </c>
      <c r="Q169" s="8" t="s">
        <v>377</v>
      </c>
      <c r="R169" s="8" t="s">
        <v>377</v>
      </c>
      <c r="S169" s="8" t="s">
        <v>377</v>
      </c>
      <c r="T169" s="8" t="s">
        <v>352</v>
      </c>
      <c r="U169" s="8" t="s">
        <v>352</v>
      </c>
      <c r="V169" s="8" t="s">
        <v>353</v>
      </c>
      <c r="W169" s="7" t="s">
        <v>399</v>
      </c>
      <c r="X169" s="36">
        <f>IF(ISNA(_xlfn.XMATCH("利用できる行政サービスや、暮らしに関わる情報・知識を入手したい",_xlfn.TEXTSPLIT(回答一覧[[#This Row],[6⃣区のおしらせ「せたがや」にどんなことを期待するか（複数選択可）]],";",,FALSE,0))),0,1)</f>
        <v>1</v>
      </c>
      <c r="Y169" s="36">
        <f>IF(ISNA(_xlfn.XMATCH("イベントの情報を入手したい",_xlfn.TEXTSPLIT(回答一覧[[#This Row],[6⃣区のおしらせ「せたがや」にどんなことを期待するか（複数選択可）]],";",,FALSE,0))),0,1)</f>
        <v>1</v>
      </c>
      <c r="Z169" s="36">
        <f>IF(ISNA(_xlfn.XMATCH("区の新しい取組みについて知りたい",_xlfn.TEXTSPLIT(回答一覧[[#This Row],[6⃣区のおしらせ「せたがや」にどんなことを期待するか（複数選択可）]],";",,FALSE,0))),0,1)</f>
        <v>1</v>
      </c>
      <c r="AA169" s="36">
        <f>IF(ISNA(_xlfn.XMATCH("予算など区政の基本的な情報を入手したい",_xlfn.TEXTSPLIT(回答一覧[[#This Row],[6⃣区のおしらせ「せたがや」にどんなことを期待するか（複数選択可）]],";",,FALSE,0))),0,1)</f>
        <v>1</v>
      </c>
      <c r="AB169" s="36">
        <f>IF(ISNA(_xlfn.XMATCH("区が直面する課題や、それに対する区の考え・取組みについて知りたい",_xlfn.TEXTSPLIT(回答一覧[[#This Row],[6⃣区のおしらせ「せたがや」にどんなことを期待するか（複数選択可）]],";",,FALSE,0))),0,1)</f>
        <v>1</v>
      </c>
      <c r="AC169" s="36">
        <f>IF(ISNA(_xlfn.XMATCH("区の取組みへの意見募集企画に意見や提案を寄せたい",_xlfn.TEXTSPLIT(回答一覧[[#This Row],[6⃣区のおしらせ「せたがや」にどんなことを期待するか（複数選択可）]],";",,FALSE,0))),0,1)</f>
        <v>1</v>
      </c>
      <c r="AD169" s="36">
        <f>IF(ISNA(_xlfn.XMATCH("区民等と区が協働して取り組んでいる事柄について知りたい",_xlfn.TEXTSPLIT(回答一覧[[#This Row],[6⃣区のおしらせ「せたがや」にどんなことを期待するか（複数選択可）]],";",,FALSE,0))),0,1)</f>
        <v>1</v>
      </c>
      <c r="AE169" s="36">
        <f>IF(ISNA(_xlfn.XMATCH("特にない",_xlfn.TEXTSPLIT(回答一覧[[#This Row],[6⃣区のおしらせ「せたがや」にどんなことを期待するか（複数選択可）]],";",,FALSE,0))),0,1)</f>
        <v>0</v>
      </c>
      <c r="AF169" s="36">
        <f>IF(ISNA(_xlfn.XMATCH("無回答",_xlfn.TEXTSPLIT(回答一覧[[#This Row],[6⃣区のおしらせ「せたがや」にどんなことを期待するか（複数選択可）]],";",,FALSE,0))),0,1)</f>
        <v>0</v>
      </c>
      <c r="AG169" s="7" t="s">
        <v>400</v>
      </c>
      <c r="AH169" s="36">
        <f>IF(ISNA(_xlfn.XMATCH("健康づくりや高齢者・障害者の福祉に関すること",_xlfn.TEXTSPLIT(回答一覧[[#This Row],[7⃣区のおしらせ「せたがや」でどのようなテーマを特集してほしいか（複数選択可）]],";",,FALSE,0))),0,1)</f>
        <v>1</v>
      </c>
      <c r="AI169" s="36">
        <f>IF(ISNA(_xlfn.XMATCH("生活の困りごとに対する支援に関すること",_xlfn.TEXTSPLIT(回答一覧[[#This Row],[7⃣区のおしらせ「せたがや」でどのようなテーマを特集してほしいか（複数選択可）]],";",,FALSE,0))),0,1)</f>
        <v>1</v>
      </c>
      <c r="AJ169" s="36">
        <f>IF(ISNA(_xlfn.XMATCH("子ども・若者や教育に関すること",_xlfn.TEXTSPLIT(回答一覧[[#This Row],[7⃣区のおしらせ「せたがや」でどのようなテーマを特集してほしいか（複数選択可）]],";",,FALSE,0))),0,1)</f>
        <v>1</v>
      </c>
      <c r="AK169" s="36">
        <f>IF(ISNA(_xlfn.XMATCH("地域コミュニティに関すること",_xlfn.TEXTSPLIT(回答一覧[[#This Row],[7⃣区のおしらせ「せたがや」でどのようなテーマを特集してほしいか（複数選択可）]],";",,FALSE,0))),0,1)</f>
        <v>1</v>
      </c>
      <c r="AL169" s="36">
        <f>IF(ISNA(_xlfn.XMATCH("防災や防犯に関すること",_xlfn.TEXTSPLIT(回答一覧[[#This Row],[7⃣区のおしらせ「せたがや」でどのようなテーマを特集してほしいか（複数選択可）]],";",,FALSE,0))),0,1)</f>
        <v>1</v>
      </c>
      <c r="AM169" s="36">
        <f>IF(ISNA(_xlfn.XMATCH("多様性の尊重（人権尊重・男女共同参画）に関すること",_xlfn.TEXTSPLIT(回答一覧[[#This Row],[7⃣区のおしらせ「せたがや」でどのようなテーマを特集してほしいか（複数選択可）]],";",,FALSE,0))),0,1)</f>
        <v>0</v>
      </c>
      <c r="AN169" s="36">
        <f>IF(ISNA(_xlfn.XMATCH("文化・芸術やスポーツ、生涯学習に関すること",_xlfn.TEXTSPLIT(回答一覧[[#This Row],[7⃣区のおしらせ「せたがや」でどのようなテーマを特集してほしいか（複数選択可）]],";",,FALSE,0))),0,1)</f>
        <v>0</v>
      </c>
      <c r="AO169" s="36">
        <f>IF(ISNA(_xlfn.XMATCH("清掃・資源リサイクルに関すること",_xlfn.TEXTSPLIT(回答一覧[[#This Row],[7⃣区のおしらせ「せたがや」でどのようなテーマを特集してほしいか（複数選択可）]],";",,FALSE,0))),0,1)</f>
        <v>1</v>
      </c>
      <c r="AP169" s="36">
        <f>IF(ISNA(_xlfn.XMATCH("消費者支援や産業振興・雇用促進に関すること",_xlfn.TEXTSPLIT(回答一覧[[#This Row],[7⃣区のおしらせ「せたがや」でどのようなテーマを特集してほしいか（複数選択可）]],";",,FALSE,0))),0,1)</f>
        <v>1</v>
      </c>
      <c r="AQ169" s="36">
        <f>IF(ISNA(_xlfn.XMATCH("公園・緑地や自然環境の保護に関すること",_xlfn.TEXTSPLIT(回答一覧[[#This Row],[7⃣区のおしらせ「せたがや」でどのようなテーマを特集してほしいか（複数選択可）]],";",,FALSE,0))),0,1)</f>
        <v>1</v>
      </c>
      <c r="AR169" s="36">
        <f>IF(ISNA(_xlfn.XMATCH("都市景観や交通に関すること",_xlfn.TEXTSPLIT(回答一覧[[#This Row],[7⃣区のおしらせ「せたがや」でどのようなテーマを特集してほしいか（複数選択可）]],";",,FALSE,0))),0,1)</f>
        <v>1</v>
      </c>
      <c r="AS169" s="36">
        <f>IF(ISNA(_xlfn.XMATCH("特にない",_xlfn.TEXTSPLIT(回答一覧[[#This Row],[7⃣区のおしらせ「せたがや」でどのようなテーマを特集してほしいか（複数選択可）]],";",,FALSE,0))),0,1)</f>
        <v>0</v>
      </c>
      <c r="AT169" s="36">
        <f>IF(ISNA(_xlfn.XMATCH("その他",_xlfn.TEXTSPLIT(回答一覧[[#This Row],[7⃣区のおしらせ「せたがや」でどのようなテーマを特集してほしいか（複数選択可）]],";",,FALSE,0))),0,1)</f>
        <v>0</v>
      </c>
      <c r="AU169" s="36">
        <f>IF(ISNA(_xlfn.XMATCH("無回答",_xlfn.TEXTSPLIT(回答一覧[[#This Row],[7⃣区のおしらせ「せたがや」でどのようなテーマを特集してほしいか（複数選択可）]],";",,FALSE,0))),0,1)</f>
        <v>0</v>
      </c>
      <c r="AV169" s="8" t="s">
        <v>363</v>
      </c>
      <c r="AW169" s="8" t="s">
        <v>397</v>
      </c>
      <c r="AX169" s="8" t="s">
        <v>347</v>
      </c>
      <c r="AY169" s="7"/>
    </row>
    <row r="170" spans="1:51" ht="40.5">
      <c r="A170" s="6" t="s">
        <v>98</v>
      </c>
      <c r="B170" s="12" t="s">
        <v>358</v>
      </c>
      <c r="C170" s="12" t="s">
        <v>349</v>
      </c>
      <c r="D170" s="8" t="s">
        <v>728</v>
      </c>
      <c r="E170" s="8" t="s">
        <v>730</v>
      </c>
      <c r="F170" s="7" t="s">
        <v>350</v>
      </c>
      <c r="G170" s="36">
        <f>IF(ISNA(_xlfn.XMATCH("新聞折込・戸別配付",_xlfn.TEXTSPLIT(回答一覧[[#This Row],[4⃣区のおしらせ「せたがや」をどのように入手しているか（複数選択可）]],";",,FALSE,0))),0,1)</f>
        <v>1</v>
      </c>
      <c r="H170" s="36">
        <f>IF(ISNA(_xlfn.XMATCH("駅",_xlfn.TEXTSPLIT(回答一覧[[#This Row],[4⃣区のおしらせ「せたがや」をどのように入手しているか（複数選択可）]],";",,FALSE,0))),0,1)</f>
        <v>0</v>
      </c>
      <c r="I170" s="36">
        <f>IF(ISNA(_xlfn.XMATCH("郵便局・コンビニエンスストア・その他商業施設",_xlfn.TEXTSPLIT(回答一覧[[#This Row],[4⃣区のおしらせ「せたがや」をどのように入手しているか（複数選択可）]],";",,FALSE,0))),0,1)</f>
        <v>0</v>
      </c>
      <c r="J170" s="36">
        <f>IF(ISNA(_xlfn.XMATCH("区施設",_xlfn.TEXTSPLIT(回答一覧[[#This Row],[4⃣区のおしらせ「せたがや」をどのように入手しているか（複数選択可）]],";",,FALSE,0))),0,1)</f>
        <v>0</v>
      </c>
      <c r="K170" s="36">
        <f>IF(ISNA(_xlfn.XMATCH("区のホームページ",_xlfn.TEXTSPLIT(回答一覧[[#This Row],[4⃣区のおしらせ「せたがや」をどのように入手しているか（複数選択可）]],";",,FALSE,0))),0,1)</f>
        <v>0</v>
      </c>
      <c r="L170" s="36">
        <f>IF(ISNA(_xlfn.XMATCH("カタログポケット・マチイロ",_xlfn.TEXTSPLIT(回答一覧[[#This Row],[4⃣区のおしらせ「せたがや」をどのように入手しているか（複数選択可）]],";",,FALSE,0))),0,1)</f>
        <v>0</v>
      </c>
      <c r="M170" s="36">
        <f>IF(ISNA(_xlfn.XMATCH("入手していない",_xlfn.TEXTSPLIT(回答一覧[[#This Row],[4⃣区のおしらせ「せたがや」をどのように入手しているか（複数選択可）]],";",,FALSE,0))),0,1)</f>
        <v>0</v>
      </c>
      <c r="N170" s="36">
        <f>IF(ISNA(_xlfn.XMATCH("その他",_xlfn.TEXTSPLIT(回答一覧[[#This Row],[4⃣区のおしらせ「せたがや」をどのように入手しているか（複数選択可）]],";",,FALSE,0))),0,1)</f>
        <v>0</v>
      </c>
      <c r="O170" s="36">
        <f>IF(ISNA(_xlfn.XMATCH("無回答",_xlfn.TEXTSPLIT(回答一覧[[#This Row],[4⃣区のおしらせ「せたがや」をどのように入手しているか（複数選択可）]],";",,FALSE,0))),0,1)</f>
        <v>0</v>
      </c>
      <c r="P170" s="8" t="s">
        <v>360</v>
      </c>
      <c r="Q170" s="8" t="s">
        <v>352</v>
      </c>
      <c r="R170" s="8" t="s">
        <v>352</v>
      </c>
      <c r="S170" s="8" t="s">
        <v>352</v>
      </c>
      <c r="T170" s="8" t="s">
        <v>352</v>
      </c>
      <c r="U170" s="8" t="s">
        <v>377</v>
      </c>
      <c r="V170" s="8" t="s">
        <v>353</v>
      </c>
      <c r="W170" s="7" t="s">
        <v>381</v>
      </c>
      <c r="X170" s="36">
        <f>IF(ISNA(_xlfn.XMATCH("利用できる行政サービスや、暮らしに関わる情報・知識を入手したい",_xlfn.TEXTSPLIT(回答一覧[[#This Row],[6⃣区のおしらせ「せたがや」にどんなことを期待するか（複数選択可）]],";",,FALSE,0))),0,1)</f>
        <v>1</v>
      </c>
      <c r="Y170" s="36">
        <f>IF(ISNA(_xlfn.XMATCH("イベントの情報を入手したい",_xlfn.TEXTSPLIT(回答一覧[[#This Row],[6⃣区のおしらせ「せたがや」にどんなことを期待するか（複数選択可）]],";",,FALSE,0))),0,1)</f>
        <v>1</v>
      </c>
      <c r="Z170" s="36">
        <f>IF(ISNA(_xlfn.XMATCH("区の新しい取組みについて知りたい",_xlfn.TEXTSPLIT(回答一覧[[#This Row],[6⃣区のおしらせ「せたがや」にどんなことを期待するか（複数選択可）]],";",,FALSE,0))),0,1)</f>
        <v>1</v>
      </c>
      <c r="AA170" s="36">
        <f>IF(ISNA(_xlfn.XMATCH("予算など区政の基本的な情報を入手したい",_xlfn.TEXTSPLIT(回答一覧[[#This Row],[6⃣区のおしらせ「せたがや」にどんなことを期待するか（複数選択可）]],";",,FALSE,0))),0,1)</f>
        <v>0</v>
      </c>
      <c r="AB170" s="36">
        <f>IF(ISNA(_xlfn.XMATCH("区が直面する課題や、それに対する区の考え・取組みについて知りたい",_xlfn.TEXTSPLIT(回答一覧[[#This Row],[6⃣区のおしらせ「せたがや」にどんなことを期待するか（複数選択可）]],";",,FALSE,0))),0,1)</f>
        <v>0</v>
      </c>
      <c r="AC170" s="36">
        <f>IF(ISNA(_xlfn.XMATCH("区の取組みへの意見募集企画に意見や提案を寄せたい",_xlfn.TEXTSPLIT(回答一覧[[#This Row],[6⃣区のおしらせ「せたがや」にどんなことを期待するか（複数選択可）]],";",,FALSE,0))),0,1)</f>
        <v>0</v>
      </c>
      <c r="AD170" s="36">
        <f>IF(ISNA(_xlfn.XMATCH("区民等と区が協働して取り組んでいる事柄について知りたい",_xlfn.TEXTSPLIT(回答一覧[[#This Row],[6⃣区のおしらせ「せたがや」にどんなことを期待するか（複数選択可）]],";",,FALSE,0))),0,1)</f>
        <v>0</v>
      </c>
      <c r="AE170" s="36">
        <f>IF(ISNA(_xlfn.XMATCH("特にない",_xlfn.TEXTSPLIT(回答一覧[[#This Row],[6⃣区のおしらせ「せたがや」にどんなことを期待するか（複数選択可）]],";",,FALSE,0))),0,1)</f>
        <v>0</v>
      </c>
      <c r="AF170" s="36">
        <f>IF(ISNA(_xlfn.XMATCH("無回答",_xlfn.TEXTSPLIT(回答一覧[[#This Row],[6⃣区のおしらせ「せたがや」にどんなことを期待するか（複数選択可）]],";",,FALSE,0))),0,1)</f>
        <v>0</v>
      </c>
      <c r="AG170" s="7" t="s">
        <v>396</v>
      </c>
      <c r="AH170" s="36">
        <f>IF(ISNA(_xlfn.XMATCH("健康づくりや高齢者・障害者の福祉に関すること",_xlfn.TEXTSPLIT(回答一覧[[#This Row],[7⃣区のおしらせ「せたがや」でどのようなテーマを特集してほしいか（複数選択可）]],";",,FALSE,0))),0,1)</f>
        <v>1</v>
      </c>
      <c r="AI170" s="36">
        <f>IF(ISNA(_xlfn.XMATCH("生活の困りごとに対する支援に関すること",_xlfn.TEXTSPLIT(回答一覧[[#This Row],[7⃣区のおしらせ「せたがや」でどのようなテーマを特集してほしいか（複数選択可）]],";",,FALSE,0))),0,1)</f>
        <v>0</v>
      </c>
      <c r="AJ170" s="36">
        <f>IF(ISNA(_xlfn.XMATCH("子ども・若者や教育に関すること",_xlfn.TEXTSPLIT(回答一覧[[#This Row],[7⃣区のおしらせ「せたがや」でどのようなテーマを特集してほしいか（複数選択可）]],";",,FALSE,0))),0,1)</f>
        <v>0</v>
      </c>
      <c r="AK170" s="36">
        <f>IF(ISNA(_xlfn.XMATCH("地域コミュニティに関すること",_xlfn.TEXTSPLIT(回答一覧[[#This Row],[7⃣区のおしらせ「せたがや」でどのようなテーマを特集してほしいか（複数選択可）]],";",,FALSE,0))),0,1)</f>
        <v>1</v>
      </c>
      <c r="AL170" s="36">
        <f>IF(ISNA(_xlfn.XMATCH("防災や防犯に関すること",_xlfn.TEXTSPLIT(回答一覧[[#This Row],[7⃣区のおしらせ「せたがや」でどのようなテーマを特集してほしいか（複数選択可）]],";",,FALSE,0))),0,1)</f>
        <v>0</v>
      </c>
      <c r="AM170" s="36">
        <f>IF(ISNA(_xlfn.XMATCH("多様性の尊重（人権尊重・男女共同参画）に関すること",_xlfn.TEXTSPLIT(回答一覧[[#This Row],[7⃣区のおしらせ「せたがや」でどのようなテーマを特集してほしいか（複数選択可）]],";",,FALSE,0))),0,1)</f>
        <v>0</v>
      </c>
      <c r="AN170" s="36">
        <f>IF(ISNA(_xlfn.XMATCH("文化・芸術やスポーツ、生涯学習に関すること",_xlfn.TEXTSPLIT(回答一覧[[#This Row],[7⃣区のおしらせ「せたがや」でどのようなテーマを特集してほしいか（複数選択可）]],";",,FALSE,0))),0,1)</f>
        <v>1</v>
      </c>
      <c r="AO170" s="36">
        <f>IF(ISNA(_xlfn.XMATCH("清掃・資源リサイクルに関すること",_xlfn.TEXTSPLIT(回答一覧[[#This Row],[7⃣区のおしらせ「せたがや」でどのようなテーマを特集してほしいか（複数選択可）]],";",,FALSE,0))),0,1)</f>
        <v>1</v>
      </c>
      <c r="AP170" s="36">
        <f>IF(ISNA(_xlfn.XMATCH("消費者支援や産業振興・雇用促進に関すること",_xlfn.TEXTSPLIT(回答一覧[[#This Row],[7⃣区のおしらせ「せたがや」でどのようなテーマを特集してほしいか（複数選択可）]],";",,FALSE,0))),0,1)</f>
        <v>0</v>
      </c>
      <c r="AQ170" s="36">
        <f>IF(ISNA(_xlfn.XMATCH("公園・緑地や自然環境の保護に関すること",_xlfn.TEXTSPLIT(回答一覧[[#This Row],[7⃣区のおしらせ「せたがや」でどのようなテーマを特集してほしいか（複数選択可）]],";",,FALSE,0))),0,1)</f>
        <v>0</v>
      </c>
      <c r="AR170" s="36">
        <f>IF(ISNA(_xlfn.XMATCH("都市景観や交通に関すること",_xlfn.TEXTSPLIT(回答一覧[[#This Row],[7⃣区のおしらせ「せたがや」でどのようなテーマを特集してほしいか（複数選択可）]],";",,FALSE,0))),0,1)</f>
        <v>0</v>
      </c>
      <c r="AS170" s="36">
        <f>IF(ISNA(_xlfn.XMATCH("特にない",_xlfn.TEXTSPLIT(回答一覧[[#This Row],[7⃣区のおしらせ「せたがや」でどのようなテーマを特集してほしいか（複数選択可）]],";",,FALSE,0))),0,1)</f>
        <v>0</v>
      </c>
      <c r="AT170" s="36">
        <f>IF(ISNA(_xlfn.XMATCH("その他",_xlfn.TEXTSPLIT(回答一覧[[#This Row],[7⃣区のおしらせ「せたがや」でどのようなテーマを特集してほしいか（複数選択可）]],";",,FALSE,0))),0,1)</f>
        <v>0</v>
      </c>
      <c r="AU170" s="36">
        <f>IF(ISNA(_xlfn.XMATCH("無回答",_xlfn.TEXTSPLIT(回答一覧[[#This Row],[7⃣区のおしらせ「せたがや」でどのようなテーマを特集してほしいか（複数選択可）]],";",,FALSE,0))),0,1)</f>
        <v>0</v>
      </c>
      <c r="AV170" s="8" t="s">
        <v>356</v>
      </c>
      <c r="AW170" s="8" t="s">
        <v>397</v>
      </c>
      <c r="AX170" s="8" t="s">
        <v>347</v>
      </c>
      <c r="AY170" s="7"/>
    </row>
    <row r="171" spans="1:51" ht="27">
      <c r="A171" s="6" t="s">
        <v>97</v>
      </c>
      <c r="B171" s="12" t="s">
        <v>374</v>
      </c>
      <c r="C171" s="12" t="s">
        <v>380</v>
      </c>
      <c r="D171" s="8" t="s">
        <v>728</v>
      </c>
      <c r="E171" s="8" t="s">
        <v>730</v>
      </c>
      <c r="F171" s="7" t="s">
        <v>350</v>
      </c>
      <c r="G171" s="36">
        <f>IF(ISNA(_xlfn.XMATCH("新聞折込・戸別配付",_xlfn.TEXTSPLIT(回答一覧[[#This Row],[4⃣区のおしらせ「せたがや」をどのように入手しているか（複数選択可）]],";",,FALSE,0))),0,1)</f>
        <v>1</v>
      </c>
      <c r="H171" s="36">
        <f>IF(ISNA(_xlfn.XMATCH("駅",_xlfn.TEXTSPLIT(回答一覧[[#This Row],[4⃣区のおしらせ「せたがや」をどのように入手しているか（複数選択可）]],";",,FALSE,0))),0,1)</f>
        <v>0</v>
      </c>
      <c r="I171" s="36">
        <f>IF(ISNA(_xlfn.XMATCH("郵便局・コンビニエンスストア・その他商業施設",_xlfn.TEXTSPLIT(回答一覧[[#This Row],[4⃣区のおしらせ「せたがや」をどのように入手しているか（複数選択可）]],";",,FALSE,0))),0,1)</f>
        <v>0</v>
      </c>
      <c r="J171" s="36">
        <f>IF(ISNA(_xlfn.XMATCH("区施設",_xlfn.TEXTSPLIT(回答一覧[[#This Row],[4⃣区のおしらせ「せたがや」をどのように入手しているか（複数選択可）]],";",,FALSE,0))),0,1)</f>
        <v>0</v>
      </c>
      <c r="K171" s="36">
        <f>IF(ISNA(_xlfn.XMATCH("区のホームページ",_xlfn.TEXTSPLIT(回答一覧[[#This Row],[4⃣区のおしらせ「せたがや」をどのように入手しているか（複数選択可）]],";",,FALSE,0))),0,1)</f>
        <v>0</v>
      </c>
      <c r="L171" s="36">
        <f>IF(ISNA(_xlfn.XMATCH("カタログポケット・マチイロ",_xlfn.TEXTSPLIT(回答一覧[[#This Row],[4⃣区のおしらせ「せたがや」をどのように入手しているか（複数選択可）]],";",,FALSE,0))),0,1)</f>
        <v>0</v>
      </c>
      <c r="M171" s="36">
        <f>IF(ISNA(_xlfn.XMATCH("入手していない",_xlfn.TEXTSPLIT(回答一覧[[#This Row],[4⃣区のおしらせ「せたがや」をどのように入手しているか（複数選択可）]],";",,FALSE,0))),0,1)</f>
        <v>0</v>
      </c>
      <c r="N171" s="36">
        <f>IF(ISNA(_xlfn.XMATCH("その他",_xlfn.TEXTSPLIT(回答一覧[[#This Row],[4⃣区のおしらせ「せたがや」をどのように入手しているか（複数選択可）]],";",,FALSE,0))),0,1)</f>
        <v>0</v>
      </c>
      <c r="O171" s="36">
        <f>IF(ISNA(_xlfn.XMATCH("無回答",_xlfn.TEXTSPLIT(回答一覧[[#This Row],[4⃣区のおしらせ「せたがや」をどのように入手しているか（複数選択可）]],";",,FALSE,0))),0,1)</f>
        <v>0</v>
      </c>
      <c r="P171" s="8" t="s">
        <v>387</v>
      </c>
      <c r="Q171" s="8" t="s">
        <v>377</v>
      </c>
      <c r="R171" s="8" t="s">
        <v>377</v>
      </c>
      <c r="S171" s="8" t="s">
        <v>377</v>
      </c>
      <c r="T171" s="8" t="s">
        <v>352</v>
      </c>
      <c r="U171" s="8" t="s">
        <v>377</v>
      </c>
      <c r="V171" s="8" t="s">
        <v>353</v>
      </c>
      <c r="W171" s="7" t="s">
        <v>393</v>
      </c>
      <c r="X171" s="36">
        <f>IF(ISNA(_xlfn.XMATCH("利用できる行政サービスや、暮らしに関わる情報・知識を入手したい",_xlfn.TEXTSPLIT(回答一覧[[#This Row],[6⃣区のおしらせ「せたがや」にどんなことを期待するか（複数選択可）]],";",,FALSE,0))),0,1)</f>
        <v>0</v>
      </c>
      <c r="Y171" s="36">
        <f>IF(ISNA(_xlfn.XMATCH("イベントの情報を入手したい",_xlfn.TEXTSPLIT(回答一覧[[#This Row],[6⃣区のおしらせ「せたがや」にどんなことを期待するか（複数選択可）]],";",,FALSE,0))),0,1)</f>
        <v>1</v>
      </c>
      <c r="Z171" s="36">
        <f>IF(ISNA(_xlfn.XMATCH("区の新しい取組みについて知りたい",_xlfn.TEXTSPLIT(回答一覧[[#This Row],[6⃣区のおしらせ「せたがや」にどんなことを期待するか（複数選択可）]],";",,FALSE,0))),0,1)</f>
        <v>1</v>
      </c>
      <c r="AA171" s="36">
        <f>IF(ISNA(_xlfn.XMATCH("予算など区政の基本的な情報を入手したい",_xlfn.TEXTSPLIT(回答一覧[[#This Row],[6⃣区のおしらせ「せたがや」にどんなことを期待するか（複数選択可）]],";",,FALSE,0))),0,1)</f>
        <v>0</v>
      </c>
      <c r="AB171" s="36">
        <f>IF(ISNA(_xlfn.XMATCH("区が直面する課題や、それに対する区の考え・取組みについて知りたい",_xlfn.TEXTSPLIT(回答一覧[[#This Row],[6⃣区のおしらせ「せたがや」にどんなことを期待するか（複数選択可）]],";",,FALSE,0))),0,1)</f>
        <v>0</v>
      </c>
      <c r="AC171" s="36">
        <f>IF(ISNA(_xlfn.XMATCH("区の取組みへの意見募集企画に意見や提案を寄せたい",_xlfn.TEXTSPLIT(回答一覧[[#This Row],[6⃣区のおしらせ「せたがや」にどんなことを期待するか（複数選択可）]],";",,FALSE,0))),0,1)</f>
        <v>0</v>
      </c>
      <c r="AD171" s="36">
        <f>IF(ISNA(_xlfn.XMATCH("区民等と区が協働して取り組んでいる事柄について知りたい",_xlfn.TEXTSPLIT(回答一覧[[#This Row],[6⃣区のおしらせ「せたがや」にどんなことを期待するか（複数選択可）]],";",,FALSE,0))),0,1)</f>
        <v>0</v>
      </c>
      <c r="AE171" s="36">
        <f>IF(ISNA(_xlfn.XMATCH("特にない",_xlfn.TEXTSPLIT(回答一覧[[#This Row],[6⃣区のおしらせ「せたがや」にどんなことを期待するか（複数選択可）]],";",,FALSE,0))),0,1)</f>
        <v>0</v>
      </c>
      <c r="AF171" s="36">
        <f>IF(ISNA(_xlfn.XMATCH("無回答",_xlfn.TEXTSPLIT(回答一覧[[#This Row],[6⃣区のおしらせ「せたがや」にどんなことを期待するか（複数選択可）]],";",,FALSE,0))),0,1)</f>
        <v>0</v>
      </c>
      <c r="AG171" s="7" t="s">
        <v>394</v>
      </c>
      <c r="AH171" s="36">
        <f>IF(ISNA(_xlfn.XMATCH("健康づくりや高齢者・障害者の福祉に関すること",_xlfn.TEXTSPLIT(回答一覧[[#This Row],[7⃣区のおしらせ「せたがや」でどのようなテーマを特集してほしいか（複数選択可）]],";",,FALSE,0))),0,1)</f>
        <v>1</v>
      </c>
      <c r="AI171" s="36">
        <f>IF(ISNA(_xlfn.XMATCH("生活の困りごとに対する支援に関すること",_xlfn.TEXTSPLIT(回答一覧[[#This Row],[7⃣区のおしらせ「せたがや」でどのようなテーマを特集してほしいか（複数選択可）]],";",,FALSE,0))),0,1)</f>
        <v>1</v>
      </c>
      <c r="AJ171" s="36">
        <f>IF(ISNA(_xlfn.XMATCH("子ども・若者や教育に関すること",_xlfn.TEXTSPLIT(回答一覧[[#This Row],[7⃣区のおしらせ「せたがや」でどのようなテーマを特集してほしいか（複数選択可）]],";",,FALSE,0))),0,1)</f>
        <v>0</v>
      </c>
      <c r="AK171" s="36">
        <f>IF(ISNA(_xlfn.XMATCH("地域コミュニティに関すること",_xlfn.TEXTSPLIT(回答一覧[[#This Row],[7⃣区のおしらせ「せたがや」でどのようなテーマを特集してほしいか（複数選択可）]],";",,FALSE,0))),0,1)</f>
        <v>0</v>
      </c>
      <c r="AL171" s="36">
        <f>IF(ISNA(_xlfn.XMATCH("防災や防犯に関すること",_xlfn.TEXTSPLIT(回答一覧[[#This Row],[7⃣区のおしらせ「せたがや」でどのようなテーマを特集してほしいか（複数選択可）]],";",,FALSE,0))),0,1)</f>
        <v>1</v>
      </c>
      <c r="AM171" s="36">
        <f>IF(ISNA(_xlfn.XMATCH("多様性の尊重（人権尊重・男女共同参画）に関すること",_xlfn.TEXTSPLIT(回答一覧[[#This Row],[7⃣区のおしらせ「せたがや」でどのようなテーマを特集してほしいか（複数選択可）]],";",,FALSE,0))),0,1)</f>
        <v>0</v>
      </c>
      <c r="AN171" s="36">
        <f>IF(ISNA(_xlfn.XMATCH("文化・芸術やスポーツ、生涯学習に関すること",_xlfn.TEXTSPLIT(回答一覧[[#This Row],[7⃣区のおしらせ「せたがや」でどのようなテーマを特集してほしいか（複数選択可）]],";",,FALSE,0))),0,1)</f>
        <v>0</v>
      </c>
      <c r="AO171" s="36">
        <f>IF(ISNA(_xlfn.XMATCH("清掃・資源リサイクルに関すること",_xlfn.TEXTSPLIT(回答一覧[[#This Row],[7⃣区のおしらせ「せたがや」でどのようなテーマを特集してほしいか（複数選択可）]],";",,FALSE,0))),0,1)</f>
        <v>0</v>
      </c>
      <c r="AP171" s="36">
        <f>IF(ISNA(_xlfn.XMATCH("消費者支援や産業振興・雇用促進に関すること",_xlfn.TEXTSPLIT(回答一覧[[#This Row],[7⃣区のおしらせ「せたがや」でどのようなテーマを特集してほしいか（複数選択可）]],";",,FALSE,0))),0,1)</f>
        <v>0</v>
      </c>
      <c r="AQ171" s="36">
        <f>IF(ISNA(_xlfn.XMATCH("公園・緑地や自然環境の保護に関すること",_xlfn.TEXTSPLIT(回答一覧[[#This Row],[7⃣区のおしらせ「せたがや」でどのようなテーマを特集してほしいか（複数選択可）]],";",,FALSE,0))),0,1)</f>
        <v>0</v>
      </c>
      <c r="AR171" s="36">
        <f>IF(ISNA(_xlfn.XMATCH("都市景観や交通に関すること",_xlfn.TEXTSPLIT(回答一覧[[#This Row],[7⃣区のおしらせ「せたがや」でどのようなテーマを特集してほしいか（複数選択可）]],";",,FALSE,0))),0,1)</f>
        <v>0</v>
      </c>
      <c r="AS171" s="36">
        <f>IF(ISNA(_xlfn.XMATCH("特にない",_xlfn.TEXTSPLIT(回答一覧[[#This Row],[7⃣区のおしらせ「せたがや」でどのようなテーマを特集してほしいか（複数選択可）]],";",,FALSE,0))),0,1)</f>
        <v>0</v>
      </c>
      <c r="AT171" s="36">
        <f>IF(ISNA(_xlfn.XMATCH("その他",_xlfn.TEXTSPLIT(回答一覧[[#This Row],[7⃣区のおしらせ「せたがや」でどのようなテーマを特集してほしいか（複数選択可）]],";",,FALSE,0))),0,1)</f>
        <v>0</v>
      </c>
      <c r="AU171" s="36">
        <f>IF(ISNA(_xlfn.XMATCH("無回答",_xlfn.TEXTSPLIT(回答一覧[[#This Row],[7⃣区のおしらせ「せたがや」でどのようなテーマを特集してほしいか（複数選択可）]],";",,FALSE,0))),0,1)</f>
        <v>0</v>
      </c>
      <c r="AV171" s="8" t="s">
        <v>363</v>
      </c>
      <c r="AW171" s="8" t="s">
        <v>383</v>
      </c>
      <c r="AX171" s="8" t="s">
        <v>347</v>
      </c>
      <c r="AY171" s="7"/>
    </row>
    <row r="172" spans="1:51" ht="27">
      <c r="A172" s="6" t="s">
        <v>96</v>
      </c>
      <c r="B172" s="12" t="s">
        <v>358</v>
      </c>
      <c r="C172" s="12" t="s">
        <v>349</v>
      </c>
      <c r="D172" s="8" t="s">
        <v>728</v>
      </c>
      <c r="E172" s="8" t="s">
        <v>363</v>
      </c>
      <c r="F172" s="7" t="s">
        <v>390</v>
      </c>
      <c r="G172" s="36">
        <f>IF(ISNA(_xlfn.XMATCH("新聞折込・戸別配付",_xlfn.TEXTSPLIT(回答一覧[[#This Row],[4⃣区のおしらせ「せたがや」をどのように入手しているか（複数選択可）]],";",,FALSE,0))),0,1)</f>
        <v>0</v>
      </c>
      <c r="H172" s="36">
        <f>IF(ISNA(_xlfn.XMATCH("駅",_xlfn.TEXTSPLIT(回答一覧[[#This Row],[4⃣区のおしらせ「せたがや」をどのように入手しているか（複数選択可）]],";",,FALSE,0))),0,1)</f>
        <v>1</v>
      </c>
      <c r="I172" s="36">
        <f>IF(ISNA(_xlfn.XMATCH("郵便局・コンビニエンスストア・その他商業施設",_xlfn.TEXTSPLIT(回答一覧[[#This Row],[4⃣区のおしらせ「せたがや」をどのように入手しているか（複数選択可）]],";",,FALSE,0))),0,1)</f>
        <v>0</v>
      </c>
      <c r="J172" s="36">
        <f>IF(ISNA(_xlfn.XMATCH("区施設",_xlfn.TEXTSPLIT(回答一覧[[#This Row],[4⃣区のおしらせ「せたがや」をどのように入手しているか（複数選択可）]],";",,FALSE,0))),0,1)</f>
        <v>0</v>
      </c>
      <c r="K172" s="36">
        <f>IF(ISNA(_xlfn.XMATCH("区のホームページ",_xlfn.TEXTSPLIT(回答一覧[[#This Row],[4⃣区のおしらせ「せたがや」をどのように入手しているか（複数選択可）]],";",,FALSE,0))),0,1)</f>
        <v>0</v>
      </c>
      <c r="L172" s="36">
        <f>IF(ISNA(_xlfn.XMATCH("カタログポケット・マチイロ",_xlfn.TEXTSPLIT(回答一覧[[#This Row],[4⃣区のおしらせ「せたがや」をどのように入手しているか（複数選択可）]],";",,FALSE,0))),0,1)</f>
        <v>0</v>
      </c>
      <c r="M172" s="36">
        <f>IF(ISNA(_xlfn.XMATCH("入手していない",_xlfn.TEXTSPLIT(回答一覧[[#This Row],[4⃣区のおしらせ「せたがや」をどのように入手しているか（複数選択可）]],";",,FALSE,0))),0,1)</f>
        <v>0</v>
      </c>
      <c r="N172" s="36">
        <f>IF(ISNA(_xlfn.XMATCH("その他",_xlfn.TEXTSPLIT(回答一覧[[#This Row],[4⃣区のおしらせ「せたがや」をどのように入手しているか（複数選択可）]],";",,FALSE,0))),0,1)</f>
        <v>0</v>
      </c>
      <c r="O172" s="36">
        <f>IF(ISNA(_xlfn.XMATCH("無回答",_xlfn.TEXTSPLIT(回答一覧[[#This Row],[4⃣区のおしらせ「せたがや」をどのように入手しているか（複数選択可）]],";",,FALSE,0))),0,1)</f>
        <v>0</v>
      </c>
      <c r="P172" s="8" t="s">
        <v>387</v>
      </c>
      <c r="Q172" s="8" t="s">
        <v>352</v>
      </c>
      <c r="R172" s="8" t="s">
        <v>377</v>
      </c>
      <c r="S172" s="8" t="s">
        <v>377</v>
      </c>
      <c r="T172" s="8" t="s">
        <v>352</v>
      </c>
      <c r="U172" s="8" t="s">
        <v>352</v>
      </c>
      <c r="V172" s="8" t="s">
        <v>353</v>
      </c>
      <c r="W172" s="7" t="s">
        <v>391</v>
      </c>
      <c r="X172" s="36">
        <f>IF(ISNA(_xlfn.XMATCH("利用できる行政サービスや、暮らしに関わる情報・知識を入手したい",_xlfn.TEXTSPLIT(回答一覧[[#This Row],[6⃣区のおしらせ「せたがや」にどんなことを期待するか（複数選択可）]],";",,FALSE,0))),0,1)</f>
        <v>1</v>
      </c>
      <c r="Y172" s="36">
        <f>IF(ISNA(_xlfn.XMATCH("イベントの情報を入手したい",_xlfn.TEXTSPLIT(回答一覧[[#This Row],[6⃣区のおしらせ「せたがや」にどんなことを期待するか（複数選択可）]],";",,FALSE,0))),0,1)</f>
        <v>1</v>
      </c>
      <c r="Z172" s="36">
        <f>IF(ISNA(_xlfn.XMATCH("区の新しい取組みについて知りたい",_xlfn.TEXTSPLIT(回答一覧[[#This Row],[6⃣区のおしらせ「せたがや」にどんなことを期待するか（複数選択可）]],";",,FALSE,0))),0,1)</f>
        <v>0</v>
      </c>
      <c r="AA172" s="36">
        <f>IF(ISNA(_xlfn.XMATCH("予算など区政の基本的な情報を入手したい",_xlfn.TEXTSPLIT(回答一覧[[#This Row],[6⃣区のおしらせ「せたがや」にどんなことを期待するか（複数選択可）]],";",,FALSE,0))),0,1)</f>
        <v>0</v>
      </c>
      <c r="AB172" s="36">
        <f>IF(ISNA(_xlfn.XMATCH("区が直面する課題や、それに対する区の考え・取組みについて知りたい",_xlfn.TEXTSPLIT(回答一覧[[#This Row],[6⃣区のおしらせ「せたがや」にどんなことを期待するか（複数選択可）]],";",,FALSE,0))),0,1)</f>
        <v>0</v>
      </c>
      <c r="AC172" s="36">
        <f>IF(ISNA(_xlfn.XMATCH("区の取組みへの意見募集企画に意見や提案を寄せたい",_xlfn.TEXTSPLIT(回答一覧[[#This Row],[6⃣区のおしらせ「せたがや」にどんなことを期待するか（複数選択可）]],";",,FALSE,0))),0,1)</f>
        <v>0</v>
      </c>
      <c r="AD172" s="36">
        <f>IF(ISNA(_xlfn.XMATCH("区民等と区が協働して取り組んでいる事柄について知りたい",_xlfn.TEXTSPLIT(回答一覧[[#This Row],[6⃣区のおしらせ「せたがや」にどんなことを期待するか（複数選択可）]],";",,FALSE,0))),0,1)</f>
        <v>0</v>
      </c>
      <c r="AE172" s="36">
        <f>IF(ISNA(_xlfn.XMATCH("特にない",_xlfn.TEXTSPLIT(回答一覧[[#This Row],[6⃣区のおしらせ「せたがや」にどんなことを期待するか（複数選択可）]],";",,FALSE,0))),0,1)</f>
        <v>0</v>
      </c>
      <c r="AF172" s="36">
        <f>IF(ISNA(_xlfn.XMATCH("無回答",_xlfn.TEXTSPLIT(回答一覧[[#This Row],[6⃣区のおしらせ「せたがや」にどんなことを期待するか（複数選択可）]],";",,FALSE,0))),0,1)</f>
        <v>0</v>
      </c>
      <c r="AG172" s="7" t="s">
        <v>392</v>
      </c>
      <c r="AH172" s="36">
        <f>IF(ISNA(_xlfn.XMATCH("健康づくりや高齢者・障害者の福祉に関すること",_xlfn.TEXTSPLIT(回答一覧[[#This Row],[7⃣区のおしらせ「せたがや」でどのようなテーマを特集してほしいか（複数選択可）]],";",,FALSE,0))),0,1)</f>
        <v>0</v>
      </c>
      <c r="AI172" s="36">
        <f>IF(ISNA(_xlfn.XMATCH("生活の困りごとに対する支援に関すること",_xlfn.TEXTSPLIT(回答一覧[[#This Row],[7⃣区のおしらせ「せたがや」でどのようなテーマを特集してほしいか（複数選択可）]],";",,FALSE,0))),0,1)</f>
        <v>0</v>
      </c>
      <c r="AJ172" s="36">
        <f>IF(ISNA(_xlfn.XMATCH("子ども・若者や教育に関すること",_xlfn.TEXTSPLIT(回答一覧[[#This Row],[7⃣区のおしらせ「せたがや」でどのようなテーマを特集してほしいか（複数選択可）]],";",,FALSE,0))),0,1)</f>
        <v>0</v>
      </c>
      <c r="AK172" s="36">
        <f>IF(ISNA(_xlfn.XMATCH("地域コミュニティに関すること",_xlfn.TEXTSPLIT(回答一覧[[#This Row],[7⃣区のおしらせ「せたがや」でどのようなテーマを特集してほしいか（複数選択可）]],";",,FALSE,0))),0,1)</f>
        <v>0</v>
      </c>
      <c r="AL172" s="36">
        <f>IF(ISNA(_xlfn.XMATCH("防災や防犯に関すること",_xlfn.TEXTSPLIT(回答一覧[[#This Row],[7⃣区のおしらせ「せたがや」でどのようなテーマを特集してほしいか（複数選択可）]],";",,FALSE,0))),0,1)</f>
        <v>1</v>
      </c>
      <c r="AM172" s="36">
        <f>IF(ISNA(_xlfn.XMATCH("多様性の尊重（人権尊重・男女共同参画）に関すること",_xlfn.TEXTSPLIT(回答一覧[[#This Row],[7⃣区のおしらせ「せたがや」でどのようなテーマを特集してほしいか（複数選択可）]],";",,FALSE,0))),0,1)</f>
        <v>0</v>
      </c>
      <c r="AN172" s="36">
        <f>IF(ISNA(_xlfn.XMATCH("文化・芸術やスポーツ、生涯学習に関すること",_xlfn.TEXTSPLIT(回答一覧[[#This Row],[7⃣区のおしらせ「せたがや」でどのようなテーマを特集してほしいか（複数選択可）]],";",,FALSE,0))),0,1)</f>
        <v>0</v>
      </c>
      <c r="AO172" s="36">
        <f>IF(ISNA(_xlfn.XMATCH("清掃・資源リサイクルに関すること",_xlfn.TEXTSPLIT(回答一覧[[#This Row],[7⃣区のおしらせ「せたがや」でどのようなテーマを特集してほしいか（複数選択可）]],";",,FALSE,0))),0,1)</f>
        <v>1</v>
      </c>
      <c r="AP172" s="36">
        <f>IF(ISNA(_xlfn.XMATCH("消費者支援や産業振興・雇用促進に関すること",_xlfn.TEXTSPLIT(回答一覧[[#This Row],[7⃣区のおしらせ「せたがや」でどのようなテーマを特集してほしいか（複数選択可）]],";",,FALSE,0))),0,1)</f>
        <v>0</v>
      </c>
      <c r="AQ172" s="36">
        <f>IF(ISNA(_xlfn.XMATCH("公園・緑地や自然環境の保護に関すること",_xlfn.TEXTSPLIT(回答一覧[[#This Row],[7⃣区のおしらせ「せたがや」でどのようなテーマを特集してほしいか（複数選択可）]],";",,FALSE,0))),0,1)</f>
        <v>0</v>
      </c>
      <c r="AR172" s="36">
        <f>IF(ISNA(_xlfn.XMATCH("都市景観や交通に関すること",_xlfn.TEXTSPLIT(回答一覧[[#This Row],[7⃣区のおしらせ「せたがや」でどのようなテーマを特集してほしいか（複数選択可）]],";",,FALSE,0))),0,1)</f>
        <v>0</v>
      </c>
      <c r="AS172" s="36">
        <f>IF(ISNA(_xlfn.XMATCH("特にない",_xlfn.TEXTSPLIT(回答一覧[[#This Row],[7⃣区のおしらせ「せたがや」でどのようなテーマを特集してほしいか（複数選択可）]],";",,FALSE,0))),0,1)</f>
        <v>0</v>
      </c>
      <c r="AT172" s="36">
        <f>IF(ISNA(_xlfn.XMATCH("その他",_xlfn.TEXTSPLIT(回答一覧[[#This Row],[7⃣区のおしらせ「せたがや」でどのようなテーマを特集してほしいか（複数選択可）]],";",,FALSE,0))),0,1)</f>
        <v>0</v>
      </c>
      <c r="AU172" s="36">
        <f>IF(ISNA(_xlfn.XMATCH("無回答",_xlfn.TEXTSPLIT(回答一覧[[#This Row],[7⃣区のおしらせ「せたがや」でどのようなテーマを特集してほしいか（複数選択可）]],";",,FALSE,0))),0,1)</f>
        <v>0</v>
      </c>
      <c r="AV172" s="8" t="s">
        <v>389</v>
      </c>
      <c r="AW172" s="8" t="s">
        <v>357</v>
      </c>
      <c r="AX172" s="8" t="s">
        <v>347</v>
      </c>
      <c r="AY172" s="7"/>
    </row>
    <row r="173" spans="1:51" ht="40.5">
      <c r="A173" s="6" t="s">
        <v>95</v>
      </c>
      <c r="B173" s="12" t="s">
        <v>358</v>
      </c>
      <c r="C173" s="12" t="s">
        <v>349</v>
      </c>
      <c r="D173" s="8" t="s">
        <v>728</v>
      </c>
      <c r="E173" s="8" t="s">
        <v>419</v>
      </c>
      <c r="F173" s="7" t="s">
        <v>386</v>
      </c>
      <c r="G173" s="36">
        <f>IF(ISNA(_xlfn.XMATCH("新聞折込・戸別配付",_xlfn.TEXTSPLIT(回答一覧[[#This Row],[4⃣区のおしらせ「せたがや」をどのように入手しているか（複数選択可）]],";",,FALSE,0))),0,1)</f>
        <v>0</v>
      </c>
      <c r="H173" s="36">
        <f>IF(ISNA(_xlfn.XMATCH("駅",_xlfn.TEXTSPLIT(回答一覧[[#This Row],[4⃣区のおしらせ「せたがや」をどのように入手しているか（複数選択可）]],";",,FALSE,0))),0,1)</f>
        <v>0</v>
      </c>
      <c r="I173" s="36">
        <f>IF(ISNA(_xlfn.XMATCH("郵便局・コンビニエンスストア・その他商業施設",_xlfn.TEXTSPLIT(回答一覧[[#This Row],[4⃣区のおしらせ「せたがや」をどのように入手しているか（複数選択可）]],";",,FALSE,0))),0,1)</f>
        <v>0</v>
      </c>
      <c r="J173" s="36">
        <f>IF(ISNA(_xlfn.XMATCH("区施設",_xlfn.TEXTSPLIT(回答一覧[[#This Row],[4⃣区のおしらせ「せたがや」をどのように入手しているか（複数選択可）]],";",,FALSE,0))),0,1)</f>
        <v>0</v>
      </c>
      <c r="K173" s="36">
        <f>IF(ISNA(_xlfn.XMATCH("区のホームページ",_xlfn.TEXTSPLIT(回答一覧[[#This Row],[4⃣区のおしらせ「せたがや」をどのように入手しているか（複数選択可）]],";",,FALSE,0))),0,1)</f>
        <v>0</v>
      </c>
      <c r="L173" s="36">
        <f>IF(ISNA(_xlfn.XMATCH("カタログポケット・マチイロ",_xlfn.TEXTSPLIT(回答一覧[[#This Row],[4⃣区のおしらせ「せたがや」をどのように入手しているか（複数選択可）]],";",,FALSE,0))),0,1)</f>
        <v>0</v>
      </c>
      <c r="M173" s="36">
        <f>IF(ISNA(_xlfn.XMATCH("入手していない",_xlfn.TEXTSPLIT(回答一覧[[#This Row],[4⃣区のおしらせ「せたがや」をどのように入手しているか（複数選択可）]],";",,FALSE,0))),0,1)</f>
        <v>1</v>
      </c>
      <c r="N173" s="36">
        <f>IF(ISNA(_xlfn.XMATCH("その他",_xlfn.TEXTSPLIT(回答一覧[[#This Row],[4⃣区のおしらせ「せたがや」をどのように入手しているか（複数選択可）]],";",,FALSE,0))),0,1)</f>
        <v>0</v>
      </c>
      <c r="O173" s="36">
        <f>IF(ISNA(_xlfn.XMATCH("無回答",_xlfn.TEXTSPLIT(回答一覧[[#This Row],[4⃣区のおしらせ「せたがや」をどのように入手しているか（複数選択可）]],";",,FALSE,0))),0,1)</f>
        <v>0</v>
      </c>
      <c r="P173" s="8" t="s">
        <v>387</v>
      </c>
      <c r="Q173" s="8" t="s">
        <v>377</v>
      </c>
      <c r="R173" s="8" t="s">
        <v>377</v>
      </c>
      <c r="S173" s="8" t="s">
        <v>377</v>
      </c>
      <c r="T173" s="8" t="s">
        <v>377</v>
      </c>
      <c r="U173" s="8" t="s">
        <v>352</v>
      </c>
      <c r="V173" s="8" t="s">
        <v>353</v>
      </c>
      <c r="W173" s="7" t="s">
        <v>381</v>
      </c>
      <c r="X173" s="36">
        <f>IF(ISNA(_xlfn.XMATCH("利用できる行政サービスや、暮らしに関わる情報・知識を入手したい",_xlfn.TEXTSPLIT(回答一覧[[#This Row],[6⃣区のおしらせ「せたがや」にどんなことを期待するか（複数選択可）]],";",,FALSE,0))),0,1)</f>
        <v>1</v>
      </c>
      <c r="Y173" s="36">
        <f>IF(ISNA(_xlfn.XMATCH("イベントの情報を入手したい",_xlfn.TEXTSPLIT(回答一覧[[#This Row],[6⃣区のおしらせ「せたがや」にどんなことを期待するか（複数選択可）]],";",,FALSE,0))),0,1)</f>
        <v>1</v>
      </c>
      <c r="Z173" s="36">
        <f>IF(ISNA(_xlfn.XMATCH("区の新しい取組みについて知りたい",_xlfn.TEXTSPLIT(回答一覧[[#This Row],[6⃣区のおしらせ「せたがや」にどんなことを期待するか（複数選択可）]],";",,FALSE,0))),0,1)</f>
        <v>1</v>
      </c>
      <c r="AA173" s="36">
        <f>IF(ISNA(_xlfn.XMATCH("予算など区政の基本的な情報を入手したい",_xlfn.TEXTSPLIT(回答一覧[[#This Row],[6⃣区のおしらせ「せたがや」にどんなことを期待するか（複数選択可）]],";",,FALSE,0))),0,1)</f>
        <v>0</v>
      </c>
      <c r="AB173" s="36">
        <f>IF(ISNA(_xlfn.XMATCH("区が直面する課題や、それに対する区の考え・取組みについて知りたい",_xlfn.TEXTSPLIT(回答一覧[[#This Row],[6⃣区のおしらせ「せたがや」にどんなことを期待するか（複数選択可）]],";",,FALSE,0))),0,1)</f>
        <v>0</v>
      </c>
      <c r="AC173" s="36">
        <f>IF(ISNA(_xlfn.XMATCH("区の取組みへの意見募集企画に意見や提案を寄せたい",_xlfn.TEXTSPLIT(回答一覧[[#This Row],[6⃣区のおしらせ「せたがや」にどんなことを期待するか（複数選択可）]],";",,FALSE,0))),0,1)</f>
        <v>0</v>
      </c>
      <c r="AD173" s="36">
        <f>IF(ISNA(_xlfn.XMATCH("区民等と区が協働して取り組んでいる事柄について知りたい",_xlfn.TEXTSPLIT(回答一覧[[#This Row],[6⃣区のおしらせ「せたがや」にどんなことを期待するか（複数選択可）]],";",,FALSE,0))),0,1)</f>
        <v>0</v>
      </c>
      <c r="AE173" s="36">
        <f>IF(ISNA(_xlfn.XMATCH("特にない",_xlfn.TEXTSPLIT(回答一覧[[#This Row],[6⃣区のおしらせ「せたがや」にどんなことを期待するか（複数選択可）]],";",,FALSE,0))),0,1)</f>
        <v>0</v>
      </c>
      <c r="AF173" s="36">
        <f>IF(ISNA(_xlfn.XMATCH("無回答",_xlfn.TEXTSPLIT(回答一覧[[#This Row],[6⃣区のおしらせ「せたがや」にどんなことを期待するか（複数選択可）]],";",,FALSE,0))),0,1)</f>
        <v>0</v>
      </c>
      <c r="AG173" s="7" t="s">
        <v>388</v>
      </c>
      <c r="AH173" s="36">
        <f>IF(ISNA(_xlfn.XMATCH("健康づくりや高齢者・障害者の福祉に関すること",_xlfn.TEXTSPLIT(回答一覧[[#This Row],[7⃣区のおしらせ「せたがや」でどのようなテーマを特集してほしいか（複数選択可）]],";",,FALSE,0))),0,1)</f>
        <v>0</v>
      </c>
      <c r="AI173" s="36">
        <f>IF(ISNA(_xlfn.XMATCH("生活の困りごとに対する支援に関すること",_xlfn.TEXTSPLIT(回答一覧[[#This Row],[7⃣区のおしらせ「せたがや」でどのようなテーマを特集してほしいか（複数選択可）]],";",,FALSE,0))),0,1)</f>
        <v>1</v>
      </c>
      <c r="AJ173" s="36">
        <f>IF(ISNA(_xlfn.XMATCH("子ども・若者や教育に関すること",_xlfn.TEXTSPLIT(回答一覧[[#This Row],[7⃣区のおしらせ「せたがや」でどのようなテーマを特集してほしいか（複数選択可）]],";",,FALSE,0))),0,1)</f>
        <v>0</v>
      </c>
      <c r="AK173" s="36">
        <f>IF(ISNA(_xlfn.XMATCH("地域コミュニティに関すること",_xlfn.TEXTSPLIT(回答一覧[[#This Row],[7⃣区のおしらせ「せたがや」でどのようなテーマを特集してほしいか（複数選択可）]],";",,FALSE,0))),0,1)</f>
        <v>1</v>
      </c>
      <c r="AL173" s="36">
        <f>IF(ISNA(_xlfn.XMATCH("防災や防犯に関すること",_xlfn.TEXTSPLIT(回答一覧[[#This Row],[7⃣区のおしらせ「せたがや」でどのようなテーマを特集してほしいか（複数選択可）]],";",,FALSE,0))),0,1)</f>
        <v>1</v>
      </c>
      <c r="AM173" s="36">
        <f>IF(ISNA(_xlfn.XMATCH("多様性の尊重（人権尊重・男女共同参画）に関すること",_xlfn.TEXTSPLIT(回答一覧[[#This Row],[7⃣区のおしらせ「せたがや」でどのようなテーマを特集してほしいか（複数選択可）]],";",,FALSE,0))),0,1)</f>
        <v>0</v>
      </c>
      <c r="AN173" s="36">
        <f>IF(ISNA(_xlfn.XMATCH("文化・芸術やスポーツ、生涯学習に関すること",_xlfn.TEXTSPLIT(回答一覧[[#This Row],[7⃣区のおしらせ「せたがや」でどのようなテーマを特集してほしいか（複数選択可）]],";",,FALSE,0))),0,1)</f>
        <v>1</v>
      </c>
      <c r="AO173" s="36">
        <f>IF(ISNA(_xlfn.XMATCH("清掃・資源リサイクルに関すること",_xlfn.TEXTSPLIT(回答一覧[[#This Row],[7⃣区のおしらせ「せたがや」でどのようなテーマを特集してほしいか（複数選択可）]],";",,FALSE,0))),0,1)</f>
        <v>0</v>
      </c>
      <c r="AP173" s="36">
        <f>IF(ISNA(_xlfn.XMATCH("消費者支援や産業振興・雇用促進に関すること",_xlfn.TEXTSPLIT(回答一覧[[#This Row],[7⃣区のおしらせ「せたがや」でどのようなテーマを特集してほしいか（複数選択可）]],";",,FALSE,0))),0,1)</f>
        <v>1</v>
      </c>
      <c r="AQ173" s="36">
        <f>IF(ISNA(_xlfn.XMATCH("公園・緑地や自然環境の保護に関すること",_xlfn.TEXTSPLIT(回答一覧[[#This Row],[7⃣区のおしらせ「せたがや」でどのようなテーマを特集してほしいか（複数選択可）]],";",,FALSE,0))),0,1)</f>
        <v>0</v>
      </c>
      <c r="AR173" s="36">
        <f>IF(ISNA(_xlfn.XMATCH("都市景観や交通に関すること",_xlfn.TEXTSPLIT(回答一覧[[#This Row],[7⃣区のおしらせ「せたがや」でどのようなテーマを特集してほしいか（複数選択可）]],";",,FALSE,0))),0,1)</f>
        <v>0</v>
      </c>
      <c r="AS173" s="36">
        <f>IF(ISNA(_xlfn.XMATCH("特にない",_xlfn.TEXTSPLIT(回答一覧[[#This Row],[7⃣区のおしらせ「せたがや」でどのようなテーマを特集してほしいか（複数選択可）]],";",,FALSE,0))),0,1)</f>
        <v>0</v>
      </c>
      <c r="AT173" s="36">
        <f>IF(ISNA(_xlfn.XMATCH("その他",_xlfn.TEXTSPLIT(回答一覧[[#This Row],[7⃣区のおしらせ「せたがや」でどのようなテーマを特集してほしいか（複数選択可）]],";",,FALSE,0))),0,1)</f>
        <v>0</v>
      </c>
      <c r="AU173" s="36">
        <f>IF(ISNA(_xlfn.XMATCH("無回答",_xlfn.TEXTSPLIT(回答一覧[[#This Row],[7⃣区のおしらせ「せたがや」でどのようなテーマを特集してほしいか（複数選択可）]],";",,FALSE,0))),0,1)</f>
        <v>0</v>
      </c>
      <c r="AV173" s="8" t="s">
        <v>389</v>
      </c>
      <c r="AW173" s="8" t="s">
        <v>357</v>
      </c>
      <c r="AX173" s="8" t="s">
        <v>347</v>
      </c>
      <c r="AY173" s="7"/>
    </row>
    <row r="174" spans="1:51" ht="81">
      <c r="A174" s="6" t="s">
        <v>94</v>
      </c>
      <c r="B174" s="12" t="s">
        <v>348</v>
      </c>
      <c r="C174" s="12" t="s">
        <v>349</v>
      </c>
      <c r="D174" s="8" t="s">
        <v>728</v>
      </c>
      <c r="E174" s="8" t="s">
        <v>730</v>
      </c>
      <c r="F174" s="7" t="s">
        <v>359</v>
      </c>
      <c r="G174" s="36">
        <f>IF(ISNA(_xlfn.XMATCH("新聞折込・戸別配付",_xlfn.TEXTSPLIT(回答一覧[[#This Row],[4⃣区のおしらせ「せたがや」をどのように入手しているか（複数選択可）]],";",,FALSE,0))),0,1)</f>
        <v>0</v>
      </c>
      <c r="H174" s="36">
        <f>IF(ISNA(_xlfn.XMATCH("駅",_xlfn.TEXTSPLIT(回答一覧[[#This Row],[4⃣区のおしらせ「せたがや」をどのように入手しているか（複数選択可）]],";",,FALSE,0))),0,1)</f>
        <v>0</v>
      </c>
      <c r="I174" s="36">
        <f>IF(ISNA(_xlfn.XMATCH("郵便局・コンビニエンスストア・その他商業施設",_xlfn.TEXTSPLIT(回答一覧[[#This Row],[4⃣区のおしらせ「せたがや」をどのように入手しているか（複数選択可）]],";",,FALSE,0))),0,1)</f>
        <v>0</v>
      </c>
      <c r="J174" s="36">
        <f>IF(ISNA(_xlfn.XMATCH("区施設",_xlfn.TEXTSPLIT(回答一覧[[#This Row],[4⃣区のおしらせ「せたがや」をどのように入手しているか（複数選択可）]],";",,FALSE,0))),0,1)</f>
        <v>1</v>
      </c>
      <c r="K174" s="36">
        <f>IF(ISNA(_xlfn.XMATCH("区のホームページ",_xlfn.TEXTSPLIT(回答一覧[[#This Row],[4⃣区のおしらせ「せたがや」をどのように入手しているか（複数選択可）]],";",,FALSE,0))),0,1)</f>
        <v>0</v>
      </c>
      <c r="L174" s="36">
        <f>IF(ISNA(_xlfn.XMATCH("カタログポケット・マチイロ",_xlfn.TEXTSPLIT(回答一覧[[#This Row],[4⃣区のおしらせ「せたがや」をどのように入手しているか（複数選択可）]],";",,FALSE,0))),0,1)</f>
        <v>0</v>
      </c>
      <c r="M174" s="36">
        <f>IF(ISNA(_xlfn.XMATCH("入手していない",_xlfn.TEXTSPLIT(回答一覧[[#This Row],[4⃣区のおしらせ「せたがや」をどのように入手しているか（複数選択可）]],";",,FALSE,0))),0,1)</f>
        <v>0</v>
      </c>
      <c r="N174" s="36">
        <f>IF(ISNA(_xlfn.XMATCH("その他",_xlfn.TEXTSPLIT(回答一覧[[#This Row],[4⃣区のおしらせ「せたがや」をどのように入手しているか（複数選択可）]],";",,FALSE,0))),0,1)</f>
        <v>0</v>
      </c>
      <c r="O174" s="36">
        <f>IF(ISNA(_xlfn.XMATCH("無回答",_xlfn.TEXTSPLIT(回答一覧[[#This Row],[4⃣区のおしらせ「せたがや」をどのように入手しているか（複数選択可）]],";",,FALSE,0))),0,1)</f>
        <v>0</v>
      </c>
      <c r="P174" s="8" t="s">
        <v>360</v>
      </c>
      <c r="Q174" s="8" t="s">
        <v>352</v>
      </c>
      <c r="R174" s="8" t="s">
        <v>377</v>
      </c>
      <c r="S174" s="8" t="s">
        <v>352</v>
      </c>
      <c r="T174" s="8" t="s">
        <v>352</v>
      </c>
      <c r="U174" s="8" t="s">
        <v>352</v>
      </c>
      <c r="V174" s="8" t="s">
        <v>353</v>
      </c>
      <c r="W174" s="7" t="s">
        <v>384</v>
      </c>
      <c r="X174" s="36">
        <f>IF(ISNA(_xlfn.XMATCH("利用できる行政サービスや、暮らしに関わる情報・知識を入手したい",_xlfn.TEXTSPLIT(回答一覧[[#This Row],[6⃣区のおしらせ「せたがや」にどんなことを期待するか（複数選択可）]],";",,FALSE,0))),0,1)</f>
        <v>1</v>
      </c>
      <c r="Y174" s="36">
        <f>IF(ISNA(_xlfn.XMATCH("イベントの情報を入手したい",_xlfn.TEXTSPLIT(回答一覧[[#This Row],[6⃣区のおしらせ「せたがや」にどんなことを期待するか（複数選択可）]],";",,FALSE,0))),0,1)</f>
        <v>1</v>
      </c>
      <c r="Z174" s="36">
        <f>IF(ISNA(_xlfn.XMATCH("区の新しい取組みについて知りたい",_xlfn.TEXTSPLIT(回答一覧[[#This Row],[6⃣区のおしらせ「せたがや」にどんなことを期待するか（複数選択可）]],";",,FALSE,0))),0,1)</f>
        <v>1</v>
      </c>
      <c r="AA174" s="36">
        <f>IF(ISNA(_xlfn.XMATCH("予算など区政の基本的な情報を入手したい",_xlfn.TEXTSPLIT(回答一覧[[#This Row],[6⃣区のおしらせ「せたがや」にどんなことを期待するか（複数選択可）]],";",,FALSE,0))),0,1)</f>
        <v>1</v>
      </c>
      <c r="AB174" s="36">
        <f>IF(ISNA(_xlfn.XMATCH("区が直面する課題や、それに対する区の考え・取組みについて知りたい",_xlfn.TEXTSPLIT(回答一覧[[#This Row],[6⃣区のおしらせ「せたがや」にどんなことを期待するか（複数選択可）]],";",,FALSE,0))),0,1)</f>
        <v>1</v>
      </c>
      <c r="AC174" s="36">
        <f>IF(ISNA(_xlfn.XMATCH("区の取組みへの意見募集企画に意見や提案を寄せたい",_xlfn.TEXTSPLIT(回答一覧[[#This Row],[6⃣区のおしらせ「せたがや」にどんなことを期待するか（複数選択可）]],";",,FALSE,0))),0,1)</f>
        <v>1</v>
      </c>
      <c r="AD174" s="36">
        <f>IF(ISNA(_xlfn.XMATCH("区民等と区が協働して取り組んでいる事柄について知りたい",_xlfn.TEXTSPLIT(回答一覧[[#This Row],[6⃣区のおしらせ「せたがや」にどんなことを期待するか（複数選択可）]],";",,FALSE,0))),0,1)</f>
        <v>1</v>
      </c>
      <c r="AE174" s="36">
        <f>IF(ISNA(_xlfn.XMATCH("特にない",_xlfn.TEXTSPLIT(回答一覧[[#This Row],[6⃣区のおしらせ「せたがや」にどんなことを期待するか（複数選択可）]],";",,FALSE,0))),0,1)</f>
        <v>0</v>
      </c>
      <c r="AF174" s="36">
        <f>IF(ISNA(_xlfn.XMATCH("無回答",_xlfn.TEXTSPLIT(回答一覧[[#This Row],[6⃣区のおしらせ「せたがや」にどんなことを期待するか（複数選択可）]],";",,FALSE,0))),0,1)</f>
        <v>0</v>
      </c>
      <c r="AG174" s="7" t="s">
        <v>385</v>
      </c>
      <c r="AH174" s="36">
        <f>IF(ISNA(_xlfn.XMATCH("健康づくりや高齢者・障害者の福祉に関すること",_xlfn.TEXTSPLIT(回答一覧[[#This Row],[7⃣区のおしらせ「せたがや」でどのようなテーマを特集してほしいか（複数選択可）]],";",,FALSE,0))),0,1)</f>
        <v>1</v>
      </c>
      <c r="AI174" s="36">
        <f>IF(ISNA(_xlfn.XMATCH("生活の困りごとに対する支援に関すること",_xlfn.TEXTSPLIT(回答一覧[[#This Row],[7⃣区のおしらせ「せたがや」でどのようなテーマを特集してほしいか（複数選択可）]],";",,FALSE,0))),0,1)</f>
        <v>0</v>
      </c>
      <c r="AJ174" s="36">
        <f>IF(ISNA(_xlfn.XMATCH("子ども・若者や教育に関すること",_xlfn.TEXTSPLIT(回答一覧[[#This Row],[7⃣区のおしらせ「せたがや」でどのようなテーマを特集してほしいか（複数選択可）]],";",,FALSE,0))),0,1)</f>
        <v>0</v>
      </c>
      <c r="AK174" s="36">
        <f>IF(ISNA(_xlfn.XMATCH("地域コミュニティに関すること",_xlfn.TEXTSPLIT(回答一覧[[#This Row],[7⃣区のおしらせ「せたがや」でどのようなテーマを特集してほしいか（複数選択可）]],";",,FALSE,0))),0,1)</f>
        <v>1</v>
      </c>
      <c r="AL174" s="36">
        <f>IF(ISNA(_xlfn.XMATCH("防災や防犯に関すること",_xlfn.TEXTSPLIT(回答一覧[[#This Row],[7⃣区のおしらせ「せたがや」でどのようなテーマを特集してほしいか（複数選択可）]],";",,FALSE,0))),0,1)</f>
        <v>1</v>
      </c>
      <c r="AM174" s="36">
        <f>IF(ISNA(_xlfn.XMATCH("多様性の尊重（人権尊重・男女共同参画）に関すること",_xlfn.TEXTSPLIT(回答一覧[[#This Row],[7⃣区のおしらせ「せたがや」でどのようなテーマを特集してほしいか（複数選択可）]],";",,FALSE,0))),0,1)</f>
        <v>0</v>
      </c>
      <c r="AN174" s="36">
        <f>IF(ISNA(_xlfn.XMATCH("文化・芸術やスポーツ、生涯学習に関すること",_xlfn.TEXTSPLIT(回答一覧[[#This Row],[7⃣区のおしらせ「せたがや」でどのようなテーマを特集してほしいか（複数選択可）]],";",,FALSE,0))),0,1)</f>
        <v>1</v>
      </c>
      <c r="AO174" s="36">
        <f>IF(ISNA(_xlfn.XMATCH("清掃・資源リサイクルに関すること",_xlfn.TEXTSPLIT(回答一覧[[#This Row],[7⃣区のおしらせ「せたがや」でどのようなテーマを特集してほしいか（複数選択可）]],";",,FALSE,0))),0,1)</f>
        <v>0</v>
      </c>
      <c r="AP174" s="36">
        <f>IF(ISNA(_xlfn.XMATCH("消費者支援や産業振興・雇用促進に関すること",_xlfn.TEXTSPLIT(回答一覧[[#This Row],[7⃣区のおしらせ「せたがや」でどのようなテーマを特集してほしいか（複数選択可）]],";",,FALSE,0))),0,1)</f>
        <v>1</v>
      </c>
      <c r="AQ174" s="36">
        <f>IF(ISNA(_xlfn.XMATCH("公園・緑地や自然環境の保護に関すること",_xlfn.TEXTSPLIT(回答一覧[[#This Row],[7⃣区のおしらせ「せたがや」でどのようなテーマを特集してほしいか（複数選択可）]],";",,FALSE,0))),0,1)</f>
        <v>1</v>
      </c>
      <c r="AR174" s="36">
        <f>IF(ISNA(_xlfn.XMATCH("都市景観や交通に関すること",_xlfn.TEXTSPLIT(回答一覧[[#This Row],[7⃣区のおしらせ「せたがや」でどのようなテーマを特集してほしいか（複数選択可）]],";",,FALSE,0))),0,1)</f>
        <v>1</v>
      </c>
      <c r="AS174" s="36">
        <f>IF(ISNA(_xlfn.XMATCH("特にない",_xlfn.TEXTSPLIT(回答一覧[[#This Row],[7⃣区のおしらせ「せたがや」でどのようなテーマを特集してほしいか（複数選択可）]],";",,FALSE,0))),0,1)</f>
        <v>0</v>
      </c>
      <c r="AT174" s="36">
        <f>IF(ISNA(_xlfn.XMATCH("その他",_xlfn.TEXTSPLIT(回答一覧[[#This Row],[7⃣区のおしらせ「せたがや」でどのようなテーマを特集してほしいか（複数選択可）]],";",,FALSE,0))),0,1)</f>
        <v>0</v>
      </c>
      <c r="AU174" s="36">
        <f>IF(ISNA(_xlfn.XMATCH("無回答",_xlfn.TEXTSPLIT(回答一覧[[#This Row],[7⃣区のおしらせ「せたがや」でどのようなテーマを特集してほしいか（複数選択可）]],";",,FALSE,0))),0,1)</f>
        <v>0</v>
      </c>
      <c r="AV174" s="8" t="s">
        <v>356</v>
      </c>
      <c r="AW174" s="8" t="s">
        <v>357</v>
      </c>
      <c r="AX174" s="8" t="s">
        <v>347</v>
      </c>
      <c r="AY174" s="7"/>
    </row>
    <row r="175" spans="1:51" ht="27">
      <c r="A175" s="6" t="s">
        <v>93</v>
      </c>
      <c r="B175" s="12" t="s">
        <v>348</v>
      </c>
      <c r="C175" s="12" t="s">
        <v>380</v>
      </c>
      <c r="D175" s="8" t="s">
        <v>728</v>
      </c>
      <c r="E175" s="8" t="s">
        <v>730</v>
      </c>
      <c r="F175" s="7" t="s">
        <v>350</v>
      </c>
      <c r="G175" s="36">
        <f>IF(ISNA(_xlfn.XMATCH("新聞折込・戸別配付",_xlfn.TEXTSPLIT(回答一覧[[#This Row],[4⃣区のおしらせ「せたがや」をどのように入手しているか（複数選択可）]],";",,FALSE,0))),0,1)</f>
        <v>1</v>
      </c>
      <c r="H175" s="36">
        <f>IF(ISNA(_xlfn.XMATCH("駅",_xlfn.TEXTSPLIT(回答一覧[[#This Row],[4⃣区のおしらせ「せたがや」をどのように入手しているか（複数選択可）]],";",,FALSE,0))),0,1)</f>
        <v>0</v>
      </c>
      <c r="I175" s="36">
        <f>IF(ISNA(_xlfn.XMATCH("郵便局・コンビニエンスストア・その他商業施設",_xlfn.TEXTSPLIT(回答一覧[[#This Row],[4⃣区のおしらせ「せたがや」をどのように入手しているか（複数選択可）]],";",,FALSE,0))),0,1)</f>
        <v>0</v>
      </c>
      <c r="J175" s="36">
        <f>IF(ISNA(_xlfn.XMATCH("区施設",_xlfn.TEXTSPLIT(回答一覧[[#This Row],[4⃣区のおしらせ「せたがや」をどのように入手しているか（複数選択可）]],";",,FALSE,0))),0,1)</f>
        <v>0</v>
      </c>
      <c r="K175" s="36">
        <f>IF(ISNA(_xlfn.XMATCH("区のホームページ",_xlfn.TEXTSPLIT(回答一覧[[#This Row],[4⃣区のおしらせ「せたがや」をどのように入手しているか（複数選択可）]],";",,FALSE,0))),0,1)</f>
        <v>0</v>
      </c>
      <c r="L175" s="36">
        <f>IF(ISNA(_xlfn.XMATCH("カタログポケット・マチイロ",_xlfn.TEXTSPLIT(回答一覧[[#This Row],[4⃣区のおしらせ「せたがや」をどのように入手しているか（複数選択可）]],";",,FALSE,0))),0,1)</f>
        <v>0</v>
      </c>
      <c r="M175" s="36">
        <f>IF(ISNA(_xlfn.XMATCH("入手していない",_xlfn.TEXTSPLIT(回答一覧[[#This Row],[4⃣区のおしらせ「せたがや」をどのように入手しているか（複数選択可）]],";",,FALSE,0))),0,1)</f>
        <v>0</v>
      </c>
      <c r="N175" s="36">
        <f>IF(ISNA(_xlfn.XMATCH("その他",_xlfn.TEXTSPLIT(回答一覧[[#This Row],[4⃣区のおしらせ「せたがや」をどのように入手しているか（複数選択可）]],";",,FALSE,0))),0,1)</f>
        <v>0</v>
      </c>
      <c r="O175" s="36">
        <f>IF(ISNA(_xlfn.XMATCH("無回答",_xlfn.TEXTSPLIT(回答一覧[[#This Row],[4⃣区のおしらせ「せたがや」をどのように入手しているか（複数選択可）]],";",,FALSE,0))),0,1)</f>
        <v>0</v>
      </c>
      <c r="P175" s="8" t="s">
        <v>351</v>
      </c>
      <c r="Q175" s="8" t="s">
        <v>352</v>
      </c>
      <c r="R175" s="8" t="s">
        <v>352</v>
      </c>
      <c r="S175" s="8" t="s">
        <v>352</v>
      </c>
      <c r="T175" s="8" t="s">
        <v>352</v>
      </c>
      <c r="U175" s="8" t="s">
        <v>377</v>
      </c>
      <c r="V175" s="8" t="s">
        <v>353</v>
      </c>
      <c r="W175" s="7" t="s">
        <v>381</v>
      </c>
      <c r="X175" s="36">
        <f>IF(ISNA(_xlfn.XMATCH("利用できる行政サービスや、暮らしに関わる情報・知識を入手したい",_xlfn.TEXTSPLIT(回答一覧[[#This Row],[6⃣区のおしらせ「せたがや」にどんなことを期待するか（複数選択可）]],";",,FALSE,0))),0,1)</f>
        <v>1</v>
      </c>
      <c r="Y175" s="36">
        <f>IF(ISNA(_xlfn.XMATCH("イベントの情報を入手したい",_xlfn.TEXTSPLIT(回答一覧[[#This Row],[6⃣区のおしらせ「せたがや」にどんなことを期待するか（複数選択可）]],";",,FALSE,0))),0,1)</f>
        <v>1</v>
      </c>
      <c r="Z175" s="36">
        <f>IF(ISNA(_xlfn.XMATCH("区の新しい取組みについて知りたい",_xlfn.TEXTSPLIT(回答一覧[[#This Row],[6⃣区のおしらせ「せたがや」にどんなことを期待するか（複数選択可）]],";",,FALSE,0))),0,1)</f>
        <v>1</v>
      </c>
      <c r="AA175" s="36">
        <f>IF(ISNA(_xlfn.XMATCH("予算など区政の基本的な情報を入手したい",_xlfn.TEXTSPLIT(回答一覧[[#This Row],[6⃣区のおしらせ「せたがや」にどんなことを期待するか（複数選択可）]],";",,FALSE,0))),0,1)</f>
        <v>0</v>
      </c>
      <c r="AB175" s="36">
        <f>IF(ISNA(_xlfn.XMATCH("区が直面する課題や、それに対する区の考え・取組みについて知りたい",_xlfn.TEXTSPLIT(回答一覧[[#This Row],[6⃣区のおしらせ「せたがや」にどんなことを期待するか（複数選択可）]],";",,FALSE,0))),0,1)</f>
        <v>0</v>
      </c>
      <c r="AC175" s="36">
        <f>IF(ISNA(_xlfn.XMATCH("区の取組みへの意見募集企画に意見や提案を寄せたい",_xlfn.TEXTSPLIT(回答一覧[[#This Row],[6⃣区のおしらせ「せたがや」にどんなことを期待するか（複数選択可）]],";",,FALSE,0))),0,1)</f>
        <v>0</v>
      </c>
      <c r="AD175" s="36">
        <f>IF(ISNA(_xlfn.XMATCH("区民等と区が協働して取り組んでいる事柄について知りたい",_xlfn.TEXTSPLIT(回答一覧[[#This Row],[6⃣区のおしらせ「せたがや」にどんなことを期待するか（複数選択可）]],";",,FALSE,0))),0,1)</f>
        <v>0</v>
      </c>
      <c r="AE175" s="36">
        <f>IF(ISNA(_xlfn.XMATCH("特にない",_xlfn.TEXTSPLIT(回答一覧[[#This Row],[6⃣区のおしらせ「せたがや」にどんなことを期待するか（複数選択可）]],";",,FALSE,0))),0,1)</f>
        <v>0</v>
      </c>
      <c r="AF175" s="36">
        <f>IF(ISNA(_xlfn.XMATCH("無回答",_xlfn.TEXTSPLIT(回答一覧[[#This Row],[6⃣区のおしらせ「せたがや」にどんなことを期待するか（複数選択可）]],";",,FALSE,0))),0,1)</f>
        <v>0</v>
      </c>
      <c r="AG175" s="7" t="s">
        <v>382</v>
      </c>
      <c r="AH175" s="36">
        <f>IF(ISNA(_xlfn.XMATCH("健康づくりや高齢者・障害者の福祉に関すること",_xlfn.TEXTSPLIT(回答一覧[[#This Row],[7⃣区のおしらせ「せたがや」でどのようなテーマを特集してほしいか（複数選択可）]],";",,FALSE,0))),0,1)</f>
        <v>1</v>
      </c>
      <c r="AI175" s="36">
        <f>IF(ISNA(_xlfn.XMATCH("生活の困りごとに対する支援に関すること",_xlfn.TEXTSPLIT(回答一覧[[#This Row],[7⃣区のおしらせ「せたがや」でどのようなテーマを特集してほしいか（複数選択可）]],";",,FALSE,0))),0,1)</f>
        <v>1</v>
      </c>
      <c r="AJ175" s="36">
        <f>IF(ISNA(_xlfn.XMATCH("子ども・若者や教育に関すること",_xlfn.TEXTSPLIT(回答一覧[[#This Row],[7⃣区のおしらせ「せたがや」でどのようなテーマを特集してほしいか（複数選択可）]],";",,FALSE,0))),0,1)</f>
        <v>0</v>
      </c>
      <c r="AK175" s="36">
        <f>IF(ISNA(_xlfn.XMATCH("地域コミュニティに関すること",_xlfn.TEXTSPLIT(回答一覧[[#This Row],[7⃣区のおしらせ「せたがや」でどのようなテーマを特集してほしいか（複数選択可）]],";",,FALSE,0))),0,1)</f>
        <v>0</v>
      </c>
      <c r="AL175" s="36">
        <f>IF(ISNA(_xlfn.XMATCH("防災や防犯に関すること",_xlfn.TEXTSPLIT(回答一覧[[#This Row],[7⃣区のおしらせ「せたがや」でどのようなテーマを特集してほしいか（複数選択可）]],";",,FALSE,0))),0,1)</f>
        <v>0</v>
      </c>
      <c r="AM175" s="36">
        <f>IF(ISNA(_xlfn.XMATCH("多様性の尊重（人権尊重・男女共同参画）に関すること",_xlfn.TEXTSPLIT(回答一覧[[#This Row],[7⃣区のおしらせ「せたがや」でどのようなテーマを特集してほしいか（複数選択可）]],";",,FALSE,0))),0,1)</f>
        <v>0</v>
      </c>
      <c r="AN175" s="36">
        <f>IF(ISNA(_xlfn.XMATCH("文化・芸術やスポーツ、生涯学習に関すること",_xlfn.TEXTSPLIT(回答一覧[[#This Row],[7⃣区のおしらせ「せたがや」でどのようなテーマを特集してほしいか（複数選択可）]],";",,FALSE,0))),0,1)</f>
        <v>0</v>
      </c>
      <c r="AO175" s="36">
        <f>IF(ISNA(_xlfn.XMATCH("清掃・資源リサイクルに関すること",_xlfn.TEXTSPLIT(回答一覧[[#This Row],[7⃣区のおしらせ「せたがや」でどのようなテーマを特集してほしいか（複数選択可）]],";",,FALSE,0))),0,1)</f>
        <v>0</v>
      </c>
      <c r="AP175" s="36">
        <f>IF(ISNA(_xlfn.XMATCH("消費者支援や産業振興・雇用促進に関すること",_xlfn.TEXTSPLIT(回答一覧[[#This Row],[7⃣区のおしらせ「せたがや」でどのようなテーマを特集してほしいか（複数選択可）]],";",,FALSE,0))),0,1)</f>
        <v>0</v>
      </c>
      <c r="AQ175" s="36">
        <f>IF(ISNA(_xlfn.XMATCH("公園・緑地や自然環境の保護に関すること",_xlfn.TEXTSPLIT(回答一覧[[#This Row],[7⃣区のおしらせ「せたがや」でどのようなテーマを特集してほしいか（複数選択可）]],";",,FALSE,0))),0,1)</f>
        <v>0</v>
      </c>
      <c r="AR175" s="36">
        <f>IF(ISNA(_xlfn.XMATCH("都市景観や交通に関すること",_xlfn.TEXTSPLIT(回答一覧[[#This Row],[7⃣区のおしらせ「せたがや」でどのようなテーマを特集してほしいか（複数選択可）]],";",,FALSE,0))),0,1)</f>
        <v>0</v>
      </c>
      <c r="AS175" s="36">
        <f>IF(ISNA(_xlfn.XMATCH("特にない",_xlfn.TEXTSPLIT(回答一覧[[#This Row],[7⃣区のおしらせ「せたがや」でどのようなテーマを特集してほしいか（複数選択可）]],";",,FALSE,0))),0,1)</f>
        <v>0</v>
      </c>
      <c r="AT175" s="36">
        <f>IF(ISNA(_xlfn.XMATCH("その他",_xlfn.TEXTSPLIT(回答一覧[[#This Row],[7⃣区のおしらせ「せたがや」でどのようなテーマを特集してほしいか（複数選択可）]],";",,FALSE,0))),0,1)</f>
        <v>0</v>
      </c>
      <c r="AU175" s="36">
        <f>IF(ISNA(_xlfn.XMATCH("無回答",_xlfn.TEXTSPLIT(回答一覧[[#This Row],[7⃣区のおしらせ「せたがや」でどのようなテーマを特集してほしいか（複数選択可）]],";",,FALSE,0))),0,1)</f>
        <v>0</v>
      </c>
      <c r="AV175" s="8" t="s">
        <v>356</v>
      </c>
      <c r="AW175" s="8" t="s">
        <v>383</v>
      </c>
      <c r="AX175" s="8" t="s">
        <v>347</v>
      </c>
      <c r="AY175" s="7"/>
    </row>
    <row r="176" spans="1:51" ht="40.5">
      <c r="A176" s="6" t="s">
        <v>92</v>
      </c>
      <c r="B176" s="12" t="s">
        <v>374</v>
      </c>
      <c r="C176" s="12" t="s">
        <v>349</v>
      </c>
      <c r="D176" s="8" t="s">
        <v>728</v>
      </c>
      <c r="E176" s="8" t="s">
        <v>363</v>
      </c>
      <c r="F176" s="7" t="s">
        <v>375</v>
      </c>
      <c r="G176" s="36">
        <f>IF(ISNA(_xlfn.XMATCH("新聞折込・戸別配付",_xlfn.TEXTSPLIT(回答一覧[[#This Row],[4⃣区のおしらせ「せたがや」をどのように入手しているか（複数選択可）]],";",,FALSE,0))),0,1)</f>
        <v>0</v>
      </c>
      <c r="H176" s="36">
        <f>IF(ISNA(_xlfn.XMATCH("駅",_xlfn.TEXTSPLIT(回答一覧[[#This Row],[4⃣区のおしらせ「せたがや」をどのように入手しているか（複数選択可）]],";",,FALSE,0))),0,1)</f>
        <v>0</v>
      </c>
      <c r="I176" s="36">
        <f>IF(ISNA(_xlfn.XMATCH("郵便局・コンビニエンスストア・その他商業施設",_xlfn.TEXTSPLIT(回答一覧[[#This Row],[4⃣区のおしらせ「せたがや」をどのように入手しているか（複数選択可）]],";",,FALSE,0))),0,1)</f>
        <v>0</v>
      </c>
      <c r="J176" s="36">
        <f>IF(ISNA(_xlfn.XMATCH("区施設",_xlfn.TEXTSPLIT(回答一覧[[#This Row],[4⃣区のおしらせ「せたがや」をどのように入手しているか（複数選択可）]],";",,FALSE,0))),0,1)</f>
        <v>0</v>
      </c>
      <c r="K176" s="36">
        <f>IF(ISNA(_xlfn.XMATCH("区のホームページ",_xlfn.TEXTSPLIT(回答一覧[[#This Row],[4⃣区のおしらせ「せたがや」をどのように入手しているか（複数選択可）]],";",,FALSE,0))),0,1)</f>
        <v>0</v>
      </c>
      <c r="L176" s="36">
        <f>IF(ISNA(_xlfn.XMATCH("カタログポケット・マチイロ",_xlfn.TEXTSPLIT(回答一覧[[#This Row],[4⃣区のおしらせ「せたがや」をどのように入手しているか（複数選択可）]],";",,FALSE,0))),0,1)</f>
        <v>0</v>
      </c>
      <c r="M176" s="36">
        <f>IF(ISNA(_xlfn.XMATCH("入手していない",_xlfn.TEXTSPLIT(回答一覧[[#This Row],[4⃣区のおしらせ「せたがや」をどのように入手しているか（複数選択可）]],";",,FALSE,0))),0,1)</f>
        <v>0</v>
      </c>
      <c r="N176" s="36">
        <f>IF(ISNA(_xlfn.XMATCH("その他",_xlfn.TEXTSPLIT(回答一覧[[#This Row],[4⃣区のおしらせ「せたがや」をどのように入手しているか（複数選択可）]],";",,FALSE,0))),0,1)</f>
        <v>1</v>
      </c>
      <c r="O176" s="36">
        <f>IF(ISNA(_xlfn.XMATCH("無回答",_xlfn.TEXTSPLIT(回答一覧[[#This Row],[4⃣区のおしらせ「せたがや」をどのように入手しているか（複数選択可）]],";",,FALSE,0))),0,1)</f>
        <v>0</v>
      </c>
      <c r="P176" s="8" t="s">
        <v>360</v>
      </c>
      <c r="Q176" s="8" t="s">
        <v>352</v>
      </c>
      <c r="R176" s="8" t="s">
        <v>377</v>
      </c>
      <c r="S176" s="8" t="s">
        <v>377</v>
      </c>
      <c r="T176" s="8" t="s">
        <v>352</v>
      </c>
      <c r="U176" s="8" t="s">
        <v>377</v>
      </c>
      <c r="V176" s="8" t="s">
        <v>353</v>
      </c>
      <c r="W176" s="7" t="s">
        <v>378</v>
      </c>
      <c r="X176" s="36">
        <f>IF(ISNA(_xlfn.XMATCH("利用できる行政サービスや、暮らしに関わる情報・知識を入手したい",_xlfn.TEXTSPLIT(回答一覧[[#This Row],[6⃣区のおしらせ「せたがや」にどんなことを期待するか（複数選択可）]],";",,FALSE,0))),0,1)</f>
        <v>1</v>
      </c>
      <c r="Y176" s="36">
        <f>IF(ISNA(_xlfn.XMATCH("イベントの情報を入手したい",_xlfn.TEXTSPLIT(回答一覧[[#This Row],[6⃣区のおしらせ「せたがや」にどんなことを期待するか（複数選択可）]],";",,FALSE,0))),0,1)</f>
        <v>1</v>
      </c>
      <c r="Z176" s="36">
        <f>IF(ISNA(_xlfn.XMATCH("区の新しい取組みについて知りたい",_xlfn.TEXTSPLIT(回答一覧[[#This Row],[6⃣区のおしらせ「せたがや」にどんなことを期待するか（複数選択可）]],";",,FALSE,0))),0,1)</f>
        <v>1</v>
      </c>
      <c r="AA176" s="36">
        <f>IF(ISNA(_xlfn.XMATCH("予算など区政の基本的な情報を入手したい",_xlfn.TEXTSPLIT(回答一覧[[#This Row],[6⃣区のおしらせ「せたがや」にどんなことを期待するか（複数選択可）]],";",,FALSE,0))),0,1)</f>
        <v>0</v>
      </c>
      <c r="AB176" s="36">
        <f>IF(ISNA(_xlfn.XMATCH("区が直面する課題や、それに対する区の考え・取組みについて知りたい",_xlfn.TEXTSPLIT(回答一覧[[#This Row],[6⃣区のおしらせ「せたがや」にどんなことを期待するか（複数選択可）]],";",,FALSE,0))),0,1)</f>
        <v>0</v>
      </c>
      <c r="AC176" s="36">
        <f>IF(ISNA(_xlfn.XMATCH("区の取組みへの意見募集企画に意見や提案を寄せたい",_xlfn.TEXTSPLIT(回答一覧[[#This Row],[6⃣区のおしらせ「せたがや」にどんなことを期待するか（複数選択可）]],";",,FALSE,0))),0,1)</f>
        <v>0</v>
      </c>
      <c r="AD176" s="36">
        <f>IF(ISNA(_xlfn.XMATCH("区民等と区が協働して取り組んでいる事柄について知りたい",_xlfn.TEXTSPLIT(回答一覧[[#This Row],[6⃣区のおしらせ「せたがや」にどんなことを期待するか（複数選択可）]],";",,FALSE,0))),0,1)</f>
        <v>1</v>
      </c>
      <c r="AE176" s="36">
        <f>IF(ISNA(_xlfn.XMATCH("特にない",_xlfn.TEXTSPLIT(回答一覧[[#This Row],[6⃣区のおしらせ「せたがや」にどんなことを期待するか（複数選択可）]],";",,FALSE,0))),0,1)</f>
        <v>0</v>
      </c>
      <c r="AF176" s="36">
        <f>IF(ISNA(_xlfn.XMATCH("無回答",_xlfn.TEXTSPLIT(回答一覧[[#This Row],[6⃣区のおしらせ「せたがや」にどんなことを期待するか（複数選択可）]],";",,FALSE,0))),0,1)</f>
        <v>0</v>
      </c>
      <c r="AG176" s="7" t="s">
        <v>379</v>
      </c>
      <c r="AH176" s="36">
        <f>IF(ISNA(_xlfn.XMATCH("健康づくりや高齢者・障害者の福祉に関すること",_xlfn.TEXTSPLIT(回答一覧[[#This Row],[7⃣区のおしらせ「せたがや」でどのようなテーマを特集してほしいか（複数選択可）]],";",,FALSE,0))),0,1)</f>
        <v>0</v>
      </c>
      <c r="AI176" s="36">
        <f>IF(ISNA(_xlfn.XMATCH("生活の困りごとに対する支援に関すること",_xlfn.TEXTSPLIT(回答一覧[[#This Row],[7⃣区のおしらせ「せたがや」でどのようなテーマを特集してほしいか（複数選択可）]],";",,FALSE,0))),0,1)</f>
        <v>0</v>
      </c>
      <c r="AJ176" s="36">
        <f>IF(ISNA(_xlfn.XMATCH("子ども・若者や教育に関すること",_xlfn.TEXTSPLIT(回答一覧[[#This Row],[7⃣区のおしらせ「せたがや」でどのようなテーマを特集してほしいか（複数選択可）]],";",,FALSE,0))),0,1)</f>
        <v>1</v>
      </c>
      <c r="AK176" s="36">
        <f>IF(ISNA(_xlfn.XMATCH("地域コミュニティに関すること",_xlfn.TEXTSPLIT(回答一覧[[#This Row],[7⃣区のおしらせ「せたがや」でどのようなテーマを特集してほしいか（複数選択可）]],";",,FALSE,0))),0,1)</f>
        <v>1</v>
      </c>
      <c r="AL176" s="36">
        <f>IF(ISNA(_xlfn.XMATCH("防災や防犯に関すること",_xlfn.TEXTSPLIT(回答一覧[[#This Row],[7⃣区のおしらせ「せたがや」でどのようなテーマを特集してほしいか（複数選択可）]],";",,FALSE,0))),0,1)</f>
        <v>0</v>
      </c>
      <c r="AM176" s="36">
        <f>IF(ISNA(_xlfn.XMATCH("多様性の尊重（人権尊重・男女共同参画）に関すること",_xlfn.TEXTSPLIT(回答一覧[[#This Row],[7⃣区のおしらせ「せたがや」でどのようなテーマを特集してほしいか（複数選択可）]],";",,FALSE,0))),0,1)</f>
        <v>0</v>
      </c>
      <c r="AN176" s="36">
        <f>IF(ISNA(_xlfn.XMATCH("文化・芸術やスポーツ、生涯学習に関すること",_xlfn.TEXTSPLIT(回答一覧[[#This Row],[7⃣区のおしらせ「せたがや」でどのようなテーマを特集してほしいか（複数選択可）]],";",,FALSE,0))),0,1)</f>
        <v>1</v>
      </c>
      <c r="AO176" s="36">
        <f>IF(ISNA(_xlfn.XMATCH("清掃・資源リサイクルに関すること",_xlfn.TEXTSPLIT(回答一覧[[#This Row],[7⃣区のおしらせ「せたがや」でどのようなテーマを特集してほしいか（複数選択可）]],";",,FALSE,0))),0,1)</f>
        <v>0</v>
      </c>
      <c r="AP176" s="36">
        <f>IF(ISNA(_xlfn.XMATCH("消費者支援や産業振興・雇用促進に関すること",_xlfn.TEXTSPLIT(回答一覧[[#This Row],[7⃣区のおしらせ「せたがや」でどのようなテーマを特集してほしいか（複数選択可）]],";",,FALSE,0))),0,1)</f>
        <v>0</v>
      </c>
      <c r="AQ176" s="36">
        <f>IF(ISNA(_xlfn.XMATCH("公園・緑地や自然環境の保護に関すること",_xlfn.TEXTSPLIT(回答一覧[[#This Row],[7⃣区のおしらせ「せたがや」でどのようなテーマを特集してほしいか（複数選択可）]],";",,FALSE,0))),0,1)</f>
        <v>1</v>
      </c>
      <c r="AR176" s="36">
        <f>IF(ISNA(_xlfn.XMATCH("都市景観や交通に関すること",_xlfn.TEXTSPLIT(回答一覧[[#This Row],[7⃣区のおしらせ「せたがや」でどのようなテーマを特集してほしいか（複数選択可）]],";",,FALSE,0))),0,1)</f>
        <v>0</v>
      </c>
      <c r="AS176" s="36">
        <f>IF(ISNA(_xlfn.XMATCH("特にない",_xlfn.TEXTSPLIT(回答一覧[[#This Row],[7⃣区のおしらせ「せたがや」でどのようなテーマを特集してほしいか（複数選択可）]],";",,FALSE,0))),0,1)</f>
        <v>0</v>
      </c>
      <c r="AT176" s="36">
        <f>IF(ISNA(_xlfn.XMATCH("その他",_xlfn.TEXTSPLIT(回答一覧[[#This Row],[7⃣区のおしらせ「せたがや」でどのようなテーマを特集してほしいか（複数選択可）]],";",,FALSE,0))),0,1)</f>
        <v>0</v>
      </c>
      <c r="AU176" s="36">
        <f>IF(ISNA(_xlfn.XMATCH("無回答",_xlfn.TEXTSPLIT(回答一覧[[#This Row],[7⃣区のおしらせ「せたがや」でどのようなテーマを特集してほしいか（複数選択可）]],";",,FALSE,0))),0,1)</f>
        <v>0</v>
      </c>
      <c r="AV176" s="8" t="s">
        <v>363</v>
      </c>
      <c r="AW176" s="8" t="s">
        <v>357</v>
      </c>
      <c r="AX176" s="8" t="s">
        <v>347</v>
      </c>
      <c r="AY176" s="7"/>
    </row>
    <row r="177" spans="1:51" ht="67.5">
      <c r="A177" s="6" t="s">
        <v>91</v>
      </c>
      <c r="B177" s="12" t="s">
        <v>368</v>
      </c>
      <c r="C177" s="12" t="s">
        <v>349</v>
      </c>
      <c r="D177" s="8" t="s">
        <v>728</v>
      </c>
      <c r="E177" s="8" t="s">
        <v>363</v>
      </c>
      <c r="F177" s="7" t="s">
        <v>369</v>
      </c>
      <c r="G177" s="36">
        <f>IF(ISNA(_xlfn.XMATCH("新聞折込・戸別配付",_xlfn.TEXTSPLIT(回答一覧[[#This Row],[4⃣区のおしらせ「せたがや」をどのように入手しているか（複数選択可）]],";",,FALSE,0))),0,1)</f>
        <v>0</v>
      </c>
      <c r="H177" s="36">
        <f>IF(ISNA(_xlfn.XMATCH("駅",_xlfn.TEXTSPLIT(回答一覧[[#This Row],[4⃣区のおしらせ「せたがや」をどのように入手しているか（複数選択可）]],";",,FALSE,0))),0,1)</f>
        <v>0</v>
      </c>
      <c r="I177" s="36">
        <f>IF(ISNA(_xlfn.XMATCH("郵便局・コンビニエンスストア・その他商業施設",_xlfn.TEXTSPLIT(回答一覧[[#This Row],[4⃣区のおしらせ「せたがや」をどのように入手しているか（複数選択可）]],";",,FALSE,0))),0,1)</f>
        <v>0</v>
      </c>
      <c r="J177" s="36">
        <f>IF(ISNA(_xlfn.XMATCH("区施設",_xlfn.TEXTSPLIT(回答一覧[[#This Row],[4⃣区のおしらせ「せたがや」をどのように入手しているか（複数選択可）]],";",,FALSE,0))),0,1)</f>
        <v>1</v>
      </c>
      <c r="K177" s="36">
        <f>IF(ISNA(_xlfn.XMATCH("区のホームページ",_xlfn.TEXTSPLIT(回答一覧[[#This Row],[4⃣区のおしらせ「せたがや」をどのように入手しているか（複数選択可）]],";",,FALSE,0))),0,1)</f>
        <v>1</v>
      </c>
      <c r="L177" s="36">
        <f>IF(ISNA(_xlfn.XMATCH("カタログポケット・マチイロ",_xlfn.TEXTSPLIT(回答一覧[[#This Row],[4⃣区のおしらせ「せたがや」をどのように入手しているか（複数選択可）]],";",,FALSE,0))),0,1)</f>
        <v>0</v>
      </c>
      <c r="M177" s="36">
        <f>IF(ISNA(_xlfn.XMATCH("入手していない",_xlfn.TEXTSPLIT(回答一覧[[#This Row],[4⃣区のおしらせ「せたがや」をどのように入手しているか（複数選択可）]],";",,FALSE,0))),0,1)</f>
        <v>0</v>
      </c>
      <c r="N177" s="36">
        <f>IF(ISNA(_xlfn.XMATCH("その他",_xlfn.TEXTSPLIT(回答一覧[[#This Row],[4⃣区のおしらせ「せたがや」をどのように入手しているか（複数選択可）]],";",,FALSE,0))),0,1)</f>
        <v>0</v>
      </c>
      <c r="O177" s="36">
        <f>IF(ISNA(_xlfn.XMATCH("無回答",_xlfn.TEXTSPLIT(回答一覧[[#This Row],[4⃣区のおしらせ「せたがや」をどのように入手しているか（複数選択可）]],";",,FALSE,0))),0,1)</f>
        <v>0</v>
      </c>
      <c r="P177" s="8" t="s">
        <v>351</v>
      </c>
      <c r="Q177" s="8" t="s">
        <v>352</v>
      </c>
      <c r="R177" s="8" t="s">
        <v>352</v>
      </c>
      <c r="S177" s="8" t="s">
        <v>352</v>
      </c>
      <c r="T177" s="8" t="s">
        <v>352</v>
      </c>
      <c r="U177" s="8" t="s">
        <v>352</v>
      </c>
      <c r="V177" s="8" t="s">
        <v>370</v>
      </c>
      <c r="W177" s="7" t="s">
        <v>371</v>
      </c>
      <c r="X177" s="36">
        <f>IF(ISNA(_xlfn.XMATCH("利用できる行政サービスや、暮らしに関わる情報・知識を入手したい",_xlfn.TEXTSPLIT(回答一覧[[#This Row],[6⃣区のおしらせ「せたがや」にどんなことを期待するか（複数選択可）]],";",,FALSE,0))),0,1)</f>
        <v>1</v>
      </c>
      <c r="Y177" s="36">
        <f>IF(ISNA(_xlfn.XMATCH("イベントの情報を入手したい",_xlfn.TEXTSPLIT(回答一覧[[#This Row],[6⃣区のおしらせ「せたがや」にどんなことを期待するか（複数選択可）]],";",,FALSE,0))),0,1)</f>
        <v>1</v>
      </c>
      <c r="Z177" s="36">
        <f>IF(ISNA(_xlfn.XMATCH("区の新しい取組みについて知りたい",_xlfn.TEXTSPLIT(回答一覧[[#This Row],[6⃣区のおしらせ「せたがや」にどんなことを期待するか（複数選択可）]],";",,FALSE,0))),0,1)</f>
        <v>1</v>
      </c>
      <c r="AA177" s="36">
        <f>IF(ISNA(_xlfn.XMATCH("予算など区政の基本的な情報を入手したい",_xlfn.TEXTSPLIT(回答一覧[[#This Row],[6⃣区のおしらせ「せたがや」にどんなことを期待するか（複数選択可）]],";",,FALSE,0))),0,1)</f>
        <v>0</v>
      </c>
      <c r="AB177" s="36">
        <f>IF(ISNA(_xlfn.XMATCH("区が直面する課題や、それに対する区の考え・取組みについて知りたい",_xlfn.TEXTSPLIT(回答一覧[[#This Row],[6⃣区のおしらせ「せたがや」にどんなことを期待するか（複数選択可）]],";",,FALSE,0))),0,1)</f>
        <v>1</v>
      </c>
      <c r="AC177" s="36">
        <f>IF(ISNA(_xlfn.XMATCH("区の取組みへの意見募集企画に意見や提案を寄せたい",_xlfn.TEXTSPLIT(回答一覧[[#This Row],[6⃣区のおしらせ「せたがや」にどんなことを期待するか（複数選択可）]],";",,FALSE,0))),0,1)</f>
        <v>0</v>
      </c>
      <c r="AD177" s="36">
        <f>IF(ISNA(_xlfn.XMATCH("区民等と区が協働して取り組んでいる事柄について知りたい",_xlfn.TEXTSPLIT(回答一覧[[#This Row],[6⃣区のおしらせ「せたがや」にどんなことを期待するか（複数選択可）]],";",,FALSE,0))),0,1)</f>
        <v>1</v>
      </c>
      <c r="AE177" s="36">
        <f>IF(ISNA(_xlfn.XMATCH("特にない",_xlfn.TEXTSPLIT(回答一覧[[#This Row],[6⃣区のおしらせ「せたがや」にどんなことを期待するか（複数選択可）]],";",,FALSE,0))),0,1)</f>
        <v>0</v>
      </c>
      <c r="AF177" s="36">
        <f>IF(ISNA(_xlfn.XMATCH("無回答",_xlfn.TEXTSPLIT(回答一覧[[#This Row],[6⃣区のおしらせ「せたがや」にどんなことを期待するか（複数選択可）]],";",,FALSE,0))),0,1)</f>
        <v>0</v>
      </c>
      <c r="AG177" s="7" t="s">
        <v>372</v>
      </c>
      <c r="AH177" s="36">
        <f>IF(ISNA(_xlfn.XMATCH("健康づくりや高齢者・障害者の福祉に関すること",_xlfn.TEXTSPLIT(回答一覧[[#This Row],[7⃣区のおしらせ「せたがや」でどのようなテーマを特集してほしいか（複数選択可）]],";",,FALSE,0))),0,1)</f>
        <v>1</v>
      </c>
      <c r="AI177" s="36">
        <f>IF(ISNA(_xlfn.XMATCH("生活の困りごとに対する支援に関すること",_xlfn.TEXTSPLIT(回答一覧[[#This Row],[7⃣区のおしらせ「せたがや」でどのようなテーマを特集してほしいか（複数選択可）]],";",,FALSE,0))),0,1)</f>
        <v>1</v>
      </c>
      <c r="AJ177" s="36">
        <f>IF(ISNA(_xlfn.XMATCH("子ども・若者や教育に関すること",_xlfn.TEXTSPLIT(回答一覧[[#This Row],[7⃣区のおしらせ「せたがや」でどのようなテーマを特集してほしいか（複数選択可）]],";",,FALSE,0))),0,1)</f>
        <v>1</v>
      </c>
      <c r="AK177" s="36">
        <f>IF(ISNA(_xlfn.XMATCH("地域コミュニティに関すること",_xlfn.TEXTSPLIT(回答一覧[[#This Row],[7⃣区のおしらせ「せたがや」でどのようなテーマを特集してほしいか（複数選択可）]],";",,FALSE,0))),0,1)</f>
        <v>1</v>
      </c>
      <c r="AL177" s="36">
        <f>IF(ISNA(_xlfn.XMATCH("防災や防犯に関すること",_xlfn.TEXTSPLIT(回答一覧[[#This Row],[7⃣区のおしらせ「せたがや」でどのようなテーマを特集してほしいか（複数選択可）]],";",,FALSE,0))),0,1)</f>
        <v>1</v>
      </c>
      <c r="AM177" s="36">
        <f>IF(ISNA(_xlfn.XMATCH("多様性の尊重（人権尊重・男女共同参画）に関すること",_xlfn.TEXTSPLIT(回答一覧[[#This Row],[7⃣区のおしらせ「せたがや」でどのようなテーマを特集してほしいか（複数選択可）]],";",,FALSE,0))),0,1)</f>
        <v>0</v>
      </c>
      <c r="AN177" s="36">
        <f>IF(ISNA(_xlfn.XMATCH("文化・芸術やスポーツ、生涯学習に関すること",_xlfn.TEXTSPLIT(回答一覧[[#This Row],[7⃣区のおしらせ「せたがや」でどのようなテーマを特集してほしいか（複数選択可）]],";",,FALSE,0))),0,1)</f>
        <v>1</v>
      </c>
      <c r="AO177" s="36">
        <f>IF(ISNA(_xlfn.XMATCH("清掃・資源リサイクルに関すること",_xlfn.TEXTSPLIT(回答一覧[[#This Row],[7⃣区のおしらせ「せたがや」でどのようなテーマを特集してほしいか（複数選択可）]],";",,FALSE,0))),0,1)</f>
        <v>1</v>
      </c>
      <c r="AP177" s="36">
        <f>IF(ISNA(_xlfn.XMATCH("消費者支援や産業振興・雇用促進に関すること",_xlfn.TEXTSPLIT(回答一覧[[#This Row],[7⃣区のおしらせ「せたがや」でどのようなテーマを特集してほしいか（複数選択可）]],";",,FALSE,0))),0,1)</f>
        <v>1</v>
      </c>
      <c r="AQ177" s="36">
        <f>IF(ISNA(_xlfn.XMATCH("公園・緑地や自然環境の保護に関すること",_xlfn.TEXTSPLIT(回答一覧[[#This Row],[7⃣区のおしらせ「せたがや」でどのようなテーマを特集してほしいか（複数選択可）]],";",,FALSE,0))),0,1)</f>
        <v>1</v>
      </c>
      <c r="AR177" s="36">
        <f>IF(ISNA(_xlfn.XMATCH("都市景観や交通に関すること",_xlfn.TEXTSPLIT(回答一覧[[#This Row],[7⃣区のおしらせ「せたがや」でどのようなテーマを特集してほしいか（複数選択可）]],";",,FALSE,0))),0,1)</f>
        <v>1</v>
      </c>
      <c r="AS177" s="36">
        <f>IF(ISNA(_xlfn.XMATCH("特にない",_xlfn.TEXTSPLIT(回答一覧[[#This Row],[7⃣区のおしらせ「せたがや」でどのようなテーマを特集してほしいか（複数選択可）]],";",,FALSE,0))),0,1)</f>
        <v>0</v>
      </c>
      <c r="AT177" s="36">
        <f>IF(ISNA(_xlfn.XMATCH("その他",_xlfn.TEXTSPLIT(回答一覧[[#This Row],[7⃣区のおしらせ「せたがや」でどのようなテーマを特集してほしいか（複数選択可）]],";",,FALSE,0))),0,1)</f>
        <v>0</v>
      </c>
      <c r="AU177" s="36">
        <f>IF(ISNA(_xlfn.XMATCH("無回答",_xlfn.TEXTSPLIT(回答一覧[[#This Row],[7⃣区のおしらせ「せたがや」でどのようなテーマを特集してほしいか（複数選択可）]],";",,FALSE,0))),0,1)</f>
        <v>0</v>
      </c>
      <c r="AV177" s="8" t="s">
        <v>363</v>
      </c>
      <c r="AW177" s="8" t="s">
        <v>357</v>
      </c>
      <c r="AX177" s="8" t="s">
        <v>347</v>
      </c>
      <c r="AY177" s="7"/>
    </row>
    <row r="178" spans="1:51" ht="81">
      <c r="A178" s="6" t="s">
        <v>90</v>
      </c>
      <c r="B178" s="12" t="s">
        <v>364</v>
      </c>
      <c r="C178" s="12" t="s">
        <v>349</v>
      </c>
      <c r="D178" s="8" t="s">
        <v>728</v>
      </c>
      <c r="E178" s="8" t="s">
        <v>730</v>
      </c>
      <c r="F178" s="7" t="s">
        <v>365</v>
      </c>
      <c r="G178" s="36">
        <f>IF(ISNA(_xlfn.XMATCH("新聞折込・戸別配付",_xlfn.TEXTSPLIT(回答一覧[[#This Row],[4⃣区のおしらせ「せたがや」をどのように入手しているか（複数選択可）]],";",,FALSE,0))),0,1)</f>
        <v>1</v>
      </c>
      <c r="H178" s="36">
        <f>IF(ISNA(_xlfn.XMATCH("駅",_xlfn.TEXTSPLIT(回答一覧[[#This Row],[4⃣区のおしらせ「せたがや」をどのように入手しているか（複数選択可）]],";",,FALSE,0))),0,1)</f>
        <v>0</v>
      </c>
      <c r="I178" s="36">
        <f>IF(ISNA(_xlfn.XMATCH("郵便局・コンビニエンスストア・その他商業施設",_xlfn.TEXTSPLIT(回答一覧[[#This Row],[4⃣区のおしらせ「せたがや」をどのように入手しているか（複数選択可）]],";",,FALSE,0))),0,1)</f>
        <v>0</v>
      </c>
      <c r="J178" s="36">
        <f>IF(ISNA(_xlfn.XMATCH("区施設",_xlfn.TEXTSPLIT(回答一覧[[#This Row],[4⃣区のおしらせ「せたがや」をどのように入手しているか（複数選択可）]],";",,FALSE,0))),0,1)</f>
        <v>1</v>
      </c>
      <c r="K178" s="36">
        <f>IF(ISNA(_xlfn.XMATCH("区のホームページ",_xlfn.TEXTSPLIT(回答一覧[[#This Row],[4⃣区のおしらせ「せたがや」をどのように入手しているか（複数選択可）]],";",,FALSE,0))),0,1)</f>
        <v>0</v>
      </c>
      <c r="L178" s="36">
        <f>IF(ISNA(_xlfn.XMATCH("カタログポケット・マチイロ",_xlfn.TEXTSPLIT(回答一覧[[#This Row],[4⃣区のおしらせ「せたがや」をどのように入手しているか（複数選択可）]],";",,FALSE,0))),0,1)</f>
        <v>0</v>
      </c>
      <c r="M178" s="36">
        <f>IF(ISNA(_xlfn.XMATCH("入手していない",_xlfn.TEXTSPLIT(回答一覧[[#This Row],[4⃣区のおしらせ「せたがや」をどのように入手しているか（複数選択可）]],";",,FALSE,0))),0,1)</f>
        <v>0</v>
      </c>
      <c r="N178" s="36">
        <f>IF(ISNA(_xlfn.XMATCH("その他",_xlfn.TEXTSPLIT(回答一覧[[#This Row],[4⃣区のおしらせ「せたがや」をどのように入手しているか（複数選択可）]],";",,FALSE,0))),0,1)</f>
        <v>0</v>
      </c>
      <c r="O178" s="36">
        <f>IF(ISNA(_xlfn.XMATCH("無回答",_xlfn.TEXTSPLIT(回答一覧[[#This Row],[4⃣区のおしらせ「せたがや」をどのように入手しているか（複数選択可）]],";",,FALSE,0))),0,1)</f>
        <v>0</v>
      </c>
      <c r="P178" s="8" t="s">
        <v>351</v>
      </c>
      <c r="Q178" s="8" t="s">
        <v>352</v>
      </c>
      <c r="R178" s="8" t="s">
        <v>352</v>
      </c>
      <c r="S178" s="8" t="s">
        <v>352</v>
      </c>
      <c r="T178" s="8" t="s">
        <v>352</v>
      </c>
      <c r="U178" s="8" t="s">
        <v>352</v>
      </c>
      <c r="V178" s="8" t="s">
        <v>353</v>
      </c>
      <c r="W178" s="7" t="s">
        <v>366</v>
      </c>
      <c r="X178" s="36">
        <f>IF(ISNA(_xlfn.XMATCH("利用できる行政サービスや、暮らしに関わる情報・知識を入手したい",_xlfn.TEXTSPLIT(回答一覧[[#This Row],[6⃣区のおしらせ「せたがや」にどんなことを期待するか（複数選択可）]],";",,FALSE,0))),0,1)</f>
        <v>1</v>
      </c>
      <c r="Y178" s="36">
        <f>IF(ISNA(_xlfn.XMATCH("イベントの情報を入手したい",_xlfn.TEXTSPLIT(回答一覧[[#This Row],[6⃣区のおしらせ「せたがや」にどんなことを期待するか（複数選択可）]],";",,FALSE,0))),0,1)</f>
        <v>1</v>
      </c>
      <c r="Z178" s="36">
        <f>IF(ISNA(_xlfn.XMATCH("区の新しい取組みについて知りたい",_xlfn.TEXTSPLIT(回答一覧[[#This Row],[6⃣区のおしらせ「せたがや」にどんなことを期待するか（複数選択可）]],";",,FALSE,0))),0,1)</f>
        <v>1</v>
      </c>
      <c r="AA178" s="36">
        <f>IF(ISNA(_xlfn.XMATCH("予算など区政の基本的な情報を入手したい",_xlfn.TEXTSPLIT(回答一覧[[#This Row],[6⃣区のおしらせ「せたがや」にどんなことを期待するか（複数選択可）]],";",,FALSE,0))),0,1)</f>
        <v>1</v>
      </c>
      <c r="AB178" s="36">
        <f>IF(ISNA(_xlfn.XMATCH("区が直面する課題や、それに対する区の考え・取組みについて知りたい",_xlfn.TEXTSPLIT(回答一覧[[#This Row],[6⃣区のおしらせ「せたがや」にどんなことを期待するか（複数選択可）]],";",,FALSE,0))),0,1)</f>
        <v>1</v>
      </c>
      <c r="AC178" s="36">
        <f>IF(ISNA(_xlfn.XMATCH("区の取組みへの意見募集企画に意見や提案を寄せたい",_xlfn.TEXTSPLIT(回答一覧[[#This Row],[6⃣区のおしらせ「せたがや」にどんなことを期待するか（複数選択可）]],";",,FALSE,0))),0,1)</f>
        <v>1</v>
      </c>
      <c r="AD178" s="36">
        <f>IF(ISNA(_xlfn.XMATCH("区民等と区が協働して取り組んでいる事柄について知りたい",_xlfn.TEXTSPLIT(回答一覧[[#This Row],[6⃣区のおしらせ「せたがや」にどんなことを期待するか（複数選択可）]],";",,FALSE,0))),0,1)</f>
        <v>1</v>
      </c>
      <c r="AE178" s="36">
        <f>IF(ISNA(_xlfn.XMATCH("特にない",_xlfn.TEXTSPLIT(回答一覧[[#This Row],[6⃣区のおしらせ「せたがや」にどんなことを期待するか（複数選択可）]],";",,FALSE,0))),0,1)</f>
        <v>0</v>
      </c>
      <c r="AF178" s="36">
        <f>IF(ISNA(_xlfn.XMATCH("無回答",_xlfn.TEXTSPLIT(回答一覧[[#This Row],[6⃣区のおしらせ「せたがや」にどんなことを期待するか（複数選択可）]],";",,FALSE,0))),0,1)</f>
        <v>0</v>
      </c>
      <c r="AG178" s="7" t="s">
        <v>367</v>
      </c>
      <c r="AH178" s="36">
        <f>IF(ISNA(_xlfn.XMATCH("健康づくりや高齢者・障害者の福祉に関すること",_xlfn.TEXTSPLIT(回答一覧[[#This Row],[7⃣区のおしらせ「せたがや」でどのようなテーマを特集してほしいか（複数選択可）]],";",,FALSE,0))),0,1)</f>
        <v>0</v>
      </c>
      <c r="AI178" s="36">
        <f>IF(ISNA(_xlfn.XMATCH("生活の困りごとに対する支援に関すること",_xlfn.TEXTSPLIT(回答一覧[[#This Row],[7⃣区のおしらせ「せたがや」でどのようなテーマを特集してほしいか（複数選択可）]],";",,FALSE,0))),0,1)</f>
        <v>1</v>
      </c>
      <c r="AJ178" s="36">
        <f>IF(ISNA(_xlfn.XMATCH("子ども・若者や教育に関すること",_xlfn.TEXTSPLIT(回答一覧[[#This Row],[7⃣区のおしらせ「せたがや」でどのようなテーマを特集してほしいか（複数選択可）]],";",,FALSE,0))),0,1)</f>
        <v>1</v>
      </c>
      <c r="AK178" s="36">
        <f>IF(ISNA(_xlfn.XMATCH("地域コミュニティに関すること",_xlfn.TEXTSPLIT(回答一覧[[#This Row],[7⃣区のおしらせ「せたがや」でどのようなテーマを特集してほしいか（複数選択可）]],";",,FALSE,0))),0,1)</f>
        <v>0</v>
      </c>
      <c r="AL178" s="36">
        <f>IF(ISNA(_xlfn.XMATCH("防災や防犯に関すること",_xlfn.TEXTSPLIT(回答一覧[[#This Row],[7⃣区のおしらせ「せたがや」でどのようなテーマを特集してほしいか（複数選択可）]],";",,FALSE,0))),0,1)</f>
        <v>1</v>
      </c>
      <c r="AM178" s="36">
        <f>IF(ISNA(_xlfn.XMATCH("多様性の尊重（人権尊重・男女共同参画）に関すること",_xlfn.TEXTSPLIT(回答一覧[[#This Row],[7⃣区のおしらせ「せたがや」でどのようなテーマを特集してほしいか（複数選択可）]],";",,FALSE,0))),0,1)</f>
        <v>1</v>
      </c>
      <c r="AN178" s="36">
        <f>IF(ISNA(_xlfn.XMATCH("文化・芸術やスポーツ、生涯学習に関すること",_xlfn.TEXTSPLIT(回答一覧[[#This Row],[7⃣区のおしらせ「せたがや」でどのようなテーマを特集してほしいか（複数選択可）]],";",,FALSE,0))),0,1)</f>
        <v>0</v>
      </c>
      <c r="AO178" s="36">
        <f>IF(ISNA(_xlfn.XMATCH("清掃・資源リサイクルに関すること",_xlfn.TEXTSPLIT(回答一覧[[#This Row],[7⃣区のおしらせ「せたがや」でどのようなテーマを特集してほしいか（複数選択可）]],";",,FALSE,0))),0,1)</f>
        <v>1</v>
      </c>
      <c r="AP178" s="36">
        <f>IF(ISNA(_xlfn.XMATCH("消費者支援や産業振興・雇用促進に関すること",_xlfn.TEXTSPLIT(回答一覧[[#This Row],[7⃣区のおしらせ「せたがや」でどのようなテーマを特集してほしいか（複数選択可）]],";",,FALSE,0))),0,1)</f>
        <v>0</v>
      </c>
      <c r="AQ178" s="36">
        <f>IF(ISNA(_xlfn.XMATCH("公園・緑地や自然環境の保護に関すること",_xlfn.TEXTSPLIT(回答一覧[[#This Row],[7⃣区のおしらせ「せたがや」でどのようなテーマを特集してほしいか（複数選択可）]],";",,FALSE,0))),0,1)</f>
        <v>0</v>
      </c>
      <c r="AR178" s="36">
        <f>IF(ISNA(_xlfn.XMATCH("都市景観や交通に関すること",_xlfn.TEXTSPLIT(回答一覧[[#This Row],[7⃣区のおしらせ「せたがや」でどのようなテーマを特集してほしいか（複数選択可）]],";",,FALSE,0))),0,1)</f>
        <v>0</v>
      </c>
      <c r="AS178" s="36">
        <f>IF(ISNA(_xlfn.XMATCH("特にない",_xlfn.TEXTSPLIT(回答一覧[[#This Row],[7⃣区のおしらせ「せたがや」でどのようなテーマを特集してほしいか（複数選択可）]],";",,FALSE,0))),0,1)</f>
        <v>0</v>
      </c>
      <c r="AT178" s="36">
        <f>IF(ISNA(_xlfn.XMATCH("その他",_xlfn.TEXTSPLIT(回答一覧[[#This Row],[7⃣区のおしらせ「せたがや」でどのようなテーマを特集してほしいか（複数選択可）]],";",,FALSE,0))),0,1)</f>
        <v>0</v>
      </c>
      <c r="AU178" s="36">
        <f>IF(ISNA(_xlfn.XMATCH("無回答",_xlfn.TEXTSPLIT(回答一覧[[#This Row],[7⃣区のおしらせ「せたがや」でどのようなテーマを特集してほしいか（複数選択可）]],";",,FALSE,0))),0,1)</f>
        <v>0</v>
      </c>
      <c r="AV178" s="8" t="s">
        <v>363</v>
      </c>
      <c r="AW178" s="8" t="s">
        <v>357</v>
      </c>
      <c r="AX178" s="8" t="s">
        <v>347</v>
      </c>
      <c r="AY178" s="7"/>
    </row>
    <row r="179" spans="1:51" ht="54">
      <c r="A179" s="6" t="s">
        <v>89</v>
      </c>
      <c r="B179" s="12" t="s">
        <v>358</v>
      </c>
      <c r="C179" s="12" t="s">
        <v>349</v>
      </c>
      <c r="D179" s="8" t="s">
        <v>728</v>
      </c>
      <c r="E179" s="8" t="s">
        <v>363</v>
      </c>
      <c r="F179" s="7" t="s">
        <v>359</v>
      </c>
      <c r="G179" s="36">
        <f>IF(ISNA(_xlfn.XMATCH("新聞折込・戸別配付",_xlfn.TEXTSPLIT(回答一覧[[#This Row],[4⃣区のおしらせ「せたがや」をどのように入手しているか（複数選択可）]],";",,FALSE,0))),0,1)</f>
        <v>0</v>
      </c>
      <c r="H179" s="36">
        <f>IF(ISNA(_xlfn.XMATCH("駅",_xlfn.TEXTSPLIT(回答一覧[[#This Row],[4⃣区のおしらせ「せたがや」をどのように入手しているか（複数選択可）]],";",,FALSE,0))),0,1)</f>
        <v>0</v>
      </c>
      <c r="I179" s="36">
        <f>IF(ISNA(_xlfn.XMATCH("郵便局・コンビニエンスストア・その他商業施設",_xlfn.TEXTSPLIT(回答一覧[[#This Row],[4⃣区のおしらせ「せたがや」をどのように入手しているか（複数選択可）]],";",,FALSE,0))),0,1)</f>
        <v>0</v>
      </c>
      <c r="J179" s="36">
        <f>IF(ISNA(_xlfn.XMATCH("区施設",_xlfn.TEXTSPLIT(回答一覧[[#This Row],[4⃣区のおしらせ「せたがや」をどのように入手しているか（複数選択可）]],";",,FALSE,0))),0,1)</f>
        <v>1</v>
      </c>
      <c r="K179" s="36">
        <f>IF(ISNA(_xlfn.XMATCH("区のホームページ",_xlfn.TEXTSPLIT(回答一覧[[#This Row],[4⃣区のおしらせ「せたがや」をどのように入手しているか（複数選択可）]],";",,FALSE,0))),0,1)</f>
        <v>0</v>
      </c>
      <c r="L179" s="36">
        <f>IF(ISNA(_xlfn.XMATCH("カタログポケット・マチイロ",_xlfn.TEXTSPLIT(回答一覧[[#This Row],[4⃣区のおしらせ「せたがや」をどのように入手しているか（複数選択可）]],";",,FALSE,0))),0,1)</f>
        <v>0</v>
      </c>
      <c r="M179" s="36">
        <f>IF(ISNA(_xlfn.XMATCH("入手していない",_xlfn.TEXTSPLIT(回答一覧[[#This Row],[4⃣区のおしらせ「せたがや」をどのように入手しているか（複数選択可）]],";",,FALSE,0))),0,1)</f>
        <v>0</v>
      </c>
      <c r="N179" s="36">
        <f>IF(ISNA(_xlfn.XMATCH("その他",_xlfn.TEXTSPLIT(回答一覧[[#This Row],[4⃣区のおしらせ「せたがや」をどのように入手しているか（複数選択可）]],";",,FALSE,0))),0,1)</f>
        <v>0</v>
      </c>
      <c r="O179" s="36">
        <f>IF(ISNA(_xlfn.XMATCH("無回答",_xlfn.TEXTSPLIT(回答一覧[[#This Row],[4⃣区のおしらせ「せたがや」をどのように入手しているか（複数選択可）]],";",,FALSE,0))),0,1)</f>
        <v>0</v>
      </c>
      <c r="P179" s="8" t="s">
        <v>360</v>
      </c>
      <c r="Q179" s="8" t="s">
        <v>352</v>
      </c>
      <c r="R179" s="8" t="s">
        <v>352</v>
      </c>
      <c r="S179" s="8" t="s">
        <v>352</v>
      </c>
      <c r="T179" s="8" t="s">
        <v>352</v>
      </c>
      <c r="U179" s="8" t="s">
        <v>352</v>
      </c>
      <c r="V179" s="8" t="s">
        <v>353</v>
      </c>
      <c r="W179" s="7" t="s">
        <v>361</v>
      </c>
      <c r="X179" s="36">
        <f>IF(ISNA(_xlfn.XMATCH("利用できる行政サービスや、暮らしに関わる情報・知識を入手したい",_xlfn.TEXTSPLIT(回答一覧[[#This Row],[6⃣区のおしらせ「せたがや」にどんなことを期待するか（複数選択可）]],";",,FALSE,0))),0,1)</f>
        <v>1</v>
      </c>
      <c r="Y179" s="36">
        <f>IF(ISNA(_xlfn.XMATCH("イベントの情報を入手したい",_xlfn.TEXTSPLIT(回答一覧[[#This Row],[6⃣区のおしらせ「せたがや」にどんなことを期待するか（複数選択可）]],";",,FALSE,0))),0,1)</f>
        <v>1</v>
      </c>
      <c r="Z179" s="36">
        <f>IF(ISNA(_xlfn.XMATCH("区の新しい取組みについて知りたい",_xlfn.TEXTSPLIT(回答一覧[[#This Row],[6⃣区のおしらせ「せたがや」にどんなことを期待するか（複数選択可）]],";",,FALSE,0))),0,1)</f>
        <v>1</v>
      </c>
      <c r="AA179" s="36">
        <f>IF(ISNA(_xlfn.XMATCH("予算など区政の基本的な情報を入手したい",_xlfn.TEXTSPLIT(回答一覧[[#This Row],[6⃣区のおしらせ「せたがや」にどんなことを期待するか（複数選択可）]],";",,FALSE,0))),0,1)</f>
        <v>0</v>
      </c>
      <c r="AB179" s="36">
        <f>IF(ISNA(_xlfn.XMATCH("区が直面する課題や、それに対する区の考え・取組みについて知りたい",_xlfn.TEXTSPLIT(回答一覧[[#This Row],[6⃣区のおしらせ「せたがや」にどんなことを期待するか（複数選択可）]],";",,FALSE,0))),0,1)</f>
        <v>1</v>
      </c>
      <c r="AC179" s="36">
        <f>IF(ISNA(_xlfn.XMATCH("区の取組みへの意見募集企画に意見や提案を寄せたい",_xlfn.TEXTSPLIT(回答一覧[[#This Row],[6⃣区のおしらせ「せたがや」にどんなことを期待するか（複数選択可）]],";",,FALSE,0))),0,1)</f>
        <v>0</v>
      </c>
      <c r="AD179" s="36">
        <f>IF(ISNA(_xlfn.XMATCH("区民等と区が協働して取り組んでいる事柄について知りたい",_xlfn.TEXTSPLIT(回答一覧[[#This Row],[6⃣区のおしらせ「せたがや」にどんなことを期待するか（複数選択可）]],";",,FALSE,0))),0,1)</f>
        <v>0</v>
      </c>
      <c r="AE179" s="36">
        <f>IF(ISNA(_xlfn.XMATCH("特にない",_xlfn.TEXTSPLIT(回答一覧[[#This Row],[6⃣区のおしらせ「せたがや」にどんなことを期待するか（複数選択可）]],";",,FALSE,0))),0,1)</f>
        <v>0</v>
      </c>
      <c r="AF179" s="36">
        <f>IF(ISNA(_xlfn.XMATCH("無回答",_xlfn.TEXTSPLIT(回答一覧[[#This Row],[6⃣区のおしらせ「せたがや」にどんなことを期待するか（複数選択可）]],";",,FALSE,0))),0,1)</f>
        <v>0</v>
      </c>
      <c r="AG179" s="7" t="s">
        <v>362</v>
      </c>
      <c r="AH179" s="36">
        <f>IF(ISNA(_xlfn.XMATCH("健康づくりや高齢者・障害者の福祉に関すること",_xlfn.TEXTSPLIT(回答一覧[[#This Row],[7⃣区のおしらせ「せたがや」でどのようなテーマを特集してほしいか（複数選択可）]],";",,FALSE,0))),0,1)</f>
        <v>0</v>
      </c>
      <c r="AI179" s="36">
        <f>IF(ISNA(_xlfn.XMATCH("生活の困りごとに対する支援に関すること",_xlfn.TEXTSPLIT(回答一覧[[#This Row],[7⃣区のおしらせ「せたがや」でどのようなテーマを特集してほしいか（複数選択可）]],";",,FALSE,0))),0,1)</f>
        <v>1</v>
      </c>
      <c r="AJ179" s="36">
        <f>IF(ISNA(_xlfn.XMATCH("子ども・若者や教育に関すること",_xlfn.TEXTSPLIT(回答一覧[[#This Row],[7⃣区のおしらせ「せたがや」でどのようなテーマを特集してほしいか（複数選択可）]],";",,FALSE,0))),0,1)</f>
        <v>0</v>
      </c>
      <c r="AK179" s="36">
        <f>IF(ISNA(_xlfn.XMATCH("地域コミュニティに関すること",_xlfn.TEXTSPLIT(回答一覧[[#This Row],[7⃣区のおしらせ「せたがや」でどのようなテーマを特集してほしいか（複数選択可）]],";",,FALSE,0))),0,1)</f>
        <v>0</v>
      </c>
      <c r="AL179" s="36">
        <f>IF(ISNA(_xlfn.XMATCH("防災や防犯に関すること",_xlfn.TEXTSPLIT(回答一覧[[#This Row],[7⃣区のおしらせ「せたがや」でどのようなテーマを特集してほしいか（複数選択可）]],";",,FALSE,0))),0,1)</f>
        <v>0</v>
      </c>
      <c r="AM179" s="36">
        <f>IF(ISNA(_xlfn.XMATCH("多様性の尊重（人権尊重・男女共同参画）に関すること",_xlfn.TEXTSPLIT(回答一覧[[#This Row],[7⃣区のおしらせ「せたがや」でどのようなテーマを特集してほしいか（複数選択可）]],";",,FALSE,0))),0,1)</f>
        <v>1</v>
      </c>
      <c r="AN179" s="36">
        <f>IF(ISNA(_xlfn.XMATCH("文化・芸術やスポーツ、生涯学習に関すること",_xlfn.TEXTSPLIT(回答一覧[[#This Row],[7⃣区のおしらせ「せたがや」でどのようなテーマを特集してほしいか（複数選択可）]],";",,FALSE,0))),0,1)</f>
        <v>1</v>
      </c>
      <c r="AO179" s="36">
        <f>IF(ISNA(_xlfn.XMATCH("清掃・資源リサイクルに関すること",_xlfn.TEXTSPLIT(回答一覧[[#This Row],[7⃣区のおしらせ「せたがや」でどのようなテーマを特集してほしいか（複数選択可）]],";",,FALSE,0))),0,1)</f>
        <v>1</v>
      </c>
      <c r="AP179" s="36">
        <f>IF(ISNA(_xlfn.XMATCH("消費者支援や産業振興・雇用促進に関すること",_xlfn.TEXTSPLIT(回答一覧[[#This Row],[7⃣区のおしらせ「せたがや」でどのようなテーマを特集してほしいか（複数選択可）]],";",,FALSE,0))),0,1)</f>
        <v>0</v>
      </c>
      <c r="AQ179" s="36">
        <f>IF(ISNA(_xlfn.XMATCH("公園・緑地や自然環境の保護に関すること",_xlfn.TEXTSPLIT(回答一覧[[#This Row],[7⃣区のおしらせ「せたがや」でどのようなテーマを特集してほしいか（複数選択可）]],";",,FALSE,0))),0,1)</f>
        <v>1</v>
      </c>
      <c r="AR179" s="36">
        <f>IF(ISNA(_xlfn.XMATCH("都市景観や交通に関すること",_xlfn.TEXTSPLIT(回答一覧[[#This Row],[7⃣区のおしらせ「せたがや」でどのようなテーマを特集してほしいか（複数選択可）]],";",,FALSE,0))),0,1)</f>
        <v>1</v>
      </c>
      <c r="AS179" s="36">
        <f>IF(ISNA(_xlfn.XMATCH("特にない",_xlfn.TEXTSPLIT(回答一覧[[#This Row],[7⃣区のおしらせ「せたがや」でどのようなテーマを特集してほしいか（複数選択可）]],";",,FALSE,0))),0,1)</f>
        <v>0</v>
      </c>
      <c r="AT179" s="36">
        <f>IF(ISNA(_xlfn.XMATCH("その他",_xlfn.TEXTSPLIT(回答一覧[[#This Row],[7⃣区のおしらせ「せたがや」でどのようなテーマを特集してほしいか（複数選択可）]],";",,FALSE,0))),0,1)</f>
        <v>0</v>
      </c>
      <c r="AU179" s="36">
        <f>IF(ISNA(_xlfn.XMATCH("無回答",_xlfn.TEXTSPLIT(回答一覧[[#This Row],[7⃣区のおしらせ「せたがや」でどのようなテーマを特集してほしいか（複数選択可）]],";",,FALSE,0))),0,1)</f>
        <v>0</v>
      </c>
      <c r="AV179" s="8" t="s">
        <v>363</v>
      </c>
      <c r="AW179" s="8" t="s">
        <v>357</v>
      </c>
      <c r="AX179" s="8" t="s">
        <v>347</v>
      </c>
      <c r="AY179" s="7"/>
    </row>
    <row r="180" spans="1:51" ht="81">
      <c r="A180" s="6" t="s">
        <v>88</v>
      </c>
      <c r="B180" s="12" t="s">
        <v>348</v>
      </c>
      <c r="C180" s="12" t="s">
        <v>349</v>
      </c>
      <c r="D180" s="8" t="s">
        <v>728</v>
      </c>
      <c r="E180" s="8" t="s">
        <v>730</v>
      </c>
      <c r="F180" s="7" t="s">
        <v>350</v>
      </c>
      <c r="G180" s="36">
        <f>IF(ISNA(_xlfn.XMATCH("新聞折込・戸別配付",_xlfn.TEXTSPLIT(回答一覧[[#This Row],[4⃣区のおしらせ「せたがや」をどのように入手しているか（複数選択可）]],";",,FALSE,0))),0,1)</f>
        <v>1</v>
      </c>
      <c r="H180" s="36">
        <f>IF(ISNA(_xlfn.XMATCH("駅",_xlfn.TEXTSPLIT(回答一覧[[#This Row],[4⃣区のおしらせ「せたがや」をどのように入手しているか（複数選択可）]],";",,FALSE,0))),0,1)</f>
        <v>0</v>
      </c>
      <c r="I180" s="36">
        <f>IF(ISNA(_xlfn.XMATCH("郵便局・コンビニエンスストア・その他商業施設",_xlfn.TEXTSPLIT(回答一覧[[#This Row],[4⃣区のおしらせ「せたがや」をどのように入手しているか（複数選択可）]],";",,FALSE,0))),0,1)</f>
        <v>0</v>
      </c>
      <c r="J180" s="36">
        <f>IF(ISNA(_xlfn.XMATCH("区施設",_xlfn.TEXTSPLIT(回答一覧[[#This Row],[4⃣区のおしらせ「せたがや」をどのように入手しているか（複数選択可）]],";",,FALSE,0))),0,1)</f>
        <v>0</v>
      </c>
      <c r="K180" s="36">
        <f>IF(ISNA(_xlfn.XMATCH("区のホームページ",_xlfn.TEXTSPLIT(回答一覧[[#This Row],[4⃣区のおしらせ「せたがや」をどのように入手しているか（複数選択可）]],";",,FALSE,0))),0,1)</f>
        <v>0</v>
      </c>
      <c r="L180" s="36">
        <f>IF(ISNA(_xlfn.XMATCH("カタログポケット・マチイロ",_xlfn.TEXTSPLIT(回答一覧[[#This Row],[4⃣区のおしらせ「せたがや」をどのように入手しているか（複数選択可）]],";",,FALSE,0))),0,1)</f>
        <v>0</v>
      </c>
      <c r="M180" s="36">
        <f>IF(ISNA(_xlfn.XMATCH("入手していない",_xlfn.TEXTSPLIT(回答一覧[[#This Row],[4⃣区のおしらせ「せたがや」をどのように入手しているか（複数選択可）]],";",,FALSE,0))),0,1)</f>
        <v>0</v>
      </c>
      <c r="N180" s="36">
        <f>IF(ISNA(_xlfn.XMATCH("その他",_xlfn.TEXTSPLIT(回答一覧[[#This Row],[4⃣区のおしらせ「せたがや」をどのように入手しているか（複数選択可）]],";",,FALSE,0))),0,1)</f>
        <v>0</v>
      </c>
      <c r="O180" s="36">
        <f>IF(ISNA(_xlfn.XMATCH("無回答",_xlfn.TEXTSPLIT(回答一覧[[#This Row],[4⃣区のおしらせ「せたがや」をどのように入手しているか（複数選択可）]],";",,FALSE,0))),0,1)</f>
        <v>0</v>
      </c>
      <c r="P180" s="8" t="s">
        <v>351</v>
      </c>
      <c r="Q180" s="8" t="s">
        <v>352</v>
      </c>
      <c r="R180" s="8" t="s">
        <v>352</v>
      </c>
      <c r="S180" s="8" t="s">
        <v>352</v>
      </c>
      <c r="T180" s="8" t="s">
        <v>352</v>
      </c>
      <c r="U180" s="8" t="s">
        <v>352</v>
      </c>
      <c r="V180" s="8" t="s">
        <v>353</v>
      </c>
      <c r="W180" s="7" t="s">
        <v>354</v>
      </c>
      <c r="X180" s="36">
        <f>IF(ISNA(_xlfn.XMATCH("利用できる行政サービスや、暮らしに関わる情報・知識を入手したい",_xlfn.TEXTSPLIT(回答一覧[[#This Row],[6⃣区のおしらせ「せたがや」にどんなことを期待するか（複数選択可）]],";",,FALSE,0))),0,1)</f>
        <v>1</v>
      </c>
      <c r="Y180" s="36">
        <f>IF(ISNA(_xlfn.XMATCH("イベントの情報を入手したい",_xlfn.TEXTSPLIT(回答一覧[[#This Row],[6⃣区のおしらせ「せたがや」にどんなことを期待するか（複数選択可）]],";",,FALSE,0))),0,1)</f>
        <v>1</v>
      </c>
      <c r="Z180" s="36">
        <f>IF(ISNA(_xlfn.XMATCH("区の新しい取組みについて知りたい",_xlfn.TEXTSPLIT(回答一覧[[#This Row],[6⃣区のおしらせ「せたがや」にどんなことを期待するか（複数選択可）]],";",,FALSE,0))),0,1)</f>
        <v>1</v>
      </c>
      <c r="AA180" s="36">
        <f>IF(ISNA(_xlfn.XMATCH("予算など区政の基本的な情報を入手したい",_xlfn.TEXTSPLIT(回答一覧[[#This Row],[6⃣区のおしらせ「せたがや」にどんなことを期待するか（複数選択可）]],";",,FALSE,0))),0,1)</f>
        <v>1</v>
      </c>
      <c r="AB180" s="36">
        <f>IF(ISNA(_xlfn.XMATCH("区が直面する課題や、それに対する区の考え・取組みについて知りたい",_xlfn.TEXTSPLIT(回答一覧[[#This Row],[6⃣区のおしらせ「せたがや」にどんなことを期待するか（複数選択可）]],";",,FALSE,0))),0,1)</f>
        <v>1</v>
      </c>
      <c r="AC180" s="36">
        <f>IF(ISNA(_xlfn.XMATCH("区の取組みへの意見募集企画に意見や提案を寄せたい",_xlfn.TEXTSPLIT(回答一覧[[#This Row],[6⃣区のおしらせ「せたがや」にどんなことを期待するか（複数選択可）]],";",,FALSE,0))),0,1)</f>
        <v>0</v>
      </c>
      <c r="AD180" s="36">
        <f>IF(ISNA(_xlfn.XMATCH("区民等と区が協働して取り組んでいる事柄について知りたい",_xlfn.TEXTSPLIT(回答一覧[[#This Row],[6⃣区のおしらせ「せたがや」にどんなことを期待するか（複数選択可）]],";",,FALSE,0))),0,1)</f>
        <v>0</v>
      </c>
      <c r="AE180" s="36">
        <f>IF(ISNA(_xlfn.XMATCH("特にない",_xlfn.TEXTSPLIT(回答一覧[[#This Row],[6⃣区のおしらせ「せたがや」にどんなことを期待するか（複数選択可）]],";",,FALSE,0))),0,1)</f>
        <v>0</v>
      </c>
      <c r="AF180" s="36">
        <f>IF(ISNA(_xlfn.XMATCH("無回答",_xlfn.TEXTSPLIT(回答一覧[[#This Row],[6⃣区のおしらせ「せたがや」にどんなことを期待するか（複数選択可）]],";",,FALSE,0))),0,1)</f>
        <v>0</v>
      </c>
      <c r="AG180" s="7" t="s">
        <v>355</v>
      </c>
      <c r="AH180" s="36">
        <f>IF(ISNA(_xlfn.XMATCH("健康づくりや高齢者・障害者の福祉に関すること",_xlfn.TEXTSPLIT(回答一覧[[#This Row],[7⃣区のおしらせ「せたがや」でどのようなテーマを特集してほしいか（複数選択可）]],";",,FALSE,0))),0,1)</f>
        <v>1</v>
      </c>
      <c r="AI180" s="36">
        <f>IF(ISNA(_xlfn.XMATCH("生活の困りごとに対する支援に関すること",_xlfn.TEXTSPLIT(回答一覧[[#This Row],[7⃣区のおしらせ「せたがや」でどのようなテーマを特集してほしいか（複数選択可）]],";",,FALSE,0))),0,1)</f>
        <v>1</v>
      </c>
      <c r="AJ180" s="36">
        <f>IF(ISNA(_xlfn.XMATCH("子ども・若者や教育に関すること",_xlfn.TEXTSPLIT(回答一覧[[#This Row],[7⃣区のおしらせ「せたがや」でどのようなテーマを特集してほしいか（複数選択可）]],";",,FALSE,0))),0,1)</f>
        <v>0</v>
      </c>
      <c r="AK180" s="36">
        <f>IF(ISNA(_xlfn.XMATCH("地域コミュニティに関すること",_xlfn.TEXTSPLIT(回答一覧[[#This Row],[7⃣区のおしらせ「せたがや」でどのようなテーマを特集してほしいか（複数選択可）]],";",,FALSE,0))),0,1)</f>
        <v>1</v>
      </c>
      <c r="AL180" s="36">
        <f>IF(ISNA(_xlfn.XMATCH("防災や防犯に関すること",_xlfn.TEXTSPLIT(回答一覧[[#This Row],[7⃣区のおしらせ「せたがや」でどのようなテーマを特集してほしいか（複数選択可）]],";",,FALSE,0))),0,1)</f>
        <v>1</v>
      </c>
      <c r="AM180" s="36">
        <f>IF(ISNA(_xlfn.XMATCH("多様性の尊重（人権尊重・男女共同参画）に関すること",_xlfn.TEXTSPLIT(回答一覧[[#This Row],[7⃣区のおしらせ「せたがや」でどのようなテーマを特集してほしいか（複数選択可）]],";",,FALSE,0))),0,1)</f>
        <v>1</v>
      </c>
      <c r="AN180" s="36">
        <f>IF(ISNA(_xlfn.XMATCH("文化・芸術やスポーツ、生涯学習に関すること",_xlfn.TEXTSPLIT(回答一覧[[#This Row],[7⃣区のおしらせ「せたがや」でどのようなテーマを特集してほしいか（複数選択可）]],";",,FALSE,0))),0,1)</f>
        <v>1</v>
      </c>
      <c r="AO180" s="36">
        <f>IF(ISNA(_xlfn.XMATCH("清掃・資源リサイクルに関すること",_xlfn.TEXTSPLIT(回答一覧[[#This Row],[7⃣区のおしらせ「せたがや」でどのようなテーマを特集してほしいか（複数選択可）]],";",,FALSE,0))),0,1)</f>
        <v>1</v>
      </c>
      <c r="AP180" s="36">
        <f>IF(ISNA(_xlfn.XMATCH("消費者支援や産業振興・雇用促進に関すること",_xlfn.TEXTSPLIT(回答一覧[[#This Row],[7⃣区のおしらせ「せたがや」でどのようなテーマを特集してほしいか（複数選択可）]],";",,FALSE,0))),0,1)</f>
        <v>1</v>
      </c>
      <c r="AQ180" s="36">
        <f>IF(ISNA(_xlfn.XMATCH("公園・緑地や自然環境の保護に関すること",_xlfn.TEXTSPLIT(回答一覧[[#This Row],[7⃣区のおしらせ「せたがや」でどのようなテーマを特集してほしいか（複数選択可）]],";",,FALSE,0))),0,1)</f>
        <v>1</v>
      </c>
      <c r="AR180" s="36">
        <f>IF(ISNA(_xlfn.XMATCH("都市景観や交通に関すること",_xlfn.TEXTSPLIT(回答一覧[[#This Row],[7⃣区のおしらせ「せたがや」でどのようなテーマを特集してほしいか（複数選択可）]],";",,FALSE,0))),0,1)</f>
        <v>1</v>
      </c>
      <c r="AS180" s="36">
        <f>IF(ISNA(_xlfn.XMATCH("特にない",_xlfn.TEXTSPLIT(回答一覧[[#This Row],[7⃣区のおしらせ「せたがや」でどのようなテーマを特集してほしいか（複数選択可）]],";",,FALSE,0))),0,1)</f>
        <v>0</v>
      </c>
      <c r="AT180" s="36">
        <f>IF(ISNA(_xlfn.XMATCH("その他",_xlfn.TEXTSPLIT(回答一覧[[#This Row],[7⃣区のおしらせ「せたがや」でどのようなテーマを特集してほしいか（複数選択可）]],";",,FALSE,0))),0,1)</f>
        <v>0</v>
      </c>
      <c r="AU180" s="36">
        <f>IF(ISNA(_xlfn.XMATCH("無回答",_xlfn.TEXTSPLIT(回答一覧[[#This Row],[7⃣区のおしらせ「せたがや」でどのようなテーマを特集してほしいか（複数選択可）]],";",,FALSE,0))),0,1)</f>
        <v>0</v>
      </c>
      <c r="AV180" s="8" t="s">
        <v>356</v>
      </c>
      <c r="AW180" s="8" t="s">
        <v>357</v>
      </c>
      <c r="AX180" s="8" t="s">
        <v>347</v>
      </c>
      <c r="AY180" s="7"/>
    </row>
    <row r="181" spans="1:51" ht="54">
      <c r="A181" s="6" t="s">
        <v>343</v>
      </c>
      <c r="B181" s="12" t="s">
        <v>348</v>
      </c>
      <c r="C181" s="12" t="s">
        <v>380</v>
      </c>
      <c r="D181" s="8"/>
      <c r="E181" s="8" t="s">
        <v>730</v>
      </c>
      <c r="F181" s="7" t="s">
        <v>350</v>
      </c>
      <c r="G181" s="36">
        <f>IF(ISNA(_xlfn.XMATCH("新聞折込・戸別配付",_xlfn.TEXTSPLIT(回答一覧[[#This Row],[4⃣区のおしらせ「せたがや」をどのように入手しているか（複数選択可）]],";",,FALSE,0))),0,1)</f>
        <v>1</v>
      </c>
      <c r="H181" s="36">
        <f>IF(ISNA(_xlfn.XMATCH("駅",_xlfn.TEXTSPLIT(回答一覧[[#This Row],[4⃣区のおしらせ「せたがや」をどのように入手しているか（複数選択可）]],";",,FALSE,0))),0,1)</f>
        <v>0</v>
      </c>
      <c r="I181" s="36">
        <f>IF(ISNA(_xlfn.XMATCH("郵便局・コンビニエンスストア・その他商業施設",_xlfn.TEXTSPLIT(回答一覧[[#This Row],[4⃣区のおしらせ「せたがや」をどのように入手しているか（複数選択可）]],";",,FALSE,0))),0,1)</f>
        <v>0</v>
      </c>
      <c r="J181" s="36">
        <f>IF(ISNA(_xlfn.XMATCH("区施設",_xlfn.TEXTSPLIT(回答一覧[[#This Row],[4⃣区のおしらせ「せたがや」をどのように入手しているか（複数選択可）]],";",,FALSE,0))),0,1)</f>
        <v>0</v>
      </c>
      <c r="K181" s="36">
        <f>IF(ISNA(_xlfn.XMATCH("区のホームページ",_xlfn.TEXTSPLIT(回答一覧[[#This Row],[4⃣区のおしらせ「せたがや」をどのように入手しているか（複数選択可）]],";",,FALSE,0))),0,1)</f>
        <v>0</v>
      </c>
      <c r="L181" s="36">
        <f>IF(ISNA(_xlfn.XMATCH("カタログポケット・マチイロ",_xlfn.TEXTSPLIT(回答一覧[[#This Row],[4⃣区のおしらせ「せたがや」をどのように入手しているか（複数選択可）]],";",,FALSE,0))),0,1)</f>
        <v>0</v>
      </c>
      <c r="M181" s="36">
        <f>IF(ISNA(_xlfn.XMATCH("入手していない",_xlfn.TEXTSPLIT(回答一覧[[#This Row],[4⃣区のおしらせ「せたがや」をどのように入手しているか（複数選択可）]],";",,FALSE,0))),0,1)</f>
        <v>0</v>
      </c>
      <c r="N181" s="36">
        <f>IF(ISNA(_xlfn.XMATCH("その他",_xlfn.TEXTSPLIT(回答一覧[[#This Row],[4⃣区のおしらせ「せたがや」をどのように入手しているか（複数選択可）]],";",,FALSE,0))),0,1)</f>
        <v>0</v>
      </c>
      <c r="O181" s="36">
        <f>IF(ISNA(_xlfn.XMATCH("無回答",_xlfn.TEXTSPLIT(回答一覧[[#This Row],[4⃣区のおしらせ「せたがや」をどのように入手しているか（複数選択可）]],";",,FALSE,0))),0,1)</f>
        <v>0</v>
      </c>
      <c r="P181" s="8" t="s">
        <v>360</v>
      </c>
      <c r="Q181" s="8" t="s">
        <v>377</v>
      </c>
      <c r="R181" s="8" t="s">
        <v>377</v>
      </c>
      <c r="S181" s="8" t="s">
        <v>377</v>
      </c>
      <c r="T181" s="8" t="s">
        <v>377</v>
      </c>
      <c r="U181" s="8" t="s">
        <v>377</v>
      </c>
      <c r="V181" s="8" t="s">
        <v>353</v>
      </c>
      <c r="W181" s="7" t="s">
        <v>371</v>
      </c>
      <c r="X181" s="36">
        <f>IF(ISNA(_xlfn.XMATCH("利用できる行政サービスや、暮らしに関わる情報・知識を入手したい",_xlfn.TEXTSPLIT(回答一覧[[#This Row],[6⃣区のおしらせ「せたがや」にどんなことを期待するか（複数選択可）]],";",,FALSE,0))),0,1)</f>
        <v>1</v>
      </c>
      <c r="Y181" s="36">
        <f>IF(ISNA(_xlfn.XMATCH("イベントの情報を入手したい",_xlfn.TEXTSPLIT(回答一覧[[#This Row],[6⃣区のおしらせ「せたがや」にどんなことを期待するか（複数選択可）]],";",,FALSE,0))),0,1)</f>
        <v>1</v>
      </c>
      <c r="Z181" s="36">
        <f>IF(ISNA(_xlfn.XMATCH("区の新しい取組みについて知りたい",_xlfn.TEXTSPLIT(回答一覧[[#This Row],[6⃣区のおしらせ「せたがや」にどんなことを期待するか（複数選択可）]],";",,FALSE,0))),0,1)</f>
        <v>1</v>
      </c>
      <c r="AA181" s="36">
        <f>IF(ISNA(_xlfn.XMATCH("予算など区政の基本的な情報を入手したい",_xlfn.TEXTSPLIT(回答一覧[[#This Row],[6⃣区のおしらせ「せたがや」にどんなことを期待するか（複数選択可）]],";",,FALSE,0))),0,1)</f>
        <v>0</v>
      </c>
      <c r="AB181" s="36">
        <f>IF(ISNA(_xlfn.XMATCH("区が直面する課題や、それに対する区の考え・取組みについて知りたい",_xlfn.TEXTSPLIT(回答一覧[[#This Row],[6⃣区のおしらせ「せたがや」にどんなことを期待するか（複数選択可）]],";",,FALSE,0))),0,1)</f>
        <v>1</v>
      </c>
      <c r="AC181" s="36">
        <f>IF(ISNA(_xlfn.XMATCH("区の取組みへの意見募集企画に意見や提案を寄せたい",_xlfn.TEXTSPLIT(回答一覧[[#This Row],[6⃣区のおしらせ「せたがや」にどんなことを期待するか（複数選択可）]],";",,FALSE,0))),0,1)</f>
        <v>0</v>
      </c>
      <c r="AD181" s="36">
        <f>IF(ISNA(_xlfn.XMATCH("区民等と区が協働して取り組んでいる事柄について知りたい",_xlfn.TEXTSPLIT(回答一覧[[#This Row],[6⃣区のおしらせ「せたがや」にどんなことを期待するか（複数選択可）]],";",,FALSE,0))),0,1)</f>
        <v>1</v>
      </c>
      <c r="AE181" s="36">
        <f>IF(ISNA(_xlfn.XMATCH("特にない",_xlfn.TEXTSPLIT(回答一覧[[#This Row],[6⃣区のおしらせ「せたがや」にどんなことを期待するか（複数選択可）]],";",,FALSE,0))),0,1)</f>
        <v>0</v>
      </c>
      <c r="AF181" s="36">
        <f>IF(ISNA(_xlfn.XMATCH("無回答",_xlfn.TEXTSPLIT(回答一覧[[#This Row],[6⃣区のおしらせ「せたがや」にどんなことを期待するか（複数選択可）]],";",,FALSE,0))),0,1)</f>
        <v>0</v>
      </c>
      <c r="AG181" s="7" t="s">
        <v>778</v>
      </c>
      <c r="AH181" s="36">
        <f>IF(ISNA(_xlfn.XMATCH("健康づくりや高齢者・障害者の福祉に関すること",_xlfn.TEXTSPLIT(回答一覧[[#This Row],[7⃣区のおしらせ「せたがや」でどのようなテーマを特集してほしいか（複数選択可）]],";",,FALSE,0))),0,1)</f>
        <v>1</v>
      </c>
      <c r="AI181" s="36">
        <f>IF(ISNA(_xlfn.XMATCH("生活の困りごとに対する支援に関すること",_xlfn.TEXTSPLIT(回答一覧[[#This Row],[7⃣区のおしらせ「せたがや」でどのようなテーマを特集してほしいか（複数選択可）]],";",,FALSE,0))),0,1)</f>
        <v>0</v>
      </c>
      <c r="AJ181" s="36">
        <f>IF(ISNA(_xlfn.XMATCH("子ども・若者や教育に関すること",_xlfn.TEXTSPLIT(回答一覧[[#This Row],[7⃣区のおしらせ「せたがや」でどのようなテーマを特集してほしいか（複数選択可）]],";",,FALSE,0))),0,1)</f>
        <v>1</v>
      </c>
      <c r="AK181" s="36">
        <f>IF(ISNA(_xlfn.XMATCH("地域コミュニティに関すること",_xlfn.TEXTSPLIT(回答一覧[[#This Row],[7⃣区のおしらせ「せたがや」でどのようなテーマを特集してほしいか（複数選択可）]],";",,FALSE,0))),0,1)</f>
        <v>0</v>
      </c>
      <c r="AL181" s="36">
        <f>IF(ISNA(_xlfn.XMATCH("防災や防犯に関すること",_xlfn.TEXTSPLIT(回答一覧[[#This Row],[7⃣区のおしらせ「せたがや」でどのようなテーマを特集してほしいか（複数選択可）]],";",,FALSE,0))),0,1)</f>
        <v>1</v>
      </c>
      <c r="AM181" s="36">
        <f>IF(ISNA(_xlfn.XMATCH("多様性の尊重（人権尊重・男女共同参画）に関すること",_xlfn.TEXTSPLIT(回答一覧[[#This Row],[7⃣区のおしらせ「せたがや」でどのようなテーマを特集してほしいか（複数選択可）]],";",,FALSE,0))),0,1)</f>
        <v>0</v>
      </c>
      <c r="AN181" s="36">
        <f>IF(ISNA(_xlfn.XMATCH("文化・芸術やスポーツ、生涯学習に関すること",_xlfn.TEXTSPLIT(回答一覧[[#This Row],[7⃣区のおしらせ「せたがや」でどのようなテーマを特集してほしいか（複数選択可）]],";",,FALSE,0))),0,1)</f>
        <v>1</v>
      </c>
      <c r="AO181" s="36">
        <f>IF(ISNA(_xlfn.XMATCH("清掃・資源リサイクルに関すること",_xlfn.TEXTSPLIT(回答一覧[[#This Row],[7⃣区のおしらせ「せたがや」でどのようなテーマを特集してほしいか（複数選択可）]],";",,FALSE,0))),0,1)</f>
        <v>1</v>
      </c>
      <c r="AP181" s="36">
        <f>IF(ISNA(_xlfn.XMATCH("消費者支援や産業振興・雇用促進に関すること",_xlfn.TEXTSPLIT(回答一覧[[#This Row],[7⃣区のおしらせ「せたがや」でどのようなテーマを特集してほしいか（複数選択可）]],";",,FALSE,0))),0,1)</f>
        <v>0</v>
      </c>
      <c r="AQ181" s="36">
        <f>IF(ISNA(_xlfn.XMATCH("公園・緑地や自然環境の保護に関すること",_xlfn.TEXTSPLIT(回答一覧[[#This Row],[7⃣区のおしらせ「せたがや」でどのようなテーマを特集してほしいか（複数選択可）]],";",,FALSE,0))),0,1)</f>
        <v>1</v>
      </c>
      <c r="AR181" s="36">
        <f>IF(ISNA(_xlfn.XMATCH("都市景観や交通に関すること",_xlfn.TEXTSPLIT(回答一覧[[#This Row],[7⃣区のおしらせ「せたがや」でどのようなテーマを特集してほしいか（複数選択可）]],";",,FALSE,0))),0,1)</f>
        <v>1</v>
      </c>
      <c r="AS181" s="36">
        <f>IF(ISNA(_xlfn.XMATCH("特にない",_xlfn.TEXTSPLIT(回答一覧[[#This Row],[7⃣区のおしらせ「せたがや」でどのようなテーマを特集してほしいか（複数選択可）]],";",,FALSE,0))),0,1)</f>
        <v>0</v>
      </c>
      <c r="AT181" s="36">
        <f>IF(ISNA(_xlfn.XMATCH("その他",_xlfn.TEXTSPLIT(回答一覧[[#This Row],[7⃣区のおしらせ「せたがや」でどのようなテーマを特集してほしいか（複数選択可）]],";",,FALSE,0))),0,1)</f>
        <v>0</v>
      </c>
      <c r="AU181" s="36">
        <f>IF(ISNA(_xlfn.XMATCH("無回答",_xlfn.TEXTSPLIT(回答一覧[[#This Row],[7⃣区のおしらせ「せたがや」でどのようなテーマを特集してほしいか（複数選択可）]],";",,FALSE,0))),0,1)</f>
        <v>0</v>
      </c>
      <c r="AV181" s="8" t="s">
        <v>356</v>
      </c>
      <c r="AW181" s="8" t="s">
        <v>357</v>
      </c>
      <c r="AX181" s="8" t="s">
        <v>863</v>
      </c>
      <c r="AY181" s="7"/>
    </row>
    <row r="182" spans="1:51" ht="27">
      <c r="A182" s="6" t="s">
        <v>342</v>
      </c>
      <c r="B182" s="12" t="s">
        <v>413</v>
      </c>
      <c r="C182" s="12" t="s">
        <v>380</v>
      </c>
      <c r="D182" s="8"/>
      <c r="E182" s="8" t="s">
        <v>730</v>
      </c>
      <c r="F182" s="7" t="s">
        <v>350</v>
      </c>
      <c r="G182" s="36">
        <f>IF(ISNA(_xlfn.XMATCH("新聞折込・戸別配付",_xlfn.TEXTSPLIT(回答一覧[[#This Row],[4⃣区のおしらせ「せたがや」をどのように入手しているか（複数選択可）]],";",,FALSE,0))),0,1)</f>
        <v>1</v>
      </c>
      <c r="H182" s="36">
        <f>IF(ISNA(_xlfn.XMATCH("駅",_xlfn.TEXTSPLIT(回答一覧[[#This Row],[4⃣区のおしらせ「せたがや」をどのように入手しているか（複数選択可）]],";",,FALSE,0))),0,1)</f>
        <v>0</v>
      </c>
      <c r="I182" s="36">
        <f>IF(ISNA(_xlfn.XMATCH("郵便局・コンビニエンスストア・その他商業施設",_xlfn.TEXTSPLIT(回答一覧[[#This Row],[4⃣区のおしらせ「せたがや」をどのように入手しているか（複数選択可）]],";",,FALSE,0))),0,1)</f>
        <v>0</v>
      </c>
      <c r="J182" s="36">
        <f>IF(ISNA(_xlfn.XMATCH("区施設",_xlfn.TEXTSPLIT(回答一覧[[#This Row],[4⃣区のおしらせ「せたがや」をどのように入手しているか（複数選択可）]],";",,FALSE,0))),0,1)</f>
        <v>0</v>
      </c>
      <c r="K182" s="36">
        <f>IF(ISNA(_xlfn.XMATCH("区のホームページ",_xlfn.TEXTSPLIT(回答一覧[[#This Row],[4⃣区のおしらせ「せたがや」をどのように入手しているか（複数選択可）]],";",,FALSE,0))),0,1)</f>
        <v>0</v>
      </c>
      <c r="L182" s="36">
        <f>IF(ISNA(_xlfn.XMATCH("カタログポケット・マチイロ",_xlfn.TEXTSPLIT(回答一覧[[#This Row],[4⃣区のおしらせ「せたがや」をどのように入手しているか（複数選択可）]],";",,FALSE,0))),0,1)</f>
        <v>0</v>
      </c>
      <c r="M182" s="36">
        <f>IF(ISNA(_xlfn.XMATCH("入手していない",_xlfn.TEXTSPLIT(回答一覧[[#This Row],[4⃣区のおしらせ「せたがや」をどのように入手しているか（複数選択可）]],";",,FALSE,0))),0,1)</f>
        <v>0</v>
      </c>
      <c r="N182" s="36">
        <f>IF(ISNA(_xlfn.XMATCH("その他",_xlfn.TEXTSPLIT(回答一覧[[#This Row],[4⃣区のおしらせ「せたがや」をどのように入手しているか（複数選択可）]],";",,FALSE,0))),0,1)</f>
        <v>0</v>
      </c>
      <c r="O182" s="36">
        <f>IF(ISNA(_xlfn.XMATCH("無回答",_xlfn.TEXTSPLIT(回答一覧[[#This Row],[4⃣区のおしらせ「せたがや」をどのように入手しているか（複数選択可）]],";",,FALSE,0))),0,1)</f>
        <v>0</v>
      </c>
      <c r="P182" s="8" t="s">
        <v>387</v>
      </c>
      <c r="Q182" s="8" t="s">
        <v>377</v>
      </c>
      <c r="R182" s="8" t="s">
        <v>352</v>
      </c>
      <c r="S182" s="8" t="s">
        <v>352</v>
      </c>
      <c r="T182" s="8" t="s">
        <v>352</v>
      </c>
      <c r="U182" s="8" t="s">
        <v>352</v>
      </c>
      <c r="V182" s="8" t="s">
        <v>847</v>
      </c>
      <c r="W182" s="7" t="s">
        <v>680</v>
      </c>
      <c r="X182" s="36">
        <f>IF(ISNA(_xlfn.XMATCH("利用できる行政サービスや、暮らしに関わる情報・知識を入手したい",_xlfn.TEXTSPLIT(回答一覧[[#This Row],[6⃣区のおしらせ「せたがや」にどんなことを期待するか（複数選択可）]],";",,FALSE,0))),0,1)</f>
        <v>1</v>
      </c>
      <c r="Y182" s="36">
        <f>IF(ISNA(_xlfn.XMATCH("イベントの情報を入手したい",_xlfn.TEXTSPLIT(回答一覧[[#This Row],[6⃣区のおしらせ「せたがや」にどんなことを期待するか（複数選択可）]],";",,FALSE,0))),0,1)</f>
        <v>0</v>
      </c>
      <c r="Z182" s="36">
        <f>IF(ISNA(_xlfn.XMATCH("区の新しい取組みについて知りたい",_xlfn.TEXTSPLIT(回答一覧[[#This Row],[6⃣区のおしらせ「せたがや」にどんなことを期待するか（複数選択可）]],";",,FALSE,0))),0,1)</f>
        <v>1</v>
      </c>
      <c r="AA182" s="36">
        <f>IF(ISNA(_xlfn.XMATCH("予算など区政の基本的な情報を入手したい",_xlfn.TEXTSPLIT(回答一覧[[#This Row],[6⃣区のおしらせ「せたがや」にどんなことを期待するか（複数選択可）]],";",,FALSE,0))),0,1)</f>
        <v>0</v>
      </c>
      <c r="AB182" s="36">
        <f>IF(ISNA(_xlfn.XMATCH("区が直面する課題や、それに対する区の考え・取組みについて知りたい",_xlfn.TEXTSPLIT(回答一覧[[#This Row],[6⃣区のおしらせ「せたがや」にどんなことを期待するか（複数選択可）]],";",,FALSE,0))),0,1)</f>
        <v>0</v>
      </c>
      <c r="AC182" s="36">
        <f>IF(ISNA(_xlfn.XMATCH("区の取組みへの意見募集企画に意見や提案を寄せたい",_xlfn.TEXTSPLIT(回答一覧[[#This Row],[6⃣区のおしらせ「せたがや」にどんなことを期待するか（複数選択可）]],";",,FALSE,0))),0,1)</f>
        <v>0</v>
      </c>
      <c r="AD182" s="36">
        <f>IF(ISNA(_xlfn.XMATCH("区民等と区が協働して取り組んでいる事柄について知りたい",_xlfn.TEXTSPLIT(回答一覧[[#This Row],[6⃣区のおしらせ「せたがや」にどんなことを期待するか（複数選択可）]],";",,FALSE,0))),0,1)</f>
        <v>0</v>
      </c>
      <c r="AE182" s="36">
        <f>IF(ISNA(_xlfn.XMATCH("特にない",_xlfn.TEXTSPLIT(回答一覧[[#This Row],[6⃣区のおしらせ「せたがや」にどんなことを期待するか（複数選択可）]],";",,FALSE,0))),0,1)</f>
        <v>0</v>
      </c>
      <c r="AF182" s="36">
        <f>IF(ISNA(_xlfn.XMATCH("無回答",_xlfn.TEXTSPLIT(回答一覧[[#This Row],[6⃣区のおしらせ「せたがや」にどんなことを期待するか（複数選択可）]],";",,FALSE,0))),0,1)</f>
        <v>0</v>
      </c>
      <c r="AG182" s="7" t="s">
        <v>751</v>
      </c>
      <c r="AH182" s="36">
        <f>IF(ISNA(_xlfn.XMATCH("健康づくりや高齢者・障害者の福祉に関すること",_xlfn.TEXTSPLIT(回答一覧[[#This Row],[7⃣区のおしらせ「せたがや」でどのようなテーマを特集してほしいか（複数選択可）]],";",,FALSE,0))),0,1)</f>
        <v>1</v>
      </c>
      <c r="AI182" s="36">
        <f>IF(ISNA(_xlfn.XMATCH("生活の困りごとに対する支援に関すること",_xlfn.TEXTSPLIT(回答一覧[[#This Row],[7⃣区のおしらせ「せたがや」でどのようなテーマを特集してほしいか（複数選択可）]],";",,FALSE,0))),0,1)</f>
        <v>0</v>
      </c>
      <c r="AJ182" s="36">
        <f>IF(ISNA(_xlfn.XMATCH("子ども・若者や教育に関すること",_xlfn.TEXTSPLIT(回答一覧[[#This Row],[7⃣区のおしらせ「せたがや」でどのようなテーマを特集してほしいか（複数選択可）]],";",,FALSE,0))),0,1)</f>
        <v>0</v>
      </c>
      <c r="AK182" s="36">
        <f>IF(ISNA(_xlfn.XMATCH("地域コミュニティに関すること",_xlfn.TEXTSPLIT(回答一覧[[#This Row],[7⃣区のおしらせ「せたがや」でどのようなテーマを特集してほしいか（複数選択可）]],";",,FALSE,0))),0,1)</f>
        <v>1</v>
      </c>
      <c r="AL182" s="36">
        <f>IF(ISNA(_xlfn.XMATCH("防災や防犯に関すること",_xlfn.TEXTSPLIT(回答一覧[[#This Row],[7⃣区のおしらせ「せたがや」でどのようなテーマを特集してほしいか（複数選択可）]],";",,FALSE,0))),0,1)</f>
        <v>0</v>
      </c>
      <c r="AM182" s="36">
        <f>IF(ISNA(_xlfn.XMATCH("多様性の尊重（人権尊重・男女共同参画）に関すること",_xlfn.TEXTSPLIT(回答一覧[[#This Row],[7⃣区のおしらせ「せたがや」でどのようなテーマを特集してほしいか（複数選択可）]],";",,FALSE,0))),0,1)</f>
        <v>0</v>
      </c>
      <c r="AN182" s="36">
        <f>IF(ISNA(_xlfn.XMATCH("文化・芸術やスポーツ、生涯学習に関すること",_xlfn.TEXTSPLIT(回答一覧[[#This Row],[7⃣区のおしらせ「せたがや」でどのようなテーマを特集してほしいか（複数選択可）]],";",,FALSE,0))),0,1)</f>
        <v>0</v>
      </c>
      <c r="AO182" s="36">
        <f>IF(ISNA(_xlfn.XMATCH("清掃・資源リサイクルに関すること",_xlfn.TEXTSPLIT(回答一覧[[#This Row],[7⃣区のおしらせ「せたがや」でどのようなテーマを特集してほしいか（複数選択可）]],";",,FALSE,0))),0,1)</f>
        <v>0</v>
      </c>
      <c r="AP182" s="36">
        <f>IF(ISNA(_xlfn.XMATCH("消費者支援や産業振興・雇用促進に関すること",_xlfn.TEXTSPLIT(回答一覧[[#This Row],[7⃣区のおしらせ「せたがや」でどのようなテーマを特集してほしいか（複数選択可）]],";",,FALSE,0))),0,1)</f>
        <v>0</v>
      </c>
      <c r="AQ182" s="36">
        <f>IF(ISNA(_xlfn.XMATCH("公園・緑地や自然環境の保護に関すること",_xlfn.TEXTSPLIT(回答一覧[[#This Row],[7⃣区のおしらせ「せたがや」でどのようなテーマを特集してほしいか（複数選択可）]],";",,FALSE,0))),0,1)</f>
        <v>0</v>
      </c>
      <c r="AR182" s="36">
        <f>IF(ISNA(_xlfn.XMATCH("都市景観や交通に関すること",_xlfn.TEXTSPLIT(回答一覧[[#This Row],[7⃣区のおしらせ「せたがや」でどのようなテーマを特集してほしいか（複数選択可）]],";",,FALSE,0))),0,1)</f>
        <v>0</v>
      </c>
      <c r="AS182" s="36">
        <f>IF(ISNA(_xlfn.XMATCH("特にない",_xlfn.TEXTSPLIT(回答一覧[[#This Row],[7⃣区のおしらせ「せたがや」でどのようなテーマを特集してほしいか（複数選択可）]],";",,FALSE,0))),0,1)</f>
        <v>0</v>
      </c>
      <c r="AT182" s="36">
        <f>IF(ISNA(_xlfn.XMATCH("その他",_xlfn.TEXTSPLIT(回答一覧[[#This Row],[7⃣区のおしらせ「せたがや」でどのようなテーマを特集してほしいか（複数選択可）]],";",,FALSE,0))),0,1)</f>
        <v>0</v>
      </c>
      <c r="AU182" s="36">
        <f>IF(ISNA(_xlfn.XMATCH("無回答",_xlfn.TEXTSPLIT(回答一覧[[#This Row],[7⃣区のおしらせ「せたがや」でどのようなテーマを特集してほしいか（複数選択可）]],";",,FALSE,0))),0,1)</f>
        <v>0</v>
      </c>
      <c r="AV182" s="8" t="s">
        <v>356</v>
      </c>
      <c r="AW182" s="8" t="s">
        <v>357</v>
      </c>
      <c r="AX182" s="8" t="s">
        <v>701</v>
      </c>
      <c r="AY182" s="7"/>
    </row>
    <row r="183" spans="1:51" ht="40.5">
      <c r="A183" s="6" t="s">
        <v>341</v>
      </c>
      <c r="B183" s="12" t="s">
        <v>348</v>
      </c>
      <c r="C183" s="12" t="s">
        <v>380</v>
      </c>
      <c r="D183" s="8"/>
      <c r="E183" s="8" t="s">
        <v>730</v>
      </c>
      <c r="F183" s="7" t="s">
        <v>350</v>
      </c>
      <c r="G183" s="36">
        <f>IF(ISNA(_xlfn.XMATCH("新聞折込・戸別配付",_xlfn.TEXTSPLIT(回答一覧[[#This Row],[4⃣区のおしらせ「せたがや」をどのように入手しているか（複数選択可）]],";",,FALSE,0))),0,1)</f>
        <v>1</v>
      </c>
      <c r="H183" s="36">
        <f>IF(ISNA(_xlfn.XMATCH("駅",_xlfn.TEXTSPLIT(回答一覧[[#This Row],[4⃣区のおしらせ「せたがや」をどのように入手しているか（複数選択可）]],";",,FALSE,0))),0,1)</f>
        <v>0</v>
      </c>
      <c r="I183" s="36">
        <f>IF(ISNA(_xlfn.XMATCH("郵便局・コンビニエンスストア・その他商業施設",_xlfn.TEXTSPLIT(回答一覧[[#This Row],[4⃣区のおしらせ「せたがや」をどのように入手しているか（複数選択可）]],";",,FALSE,0))),0,1)</f>
        <v>0</v>
      </c>
      <c r="J183" s="36">
        <f>IF(ISNA(_xlfn.XMATCH("区施設",_xlfn.TEXTSPLIT(回答一覧[[#This Row],[4⃣区のおしらせ「せたがや」をどのように入手しているか（複数選択可）]],";",,FALSE,0))),0,1)</f>
        <v>0</v>
      </c>
      <c r="K183" s="36">
        <f>IF(ISNA(_xlfn.XMATCH("区のホームページ",_xlfn.TEXTSPLIT(回答一覧[[#This Row],[4⃣区のおしらせ「せたがや」をどのように入手しているか（複数選択可）]],";",,FALSE,0))),0,1)</f>
        <v>0</v>
      </c>
      <c r="L183" s="36">
        <f>IF(ISNA(_xlfn.XMATCH("カタログポケット・マチイロ",_xlfn.TEXTSPLIT(回答一覧[[#This Row],[4⃣区のおしらせ「せたがや」をどのように入手しているか（複数選択可）]],";",,FALSE,0))),0,1)</f>
        <v>0</v>
      </c>
      <c r="M183" s="36">
        <f>IF(ISNA(_xlfn.XMATCH("入手していない",_xlfn.TEXTSPLIT(回答一覧[[#This Row],[4⃣区のおしらせ「せたがや」をどのように入手しているか（複数選択可）]],";",,FALSE,0))),0,1)</f>
        <v>0</v>
      </c>
      <c r="N183" s="36">
        <f>IF(ISNA(_xlfn.XMATCH("その他",_xlfn.TEXTSPLIT(回答一覧[[#This Row],[4⃣区のおしらせ「せたがや」をどのように入手しているか（複数選択可）]],";",,FALSE,0))),0,1)</f>
        <v>0</v>
      </c>
      <c r="O183" s="36">
        <f>IF(ISNA(_xlfn.XMATCH("無回答",_xlfn.TEXTSPLIT(回答一覧[[#This Row],[4⃣区のおしらせ「せたがや」をどのように入手しているか（複数選択可）]],";",,FALSE,0))),0,1)</f>
        <v>0</v>
      </c>
      <c r="P183" s="8" t="s">
        <v>360</v>
      </c>
      <c r="Q183" s="8" t="s">
        <v>352</v>
      </c>
      <c r="R183" s="8" t="s">
        <v>352</v>
      </c>
      <c r="S183" s="8" t="s">
        <v>352</v>
      </c>
      <c r="T183" s="8" t="s">
        <v>352</v>
      </c>
      <c r="U183" s="8" t="s">
        <v>377</v>
      </c>
      <c r="V183" s="8" t="s">
        <v>353</v>
      </c>
      <c r="W183" s="7" t="s">
        <v>391</v>
      </c>
      <c r="X183" s="36">
        <f>IF(ISNA(_xlfn.XMATCH("利用できる行政サービスや、暮らしに関わる情報・知識を入手したい",_xlfn.TEXTSPLIT(回答一覧[[#This Row],[6⃣区のおしらせ「せたがや」にどんなことを期待するか（複数選択可）]],";",,FALSE,0))),0,1)</f>
        <v>1</v>
      </c>
      <c r="Y183" s="36">
        <f>IF(ISNA(_xlfn.XMATCH("イベントの情報を入手したい",_xlfn.TEXTSPLIT(回答一覧[[#This Row],[6⃣区のおしらせ「せたがや」にどんなことを期待するか（複数選択可）]],";",,FALSE,0))),0,1)</f>
        <v>1</v>
      </c>
      <c r="Z183" s="36">
        <f>IF(ISNA(_xlfn.XMATCH("区の新しい取組みについて知りたい",_xlfn.TEXTSPLIT(回答一覧[[#This Row],[6⃣区のおしらせ「せたがや」にどんなことを期待するか（複数選択可）]],";",,FALSE,0))),0,1)</f>
        <v>0</v>
      </c>
      <c r="AA183" s="36">
        <f>IF(ISNA(_xlfn.XMATCH("予算など区政の基本的な情報を入手したい",_xlfn.TEXTSPLIT(回答一覧[[#This Row],[6⃣区のおしらせ「せたがや」にどんなことを期待するか（複数選択可）]],";",,FALSE,0))),0,1)</f>
        <v>0</v>
      </c>
      <c r="AB183" s="36">
        <f>IF(ISNA(_xlfn.XMATCH("区が直面する課題や、それに対する区の考え・取組みについて知りたい",_xlfn.TEXTSPLIT(回答一覧[[#This Row],[6⃣区のおしらせ「せたがや」にどんなことを期待するか（複数選択可）]],";",,FALSE,0))),0,1)</f>
        <v>0</v>
      </c>
      <c r="AC183" s="36">
        <f>IF(ISNA(_xlfn.XMATCH("区の取組みへの意見募集企画に意見や提案を寄せたい",_xlfn.TEXTSPLIT(回答一覧[[#This Row],[6⃣区のおしらせ「せたがや」にどんなことを期待するか（複数選択可）]],";",,FALSE,0))),0,1)</f>
        <v>0</v>
      </c>
      <c r="AD183" s="36">
        <f>IF(ISNA(_xlfn.XMATCH("区民等と区が協働して取り組んでいる事柄について知りたい",_xlfn.TEXTSPLIT(回答一覧[[#This Row],[6⃣区のおしらせ「せたがや」にどんなことを期待するか（複数選択可）]],";",,FALSE,0))),0,1)</f>
        <v>0</v>
      </c>
      <c r="AE183" s="36">
        <f>IF(ISNA(_xlfn.XMATCH("特にない",_xlfn.TEXTSPLIT(回答一覧[[#This Row],[6⃣区のおしらせ「せたがや」にどんなことを期待するか（複数選択可）]],";",,FALSE,0))),0,1)</f>
        <v>0</v>
      </c>
      <c r="AF183" s="36">
        <f>IF(ISNA(_xlfn.XMATCH("無回答",_xlfn.TEXTSPLIT(回答一覧[[#This Row],[6⃣区のおしらせ「せたがや」にどんなことを期待するか（複数選択可）]],";",,FALSE,0))),0,1)</f>
        <v>0</v>
      </c>
      <c r="AG183" s="7" t="s">
        <v>779</v>
      </c>
      <c r="AH183" s="36">
        <f>IF(ISNA(_xlfn.XMATCH("健康づくりや高齢者・障害者の福祉に関すること",_xlfn.TEXTSPLIT(回答一覧[[#This Row],[7⃣区のおしらせ「せたがや」でどのようなテーマを特集してほしいか（複数選択可）]],";",,FALSE,0))),0,1)</f>
        <v>1</v>
      </c>
      <c r="AI183" s="36">
        <f>IF(ISNA(_xlfn.XMATCH("生活の困りごとに対する支援に関すること",_xlfn.TEXTSPLIT(回答一覧[[#This Row],[7⃣区のおしらせ「せたがや」でどのようなテーマを特集してほしいか（複数選択可）]],";",,FALSE,0))),0,1)</f>
        <v>1</v>
      </c>
      <c r="AJ183" s="36">
        <f>IF(ISNA(_xlfn.XMATCH("子ども・若者や教育に関すること",_xlfn.TEXTSPLIT(回答一覧[[#This Row],[7⃣区のおしらせ「せたがや」でどのようなテーマを特集してほしいか（複数選択可）]],";",,FALSE,0))),0,1)</f>
        <v>0</v>
      </c>
      <c r="AK183" s="36">
        <f>IF(ISNA(_xlfn.XMATCH("地域コミュニティに関すること",_xlfn.TEXTSPLIT(回答一覧[[#This Row],[7⃣区のおしらせ「せたがや」でどのようなテーマを特集してほしいか（複数選択可）]],";",,FALSE,0))),0,1)</f>
        <v>0</v>
      </c>
      <c r="AL183" s="36">
        <f>IF(ISNA(_xlfn.XMATCH("防災や防犯に関すること",_xlfn.TEXTSPLIT(回答一覧[[#This Row],[7⃣区のおしらせ「せたがや」でどのようなテーマを特集してほしいか（複数選択可）]],";",,FALSE,0))),0,1)</f>
        <v>0</v>
      </c>
      <c r="AM183" s="36">
        <f>IF(ISNA(_xlfn.XMATCH("多様性の尊重（人権尊重・男女共同参画）に関すること",_xlfn.TEXTSPLIT(回答一覧[[#This Row],[7⃣区のおしらせ「せたがや」でどのようなテーマを特集してほしいか（複数選択可）]],";",,FALSE,0))),0,1)</f>
        <v>0</v>
      </c>
      <c r="AN183" s="36">
        <f>IF(ISNA(_xlfn.XMATCH("文化・芸術やスポーツ、生涯学習に関すること",_xlfn.TEXTSPLIT(回答一覧[[#This Row],[7⃣区のおしらせ「せたがや」でどのようなテーマを特集してほしいか（複数選択可）]],";",,FALSE,0))),0,1)</f>
        <v>1</v>
      </c>
      <c r="AO183" s="36">
        <f>IF(ISNA(_xlfn.XMATCH("清掃・資源リサイクルに関すること",_xlfn.TEXTSPLIT(回答一覧[[#This Row],[7⃣区のおしらせ「せたがや」でどのようなテーマを特集してほしいか（複数選択可）]],";",,FALSE,0))),0,1)</f>
        <v>0</v>
      </c>
      <c r="AP183" s="36">
        <f>IF(ISNA(_xlfn.XMATCH("消費者支援や産業振興・雇用促進に関すること",_xlfn.TEXTSPLIT(回答一覧[[#This Row],[7⃣区のおしらせ「せたがや」でどのようなテーマを特集してほしいか（複数選択可）]],";",,FALSE,0))),0,1)</f>
        <v>0</v>
      </c>
      <c r="AQ183" s="36">
        <f>IF(ISNA(_xlfn.XMATCH("公園・緑地や自然環境の保護に関すること",_xlfn.TEXTSPLIT(回答一覧[[#This Row],[7⃣区のおしらせ「せたがや」でどのようなテーマを特集してほしいか（複数選択可）]],";",,FALSE,0))),0,1)</f>
        <v>0</v>
      </c>
      <c r="AR183" s="36">
        <f>IF(ISNA(_xlfn.XMATCH("都市景観や交通に関すること",_xlfn.TEXTSPLIT(回答一覧[[#This Row],[7⃣区のおしらせ「せたがや」でどのようなテーマを特集してほしいか（複数選択可）]],";",,FALSE,0))),0,1)</f>
        <v>1</v>
      </c>
      <c r="AS183" s="36">
        <f>IF(ISNA(_xlfn.XMATCH("特にない",_xlfn.TEXTSPLIT(回答一覧[[#This Row],[7⃣区のおしらせ「せたがや」でどのようなテーマを特集してほしいか（複数選択可）]],";",,FALSE,0))),0,1)</f>
        <v>0</v>
      </c>
      <c r="AT183" s="36">
        <f>IF(ISNA(_xlfn.XMATCH("その他",_xlfn.TEXTSPLIT(回答一覧[[#This Row],[7⃣区のおしらせ「せたがや」でどのようなテーマを特集してほしいか（複数選択可）]],";",,FALSE,0))),0,1)</f>
        <v>0</v>
      </c>
      <c r="AU183" s="36">
        <f>IF(ISNA(_xlfn.XMATCH("無回答",_xlfn.TEXTSPLIT(回答一覧[[#This Row],[7⃣区のおしらせ「せたがや」でどのようなテーマを特集してほしいか（複数選択可）]],";",,FALSE,0))),0,1)</f>
        <v>0</v>
      </c>
      <c r="AV183" s="8" t="s">
        <v>356</v>
      </c>
      <c r="AW183" s="8" t="s">
        <v>899</v>
      </c>
      <c r="AX183" s="8" t="s">
        <v>701</v>
      </c>
      <c r="AY183" s="7"/>
    </row>
    <row r="184" spans="1:51" ht="40.5">
      <c r="A184" s="6" t="s">
        <v>340</v>
      </c>
      <c r="B184" s="12" t="s">
        <v>348</v>
      </c>
      <c r="C184" s="12" t="s">
        <v>349</v>
      </c>
      <c r="D184" s="8"/>
      <c r="E184" s="8" t="s">
        <v>730</v>
      </c>
      <c r="F184" s="7" t="s">
        <v>350</v>
      </c>
      <c r="G184" s="36">
        <f>IF(ISNA(_xlfn.XMATCH("新聞折込・戸別配付",_xlfn.TEXTSPLIT(回答一覧[[#This Row],[4⃣区のおしらせ「せたがや」をどのように入手しているか（複数選択可）]],";",,FALSE,0))),0,1)</f>
        <v>1</v>
      </c>
      <c r="H184" s="36">
        <f>IF(ISNA(_xlfn.XMATCH("駅",_xlfn.TEXTSPLIT(回答一覧[[#This Row],[4⃣区のおしらせ「せたがや」をどのように入手しているか（複数選択可）]],";",,FALSE,0))),0,1)</f>
        <v>0</v>
      </c>
      <c r="I184" s="36">
        <f>IF(ISNA(_xlfn.XMATCH("郵便局・コンビニエンスストア・その他商業施設",_xlfn.TEXTSPLIT(回答一覧[[#This Row],[4⃣区のおしらせ「せたがや」をどのように入手しているか（複数選択可）]],";",,FALSE,0))),0,1)</f>
        <v>0</v>
      </c>
      <c r="J184" s="36">
        <f>IF(ISNA(_xlfn.XMATCH("区施設",_xlfn.TEXTSPLIT(回答一覧[[#This Row],[4⃣区のおしらせ「せたがや」をどのように入手しているか（複数選択可）]],";",,FALSE,0))),0,1)</f>
        <v>0</v>
      </c>
      <c r="K184" s="36">
        <f>IF(ISNA(_xlfn.XMATCH("区のホームページ",_xlfn.TEXTSPLIT(回答一覧[[#This Row],[4⃣区のおしらせ「せたがや」をどのように入手しているか（複数選択可）]],";",,FALSE,0))),0,1)</f>
        <v>0</v>
      </c>
      <c r="L184" s="36">
        <f>IF(ISNA(_xlfn.XMATCH("カタログポケット・マチイロ",_xlfn.TEXTSPLIT(回答一覧[[#This Row],[4⃣区のおしらせ「せたがや」をどのように入手しているか（複数選択可）]],";",,FALSE,0))),0,1)</f>
        <v>0</v>
      </c>
      <c r="M184" s="36">
        <f>IF(ISNA(_xlfn.XMATCH("入手していない",_xlfn.TEXTSPLIT(回答一覧[[#This Row],[4⃣区のおしらせ「せたがや」をどのように入手しているか（複数選択可）]],";",,FALSE,0))),0,1)</f>
        <v>0</v>
      </c>
      <c r="N184" s="36">
        <f>IF(ISNA(_xlfn.XMATCH("その他",_xlfn.TEXTSPLIT(回答一覧[[#This Row],[4⃣区のおしらせ「せたがや」をどのように入手しているか（複数選択可）]],";",,FALSE,0))),0,1)</f>
        <v>0</v>
      </c>
      <c r="O184" s="36">
        <f>IF(ISNA(_xlfn.XMATCH("無回答",_xlfn.TEXTSPLIT(回答一覧[[#This Row],[4⃣区のおしらせ「せたがや」をどのように入手しているか（複数選択可）]],";",,FALSE,0))),0,1)</f>
        <v>0</v>
      </c>
      <c r="P184" s="8" t="s">
        <v>360</v>
      </c>
      <c r="Q184" s="8" t="s">
        <v>352</v>
      </c>
      <c r="R184" s="8" t="s">
        <v>847</v>
      </c>
      <c r="S184" s="8" t="s">
        <v>847</v>
      </c>
      <c r="T184" s="8" t="s">
        <v>847</v>
      </c>
      <c r="U184" s="8" t="s">
        <v>352</v>
      </c>
      <c r="V184" s="8" t="s">
        <v>353</v>
      </c>
      <c r="W184" s="7" t="s">
        <v>500</v>
      </c>
      <c r="X184" s="36">
        <f>IF(ISNA(_xlfn.XMATCH("利用できる行政サービスや、暮らしに関わる情報・知識を入手したい",_xlfn.TEXTSPLIT(回答一覧[[#This Row],[6⃣区のおしらせ「せたがや」にどんなことを期待するか（複数選択可）]],";",,FALSE,0))),0,1)</f>
        <v>1</v>
      </c>
      <c r="Y184" s="36">
        <f>IF(ISNA(_xlfn.XMATCH("イベントの情報を入手したい",_xlfn.TEXTSPLIT(回答一覧[[#This Row],[6⃣区のおしらせ「せたがや」にどんなことを期待するか（複数選択可）]],";",,FALSE,0))),0,1)</f>
        <v>1</v>
      </c>
      <c r="Z184" s="36">
        <f>IF(ISNA(_xlfn.XMATCH("区の新しい取組みについて知りたい",_xlfn.TEXTSPLIT(回答一覧[[#This Row],[6⃣区のおしらせ「せたがや」にどんなことを期待するか（複数選択可）]],";",,FALSE,0))),0,1)</f>
        <v>0</v>
      </c>
      <c r="AA184" s="36">
        <f>IF(ISNA(_xlfn.XMATCH("予算など区政の基本的な情報を入手したい",_xlfn.TEXTSPLIT(回答一覧[[#This Row],[6⃣区のおしらせ「せたがや」にどんなことを期待するか（複数選択可）]],";",,FALSE,0))),0,1)</f>
        <v>0</v>
      </c>
      <c r="AB184" s="36">
        <f>IF(ISNA(_xlfn.XMATCH("区が直面する課題や、それに対する区の考え・取組みについて知りたい",_xlfn.TEXTSPLIT(回答一覧[[#This Row],[6⃣区のおしらせ「せたがや」にどんなことを期待するか（複数選択可）]],";",,FALSE,0))),0,1)</f>
        <v>1</v>
      </c>
      <c r="AC184" s="36">
        <f>IF(ISNA(_xlfn.XMATCH("区の取組みへの意見募集企画に意見や提案を寄せたい",_xlfn.TEXTSPLIT(回答一覧[[#This Row],[6⃣区のおしらせ「せたがや」にどんなことを期待するか（複数選択可）]],";",,FALSE,0))),0,1)</f>
        <v>0</v>
      </c>
      <c r="AD184" s="36">
        <f>IF(ISNA(_xlfn.XMATCH("区民等と区が協働して取り組んでいる事柄について知りたい",_xlfn.TEXTSPLIT(回答一覧[[#This Row],[6⃣区のおしらせ「せたがや」にどんなことを期待するか（複数選択可）]],";",,FALSE,0))),0,1)</f>
        <v>0</v>
      </c>
      <c r="AE184" s="36">
        <f>IF(ISNA(_xlfn.XMATCH("特にない",_xlfn.TEXTSPLIT(回答一覧[[#This Row],[6⃣区のおしらせ「せたがや」にどんなことを期待するか（複数選択可）]],";",,FALSE,0))),0,1)</f>
        <v>0</v>
      </c>
      <c r="AF184" s="36">
        <f>IF(ISNA(_xlfn.XMATCH("無回答",_xlfn.TEXTSPLIT(回答一覧[[#This Row],[6⃣区のおしらせ「せたがや」にどんなことを期待するか（複数選択可）]],";",,FALSE,0))),0,1)</f>
        <v>0</v>
      </c>
      <c r="AG184" s="7" t="s">
        <v>752</v>
      </c>
      <c r="AH184" s="36">
        <f>IF(ISNA(_xlfn.XMATCH("健康づくりや高齢者・障害者の福祉に関すること",_xlfn.TEXTSPLIT(回答一覧[[#This Row],[7⃣区のおしらせ「せたがや」でどのようなテーマを特集してほしいか（複数選択可）]],";",,FALSE,0))),0,1)</f>
        <v>1</v>
      </c>
      <c r="AI184" s="36">
        <f>IF(ISNA(_xlfn.XMATCH("生活の困りごとに対する支援に関すること",_xlfn.TEXTSPLIT(回答一覧[[#This Row],[7⃣区のおしらせ「せたがや」でどのようなテーマを特集してほしいか（複数選択可）]],";",,FALSE,0))),0,1)</f>
        <v>0</v>
      </c>
      <c r="AJ184" s="36">
        <f>IF(ISNA(_xlfn.XMATCH("子ども・若者や教育に関すること",_xlfn.TEXTSPLIT(回答一覧[[#This Row],[7⃣区のおしらせ「せたがや」でどのようなテーマを特集してほしいか（複数選択可）]],";",,FALSE,0))),0,1)</f>
        <v>0</v>
      </c>
      <c r="AK184" s="36">
        <f>IF(ISNA(_xlfn.XMATCH("地域コミュニティに関すること",_xlfn.TEXTSPLIT(回答一覧[[#This Row],[7⃣区のおしらせ「せたがや」でどのようなテーマを特集してほしいか（複数選択可）]],";",,FALSE,0))),0,1)</f>
        <v>1</v>
      </c>
      <c r="AL184" s="36">
        <f>IF(ISNA(_xlfn.XMATCH("防災や防犯に関すること",_xlfn.TEXTSPLIT(回答一覧[[#This Row],[7⃣区のおしらせ「せたがや」でどのようなテーマを特集してほしいか（複数選択可）]],";",,FALSE,0))),0,1)</f>
        <v>1</v>
      </c>
      <c r="AM184" s="36">
        <f>IF(ISNA(_xlfn.XMATCH("多様性の尊重（人権尊重・男女共同参画）に関すること",_xlfn.TEXTSPLIT(回答一覧[[#This Row],[7⃣区のおしらせ「せたがや」でどのようなテーマを特集してほしいか（複数選択可）]],";",,FALSE,0))),0,1)</f>
        <v>0</v>
      </c>
      <c r="AN184" s="36">
        <f>IF(ISNA(_xlfn.XMATCH("文化・芸術やスポーツ、生涯学習に関すること",_xlfn.TEXTSPLIT(回答一覧[[#This Row],[7⃣区のおしらせ「せたがや」でどのようなテーマを特集してほしいか（複数選択可）]],";",,FALSE,0))),0,1)</f>
        <v>0</v>
      </c>
      <c r="AO184" s="36">
        <f>IF(ISNA(_xlfn.XMATCH("清掃・資源リサイクルに関すること",_xlfn.TEXTSPLIT(回答一覧[[#This Row],[7⃣区のおしらせ「せたがや」でどのようなテーマを特集してほしいか（複数選択可）]],";",,FALSE,0))),0,1)</f>
        <v>0</v>
      </c>
      <c r="AP184" s="36">
        <f>IF(ISNA(_xlfn.XMATCH("消費者支援や産業振興・雇用促進に関すること",_xlfn.TEXTSPLIT(回答一覧[[#This Row],[7⃣区のおしらせ「せたがや」でどのようなテーマを特集してほしいか（複数選択可）]],";",,FALSE,0))),0,1)</f>
        <v>0</v>
      </c>
      <c r="AQ184" s="36">
        <f>IF(ISNA(_xlfn.XMATCH("公園・緑地や自然環境の保護に関すること",_xlfn.TEXTSPLIT(回答一覧[[#This Row],[7⃣区のおしらせ「せたがや」でどのようなテーマを特集してほしいか（複数選択可）]],";",,FALSE,0))),0,1)</f>
        <v>0</v>
      </c>
      <c r="AR184" s="36">
        <f>IF(ISNA(_xlfn.XMATCH("都市景観や交通に関すること",_xlfn.TEXTSPLIT(回答一覧[[#This Row],[7⃣区のおしらせ「せたがや」でどのようなテーマを特集してほしいか（複数選択可）]],";",,FALSE,0))),0,1)</f>
        <v>0</v>
      </c>
      <c r="AS184" s="36">
        <f>IF(ISNA(_xlfn.XMATCH("特にない",_xlfn.TEXTSPLIT(回答一覧[[#This Row],[7⃣区のおしらせ「せたがや」でどのようなテーマを特集してほしいか（複数選択可）]],";",,FALSE,0))),0,1)</f>
        <v>0</v>
      </c>
      <c r="AT184" s="36">
        <f>IF(ISNA(_xlfn.XMATCH("その他",_xlfn.TEXTSPLIT(回答一覧[[#This Row],[7⃣区のおしらせ「せたがや」でどのようなテーマを特集してほしいか（複数選択可）]],";",,FALSE,0))),0,1)</f>
        <v>0</v>
      </c>
      <c r="AU184" s="36">
        <f>IF(ISNA(_xlfn.XMATCH("無回答",_xlfn.TEXTSPLIT(回答一覧[[#This Row],[7⃣区のおしらせ「せたがや」でどのようなテーマを特集してほしいか（複数選択可）]],";",,FALSE,0))),0,1)</f>
        <v>0</v>
      </c>
      <c r="AV184" s="8" t="s">
        <v>356</v>
      </c>
      <c r="AW184" s="8" t="s">
        <v>357</v>
      </c>
      <c r="AX184" s="8" t="s">
        <v>701</v>
      </c>
      <c r="AY184" s="7" t="s">
        <v>798</v>
      </c>
    </row>
    <row r="185" spans="1:51" ht="54">
      <c r="A185" s="6" t="s">
        <v>339</v>
      </c>
      <c r="B185" s="12" t="s">
        <v>348</v>
      </c>
      <c r="C185" s="12" t="s">
        <v>349</v>
      </c>
      <c r="D185" s="8"/>
      <c r="E185" s="8" t="s">
        <v>730</v>
      </c>
      <c r="F185" s="7" t="s">
        <v>350</v>
      </c>
      <c r="G185" s="36">
        <f>IF(ISNA(_xlfn.XMATCH("新聞折込・戸別配付",_xlfn.TEXTSPLIT(回答一覧[[#This Row],[4⃣区のおしらせ「せたがや」をどのように入手しているか（複数選択可）]],";",,FALSE,0))),0,1)</f>
        <v>1</v>
      </c>
      <c r="H185" s="36">
        <f>IF(ISNA(_xlfn.XMATCH("駅",_xlfn.TEXTSPLIT(回答一覧[[#This Row],[4⃣区のおしらせ「せたがや」をどのように入手しているか（複数選択可）]],";",,FALSE,0))),0,1)</f>
        <v>0</v>
      </c>
      <c r="I185" s="36">
        <f>IF(ISNA(_xlfn.XMATCH("郵便局・コンビニエンスストア・その他商業施設",_xlfn.TEXTSPLIT(回答一覧[[#This Row],[4⃣区のおしらせ「せたがや」をどのように入手しているか（複数選択可）]],";",,FALSE,0))),0,1)</f>
        <v>0</v>
      </c>
      <c r="J185" s="36">
        <f>IF(ISNA(_xlfn.XMATCH("区施設",_xlfn.TEXTSPLIT(回答一覧[[#This Row],[4⃣区のおしらせ「せたがや」をどのように入手しているか（複数選択可）]],";",,FALSE,0))),0,1)</f>
        <v>0</v>
      </c>
      <c r="K185" s="36">
        <f>IF(ISNA(_xlfn.XMATCH("区のホームページ",_xlfn.TEXTSPLIT(回答一覧[[#This Row],[4⃣区のおしらせ「せたがや」をどのように入手しているか（複数選択可）]],";",,FALSE,0))),0,1)</f>
        <v>0</v>
      </c>
      <c r="L185" s="36">
        <f>IF(ISNA(_xlfn.XMATCH("カタログポケット・マチイロ",_xlfn.TEXTSPLIT(回答一覧[[#This Row],[4⃣区のおしらせ「せたがや」をどのように入手しているか（複数選択可）]],";",,FALSE,0))),0,1)</f>
        <v>0</v>
      </c>
      <c r="M185" s="36">
        <f>IF(ISNA(_xlfn.XMATCH("入手していない",_xlfn.TEXTSPLIT(回答一覧[[#This Row],[4⃣区のおしらせ「せたがや」をどのように入手しているか（複数選択可）]],";",,FALSE,0))),0,1)</f>
        <v>0</v>
      </c>
      <c r="N185" s="36">
        <f>IF(ISNA(_xlfn.XMATCH("その他",_xlfn.TEXTSPLIT(回答一覧[[#This Row],[4⃣区のおしらせ「せたがや」をどのように入手しているか（複数選択可）]],";",,FALSE,0))),0,1)</f>
        <v>0</v>
      </c>
      <c r="O185" s="36">
        <f>IF(ISNA(_xlfn.XMATCH("無回答",_xlfn.TEXTSPLIT(回答一覧[[#This Row],[4⃣区のおしらせ「せたがや」をどのように入手しているか（複数選択可）]],";",,FALSE,0))),0,1)</f>
        <v>0</v>
      </c>
      <c r="P185" s="8" t="s">
        <v>351</v>
      </c>
      <c r="Q185" s="8" t="s">
        <v>352</v>
      </c>
      <c r="R185" s="8" t="s">
        <v>352</v>
      </c>
      <c r="S185" s="8" t="s">
        <v>352</v>
      </c>
      <c r="T185" s="8" t="s">
        <v>352</v>
      </c>
      <c r="U185" s="8" t="s">
        <v>377</v>
      </c>
      <c r="V185" s="8" t="s">
        <v>353</v>
      </c>
      <c r="W185" s="7" t="s">
        <v>454</v>
      </c>
      <c r="X185" s="36">
        <f>IF(ISNA(_xlfn.XMATCH("利用できる行政サービスや、暮らしに関わる情報・知識を入手したい",_xlfn.TEXTSPLIT(回答一覧[[#This Row],[6⃣区のおしらせ「せたがや」にどんなことを期待するか（複数選択可）]],";",,FALSE,0))),0,1)</f>
        <v>1</v>
      </c>
      <c r="Y185" s="36">
        <f>IF(ISNA(_xlfn.XMATCH("イベントの情報を入手したい",_xlfn.TEXTSPLIT(回答一覧[[#This Row],[6⃣区のおしらせ「せたがや」にどんなことを期待するか（複数選択可）]],";",,FALSE,0))),0,1)</f>
        <v>1</v>
      </c>
      <c r="Z185" s="36">
        <f>IF(ISNA(_xlfn.XMATCH("区の新しい取組みについて知りたい",_xlfn.TEXTSPLIT(回答一覧[[#This Row],[6⃣区のおしらせ「せたがや」にどんなことを期待するか（複数選択可）]],";",,FALSE,0))),0,1)</f>
        <v>0</v>
      </c>
      <c r="AA185" s="36">
        <f>IF(ISNA(_xlfn.XMATCH("予算など区政の基本的な情報を入手したい",_xlfn.TEXTSPLIT(回答一覧[[#This Row],[6⃣区のおしらせ「せたがや」にどんなことを期待するか（複数選択可）]],";",,FALSE,0))),0,1)</f>
        <v>0</v>
      </c>
      <c r="AB185" s="36">
        <f>IF(ISNA(_xlfn.XMATCH("区が直面する課題や、それに対する区の考え・取組みについて知りたい",_xlfn.TEXTSPLIT(回答一覧[[#This Row],[6⃣区のおしらせ「せたがや」にどんなことを期待するか（複数選択可）]],";",,FALSE,0))),0,1)</f>
        <v>0</v>
      </c>
      <c r="AC185" s="36">
        <f>IF(ISNA(_xlfn.XMATCH("区の取組みへの意見募集企画に意見や提案を寄せたい",_xlfn.TEXTSPLIT(回答一覧[[#This Row],[6⃣区のおしらせ「せたがや」にどんなことを期待するか（複数選択可）]],";",,FALSE,0))),0,1)</f>
        <v>0</v>
      </c>
      <c r="AD185" s="36">
        <f>IF(ISNA(_xlfn.XMATCH("区民等と区が協働して取り組んでいる事柄について知りたい",_xlfn.TEXTSPLIT(回答一覧[[#This Row],[6⃣区のおしらせ「せたがや」にどんなことを期待するか（複数選択可）]],";",,FALSE,0))),0,1)</f>
        <v>1</v>
      </c>
      <c r="AE185" s="36">
        <f>IF(ISNA(_xlfn.XMATCH("特にない",_xlfn.TEXTSPLIT(回答一覧[[#This Row],[6⃣区のおしらせ「せたがや」にどんなことを期待するか（複数選択可）]],";",,FALSE,0))),0,1)</f>
        <v>0</v>
      </c>
      <c r="AF185" s="36">
        <f>IF(ISNA(_xlfn.XMATCH("無回答",_xlfn.TEXTSPLIT(回答一覧[[#This Row],[6⃣区のおしらせ「せたがや」にどんなことを期待するか（複数選択可）]],";",,FALSE,0))),0,1)</f>
        <v>0</v>
      </c>
      <c r="AG185" s="7" t="s">
        <v>766</v>
      </c>
      <c r="AH185" s="36">
        <f>IF(ISNA(_xlfn.XMATCH("健康づくりや高齢者・障害者の福祉に関すること",_xlfn.TEXTSPLIT(回答一覧[[#This Row],[7⃣区のおしらせ「せたがや」でどのようなテーマを特集してほしいか（複数選択可）]],";",,FALSE,0))),0,1)</f>
        <v>1</v>
      </c>
      <c r="AI185" s="36">
        <f>IF(ISNA(_xlfn.XMATCH("生活の困りごとに対する支援に関すること",_xlfn.TEXTSPLIT(回答一覧[[#This Row],[7⃣区のおしらせ「せたがや」でどのようなテーマを特集してほしいか（複数選択可）]],";",,FALSE,0))),0,1)</f>
        <v>1</v>
      </c>
      <c r="AJ185" s="36">
        <f>IF(ISNA(_xlfn.XMATCH("子ども・若者や教育に関すること",_xlfn.TEXTSPLIT(回答一覧[[#This Row],[7⃣区のおしらせ「せたがや」でどのようなテーマを特集してほしいか（複数選択可）]],";",,FALSE,0))),0,1)</f>
        <v>1</v>
      </c>
      <c r="AK185" s="36">
        <f>IF(ISNA(_xlfn.XMATCH("地域コミュニティに関すること",_xlfn.TEXTSPLIT(回答一覧[[#This Row],[7⃣区のおしらせ「せたがや」でどのようなテーマを特集してほしいか（複数選択可）]],";",,FALSE,0))),0,1)</f>
        <v>0</v>
      </c>
      <c r="AL185" s="36">
        <f>IF(ISNA(_xlfn.XMATCH("防災や防犯に関すること",_xlfn.TEXTSPLIT(回答一覧[[#This Row],[7⃣区のおしらせ「せたがや」でどのようなテーマを特集してほしいか（複数選択可）]],";",,FALSE,0))),0,1)</f>
        <v>1</v>
      </c>
      <c r="AM185" s="36">
        <f>IF(ISNA(_xlfn.XMATCH("多様性の尊重（人権尊重・男女共同参画）に関すること",_xlfn.TEXTSPLIT(回答一覧[[#This Row],[7⃣区のおしらせ「せたがや」でどのようなテーマを特集してほしいか（複数選択可）]],";",,FALSE,0))),0,1)</f>
        <v>0</v>
      </c>
      <c r="AN185" s="36">
        <f>IF(ISNA(_xlfn.XMATCH("文化・芸術やスポーツ、生涯学習に関すること",_xlfn.TEXTSPLIT(回答一覧[[#This Row],[7⃣区のおしらせ「せたがや」でどのようなテーマを特集してほしいか（複数選択可）]],";",,FALSE,0))),0,1)</f>
        <v>1</v>
      </c>
      <c r="AO185" s="36">
        <f>IF(ISNA(_xlfn.XMATCH("清掃・資源リサイクルに関すること",_xlfn.TEXTSPLIT(回答一覧[[#This Row],[7⃣区のおしらせ「せたがや」でどのようなテーマを特集してほしいか（複数選択可）]],";",,FALSE,0))),0,1)</f>
        <v>1</v>
      </c>
      <c r="AP185" s="36">
        <f>IF(ISNA(_xlfn.XMATCH("消費者支援や産業振興・雇用促進に関すること",_xlfn.TEXTSPLIT(回答一覧[[#This Row],[7⃣区のおしらせ「せたがや」でどのようなテーマを特集してほしいか（複数選択可）]],";",,FALSE,0))),0,1)</f>
        <v>0</v>
      </c>
      <c r="AQ185" s="36">
        <f>IF(ISNA(_xlfn.XMATCH("公園・緑地や自然環境の保護に関すること",_xlfn.TEXTSPLIT(回答一覧[[#This Row],[7⃣区のおしらせ「せたがや」でどのようなテーマを特集してほしいか（複数選択可）]],";",,FALSE,0))),0,1)</f>
        <v>1</v>
      </c>
      <c r="AR185" s="36">
        <f>IF(ISNA(_xlfn.XMATCH("都市景観や交通に関すること",_xlfn.TEXTSPLIT(回答一覧[[#This Row],[7⃣区のおしらせ「せたがや」でどのようなテーマを特集してほしいか（複数選択可）]],";",,FALSE,0))),0,1)</f>
        <v>0</v>
      </c>
      <c r="AS185" s="36">
        <f>IF(ISNA(_xlfn.XMATCH("特にない",_xlfn.TEXTSPLIT(回答一覧[[#This Row],[7⃣区のおしらせ「せたがや」でどのようなテーマを特集してほしいか（複数選択可）]],";",,FALSE,0))),0,1)</f>
        <v>0</v>
      </c>
      <c r="AT185" s="36">
        <f>IF(ISNA(_xlfn.XMATCH("その他",_xlfn.TEXTSPLIT(回答一覧[[#This Row],[7⃣区のおしらせ「せたがや」でどのようなテーマを特集してほしいか（複数選択可）]],";",,FALSE,0))),0,1)</f>
        <v>0</v>
      </c>
      <c r="AU185" s="36">
        <f>IF(ISNA(_xlfn.XMATCH("無回答",_xlfn.TEXTSPLIT(回答一覧[[#This Row],[7⃣区のおしらせ「せたがや」でどのようなテーマを特集してほしいか（複数選択可）]],";",,FALSE,0))),0,1)</f>
        <v>0</v>
      </c>
      <c r="AV185" s="8" t="s">
        <v>356</v>
      </c>
      <c r="AW185" s="8" t="s">
        <v>357</v>
      </c>
      <c r="AX185" s="8" t="s">
        <v>701</v>
      </c>
      <c r="AY185" s="7"/>
    </row>
    <row r="186" spans="1:51" ht="54">
      <c r="A186" s="6" t="s">
        <v>338</v>
      </c>
      <c r="B186" s="12" t="s">
        <v>364</v>
      </c>
      <c r="C186" s="12" t="s">
        <v>380</v>
      </c>
      <c r="D186" s="8"/>
      <c r="E186" s="8" t="s">
        <v>730</v>
      </c>
      <c r="F186" s="7" t="s">
        <v>350</v>
      </c>
      <c r="G186" s="36">
        <f>IF(ISNA(_xlfn.XMATCH("新聞折込・戸別配付",_xlfn.TEXTSPLIT(回答一覧[[#This Row],[4⃣区のおしらせ「せたがや」をどのように入手しているか（複数選択可）]],";",,FALSE,0))),0,1)</f>
        <v>1</v>
      </c>
      <c r="H186" s="36">
        <f>IF(ISNA(_xlfn.XMATCH("駅",_xlfn.TEXTSPLIT(回答一覧[[#This Row],[4⃣区のおしらせ「せたがや」をどのように入手しているか（複数選択可）]],";",,FALSE,0))),0,1)</f>
        <v>0</v>
      </c>
      <c r="I186" s="36">
        <f>IF(ISNA(_xlfn.XMATCH("郵便局・コンビニエンスストア・その他商業施設",_xlfn.TEXTSPLIT(回答一覧[[#This Row],[4⃣区のおしらせ「せたがや」をどのように入手しているか（複数選択可）]],";",,FALSE,0))),0,1)</f>
        <v>0</v>
      </c>
      <c r="J186" s="36">
        <f>IF(ISNA(_xlfn.XMATCH("区施設",_xlfn.TEXTSPLIT(回答一覧[[#This Row],[4⃣区のおしらせ「せたがや」をどのように入手しているか（複数選択可）]],";",,FALSE,0))),0,1)</f>
        <v>0</v>
      </c>
      <c r="K186" s="36">
        <f>IF(ISNA(_xlfn.XMATCH("区のホームページ",_xlfn.TEXTSPLIT(回答一覧[[#This Row],[4⃣区のおしらせ「せたがや」をどのように入手しているか（複数選択可）]],";",,FALSE,0))),0,1)</f>
        <v>0</v>
      </c>
      <c r="L186" s="36">
        <f>IF(ISNA(_xlfn.XMATCH("カタログポケット・マチイロ",_xlfn.TEXTSPLIT(回答一覧[[#This Row],[4⃣区のおしらせ「せたがや」をどのように入手しているか（複数選択可）]],";",,FALSE,0))),0,1)</f>
        <v>0</v>
      </c>
      <c r="M186" s="36">
        <f>IF(ISNA(_xlfn.XMATCH("入手していない",_xlfn.TEXTSPLIT(回答一覧[[#This Row],[4⃣区のおしらせ「せたがや」をどのように入手しているか（複数選択可）]],";",,FALSE,0))),0,1)</f>
        <v>0</v>
      </c>
      <c r="N186" s="36">
        <f>IF(ISNA(_xlfn.XMATCH("その他",_xlfn.TEXTSPLIT(回答一覧[[#This Row],[4⃣区のおしらせ「せたがや」をどのように入手しているか（複数選択可）]],";",,FALSE,0))),0,1)</f>
        <v>0</v>
      </c>
      <c r="O186" s="36">
        <f>IF(ISNA(_xlfn.XMATCH("無回答",_xlfn.TEXTSPLIT(回答一覧[[#This Row],[4⃣区のおしらせ「せたがや」をどのように入手しているか（複数選択可）]],";",,FALSE,0))),0,1)</f>
        <v>0</v>
      </c>
      <c r="P186" s="8" t="s">
        <v>360</v>
      </c>
      <c r="Q186" s="8" t="s">
        <v>377</v>
      </c>
      <c r="R186" s="8" t="s">
        <v>377</v>
      </c>
      <c r="S186" s="8" t="s">
        <v>352</v>
      </c>
      <c r="T186" s="8" t="s">
        <v>352</v>
      </c>
      <c r="U186" s="8" t="s">
        <v>377</v>
      </c>
      <c r="V186" s="8" t="s">
        <v>353</v>
      </c>
      <c r="W186" s="7" t="s">
        <v>489</v>
      </c>
      <c r="X186" s="36">
        <f>IF(ISNA(_xlfn.XMATCH("利用できる行政サービスや、暮らしに関わる情報・知識を入手したい",_xlfn.TEXTSPLIT(回答一覧[[#This Row],[6⃣区のおしらせ「せたがや」にどんなことを期待するか（複数選択可）]],";",,FALSE,0))),0,1)</f>
        <v>1</v>
      </c>
      <c r="Y186" s="36">
        <f>IF(ISNA(_xlfn.XMATCH("イベントの情報を入手したい",_xlfn.TEXTSPLIT(回答一覧[[#This Row],[6⃣区のおしらせ「せたがや」にどんなことを期待するか（複数選択可）]],";",,FALSE,0))),0,1)</f>
        <v>1</v>
      </c>
      <c r="Z186" s="36">
        <f>IF(ISNA(_xlfn.XMATCH("区の新しい取組みについて知りたい",_xlfn.TEXTSPLIT(回答一覧[[#This Row],[6⃣区のおしらせ「せたがや」にどんなことを期待するか（複数選択可）]],";",,FALSE,0))),0,1)</f>
        <v>1</v>
      </c>
      <c r="AA186" s="36">
        <f>IF(ISNA(_xlfn.XMATCH("予算など区政の基本的な情報を入手したい",_xlfn.TEXTSPLIT(回答一覧[[#This Row],[6⃣区のおしらせ「せたがや」にどんなことを期待するか（複数選択可）]],";",,FALSE,0))),0,1)</f>
        <v>0</v>
      </c>
      <c r="AB186" s="36">
        <f>IF(ISNA(_xlfn.XMATCH("区が直面する課題や、それに対する区の考え・取組みについて知りたい",_xlfn.TEXTSPLIT(回答一覧[[#This Row],[6⃣区のおしらせ「せたがや」にどんなことを期待するか（複数選択可）]],";",,FALSE,0))),0,1)</f>
        <v>1</v>
      </c>
      <c r="AC186" s="36">
        <f>IF(ISNA(_xlfn.XMATCH("区の取組みへの意見募集企画に意見や提案を寄せたい",_xlfn.TEXTSPLIT(回答一覧[[#This Row],[6⃣区のおしらせ「せたがや」にどんなことを期待するか（複数選択可）]],";",,FALSE,0))),0,1)</f>
        <v>1</v>
      </c>
      <c r="AD186" s="36">
        <f>IF(ISNA(_xlfn.XMATCH("区民等と区が協働して取り組んでいる事柄について知りたい",_xlfn.TEXTSPLIT(回答一覧[[#This Row],[6⃣区のおしらせ「せたがや」にどんなことを期待するか（複数選択可）]],";",,FALSE,0))),0,1)</f>
        <v>0</v>
      </c>
      <c r="AE186" s="36">
        <f>IF(ISNA(_xlfn.XMATCH("特にない",_xlfn.TEXTSPLIT(回答一覧[[#This Row],[6⃣区のおしらせ「せたがや」にどんなことを期待するか（複数選択可）]],";",,FALSE,0))),0,1)</f>
        <v>0</v>
      </c>
      <c r="AF186" s="36">
        <f>IF(ISNA(_xlfn.XMATCH("無回答",_xlfn.TEXTSPLIT(回答一覧[[#This Row],[6⃣区のおしらせ「せたがや」にどんなことを期待するか（複数選択可）]],";",,FALSE,0))),0,1)</f>
        <v>0</v>
      </c>
      <c r="AG186" s="7" t="s">
        <v>780</v>
      </c>
      <c r="AH186" s="36">
        <f>IF(ISNA(_xlfn.XMATCH("健康づくりや高齢者・障害者の福祉に関すること",_xlfn.TEXTSPLIT(回答一覧[[#This Row],[7⃣区のおしらせ「せたがや」でどのようなテーマを特集してほしいか（複数選択可）]],";",,FALSE,0))),0,1)</f>
        <v>1</v>
      </c>
      <c r="AI186" s="36">
        <f>IF(ISNA(_xlfn.XMATCH("生活の困りごとに対する支援に関すること",_xlfn.TEXTSPLIT(回答一覧[[#This Row],[7⃣区のおしらせ「せたがや」でどのようなテーマを特集してほしいか（複数選択可）]],";",,FALSE,0))),0,1)</f>
        <v>1</v>
      </c>
      <c r="AJ186" s="36">
        <f>IF(ISNA(_xlfn.XMATCH("子ども・若者や教育に関すること",_xlfn.TEXTSPLIT(回答一覧[[#This Row],[7⃣区のおしらせ「せたがや」でどのようなテーマを特集してほしいか（複数選択可）]],";",,FALSE,0))),0,1)</f>
        <v>0</v>
      </c>
      <c r="AK186" s="36">
        <f>IF(ISNA(_xlfn.XMATCH("地域コミュニティに関すること",_xlfn.TEXTSPLIT(回答一覧[[#This Row],[7⃣区のおしらせ「せたがや」でどのようなテーマを特集してほしいか（複数選択可）]],";",,FALSE,0))),0,1)</f>
        <v>0</v>
      </c>
      <c r="AL186" s="36">
        <f>IF(ISNA(_xlfn.XMATCH("防災や防犯に関すること",_xlfn.TEXTSPLIT(回答一覧[[#This Row],[7⃣区のおしらせ「せたがや」でどのようなテーマを特集してほしいか（複数選択可）]],";",,FALSE,0))),0,1)</f>
        <v>1</v>
      </c>
      <c r="AM186" s="36">
        <f>IF(ISNA(_xlfn.XMATCH("多様性の尊重（人権尊重・男女共同参画）に関すること",_xlfn.TEXTSPLIT(回答一覧[[#This Row],[7⃣区のおしらせ「せたがや」でどのようなテーマを特集してほしいか（複数選択可）]],";",,FALSE,0))),0,1)</f>
        <v>0</v>
      </c>
      <c r="AN186" s="36">
        <f>IF(ISNA(_xlfn.XMATCH("文化・芸術やスポーツ、生涯学習に関すること",_xlfn.TEXTSPLIT(回答一覧[[#This Row],[7⃣区のおしらせ「せたがや」でどのようなテーマを特集してほしいか（複数選択可）]],";",,FALSE,0))),0,1)</f>
        <v>1</v>
      </c>
      <c r="AO186" s="36">
        <f>IF(ISNA(_xlfn.XMATCH("清掃・資源リサイクルに関すること",_xlfn.TEXTSPLIT(回答一覧[[#This Row],[7⃣区のおしらせ「せたがや」でどのようなテーマを特集してほしいか（複数選択可）]],";",,FALSE,0))),0,1)</f>
        <v>0</v>
      </c>
      <c r="AP186" s="36">
        <f>IF(ISNA(_xlfn.XMATCH("消費者支援や産業振興・雇用促進に関すること",_xlfn.TEXTSPLIT(回答一覧[[#This Row],[7⃣区のおしらせ「せたがや」でどのようなテーマを特集してほしいか（複数選択可）]],";",,FALSE,0))),0,1)</f>
        <v>1</v>
      </c>
      <c r="AQ186" s="36">
        <f>IF(ISNA(_xlfn.XMATCH("公園・緑地や自然環境の保護に関すること",_xlfn.TEXTSPLIT(回答一覧[[#This Row],[7⃣区のおしらせ「せたがや」でどのようなテーマを特集してほしいか（複数選択可）]],";",,FALSE,0))),0,1)</f>
        <v>1</v>
      </c>
      <c r="AR186" s="36">
        <f>IF(ISNA(_xlfn.XMATCH("都市景観や交通に関すること",_xlfn.TEXTSPLIT(回答一覧[[#This Row],[7⃣区のおしらせ「せたがや」でどのようなテーマを特集してほしいか（複数選択可）]],";",,FALSE,0))),0,1)</f>
        <v>1</v>
      </c>
      <c r="AS186" s="36">
        <f>IF(ISNA(_xlfn.XMATCH("特にない",_xlfn.TEXTSPLIT(回答一覧[[#This Row],[7⃣区のおしらせ「せたがや」でどのようなテーマを特集してほしいか（複数選択可）]],";",,FALSE,0))),0,1)</f>
        <v>0</v>
      </c>
      <c r="AT186" s="36">
        <f>IF(ISNA(_xlfn.XMATCH("その他",_xlfn.TEXTSPLIT(回答一覧[[#This Row],[7⃣区のおしらせ「せたがや」でどのようなテーマを特集してほしいか（複数選択可）]],";",,FALSE,0))),0,1)</f>
        <v>0</v>
      </c>
      <c r="AU186" s="36">
        <f>IF(ISNA(_xlfn.XMATCH("無回答",_xlfn.TEXTSPLIT(回答一覧[[#This Row],[7⃣区のおしらせ「せたがや」でどのようなテーマを特集してほしいか（複数選択可）]],";",,FALSE,0))),0,1)</f>
        <v>0</v>
      </c>
      <c r="AV186" s="8" t="s">
        <v>419</v>
      </c>
      <c r="AW186" s="8" t="s">
        <v>397</v>
      </c>
      <c r="AX186" s="8" t="s">
        <v>701</v>
      </c>
      <c r="AY186" s="7"/>
    </row>
    <row r="187" spans="1:51" ht="67.5">
      <c r="A187" s="6" t="s">
        <v>337</v>
      </c>
      <c r="B187" s="12" t="s">
        <v>348</v>
      </c>
      <c r="C187" s="12" t="s">
        <v>380</v>
      </c>
      <c r="D187" s="8"/>
      <c r="E187" s="8" t="s">
        <v>730</v>
      </c>
      <c r="F187" s="7" t="s">
        <v>350</v>
      </c>
      <c r="G187" s="36">
        <f>IF(ISNA(_xlfn.XMATCH("新聞折込・戸別配付",_xlfn.TEXTSPLIT(回答一覧[[#This Row],[4⃣区のおしらせ「せたがや」をどのように入手しているか（複数選択可）]],";",,FALSE,0))),0,1)</f>
        <v>1</v>
      </c>
      <c r="H187" s="36">
        <f>IF(ISNA(_xlfn.XMATCH("駅",_xlfn.TEXTSPLIT(回答一覧[[#This Row],[4⃣区のおしらせ「せたがや」をどのように入手しているか（複数選択可）]],";",,FALSE,0))),0,1)</f>
        <v>0</v>
      </c>
      <c r="I187" s="36">
        <f>IF(ISNA(_xlfn.XMATCH("郵便局・コンビニエンスストア・その他商業施設",_xlfn.TEXTSPLIT(回答一覧[[#This Row],[4⃣区のおしらせ「せたがや」をどのように入手しているか（複数選択可）]],";",,FALSE,0))),0,1)</f>
        <v>0</v>
      </c>
      <c r="J187" s="36">
        <f>IF(ISNA(_xlfn.XMATCH("区施設",_xlfn.TEXTSPLIT(回答一覧[[#This Row],[4⃣区のおしらせ「せたがや」をどのように入手しているか（複数選択可）]],";",,FALSE,0))),0,1)</f>
        <v>0</v>
      </c>
      <c r="K187" s="36">
        <f>IF(ISNA(_xlfn.XMATCH("区のホームページ",_xlfn.TEXTSPLIT(回答一覧[[#This Row],[4⃣区のおしらせ「せたがや」をどのように入手しているか（複数選択可）]],";",,FALSE,0))),0,1)</f>
        <v>0</v>
      </c>
      <c r="L187" s="36">
        <f>IF(ISNA(_xlfn.XMATCH("カタログポケット・マチイロ",_xlfn.TEXTSPLIT(回答一覧[[#This Row],[4⃣区のおしらせ「せたがや」をどのように入手しているか（複数選択可）]],";",,FALSE,0))),0,1)</f>
        <v>0</v>
      </c>
      <c r="M187" s="36">
        <f>IF(ISNA(_xlfn.XMATCH("入手していない",_xlfn.TEXTSPLIT(回答一覧[[#This Row],[4⃣区のおしらせ「せたがや」をどのように入手しているか（複数選択可）]],";",,FALSE,0))),0,1)</f>
        <v>0</v>
      </c>
      <c r="N187" s="36">
        <f>IF(ISNA(_xlfn.XMATCH("その他",_xlfn.TEXTSPLIT(回答一覧[[#This Row],[4⃣区のおしらせ「せたがや」をどのように入手しているか（複数選択可）]],";",,FALSE,0))),0,1)</f>
        <v>0</v>
      </c>
      <c r="O187" s="36">
        <f>IF(ISNA(_xlfn.XMATCH("無回答",_xlfn.TEXTSPLIT(回答一覧[[#This Row],[4⃣区のおしらせ「せたがや」をどのように入手しているか（複数選択可）]],";",,FALSE,0))),0,1)</f>
        <v>0</v>
      </c>
      <c r="P187" s="8" t="s">
        <v>360</v>
      </c>
      <c r="Q187" s="8" t="s">
        <v>377</v>
      </c>
      <c r="R187" s="8" t="s">
        <v>377</v>
      </c>
      <c r="S187" s="8" t="s">
        <v>377</v>
      </c>
      <c r="T187" s="8" t="s">
        <v>847</v>
      </c>
      <c r="U187" s="8" t="s">
        <v>352</v>
      </c>
      <c r="V187" s="8" t="s">
        <v>353</v>
      </c>
      <c r="W187" s="7" t="s">
        <v>738</v>
      </c>
      <c r="X187" s="36">
        <f>IF(ISNA(_xlfn.XMATCH("利用できる行政サービスや、暮らしに関わる情報・知識を入手したい",_xlfn.TEXTSPLIT(回答一覧[[#This Row],[6⃣区のおしらせ「せたがや」にどんなことを期待するか（複数選択可）]],";",,FALSE,0))),0,1)</f>
        <v>1</v>
      </c>
      <c r="Y187" s="36">
        <f>IF(ISNA(_xlfn.XMATCH("イベントの情報を入手したい",_xlfn.TEXTSPLIT(回答一覧[[#This Row],[6⃣区のおしらせ「せたがや」にどんなことを期待するか（複数選択可）]],";",,FALSE,0))),0,1)</f>
        <v>1</v>
      </c>
      <c r="Z187" s="36">
        <f>IF(ISNA(_xlfn.XMATCH("区の新しい取組みについて知りたい",_xlfn.TEXTSPLIT(回答一覧[[#This Row],[6⃣区のおしらせ「せたがや」にどんなことを期待するか（複数選択可）]],";",,FALSE,0))),0,1)</f>
        <v>0</v>
      </c>
      <c r="AA187" s="36">
        <f>IF(ISNA(_xlfn.XMATCH("予算など区政の基本的な情報を入手したい",_xlfn.TEXTSPLIT(回答一覧[[#This Row],[6⃣区のおしらせ「せたがや」にどんなことを期待するか（複数選択可）]],";",,FALSE,0))),0,1)</f>
        <v>0</v>
      </c>
      <c r="AB187" s="36">
        <f>IF(ISNA(_xlfn.XMATCH("区が直面する課題や、それに対する区の考え・取組みについて知りたい",_xlfn.TEXTSPLIT(回答一覧[[#This Row],[6⃣区のおしらせ「せたがや」にどんなことを期待するか（複数選択可）]],";",,FALSE,0))),0,1)</f>
        <v>1</v>
      </c>
      <c r="AC187" s="36">
        <f>IF(ISNA(_xlfn.XMATCH("区の取組みへの意見募集企画に意見や提案を寄せたい",_xlfn.TEXTSPLIT(回答一覧[[#This Row],[6⃣区のおしらせ「せたがや」にどんなことを期待するか（複数選択可）]],";",,FALSE,0))),0,1)</f>
        <v>1</v>
      </c>
      <c r="AD187" s="36">
        <f>IF(ISNA(_xlfn.XMATCH("区民等と区が協働して取り組んでいる事柄について知りたい",_xlfn.TEXTSPLIT(回答一覧[[#This Row],[6⃣区のおしらせ「せたがや」にどんなことを期待するか（複数選択可）]],";",,FALSE,0))),0,1)</f>
        <v>1</v>
      </c>
      <c r="AE187" s="36">
        <f>IF(ISNA(_xlfn.XMATCH("特にない",_xlfn.TEXTSPLIT(回答一覧[[#This Row],[6⃣区のおしらせ「せたがや」にどんなことを期待するか（複数選択可）]],";",,FALSE,0))),0,1)</f>
        <v>0</v>
      </c>
      <c r="AF187" s="36">
        <f>IF(ISNA(_xlfn.XMATCH("無回答",_xlfn.TEXTSPLIT(回答一覧[[#This Row],[6⃣区のおしらせ「せたがや」にどんなことを期待するか（複数選択可）]],";",,FALSE,0))),0,1)</f>
        <v>0</v>
      </c>
      <c r="AG187" s="7" t="s">
        <v>767</v>
      </c>
      <c r="AH187" s="36">
        <f>IF(ISNA(_xlfn.XMATCH("健康づくりや高齢者・障害者の福祉に関すること",_xlfn.TEXTSPLIT(回答一覧[[#This Row],[7⃣区のおしらせ「せたがや」でどのようなテーマを特集してほしいか（複数選択可）]],";",,FALSE,0))),0,1)</f>
        <v>1</v>
      </c>
      <c r="AI187" s="36">
        <f>IF(ISNA(_xlfn.XMATCH("生活の困りごとに対する支援に関すること",_xlfn.TEXTSPLIT(回答一覧[[#This Row],[7⃣区のおしらせ「せたがや」でどのようなテーマを特集してほしいか（複数選択可）]],";",,FALSE,0))),0,1)</f>
        <v>1</v>
      </c>
      <c r="AJ187" s="36">
        <f>IF(ISNA(_xlfn.XMATCH("子ども・若者や教育に関すること",_xlfn.TEXTSPLIT(回答一覧[[#This Row],[7⃣区のおしらせ「せたがや」でどのようなテーマを特集してほしいか（複数選択可）]],";",,FALSE,0))),0,1)</f>
        <v>0</v>
      </c>
      <c r="AK187" s="36">
        <f>IF(ISNA(_xlfn.XMATCH("地域コミュニティに関すること",_xlfn.TEXTSPLIT(回答一覧[[#This Row],[7⃣区のおしらせ「せたがや」でどのようなテーマを特集してほしいか（複数選択可）]],";",,FALSE,0))),0,1)</f>
        <v>1</v>
      </c>
      <c r="AL187" s="36">
        <f>IF(ISNA(_xlfn.XMATCH("防災や防犯に関すること",_xlfn.TEXTSPLIT(回答一覧[[#This Row],[7⃣区のおしらせ「せたがや」でどのようなテーマを特集してほしいか（複数選択可）]],";",,FALSE,0))),0,1)</f>
        <v>1</v>
      </c>
      <c r="AM187" s="36">
        <f>IF(ISNA(_xlfn.XMATCH("多様性の尊重（人権尊重・男女共同参画）に関すること",_xlfn.TEXTSPLIT(回答一覧[[#This Row],[7⃣区のおしらせ「せたがや」でどのようなテーマを特集してほしいか（複数選択可）]],";",,FALSE,0))),0,1)</f>
        <v>0</v>
      </c>
      <c r="AN187" s="36">
        <f>IF(ISNA(_xlfn.XMATCH("文化・芸術やスポーツ、生涯学習に関すること",_xlfn.TEXTSPLIT(回答一覧[[#This Row],[7⃣区のおしらせ「せたがや」でどのようなテーマを特集してほしいか（複数選択可）]],";",,FALSE,0))),0,1)</f>
        <v>1</v>
      </c>
      <c r="AO187" s="36">
        <f>IF(ISNA(_xlfn.XMATCH("清掃・資源リサイクルに関すること",_xlfn.TEXTSPLIT(回答一覧[[#This Row],[7⃣区のおしらせ「せたがや」でどのようなテーマを特集してほしいか（複数選択可）]],";",,FALSE,0))),0,1)</f>
        <v>0</v>
      </c>
      <c r="AP187" s="36">
        <f>IF(ISNA(_xlfn.XMATCH("消費者支援や産業振興・雇用促進に関すること",_xlfn.TEXTSPLIT(回答一覧[[#This Row],[7⃣区のおしらせ「せたがや」でどのようなテーマを特集してほしいか（複数選択可）]],";",,FALSE,0))),0,1)</f>
        <v>0</v>
      </c>
      <c r="AQ187" s="36">
        <f>IF(ISNA(_xlfn.XMATCH("公園・緑地や自然環境の保護に関すること",_xlfn.TEXTSPLIT(回答一覧[[#This Row],[7⃣区のおしらせ「せたがや」でどのようなテーマを特集してほしいか（複数選択可）]],";",,FALSE,0))),0,1)</f>
        <v>1</v>
      </c>
      <c r="AR187" s="36">
        <f>IF(ISNA(_xlfn.XMATCH("都市景観や交通に関すること",_xlfn.TEXTSPLIT(回答一覧[[#This Row],[7⃣区のおしらせ「せたがや」でどのようなテーマを特集してほしいか（複数選択可）]],";",,FALSE,0))),0,1)</f>
        <v>0</v>
      </c>
      <c r="AS187" s="36">
        <f>IF(ISNA(_xlfn.XMATCH("特にない",_xlfn.TEXTSPLIT(回答一覧[[#This Row],[7⃣区のおしらせ「せたがや」でどのようなテーマを特集してほしいか（複数選択可）]],";",,FALSE,0))),0,1)</f>
        <v>0</v>
      </c>
      <c r="AT187" s="36">
        <f>IF(ISNA(_xlfn.XMATCH("その他",_xlfn.TEXTSPLIT(回答一覧[[#This Row],[7⃣区のおしらせ「せたがや」でどのようなテーマを特集してほしいか（複数選択可）]],";",,FALSE,0))),0,1)</f>
        <v>0</v>
      </c>
      <c r="AU187" s="36">
        <f>IF(ISNA(_xlfn.XMATCH("無回答",_xlfn.TEXTSPLIT(回答一覧[[#This Row],[7⃣区のおしらせ「せたがや」でどのようなテーマを特集してほしいか（複数選択可）]],";",,FALSE,0))),0,1)</f>
        <v>0</v>
      </c>
      <c r="AV187" s="8" t="s">
        <v>356</v>
      </c>
      <c r="AW187" s="8" t="s">
        <v>397</v>
      </c>
      <c r="AX187" s="8" t="s">
        <v>701</v>
      </c>
      <c r="AY187" s="7"/>
    </row>
    <row r="188" spans="1:51" ht="40.5">
      <c r="A188" s="6" t="s">
        <v>336</v>
      </c>
      <c r="B188" s="12" t="s">
        <v>413</v>
      </c>
      <c r="C188" s="12" t="s">
        <v>349</v>
      </c>
      <c r="D188" s="8"/>
      <c r="E188" s="8" t="s">
        <v>730</v>
      </c>
      <c r="F188" s="7" t="s">
        <v>350</v>
      </c>
      <c r="G188" s="36">
        <f>IF(ISNA(_xlfn.XMATCH("新聞折込・戸別配付",_xlfn.TEXTSPLIT(回答一覧[[#This Row],[4⃣区のおしらせ「せたがや」をどのように入手しているか（複数選択可）]],";",,FALSE,0))),0,1)</f>
        <v>1</v>
      </c>
      <c r="H188" s="36">
        <f>IF(ISNA(_xlfn.XMATCH("駅",_xlfn.TEXTSPLIT(回答一覧[[#This Row],[4⃣区のおしらせ「せたがや」をどのように入手しているか（複数選択可）]],";",,FALSE,0))),0,1)</f>
        <v>0</v>
      </c>
      <c r="I188" s="36">
        <f>IF(ISNA(_xlfn.XMATCH("郵便局・コンビニエンスストア・その他商業施設",_xlfn.TEXTSPLIT(回答一覧[[#This Row],[4⃣区のおしらせ「せたがや」をどのように入手しているか（複数選択可）]],";",,FALSE,0))),0,1)</f>
        <v>0</v>
      </c>
      <c r="J188" s="36">
        <f>IF(ISNA(_xlfn.XMATCH("区施設",_xlfn.TEXTSPLIT(回答一覧[[#This Row],[4⃣区のおしらせ「せたがや」をどのように入手しているか（複数選択可）]],";",,FALSE,0))),0,1)</f>
        <v>0</v>
      </c>
      <c r="K188" s="36">
        <f>IF(ISNA(_xlfn.XMATCH("区のホームページ",_xlfn.TEXTSPLIT(回答一覧[[#This Row],[4⃣区のおしらせ「せたがや」をどのように入手しているか（複数選択可）]],";",,FALSE,0))),0,1)</f>
        <v>0</v>
      </c>
      <c r="L188" s="36">
        <f>IF(ISNA(_xlfn.XMATCH("カタログポケット・マチイロ",_xlfn.TEXTSPLIT(回答一覧[[#This Row],[4⃣区のおしらせ「せたがや」をどのように入手しているか（複数選択可）]],";",,FALSE,0))),0,1)</f>
        <v>0</v>
      </c>
      <c r="M188" s="36">
        <f>IF(ISNA(_xlfn.XMATCH("入手していない",_xlfn.TEXTSPLIT(回答一覧[[#This Row],[4⃣区のおしらせ「せたがや」をどのように入手しているか（複数選択可）]],";",,FALSE,0))),0,1)</f>
        <v>0</v>
      </c>
      <c r="N188" s="36">
        <f>IF(ISNA(_xlfn.XMATCH("その他",_xlfn.TEXTSPLIT(回答一覧[[#This Row],[4⃣区のおしらせ「せたがや」をどのように入手しているか（複数選択可）]],";",,FALSE,0))),0,1)</f>
        <v>0</v>
      </c>
      <c r="O188" s="36">
        <f>IF(ISNA(_xlfn.XMATCH("無回答",_xlfn.TEXTSPLIT(回答一覧[[#This Row],[4⃣区のおしらせ「せたがや」をどのように入手しているか（複数選択可）]],";",,FALSE,0))),0,1)</f>
        <v>0</v>
      </c>
      <c r="P188" s="8" t="s">
        <v>351</v>
      </c>
      <c r="Q188" s="8" t="s">
        <v>352</v>
      </c>
      <c r="R188" s="8" t="s">
        <v>352</v>
      </c>
      <c r="S188" s="8" t="s">
        <v>352</v>
      </c>
      <c r="T188" s="8" t="s">
        <v>352</v>
      </c>
      <c r="U188" s="8" t="s">
        <v>377</v>
      </c>
      <c r="V188" s="8" t="s">
        <v>353</v>
      </c>
      <c r="W188" s="7" t="s">
        <v>565</v>
      </c>
      <c r="X188" s="36">
        <f>IF(ISNA(_xlfn.XMATCH("利用できる行政サービスや、暮らしに関わる情報・知識を入手したい",_xlfn.TEXTSPLIT(回答一覧[[#This Row],[6⃣区のおしらせ「せたがや」にどんなことを期待するか（複数選択可）]],";",,FALSE,0))),0,1)</f>
        <v>1</v>
      </c>
      <c r="Y188" s="36">
        <f>IF(ISNA(_xlfn.XMATCH("イベントの情報を入手したい",_xlfn.TEXTSPLIT(回答一覧[[#This Row],[6⃣区のおしらせ「せたがや」にどんなことを期待するか（複数選択可）]],";",,FALSE,0))),0,1)</f>
        <v>0</v>
      </c>
      <c r="Z188" s="36">
        <f>IF(ISNA(_xlfn.XMATCH("区の新しい取組みについて知りたい",_xlfn.TEXTSPLIT(回答一覧[[#This Row],[6⃣区のおしらせ「せたがや」にどんなことを期待するか（複数選択可）]],";",,FALSE,0))),0,1)</f>
        <v>1</v>
      </c>
      <c r="AA188" s="36">
        <f>IF(ISNA(_xlfn.XMATCH("予算など区政の基本的な情報を入手したい",_xlfn.TEXTSPLIT(回答一覧[[#This Row],[6⃣区のおしらせ「せたがや」にどんなことを期待するか（複数選択可）]],";",,FALSE,0))),0,1)</f>
        <v>0</v>
      </c>
      <c r="AB188" s="36">
        <f>IF(ISNA(_xlfn.XMATCH("区が直面する課題や、それに対する区の考え・取組みについて知りたい",_xlfn.TEXTSPLIT(回答一覧[[#This Row],[6⃣区のおしらせ「せたがや」にどんなことを期待するか（複数選択可）]],";",,FALSE,0))),0,1)</f>
        <v>1</v>
      </c>
      <c r="AC188" s="36">
        <f>IF(ISNA(_xlfn.XMATCH("区の取組みへの意見募集企画に意見や提案を寄せたい",_xlfn.TEXTSPLIT(回答一覧[[#This Row],[6⃣区のおしらせ「せたがや」にどんなことを期待するか（複数選択可）]],";",,FALSE,0))),0,1)</f>
        <v>0</v>
      </c>
      <c r="AD188" s="36">
        <f>IF(ISNA(_xlfn.XMATCH("区民等と区が協働して取り組んでいる事柄について知りたい",_xlfn.TEXTSPLIT(回答一覧[[#This Row],[6⃣区のおしらせ「せたがや」にどんなことを期待するか（複数選択可）]],";",,FALSE,0))),0,1)</f>
        <v>0</v>
      </c>
      <c r="AE188" s="36">
        <f>IF(ISNA(_xlfn.XMATCH("特にない",_xlfn.TEXTSPLIT(回答一覧[[#This Row],[6⃣区のおしらせ「せたがや」にどんなことを期待するか（複数選択可）]],";",,FALSE,0))),0,1)</f>
        <v>0</v>
      </c>
      <c r="AF188" s="36">
        <f>IF(ISNA(_xlfn.XMATCH("無回答",_xlfn.TEXTSPLIT(回答一覧[[#This Row],[6⃣区のおしらせ「せたがや」にどんなことを期待するか（複数選択可）]],";",,FALSE,0))),0,1)</f>
        <v>0</v>
      </c>
      <c r="AG188" s="7" t="s">
        <v>781</v>
      </c>
      <c r="AH188" s="36">
        <f>IF(ISNA(_xlfn.XMATCH("健康づくりや高齢者・障害者の福祉に関すること",_xlfn.TEXTSPLIT(回答一覧[[#This Row],[7⃣区のおしらせ「せたがや」でどのようなテーマを特集してほしいか（複数選択可）]],";",,FALSE,0))),0,1)</f>
        <v>1</v>
      </c>
      <c r="AI188" s="36">
        <f>IF(ISNA(_xlfn.XMATCH("生活の困りごとに対する支援に関すること",_xlfn.TEXTSPLIT(回答一覧[[#This Row],[7⃣区のおしらせ「せたがや」でどのようなテーマを特集してほしいか（複数選択可）]],";",,FALSE,0))),0,1)</f>
        <v>1</v>
      </c>
      <c r="AJ188" s="36">
        <f>IF(ISNA(_xlfn.XMATCH("子ども・若者や教育に関すること",_xlfn.TEXTSPLIT(回答一覧[[#This Row],[7⃣区のおしらせ「せたがや」でどのようなテーマを特集してほしいか（複数選択可）]],";",,FALSE,0))),0,1)</f>
        <v>0</v>
      </c>
      <c r="AK188" s="36">
        <f>IF(ISNA(_xlfn.XMATCH("地域コミュニティに関すること",_xlfn.TEXTSPLIT(回答一覧[[#This Row],[7⃣区のおしらせ「せたがや」でどのようなテーマを特集してほしいか（複数選択可）]],";",,FALSE,0))),0,1)</f>
        <v>0</v>
      </c>
      <c r="AL188" s="36">
        <f>IF(ISNA(_xlfn.XMATCH("防災や防犯に関すること",_xlfn.TEXTSPLIT(回答一覧[[#This Row],[7⃣区のおしらせ「せたがや」でどのようなテーマを特集してほしいか（複数選択可）]],";",,FALSE,0))),0,1)</f>
        <v>1</v>
      </c>
      <c r="AM188" s="36">
        <f>IF(ISNA(_xlfn.XMATCH("多様性の尊重（人権尊重・男女共同参画）に関すること",_xlfn.TEXTSPLIT(回答一覧[[#This Row],[7⃣区のおしらせ「せたがや」でどのようなテーマを特集してほしいか（複数選択可）]],";",,FALSE,0))),0,1)</f>
        <v>0</v>
      </c>
      <c r="AN188" s="36">
        <f>IF(ISNA(_xlfn.XMATCH("文化・芸術やスポーツ、生涯学習に関すること",_xlfn.TEXTSPLIT(回答一覧[[#This Row],[7⃣区のおしらせ「せたがや」でどのようなテーマを特集してほしいか（複数選択可）]],";",,FALSE,0))),0,1)</f>
        <v>0</v>
      </c>
      <c r="AO188" s="36">
        <f>IF(ISNA(_xlfn.XMATCH("清掃・資源リサイクルに関すること",_xlfn.TEXTSPLIT(回答一覧[[#This Row],[7⃣区のおしらせ「せたがや」でどのようなテーマを特集してほしいか（複数選択可）]],";",,FALSE,0))),0,1)</f>
        <v>0</v>
      </c>
      <c r="AP188" s="36">
        <f>IF(ISNA(_xlfn.XMATCH("消費者支援や産業振興・雇用促進に関すること",_xlfn.TEXTSPLIT(回答一覧[[#This Row],[7⃣区のおしらせ「せたがや」でどのようなテーマを特集してほしいか（複数選択可）]],";",,FALSE,0))),0,1)</f>
        <v>0</v>
      </c>
      <c r="AQ188" s="36">
        <f>IF(ISNA(_xlfn.XMATCH("公園・緑地や自然環境の保護に関すること",_xlfn.TEXTSPLIT(回答一覧[[#This Row],[7⃣区のおしらせ「せたがや」でどのようなテーマを特集してほしいか（複数選択可）]],";",,FALSE,0))),0,1)</f>
        <v>0</v>
      </c>
      <c r="AR188" s="36">
        <f>IF(ISNA(_xlfn.XMATCH("都市景観や交通に関すること",_xlfn.TEXTSPLIT(回答一覧[[#This Row],[7⃣区のおしらせ「せたがや」でどのようなテーマを特集してほしいか（複数選択可）]],";",,FALSE,0))),0,1)</f>
        <v>1</v>
      </c>
      <c r="AS188" s="36">
        <f>IF(ISNA(_xlfn.XMATCH("特にない",_xlfn.TEXTSPLIT(回答一覧[[#This Row],[7⃣区のおしらせ「せたがや」でどのようなテーマを特集してほしいか（複数選択可）]],";",,FALSE,0))),0,1)</f>
        <v>0</v>
      </c>
      <c r="AT188" s="36">
        <f>IF(ISNA(_xlfn.XMATCH("その他",_xlfn.TEXTSPLIT(回答一覧[[#This Row],[7⃣区のおしらせ「せたがや」でどのようなテーマを特集してほしいか（複数選択可）]],";",,FALSE,0))),0,1)</f>
        <v>0</v>
      </c>
      <c r="AU188" s="36">
        <f>IF(ISNA(_xlfn.XMATCH("無回答",_xlfn.TEXTSPLIT(回答一覧[[#This Row],[7⃣区のおしらせ「せたがや」でどのようなテーマを特集してほしいか（複数選択可）]],";",,FALSE,0))),0,1)</f>
        <v>0</v>
      </c>
      <c r="AV188" s="8" t="s">
        <v>356</v>
      </c>
      <c r="AW188" s="8" t="s">
        <v>900</v>
      </c>
      <c r="AX188" s="8" t="s">
        <v>701</v>
      </c>
      <c r="AY188" s="7"/>
    </row>
    <row r="189" spans="1:51" ht="67.5">
      <c r="A189" s="6" t="s">
        <v>335</v>
      </c>
      <c r="B189" s="12" t="s">
        <v>348</v>
      </c>
      <c r="C189" s="12" t="s">
        <v>349</v>
      </c>
      <c r="D189" s="8"/>
      <c r="E189" s="8" t="s">
        <v>730</v>
      </c>
      <c r="F189" s="7" t="s">
        <v>350</v>
      </c>
      <c r="G189" s="36">
        <f>IF(ISNA(_xlfn.XMATCH("新聞折込・戸別配付",_xlfn.TEXTSPLIT(回答一覧[[#This Row],[4⃣区のおしらせ「せたがや」をどのように入手しているか（複数選択可）]],";",,FALSE,0))),0,1)</f>
        <v>1</v>
      </c>
      <c r="H189" s="36">
        <f>IF(ISNA(_xlfn.XMATCH("駅",_xlfn.TEXTSPLIT(回答一覧[[#This Row],[4⃣区のおしらせ「せたがや」をどのように入手しているか（複数選択可）]],";",,FALSE,0))),0,1)</f>
        <v>0</v>
      </c>
      <c r="I189" s="36">
        <f>IF(ISNA(_xlfn.XMATCH("郵便局・コンビニエンスストア・その他商業施設",_xlfn.TEXTSPLIT(回答一覧[[#This Row],[4⃣区のおしらせ「せたがや」をどのように入手しているか（複数選択可）]],";",,FALSE,0))),0,1)</f>
        <v>0</v>
      </c>
      <c r="J189" s="36">
        <f>IF(ISNA(_xlfn.XMATCH("区施設",_xlfn.TEXTSPLIT(回答一覧[[#This Row],[4⃣区のおしらせ「せたがや」をどのように入手しているか（複数選択可）]],";",,FALSE,0))),0,1)</f>
        <v>0</v>
      </c>
      <c r="K189" s="36">
        <f>IF(ISNA(_xlfn.XMATCH("区のホームページ",_xlfn.TEXTSPLIT(回答一覧[[#This Row],[4⃣区のおしらせ「せたがや」をどのように入手しているか（複数選択可）]],";",,FALSE,0))),0,1)</f>
        <v>0</v>
      </c>
      <c r="L189" s="36">
        <f>IF(ISNA(_xlfn.XMATCH("カタログポケット・マチイロ",_xlfn.TEXTSPLIT(回答一覧[[#This Row],[4⃣区のおしらせ「せたがや」をどのように入手しているか（複数選択可）]],";",,FALSE,0))),0,1)</f>
        <v>0</v>
      </c>
      <c r="M189" s="36">
        <f>IF(ISNA(_xlfn.XMATCH("入手していない",_xlfn.TEXTSPLIT(回答一覧[[#This Row],[4⃣区のおしらせ「せたがや」をどのように入手しているか（複数選択可）]],";",,FALSE,0))),0,1)</f>
        <v>0</v>
      </c>
      <c r="N189" s="36">
        <f>IF(ISNA(_xlfn.XMATCH("その他",_xlfn.TEXTSPLIT(回答一覧[[#This Row],[4⃣区のおしらせ「せたがや」をどのように入手しているか（複数選択可）]],";",,FALSE,0))),0,1)</f>
        <v>0</v>
      </c>
      <c r="O189" s="36">
        <f>IF(ISNA(_xlfn.XMATCH("無回答",_xlfn.TEXTSPLIT(回答一覧[[#This Row],[4⃣区のおしらせ「せたがや」をどのように入手しているか（複数選択可）]],";",,FALSE,0))),0,1)</f>
        <v>0</v>
      </c>
      <c r="P189" s="8" t="s">
        <v>360</v>
      </c>
      <c r="Q189" s="8" t="s">
        <v>352</v>
      </c>
      <c r="R189" s="8" t="s">
        <v>377</v>
      </c>
      <c r="S189" s="8" t="s">
        <v>352</v>
      </c>
      <c r="T189" s="8" t="s">
        <v>352</v>
      </c>
      <c r="U189" s="8" t="s">
        <v>352</v>
      </c>
      <c r="V189" s="8" t="s">
        <v>353</v>
      </c>
      <c r="W189" s="7" t="s">
        <v>427</v>
      </c>
      <c r="X189" s="36">
        <f>IF(ISNA(_xlfn.XMATCH("利用できる行政サービスや、暮らしに関わる情報・知識を入手したい",_xlfn.TEXTSPLIT(回答一覧[[#This Row],[6⃣区のおしらせ「せたがや」にどんなことを期待するか（複数選択可）]],";",,FALSE,0))),0,1)</f>
        <v>1</v>
      </c>
      <c r="Y189" s="36">
        <f>IF(ISNA(_xlfn.XMATCH("イベントの情報を入手したい",_xlfn.TEXTSPLIT(回答一覧[[#This Row],[6⃣区のおしらせ「せたがや」にどんなことを期待するか（複数選択可）]],";",,FALSE,0))),0,1)</f>
        <v>1</v>
      </c>
      <c r="Z189" s="36">
        <f>IF(ISNA(_xlfn.XMATCH("区の新しい取組みについて知りたい",_xlfn.TEXTSPLIT(回答一覧[[#This Row],[6⃣区のおしらせ「せたがや」にどんなことを期待するか（複数選択可）]],";",,FALSE,0))),0,1)</f>
        <v>1</v>
      </c>
      <c r="AA189" s="36">
        <f>IF(ISNA(_xlfn.XMATCH("予算など区政の基本的な情報を入手したい",_xlfn.TEXTSPLIT(回答一覧[[#This Row],[6⃣区のおしらせ「せたがや」にどんなことを期待するか（複数選択可）]],";",,FALSE,0))),0,1)</f>
        <v>1</v>
      </c>
      <c r="AB189" s="36">
        <f>IF(ISNA(_xlfn.XMATCH("区が直面する課題や、それに対する区の考え・取組みについて知りたい",_xlfn.TEXTSPLIT(回答一覧[[#This Row],[6⃣区のおしらせ「せたがや」にどんなことを期待するか（複数選択可）]],";",,FALSE,0))),0,1)</f>
        <v>1</v>
      </c>
      <c r="AC189" s="36">
        <f>IF(ISNA(_xlfn.XMATCH("区の取組みへの意見募集企画に意見や提案を寄せたい",_xlfn.TEXTSPLIT(回答一覧[[#This Row],[6⃣区のおしらせ「せたがや」にどんなことを期待するか（複数選択可）]],";",,FALSE,0))),0,1)</f>
        <v>0</v>
      </c>
      <c r="AD189" s="36">
        <f>IF(ISNA(_xlfn.XMATCH("区民等と区が協働して取り組んでいる事柄について知りたい",_xlfn.TEXTSPLIT(回答一覧[[#This Row],[6⃣区のおしらせ「せたがや」にどんなことを期待するか（複数選択可）]],";",,FALSE,0))),0,1)</f>
        <v>1</v>
      </c>
      <c r="AE189" s="36">
        <f>IF(ISNA(_xlfn.XMATCH("特にない",_xlfn.TEXTSPLIT(回答一覧[[#This Row],[6⃣区のおしらせ「せたがや」にどんなことを期待するか（複数選択可）]],";",,FALSE,0))),0,1)</f>
        <v>0</v>
      </c>
      <c r="AF189" s="36">
        <f>IF(ISNA(_xlfn.XMATCH("無回答",_xlfn.TEXTSPLIT(回答一覧[[#This Row],[6⃣区のおしらせ「せたがや」にどんなことを期待するか（複数選択可）]],";",,FALSE,0))),0,1)</f>
        <v>0</v>
      </c>
      <c r="AG189" s="7" t="s">
        <v>372</v>
      </c>
      <c r="AH189" s="36">
        <f>IF(ISNA(_xlfn.XMATCH("健康づくりや高齢者・障害者の福祉に関すること",_xlfn.TEXTSPLIT(回答一覧[[#This Row],[7⃣区のおしらせ「せたがや」でどのようなテーマを特集してほしいか（複数選択可）]],";",,FALSE,0))),0,1)</f>
        <v>1</v>
      </c>
      <c r="AI189" s="36">
        <f>IF(ISNA(_xlfn.XMATCH("生活の困りごとに対する支援に関すること",_xlfn.TEXTSPLIT(回答一覧[[#This Row],[7⃣区のおしらせ「せたがや」でどのようなテーマを特集してほしいか（複数選択可）]],";",,FALSE,0))),0,1)</f>
        <v>1</v>
      </c>
      <c r="AJ189" s="36">
        <f>IF(ISNA(_xlfn.XMATCH("子ども・若者や教育に関すること",_xlfn.TEXTSPLIT(回答一覧[[#This Row],[7⃣区のおしらせ「せたがや」でどのようなテーマを特集してほしいか（複数選択可）]],";",,FALSE,0))),0,1)</f>
        <v>1</v>
      </c>
      <c r="AK189" s="36">
        <f>IF(ISNA(_xlfn.XMATCH("地域コミュニティに関すること",_xlfn.TEXTSPLIT(回答一覧[[#This Row],[7⃣区のおしらせ「せたがや」でどのようなテーマを特集してほしいか（複数選択可）]],";",,FALSE,0))),0,1)</f>
        <v>1</v>
      </c>
      <c r="AL189" s="36">
        <f>IF(ISNA(_xlfn.XMATCH("防災や防犯に関すること",_xlfn.TEXTSPLIT(回答一覧[[#This Row],[7⃣区のおしらせ「せたがや」でどのようなテーマを特集してほしいか（複数選択可）]],";",,FALSE,0))),0,1)</f>
        <v>1</v>
      </c>
      <c r="AM189" s="36">
        <f>IF(ISNA(_xlfn.XMATCH("多様性の尊重（人権尊重・男女共同参画）に関すること",_xlfn.TEXTSPLIT(回答一覧[[#This Row],[7⃣区のおしらせ「せたがや」でどのようなテーマを特集してほしいか（複数選択可）]],";",,FALSE,0))),0,1)</f>
        <v>0</v>
      </c>
      <c r="AN189" s="36">
        <f>IF(ISNA(_xlfn.XMATCH("文化・芸術やスポーツ、生涯学習に関すること",_xlfn.TEXTSPLIT(回答一覧[[#This Row],[7⃣区のおしらせ「せたがや」でどのようなテーマを特集してほしいか（複数選択可）]],";",,FALSE,0))),0,1)</f>
        <v>1</v>
      </c>
      <c r="AO189" s="36">
        <f>IF(ISNA(_xlfn.XMATCH("清掃・資源リサイクルに関すること",_xlfn.TEXTSPLIT(回答一覧[[#This Row],[7⃣区のおしらせ「せたがや」でどのようなテーマを特集してほしいか（複数選択可）]],";",,FALSE,0))),0,1)</f>
        <v>1</v>
      </c>
      <c r="AP189" s="36">
        <f>IF(ISNA(_xlfn.XMATCH("消費者支援や産業振興・雇用促進に関すること",_xlfn.TEXTSPLIT(回答一覧[[#This Row],[7⃣区のおしらせ「せたがや」でどのようなテーマを特集してほしいか（複数選択可）]],";",,FALSE,0))),0,1)</f>
        <v>1</v>
      </c>
      <c r="AQ189" s="36">
        <f>IF(ISNA(_xlfn.XMATCH("公園・緑地や自然環境の保護に関すること",_xlfn.TEXTSPLIT(回答一覧[[#This Row],[7⃣区のおしらせ「せたがや」でどのようなテーマを特集してほしいか（複数選択可）]],";",,FALSE,0))),0,1)</f>
        <v>1</v>
      </c>
      <c r="AR189" s="36">
        <f>IF(ISNA(_xlfn.XMATCH("都市景観や交通に関すること",_xlfn.TEXTSPLIT(回答一覧[[#This Row],[7⃣区のおしらせ「せたがや」でどのようなテーマを特集してほしいか（複数選択可）]],";",,FALSE,0))),0,1)</f>
        <v>1</v>
      </c>
      <c r="AS189" s="36">
        <f>IF(ISNA(_xlfn.XMATCH("特にない",_xlfn.TEXTSPLIT(回答一覧[[#This Row],[7⃣区のおしらせ「せたがや」でどのようなテーマを特集してほしいか（複数選択可）]],";",,FALSE,0))),0,1)</f>
        <v>0</v>
      </c>
      <c r="AT189" s="36">
        <f>IF(ISNA(_xlfn.XMATCH("その他",_xlfn.TEXTSPLIT(回答一覧[[#This Row],[7⃣区のおしらせ「せたがや」でどのようなテーマを特集してほしいか（複数選択可）]],";",,FALSE,0))),0,1)</f>
        <v>0</v>
      </c>
      <c r="AU189" s="36">
        <f>IF(ISNA(_xlfn.XMATCH("無回答",_xlfn.TEXTSPLIT(回答一覧[[#This Row],[7⃣区のおしらせ「せたがや」でどのようなテーマを特集してほしいか（複数選択可）]],";",,FALSE,0))),0,1)</f>
        <v>0</v>
      </c>
      <c r="AV189" s="8" t="s">
        <v>356</v>
      </c>
      <c r="AW189" s="8" t="s">
        <v>357</v>
      </c>
      <c r="AX189" s="8" t="s">
        <v>701</v>
      </c>
      <c r="AY189" s="7"/>
    </row>
    <row r="190" spans="1:51" ht="54">
      <c r="A190" s="6" t="s">
        <v>334</v>
      </c>
      <c r="B190" s="12" t="s">
        <v>413</v>
      </c>
      <c r="C190" s="12" t="s">
        <v>349</v>
      </c>
      <c r="D190" s="8"/>
      <c r="E190" s="8" t="s">
        <v>730</v>
      </c>
      <c r="F190" s="7" t="s">
        <v>350</v>
      </c>
      <c r="G190" s="36">
        <f>IF(ISNA(_xlfn.XMATCH("新聞折込・戸別配付",_xlfn.TEXTSPLIT(回答一覧[[#This Row],[4⃣区のおしらせ「せたがや」をどのように入手しているか（複数選択可）]],";",,FALSE,0))),0,1)</f>
        <v>1</v>
      </c>
      <c r="H190" s="36">
        <f>IF(ISNA(_xlfn.XMATCH("駅",_xlfn.TEXTSPLIT(回答一覧[[#This Row],[4⃣区のおしらせ「せたがや」をどのように入手しているか（複数選択可）]],";",,FALSE,0))),0,1)</f>
        <v>0</v>
      </c>
      <c r="I190" s="36">
        <f>IF(ISNA(_xlfn.XMATCH("郵便局・コンビニエンスストア・その他商業施設",_xlfn.TEXTSPLIT(回答一覧[[#This Row],[4⃣区のおしらせ「せたがや」をどのように入手しているか（複数選択可）]],";",,FALSE,0))),0,1)</f>
        <v>0</v>
      </c>
      <c r="J190" s="36">
        <f>IF(ISNA(_xlfn.XMATCH("区施設",_xlfn.TEXTSPLIT(回答一覧[[#This Row],[4⃣区のおしらせ「せたがや」をどのように入手しているか（複数選択可）]],";",,FALSE,0))),0,1)</f>
        <v>0</v>
      </c>
      <c r="K190" s="36">
        <f>IF(ISNA(_xlfn.XMATCH("区のホームページ",_xlfn.TEXTSPLIT(回答一覧[[#This Row],[4⃣区のおしらせ「せたがや」をどのように入手しているか（複数選択可）]],";",,FALSE,0))),0,1)</f>
        <v>0</v>
      </c>
      <c r="L190" s="36">
        <f>IF(ISNA(_xlfn.XMATCH("カタログポケット・マチイロ",_xlfn.TEXTSPLIT(回答一覧[[#This Row],[4⃣区のおしらせ「せたがや」をどのように入手しているか（複数選択可）]],";",,FALSE,0))),0,1)</f>
        <v>0</v>
      </c>
      <c r="M190" s="36">
        <f>IF(ISNA(_xlfn.XMATCH("入手していない",_xlfn.TEXTSPLIT(回答一覧[[#This Row],[4⃣区のおしらせ「せたがや」をどのように入手しているか（複数選択可）]],";",,FALSE,0))),0,1)</f>
        <v>0</v>
      </c>
      <c r="N190" s="36">
        <f>IF(ISNA(_xlfn.XMATCH("その他",_xlfn.TEXTSPLIT(回答一覧[[#This Row],[4⃣区のおしらせ「せたがや」をどのように入手しているか（複数選択可）]],";",,FALSE,0))),0,1)</f>
        <v>0</v>
      </c>
      <c r="O190" s="36">
        <f>IF(ISNA(_xlfn.XMATCH("無回答",_xlfn.TEXTSPLIT(回答一覧[[#This Row],[4⃣区のおしらせ「せたがや」をどのように入手しているか（複数選択可）]],";",,FALSE,0))),0,1)</f>
        <v>0</v>
      </c>
      <c r="P190" s="8" t="s">
        <v>351</v>
      </c>
      <c r="Q190" s="8" t="s">
        <v>352</v>
      </c>
      <c r="R190" s="8" t="s">
        <v>352</v>
      </c>
      <c r="S190" s="8" t="s">
        <v>352</v>
      </c>
      <c r="T190" s="8" t="s">
        <v>352</v>
      </c>
      <c r="U190" s="8" t="s">
        <v>352</v>
      </c>
      <c r="V190" s="8" t="s">
        <v>353</v>
      </c>
      <c r="W190" s="7" t="s">
        <v>739</v>
      </c>
      <c r="X190" s="36">
        <f>IF(ISNA(_xlfn.XMATCH("利用できる行政サービスや、暮らしに関わる情報・知識を入手したい",_xlfn.TEXTSPLIT(回答一覧[[#This Row],[6⃣区のおしらせ「せたがや」にどんなことを期待するか（複数選択可）]],";",,FALSE,0))),0,1)</f>
        <v>1</v>
      </c>
      <c r="Y190" s="36">
        <f>IF(ISNA(_xlfn.XMATCH("イベントの情報を入手したい",_xlfn.TEXTSPLIT(回答一覧[[#This Row],[6⃣区のおしらせ「せたがや」にどんなことを期待するか（複数選択可）]],";",,FALSE,0))),0,1)</f>
        <v>0</v>
      </c>
      <c r="Z190" s="36">
        <f>IF(ISNA(_xlfn.XMATCH("区の新しい取組みについて知りたい",_xlfn.TEXTSPLIT(回答一覧[[#This Row],[6⃣区のおしらせ「せたがや」にどんなことを期待するか（複数選択可）]],";",,FALSE,0))),0,1)</f>
        <v>0</v>
      </c>
      <c r="AA190" s="36">
        <f>IF(ISNA(_xlfn.XMATCH("予算など区政の基本的な情報を入手したい",_xlfn.TEXTSPLIT(回答一覧[[#This Row],[6⃣区のおしらせ「せたがや」にどんなことを期待するか（複数選択可）]],";",,FALSE,0))),0,1)</f>
        <v>0</v>
      </c>
      <c r="AB190" s="36">
        <f>IF(ISNA(_xlfn.XMATCH("区が直面する課題や、それに対する区の考え・取組みについて知りたい",_xlfn.TEXTSPLIT(回答一覧[[#This Row],[6⃣区のおしらせ「せたがや」にどんなことを期待するか（複数選択可）]],";",,FALSE,0))),0,1)</f>
        <v>1</v>
      </c>
      <c r="AC190" s="36">
        <f>IF(ISNA(_xlfn.XMATCH("区の取組みへの意見募集企画に意見や提案を寄せたい",_xlfn.TEXTSPLIT(回答一覧[[#This Row],[6⃣区のおしらせ「せたがや」にどんなことを期待するか（複数選択可）]],";",,FALSE,0))),0,1)</f>
        <v>0</v>
      </c>
      <c r="AD190" s="36">
        <f>IF(ISNA(_xlfn.XMATCH("区民等と区が協働して取り組んでいる事柄について知りたい",_xlfn.TEXTSPLIT(回答一覧[[#This Row],[6⃣区のおしらせ「せたがや」にどんなことを期待するか（複数選択可）]],";",,FALSE,0))),0,1)</f>
        <v>1</v>
      </c>
      <c r="AE190" s="36">
        <f>IF(ISNA(_xlfn.XMATCH("特にない",_xlfn.TEXTSPLIT(回答一覧[[#This Row],[6⃣区のおしらせ「せたがや」にどんなことを期待するか（複数選択可）]],";",,FALSE,0))),0,1)</f>
        <v>0</v>
      </c>
      <c r="AF190" s="36">
        <f>IF(ISNA(_xlfn.XMATCH("無回答",_xlfn.TEXTSPLIT(回答一覧[[#This Row],[6⃣区のおしらせ「せたがや」にどんなことを期待するか（複数選択可）]],";",,FALSE,0))),0,1)</f>
        <v>0</v>
      </c>
      <c r="AG190" s="7" t="s">
        <v>782</v>
      </c>
      <c r="AH190" s="36">
        <f>IF(ISNA(_xlfn.XMATCH("健康づくりや高齢者・障害者の福祉に関すること",_xlfn.TEXTSPLIT(回答一覧[[#This Row],[7⃣区のおしらせ「せたがや」でどのようなテーマを特集してほしいか（複数選択可）]],";",,FALSE,0))),0,1)</f>
        <v>1</v>
      </c>
      <c r="AI190" s="36">
        <f>IF(ISNA(_xlfn.XMATCH("生活の困りごとに対する支援に関すること",_xlfn.TEXTSPLIT(回答一覧[[#This Row],[7⃣区のおしらせ「せたがや」でどのようなテーマを特集してほしいか（複数選択可）]],";",,FALSE,0))),0,1)</f>
        <v>1</v>
      </c>
      <c r="AJ190" s="36">
        <f>IF(ISNA(_xlfn.XMATCH("子ども・若者や教育に関すること",_xlfn.TEXTSPLIT(回答一覧[[#This Row],[7⃣区のおしらせ「せたがや」でどのようなテーマを特集してほしいか（複数選択可）]],";",,FALSE,0))),0,1)</f>
        <v>1</v>
      </c>
      <c r="AK190" s="36">
        <f>IF(ISNA(_xlfn.XMATCH("地域コミュニティに関すること",_xlfn.TEXTSPLIT(回答一覧[[#This Row],[7⃣区のおしらせ「せたがや」でどのようなテーマを特集してほしいか（複数選択可）]],";",,FALSE,0))),0,1)</f>
        <v>0</v>
      </c>
      <c r="AL190" s="36">
        <f>IF(ISNA(_xlfn.XMATCH("防災や防犯に関すること",_xlfn.TEXTSPLIT(回答一覧[[#This Row],[7⃣区のおしらせ「せたがや」でどのようなテーマを特集してほしいか（複数選択可）]],";",,FALSE,0))),0,1)</f>
        <v>1</v>
      </c>
      <c r="AM190" s="36">
        <f>IF(ISNA(_xlfn.XMATCH("多様性の尊重（人権尊重・男女共同参画）に関すること",_xlfn.TEXTSPLIT(回答一覧[[#This Row],[7⃣区のおしらせ「せたがや」でどのようなテーマを特集してほしいか（複数選択可）]],";",,FALSE,0))),0,1)</f>
        <v>0</v>
      </c>
      <c r="AN190" s="36">
        <f>IF(ISNA(_xlfn.XMATCH("文化・芸術やスポーツ、生涯学習に関すること",_xlfn.TEXTSPLIT(回答一覧[[#This Row],[7⃣区のおしらせ「せたがや」でどのようなテーマを特集してほしいか（複数選択可）]],";",,FALSE,0))),0,1)</f>
        <v>0</v>
      </c>
      <c r="AO190" s="36">
        <f>IF(ISNA(_xlfn.XMATCH("清掃・資源リサイクルに関すること",_xlfn.TEXTSPLIT(回答一覧[[#This Row],[7⃣区のおしらせ「せたがや」でどのようなテーマを特集してほしいか（複数選択可）]],";",,FALSE,0))),0,1)</f>
        <v>1</v>
      </c>
      <c r="AP190" s="36">
        <f>IF(ISNA(_xlfn.XMATCH("消費者支援や産業振興・雇用促進に関すること",_xlfn.TEXTSPLIT(回答一覧[[#This Row],[7⃣区のおしらせ「せたがや」でどのようなテーマを特集してほしいか（複数選択可）]],";",,FALSE,0))),0,1)</f>
        <v>0</v>
      </c>
      <c r="AQ190" s="36">
        <f>IF(ISNA(_xlfn.XMATCH("公園・緑地や自然環境の保護に関すること",_xlfn.TEXTSPLIT(回答一覧[[#This Row],[7⃣区のおしらせ「せたがや」でどのようなテーマを特集してほしいか（複数選択可）]],";",,FALSE,0))),0,1)</f>
        <v>1</v>
      </c>
      <c r="AR190" s="36">
        <f>IF(ISNA(_xlfn.XMATCH("都市景観や交通に関すること",_xlfn.TEXTSPLIT(回答一覧[[#This Row],[7⃣区のおしらせ「せたがや」でどのようなテーマを特集してほしいか（複数選択可）]],";",,FALSE,0))),0,1)</f>
        <v>1</v>
      </c>
      <c r="AS190" s="36">
        <f>IF(ISNA(_xlfn.XMATCH("特にない",_xlfn.TEXTSPLIT(回答一覧[[#This Row],[7⃣区のおしらせ「せたがや」でどのようなテーマを特集してほしいか（複数選択可）]],";",,FALSE,0))),0,1)</f>
        <v>0</v>
      </c>
      <c r="AT190" s="36">
        <f>IF(ISNA(_xlfn.XMATCH("その他",_xlfn.TEXTSPLIT(回答一覧[[#This Row],[7⃣区のおしらせ「せたがや」でどのようなテーマを特集してほしいか（複数選択可）]],";",,FALSE,0))),0,1)</f>
        <v>0</v>
      </c>
      <c r="AU190" s="36">
        <f>IF(ISNA(_xlfn.XMATCH("無回答",_xlfn.TEXTSPLIT(回答一覧[[#This Row],[7⃣区のおしらせ「せたがや」でどのようなテーマを特集してほしいか（複数選択可）]],";",,FALSE,0))),0,1)</f>
        <v>0</v>
      </c>
      <c r="AV190" s="8" t="s">
        <v>847</v>
      </c>
      <c r="AW190" s="8" t="s">
        <v>847</v>
      </c>
      <c r="AX190" s="8" t="s">
        <v>701</v>
      </c>
      <c r="AY190" s="7"/>
    </row>
    <row r="191" spans="1:51" ht="54">
      <c r="A191" s="6" t="s">
        <v>333</v>
      </c>
      <c r="B191" s="12" t="s">
        <v>348</v>
      </c>
      <c r="C191" s="12" t="s">
        <v>349</v>
      </c>
      <c r="D191" s="8"/>
      <c r="E191" s="8" t="s">
        <v>730</v>
      </c>
      <c r="F191" s="7" t="s">
        <v>350</v>
      </c>
      <c r="G191" s="36">
        <f>IF(ISNA(_xlfn.XMATCH("新聞折込・戸別配付",_xlfn.TEXTSPLIT(回答一覧[[#This Row],[4⃣区のおしらせ「せたがや」をどのように入手しているか（複数選択可）]],";",,FALSE,0))),0,1)</f>
        <v>1</v>
      </c>
      <c r="H191" s="36">
        <f>IF(ISNA(_xlfn.XMATCH("駅",_xlfn.TEXTSPLIT(回答一覧[[#This Row],[4⃣区のおしらせ「せたがや」をどのように入手しているか（複数選択可）]],";",,FALSE,0))),0,1)</f>
        <v>0</v>
      </c>
      <c r="I191" s="36">
        <f>IF(ISNA(_xlfn.XMATCH("郵便局・コンビニエンスストア・その他商業施設",_xlfn.TEXTSPLIT(回答一覧[[#This Row],[4⃣区のおしらせ「せたがや」をどのように入手しているか（複数選択可）]],";",,FALSE,0))),0,1)</f>
        <v>0</v>
      </c>
      <c r="J191" s="36">
        <f>IF(ISNA(_xlfn.XMATCH("区施設",_xlfn.TEXTSPLIT(回答一覧[[#This Row],[4⃣区のおしらせ「せたがや」をどのように入手しているか（複数選択可）]],";",,FALSE,0))),0,1)</f>
        <v>0</v>
      </c>
      <c r="K191" s="36">
        <f>IF(ISNA(_xlfn.XMATCH("区のホームページ",_xlfn.TEXTSPLIT(回答一覧[[#This Row],[4⃣区のおしらせ「せたがや」をどのように入手しているか（複数選択可）]],";",,FALSE,0))),0,1)</f>
        <v>0</v>
      </c>
      <c r="L191" s="36">
        <f>IF(ISNA(_xlfn.XMATCH("カタログポケット・マチイロ",_xlfn.TEXTSPLIT(回答一覧[[#This Row],[4⃣区のおしらせ「せたがや」をどのように入手しているか（複数選択可）]],";",,FALSE,0))),0,1)</f>
        <v>0</v>
      </c>
      <c r="M191" s="36">
        <f>IF(ISNA(_xlfn.XMATCH("入手していない",_xlfn.TEXTSPLIT(回答一覧[[#This Row],[4⃣区のおしらせ「せたがや」をどのように入手しているか（複数選択可）]],";",,FALSE,0))),0,1)</f>
        <v>0</v>
      </c>
      <c r="N191" s="36">
        <f>IF(ISNA(_xlfn.XMATCH("その他",_xlfn.TEXTSPLIT(回答一覧[[#This Row],[4⃣区のおしらせ「せたがや」をどのように入手しているか（複数選択可）]],";",,FALSE,0))),0,1)</f>
        <v>0</v>
      </c>
      <c r="O191" s="36">
        <f>IF(ISNA(_xlfn.XMATCH("無回答",_xlfn.TEXTSPLIT(回答一覧[[#This Row],[4⃣区のおしらせ「せたがや」をどのように入手しているか（複数選択可）]],";",,FALSE,0))),0,1)</f>
        <v>0</v>
      </c>
      <c r="P191" s="8" t="s">
        <v>360</v>
      </c>
      <c r="Q191" s="8" t="s">
        <v>352</v>
      </c>
      <c r="R191" s="8" t="s">
        <v>352</v>
      </c>
      <c r="S191" s="8" t="s">
        <v>352</v>
      </c>
      <c r="T191" s="8" t="s">
        <v>352</v>
      </c>
      <c r="U191" s="8" t="s">
        <v>352</v>
      </c>
      <c r="V191" s="8" t="s">
        <v>353</v>
      </c>
      <c r="W191" s="7" t="s">
        <v>432</v>
      </c>
      <c r="X191" s="36">
        <f>IF(ISNA(_xlfn.XMATCH("利用できる行政サービスや、暮らしに関わる情報・知識を入手したい",_xlfn.TEXTSPLIT(回答一覧[[#This Row],[6⃣区のおしらせ「せたがや」にどんなことを期待するか（複数選択可）]],";",,FALSE,0))),0,1)</f>
        <v>1</v>
      </c>
      <c r="Y191" s="36">
        <f>IF(ISNA(_xlfn.XMATCH("イベントの情報を入手したい",_xlfn.TEXTSPLIT(回答一覧[[#This Row],[6⃣区のおしらせ「せたがや」にどんなことを期待するか（複数選択可）]],";",,FALSE,0))),0,1)</f>
        <v>1</v>
      </c>
      <c r="Z191" s="36">
        <f>IF(ISNA(_xlfn.XMATCH("区の新しい取組みについて知りたい",_xlfn.TEXTSPLIT(回答一覧[[#This Row],[6⃣区のおしらせ「せたがや」にどんなことを期待するか（複数選択可）]],";",,FALSE,0))),0,1)</f>
        <v>1</v>
      </c>
      <c r="AA191" s="36">
        <f>IF(ISNA(_xlfn.XMATCH("予算など区政の基本的な情報を入手したい",_xlfn.TEXTSPLIT(回答一覧[[#This Row],[6⃣区のおしらせ「せたがや」にどんなことを期待するか（複数選択可）]],";",,FALSE,0))),0,1)</f>
        <v>0</v>
      </c>
      <c r="AB191" s="36">
        <f>IF(ISNA(_xlfn.XMATCH("区が直面する課題や、それに対する区の考え・取組みについて知りたい",_xlfn.TEXTSPLIT(回答一覧[[#This Row],[6⃣区のおしらせ「せたがや」にどんなことを期待するか（複数選択可）]],";",,FALSE,0))),0,1)</f>
        <v>1</v>
      </c>
      <c r="AC191" s="36">
        <f>IF(ISNA(_xlfn.XMATCH("区の取組みへの意見募集企画に意見や提案を寄せたい",_xlfn.TEXTSPLIT(回答一覧[[#This Row],[6⃣区のおしらせ「せたがや」にどんなことを期待するか（複数選択可）]],";",,FALSE,0))),0,1)</f>
        <v>0</v>
      </c>
      <c r="AD191" s="36">
        <f>IF(ISNA(_xlfn.XMATCH("区民等と区が協働して取り組んでいる事柄について知りたい",_xlfn.TEXTSPLIT(回答一覧[[#This Row],[6⃣区のおしらせ「せたがや」にどんなことを期待するか（複数選択可）]],";",,FALSE,0))),0,1)</f>
        <v>0</v>
      </c>
      <c r="AE191" s="36">
        <f>IF(ISNA(_xlfn.XMATCH("特にない",_xlfn.TEXTSPLIT(回答一覧[[#This Row],[6⃣区のおしらせ「せたがや」にどんなことを期待するか（複数選択可）]],";",,FALSE,0))),0,1)</f>
        <v>0</v>
      </c>
      <c r="AF191" s="36">
        <f>IF(ISNA(_xlfn.XMATCH("無回答",_xlfn.TEXTSPLIT(回答一覧[[#This Row],[6⃣区のおしらせ「せたがや」にどんなことを期待するか（複数選択可）]],";",,FALSE,0))),0,1)</f>
        <v>0</v>
      </c>
      <c r="AG191" s="7" t="s">
        <v>768</v>
      </c>
      <c r="AH191" s="36">
        <f>IF(ISNA(_xlfn.XMATCH("健康づくりや高齢者・障害者の福祉に関すること",_xlfn.TEXTSPLIT(回答一覧[[#This Row],[7⃣区のおしらせ「せたがや」でどのようなテーマを特集してほしいか（複数選択可）]],";",,FALSE,0))),0,1)</f>
        <v>1</v>
      </c>
      <c r="AI191" s="36">
        <f>IF(ISNA(_xlfn.XMATCH("生活の困りごとに対する支援に関すること",_xlfn.TEXTSPLIT(回答一覧[[#This Row],[7⃣区のおしらせ「せたがや」でどのようなテーマを特集してほしいか（複数選択可）]],";",,FALSE,0))),0,1)</f>
        <v>1</v>
      </c>
      <c r="AJ191" s="36">
        <f>IF(ISNA(_xlfn.XMATCH("子ども・若者や教育に関すること",_xlfn.TEXTSPLIT(回答一覧[[#This Row],[7⃣区のおしらせ「せたがや」でどのようなテーマを特集してほしいか（複数選択可）]],";",,FALSE,0))),0,1)</f>
        <v>1</v>
      </c>
      <c r="AK191" s="36">
        <f>IF(ISNA(_xlfn.XMATCH("地域コミュニティに関すること",_xlfn.TEXTSPLIT(回答一覧[[#This Row],[7⃣区のおしらせ「せたがや」でどのようなテーマを特集してほしいか（複数選択可）]],";",,FALSE,0))),0,1)</f>
        <v>1</v>
      </c>
      <c r="AL191" s="36">
        <f>IF(ISNA(_xlfn.XMATCH("防災や防犯に関すること",_xlfn.TEXTSPLIT(回答一覧[[#This Row],[7⃣区のおしらせ「せたがや」でどのようなテーマを特集してほしいか（複数選択可）]],";",,FALSE,0))),0,1)</f>
        <v>1</v>
      </c>
      <c r="AM191" s="36">
        <f>IF(ISNA(_xlfn.XMATCH("多様性の尊重（人権尊重・男女共同参画）に関すること",_xlfn.TEXTSPLIT(回答一覧[[#This Row],[7⃣区のおしらせ「せたがや」でどのようなテーマを特集してほしいか（複数選択可）]],";",,FALSE,0))),0,1)</f>
        <v>0</v>
      </c>
      <c r="AN191" s="36">
        <f>IF(ISNA(_xlfn.XMATCH("文化・芸術やスポーツ、生涯学習に関すること",_xlfn.TEXTSPLIT(回答一覧[[#This Row],[7⃣区のおしらせ「せたがや」でどのようなテーマを特集してほしいか（複数選択可）]],";",,FALSE,0))),0,1)</f>
        <v>1</v>
      </c>
      <c r="AO191" s="36">
        <f>IF(ISNA(_xlfn.XMATCH("清掃・資源リサイクルに関すること",_xlfn.TEXTSPLIT(回答一覧[[#This Row],[7⃣区のおしらせ「せたがや」でどのようなテーマを特集してほしいか（複数選択可）]],";",,FALSE,0))),0,1)</f>
        <v>1</v>
      </c>
      <c r="AP191" s="36">
        <f>IF(ISNA(_xlfn.XMATCH("消費者支援や産業振興・雇用促進に関すること",_xlfn.TEXTSPLIT(回答一覧[[#This Row],[7⃣区のおしらせ「せたがや」でどのようなテーマを特集してほしいか（複数選択可）]],";",,FALSE,0))),0,1)</f>
        <v>0</v>
      </c>
      <c r="AQ191" s="36">
        <f>IF(ISNA(_xlfn.XMATCH("公園・緑地や自然環境の保護に関すること",_xlfn.TEXTSPLIT(回答一覧[[#This Row],[7⃣区のおしらせ「せたがや」でどのようなテーマを特集してほしいか（複数選択可）]],";",,FALSE,0))),0,1)</f>
        <v>1</v>
      </c>
      <c r="AR191" s="36">
        <f>IF(ISNA(_xlfn.XMATCH("都市景観や交通に関すること",_xlfn.TEXTSPLIT(回答一覧[[#This Row],[7⃣区のおしらせ「せたがや」でどのようなテーマを特集してほしいか（複数選択可）]],";",,FALSE,0))),0,1)</f>
        <v>0</v>
      </c>
      <c r="AS191" s="36">
        <f>IF(ISNA(_xlfn.XMATCH("特にない",_xlfn.TEXTSPLIT(回答一覧[[#This Row],[7⃣区のおしらせ「せたがや」でどのようなテーマを特集してほしいか（複数選択可）]],";",,FALSE,0))),0,1)</f>
        <v>0</v>
      </c>
      <c r="AT191" s="36">
        <f>IF(ISNA(_xlfn.XMATCH("その他",_xlfn.TEXTSPLIT(回答一覧[[#This Row],[7⃣区のおしらせ「せたがや」でどのようなテーマを特集してほしいか（複数選択可）]],";",,FALSE,0))),0,1)</f>
        <v>0</v>
      </c>
      <c r="AU191" s="36">
        <f>IF(ISNA(_xlfn.XMATCH("無回答",_xlfn.TEXTSPLIT(回答一覧[[#This Row],[7⃣区のおしらせ「せたがや」でどのようなテーマを特集してほしいか（複数選択可）]],";",,FALSE,0))),0,1)</f>
        <v>0</v>
      </c>
      <c r="AV191" s="8" t="s">
        <v>356</v>
      </c>
      <c r="AW191" s="8" t="s">
        <v>383</v>
      </c>
      <c r="AX191" s="8" t="s">
        <v>701</v>
      </c>
      <c r="AY191" s="7"/>
    </row>
    <row r="192" spans="1:51" ht="87">
      <c r="A192" s="6" t="s">
        <v>332</v>
      </c>
      <c r="B192" s="12" t="s">
        <v>413</v>
      </c>
      <c r="C192" s="12" t="s">
        <v>349</v>
      </c>
      <c r="D192" s="8"/>
      <c r="E192" s="8" t="s">
        <v>730</v>
      </c>
      <c r="F192" s="7" t="s">
        <v>350</v>
      </c>
      <c r="G192" s="36">
        <f>IF(ISNA(_xlfn.XMATCH("新聞折込・戸別配付",_xlfn.TEXTSPLIT(回答一覧[[#This Row],[4⃣区のおしらせ「せたがや」をどのように入手しているか（複数選択可）]],";",,FALSE,0))),0,1)</f>
        <v>1</v>
      </c>
      <c r="H192" s="36">
        <f>IF(ISNA(_xlfn.XMATCH("駅",_xlfn.TEXTSPLIT(回答一覧[[#This Row],[4⃣区のおしらせ「せたがや」をどのように入手しているか（複数選択可）]],";",,FALSE,0))),0,1)</f>
        <v>0</v>
      </c>
      <c r="I192" s="36">
        <f>IF(ISNA(_xlfn.XMATCH("郵便局・コンビニエンスストア・その他商業施設",_xlfn.TEXTSPLIT(回答一覧[[#This Row],[4⃣区のおしらせ「せたがや」をどのように入手しているか（複数選択可）]],";",,FALSE,0))),0,1)</f>
        <v>0</v>
      </c>
      <c r="J192" s="36">
        <f>IF(ISNA(_xlfn.XMATCH("区施設",_xlfn.TEXTSPLIT(回答一覧[[#This Row],[4⃣区のおしらせ「せたがや」をどのように入手しているか（複数選択可）]],";",,FALSE,0))),0,1)</f>
        <v>0</v>
      </c>
      <c r="K192" s="36">
        <f>IF(ISNA(_xlfn.XMATCH("区のホームページ",_xlfn.TEXTSPLIT(回答一覧[[#This Row],[4⃣区のおしらせ「せたがや」をどのように入手しているか（複数選択可）]],";",,FALSE,0))),0,1)</f>
        <v>0</v>
      </c>
      <c r="L192" s="36">
        <f>IF(ISNA(_xlfn.XMATCH("カタログポケット・マチイロ",_xlfn.TEXTSPLIT(回答一覧[[#This Row],[4⃣区のおしらせ「せたがや」をどのように入手しているか（複数選択可）]],";",,FALSE,0))),0,1)</f>
        <v>0</v>
      </c>
      <c r="M192" s="36">
        <f>IF(ISNA(_xlfn.XMATCH("入手していない",_xlfn.TEXTSPLIT(回答一覧[[#This Row],[4⃣区のおしらせ「せたがや」をどのように入手しているか（複数選択可）]],";",,FALSE,0))),0,1)</f>
        <v>0</v>
      </c>
      <c r="N192" s="36">
        <f>IF(ISNA(_xlfn.XMATCH("その他",_xlfn.TEXTSPLIT(回答一覧[[#This Row],[4⃣区のおしらせ「せたがや」をどのように入手しているか（複数選択可）]],";",,FALSE,0))),0,1)</f>
        <v>0</v>
      </c>
      <c r="O192" s="36">
        <f>IF(ISNA(_xlfn.XMATCH("無回答",_xlfn.TEXTSPLIT(回答一覧[[#This Row],[4⃣区のおしらせ「せたがや」をどのように入手しているか（複数選択可）]],";",,FALSE,0))),0,1)</f>
        <v>0</v>
      </c>
      <c r="P192" s="8" t="s">
        <v>351</v>
      </c>
      <c r="Q192" s="8" t="s">
        <v>352</v>
      </c>
      <c r="R192" s="8" t="s">
        <v>352</v>
      </c>
      <c r="S192" s="8" t="s">
        <v>352</v>
      </c>
      <c r="T192" s="8" t="s">
        <v>352</v>
      </c>
      <c r="U192" s="8" t="s">
        <v>352</v>
      </c>
      <c r="V192" s="8" t="s">
        <v>370</v>
      </c>
      <c r="W192" s="7" t="s">
        <v>454</v>
      </c>
      <c r="X192" s="36">
        <f>IF(ISNA(_xlfn.XMATCH("利用できる行政サービスや、暮らしに関わる情報・知識を入手したい",_xlfn.TEXTSPLIT(回答一覧[[#This Row],[6⃣区のおしらせ「せたがや」にどんなことを期待するか（複数選択可）]],";",,FALSE,0))),0,1)</f>
        <v>1</v>
      </c>
      <c r="Y192" s="36">
        <f>IF(ISNA(_xlfn.XMATCH("イベントの情報を入手したい",_xlfn.TEXTSPLIT(回答一覧[[#This Row],[6⃣区のおしらせ「せたがや」にどんなことを期待するか（複数選択可）]],";",,FALSE,0))),0,1)</f>
        <v>1</v>
      </c>
      <c r="Z192" s="36">
        <f>IF(ISNA(_xlfn.XMATCH("区の新しい取組みについて知りたい",_xlfn.TEXTSPLIT(回答一覧[[#This Row],[6⃣区のおしらせ「せたがや」にどんなことを期待するか（複数選択可）]],";",,FALSE,0))),0,1)</f>
        <v>0</v>
      </c>
      <c r="AA192" s="36">
        <f>IF(ISNA(_xlfn.XMATCH("予算など区政の基本的な情報を入手したい",_xlfn.TEXTSPLIT(回答一覧[[#This Row],[6⃣区のおしらせ「せたがや」にどんなことを期待するか（複数選択可）]],";",,FALSE,0))),0,1)</f>
        <v>0</v>
      </c>
      <c r="AB192" s="36">
        <f>IF(ISNA(_xlfn.XMATCH("区が直面する課題や、それに対する区の考え・取組みについて知りたい",_xlfn.TEXTSPLIT(回答一覧[[#This Row],[6⃣区のおしらせ「せたがや」にどんなことを期待するか（複数選択可）]],";",,FALSE,0))),0,1)</f>
        <v>0</v>
      </c>
      <c r="AC192" s="36">
        <f>IF(ISNA(_xlfn.XMATCH("区の取組みへの意見募集企画に意見や提案を寄せたい",_xlfn.TEXTSPLIT(回答一覧[[#This Row],[6⃣区のおしらせ「せたがや」にどんなことを期待するか（複数選択可）]],";",,FALSE,0))),0,1)</f>
        <v>0</v>
      </c>
      <c r="AD192" s="36">
        <f>IF(ISNA(_xlfn.XMATCH("区民等と区が協働して取り組んでいる事柄について知りたい",_xlfn.TEXTSPLIT(回答一覧[[#This Row],[6⃣区のおしらせ「せたがや」にどんなことを期待するか（複数選択可）]],";",,FALSE,0))),0,1)</f>
        <v>1</v>
      </c>
      <c r="AE192" s="36">
        <f>IF(ISNA(_xlfn.XMATCH("特にない",_xlfn.TEXTSPLIT(回答一覧[[#This Row],[6⃣区のおしらせ「せたがや」にどんなことを期待するか（複数選択可）]],";",,FALSE,0))),0,1)</f>
        <v>0</v>
      </c>
      <c r="AF192" s="36">
        <f>IF(ISNA(_xlfn.XMATCH("無回答",_xlfn.TEXTSPLIT(回答一覧[[#This Row],[6⃣区のおしらせ「せたがや」にどんなことを期待するか（複数選択可）]],";",,FALSE,0))),0,1)</f>
        <v>0</v>
      </c>
      <c r="AG192" s="7" t="s">
        <v>769</v>
      </c>
      <c r="AH192" s="36">
        <f>IF(ISNA(_xlfn.XMATCH("健康づくりや高齢者・障害者の福祉に関すること",_xlfn.TEXTSPLIT(回答一覧[[#This Row],[7⃣区のおしらせ「せたがや」でどのようなテーマを特集してほしいか（複数選択可）]],";",,FALSE,0))),0,1)</f>
        <v>1</v>
      </c>
      <c r="AI192" s="36">
        <f>IF(ISNA(_xlfn.XMATCH("生活の困りごとに対する支援に関すること",_xlfn.TEXTSPLIT(回答一覧[[#This Row],[7⃣区のおしらせ「せたがや」でどのようなテーマを特集してほしいか（複数選択可）]],";",,FALSE,0))),0,1)</f>
        <v>0</v>
      </c>
      <c r="AJ192" s="36">
        <f>IF(ISNA(_xlfn.XMATCH("子ども・若者や教育に関すること",_xlfn.TEXTSPLIT(回答一覧[[#This Row],[7⃣区のおしらせ「せたがや」でどのようなテーマを特集してほしいか（複数選択可）]],";",,FALSE,0))),0,1)</f>
        <v>0</v>
      </c>
      <c r="AK192" s="36">
        <f>IF(ISNA(_xlfn.XMATCH("地域コミュニティに関すること",_xlfn.TEXTSPLIT(回答一覧[[#This Row],[7⃣区のおしらせ「せたがや」でどのようなテーマを特集してほしいか（複数選択可）]],";",,FALSE,0))),0,1)</f>
        <v>1</v>
      </c>
      <c r="AL192" s="36">
        <f>IF(ISNA(_xlfn.XMATCH("防災や防犯に関すること",_xlfn.TEXTSPLIT(回答一覧[[#This Row],[7⃣区のおしらせ「せたがや」でどのようなテーマを特集してほしいか（複数選択可）]],";",,FALSE,0))),0,1)</f>
        <v>1</v>
      </c>
      <c r="AM192" s="36">
        <f>IF(ISNA(_xlfn.XMATCH("多様性の尊重（人権尊重・男女共同参画）に関すること",_xlfn.TEXTSPLIT(回答一覧[[#This Row],[7⃣区のおしらせ「せたがや」でどのようなテーマを特集してほしいか（複数選択可）]],";",,FALSE,0))),0,1)</f>
        <v>0</v>
      </c>
      <c r="AN192" s="36">
        <f>IF(ISNA(_xlfn.XMATCH("文化・芸術やスポーツ、生涯学習に関すること",_xlfn.TEXTSPLIT(回答一覧[[#This Row],[7⃣区のおしらせ「せたがや」でどのようなテーマを特集してほしいか（複数選択可）]],";",,FALSE,0))),0,1)</f>
        <v>1</v>
      </c>
      <c r="AO192" s="36">
        <f>IF(ISNA(_xlfn.XMATCH("清掃・資源リサイクルに関すること",_xlfn.TEXTSPLIT(回答一覧[[#This Row],[7⃣区のおしらせ「せたがや」でどのようなテーマを特集してほしいか（複数選択可）]],";",,FALSE,0))),0,1)</f>
        <v>0</v>
      </c>
      <c r="AP192" s="36">
        <f>IF(ISNA(_xlfn.XMATCH("消費者支援や産業振興・雇用促進に関すること",_xlfn.TEXTSPLIT(回答一覧[[#This Row],[7⃣区のおしらせ「せたがや」でどのようなテーマを特集してほしいか（複数選択可）]],";",,FALSE,0))),0,1)</f>
        <v>0</v>
      </c>
      <c r="AQ192" s="36">
        <f>IF(ISNA(_xlfn.XMATCH("公園・緑地や自然環境の保護に関すること",_xlfn.TEXTSPLIT(回答一覧[[#This Row],[7⃣区のおしらせ「せたがや」でどのようなテーマを特集してほしいか（複数選択可）]],";",,FALSE,0))),0,1)</f>
        <v>1</v>
      </c>
      <c r="AR192" s="36">
        <f>IF(ISNA(_xlfn.XMATCH("都市景観や交通に関すること",_xlfn.TEXTSPLIT(回答一覧[[#This Row],[7⃣区のおしらせ「せたがや」でどのようなテーマを特集してほしいか（複数選択可）]],";",,FALSE,0))),0,1)</f>
        <v>0</v>
      </c>
      <c r="AS192" s="36">
        <f>IF(ISNA(_xlfn.XMATCH("特にない",_xlfn.TEXTSPLIT(回答一覧[[#This Row],[7⃣区のおしらせ「せたがや」でどのようなテーマを特集してほしいか（複数選択可）]],";",,FALSE,0))),0,1)</f>
        <v>0</v>
      </c>
      <c r="AT192" s="36">
        <f>IF(ISNA(_xlfn.XMATCH("その他",_xlfn.TEXTSPLIT(回答一覧[[#This Row],[7⃣区のおしらせ「せたがや」でどのようなテーマを特集してほしいか（複数選択可）]],";",,FALSE,0))),0,1)</f>
        <v>0</v>
      </c>
      <c r="AU192" s="36">
        <f>IF(ISNA(_xlfn.XMATCH("無回答",_xlfn.TEXTSPLIT(回答一覧[[#This Row],[7⃣区のおしらせ「せたがや」でどのようなテーマを特集してほしいか（複数選択可）]],";",,FALSE,0))),0,1)</f>
        <v>0</v>
      </c>
      <c r="AV192" s="8" t="s">
        <v>356</v>
      </c>
      <c r="AW192" s="8" t="s">
        <v>383</v>
      </c>
      <c r="AX192" s="8" t="s">
        <v>701</v>
      </c>
      <c r="AY192" s="7" t="s">
        <v>799</v>
      </c>
    </row>
    <row r="193" spans="1:51" ht="40.5">
      <c r="A193" s="6" t="s">
        <v>331</v>
      </c>
      <c r="B193" s="12" t="s">
        <v>348</v>
      </c>
      <c r="C193" s="12" t="s">
        <v>349</v>
      </c>
      <c r="D193" s="8"/>
      <c r="E193" s="8" t="s">
        <v>730</v>
      </c>
      <c r="F193" s="7" t="s">
        <v>350</v>
      </c>
      <c r="G193" s="36">
        <f>IF(ISNA(_xlfn.XMATCH("新聞折込・戸別配付",_xlfn.TEXTSPLIT(回答一覧[[#This Row],[4⃣区のおしらせ「せたがや」をどのように入手しているか（複数選択可）]],";",,FALSE,0))),0,1)</f>
        <v>1</v>
      </c>
      <c r="H193" s="36">
        <f>IF(ISNA(_xlfn.XMATCH("駅",_xlfn.TEXTSPLIT(回答一覧[[#This Row],[4⃣区のおしらせ「せたがや」をどのように入手しているか（複数選択可）]],";",,FALSE,0))),0,1)</f>
        <v>0</v>
      </c>
      <c r="I193" s="36">
        <f>IF(ISNA(_xlfn.XMATCH("郵便局・コンビニエンスストア・その他商業施設",_xlfn.TEXTSPLIT(回答一覧[[#This Row],[4⃣区のおしらせ「せたがや」をどのように入手しているか（複数選択可）]],";",,FALSE,0))),0,1)</f>
        <v>0</v>
      </c>
      <c r="J193" s="36">
        <f>IF(ISNA(_xlfn.XMATCH("区施設",_xlfn.TEXTSPLIT(回答一覧[[#This Row],[4⃣区のおしらせ「せたがや」をどのように入手しているか（複数選択可）]],";",,FALSE,0))),0,1)</f>
        <v>0</v>
      </c>
      <c r="K193" s="36">
        <f>IF(ISNA(_xlfn.XMATCH("区のホームページ",_xlfn.TEXTSPLIT(回答一覧[[#This Row],[4⃣区のおしらせ「せたがや」をどのように入手しているか（複数選択可）]],";",,FALSE,0))),0,1)</f>
        <v>0</v>
      </c>
      <c r="L193" s="36">
        <f>IF(ISNA(_xlfn.XMATCH("カタログポケット・マチイロ",_xlfn.TEXTSPLIT(回答一覧[[#This Row],[4⃣区のおしらせ「せたがや」をどのように入手しているか（複数選択可）]],";",,FALSE,0))),0,1)</f>
        <v>0</v>
      </c>
      <c r="M193" s="36">
        <f>IF(ISNA(_xlfn.XMATCH("入手していない",_xlfn.TEXTSPLIT(回答一覧[[#This Row],[4⃣区のおしらせ「せたがや」をどのように入手しているか（複数選択可）]],";",,FALSE,0))),0,1)</f>
        <v>0</v>
      </c>
      <c r="N193" s="36">
        <f>IF(ISNA(_xlfn.XMATCH("その他",_xlfn.TEXTSPLIT(回答一覧[[#This Row],[4⃣区のおしらせ「せたがや」をどのように入手しているか（複数選択可）]],";",,FALSE,0))),0,1)</f>
        <v>0</v>
      </c>
      <c r="O193" s="36">
        <f>IF(ISNA(_xlfn.XMATCH("無回答",_xlfn.TEXTSPLIT(回答一覧[[#This Row],[4⃣区のおしらせ「せたがや」をどのように入手しているか（複数選択可）]],";",,FALSE,0))),0,1)</f>
        <v>0</v>
      </c>
      <c r="P193" s="8" t="s">
        <v>360</v>
      </c>
      <c r="Q193" s="8" t="s">
        <v>352</v>
      </c>
      <c r="R193" s="8" t="s">
        <v>352</v>
      </c>
      <c r="S193" s="8" t="s">
        <v>352</v>
      </c>
      <c r="T193" s="8" t="s">
        <v>352</v>
      </c>
      <c r="U193" s="8" t="s">
        <v>352</v>
      </c>
      <c r="V193" s="8" t="s">
        <v>353</v>
      </c>
      <c r="W193" s="7" t="s">
        <v>391</v>
      </c>
      <c r="X193" s="36">
        <f>IF(ISNA(_xlfn.XMATCH("利用できる行政サービスや、暮らしに関わる情報・知識を入手したい",_xlfn.TEXTSPLIT(回答一覧[[#This Row],[6⃣区のおしらせ「せたがや」にどんなことを期待するか（複数選択可）]],";",,FALSE,0))),0,1)</f>
        <v>1</v>
      </c>
      <c r="Y193" s="36">
        <f>IF(ISNA(_xlfn.XMATCH("イベントの情報を入手したい",_xlfn.TEXTSPLIT(回答一覧[[#This Row],[6⃣区のおしらせ「せたがや」にどんなことを期待するか（複数選択可）]],";",,FALSE,0))),0,1)</f>
        <v>1</v>
      </c>
      <c r="Z193" s="36">
        <f>IF(ISNA(_xlfn.XMATCH("区の新しい取組みについて知りたい",_xlfn.TEXTSPLIT(回答一覧[[#This Row],[6⃣区のおしらせ「せたがや」にどんなことを期待するか（複数選択可）]],";",,FALSE,0))),0,1)</f>
        <v>0</v>
      </c>
      <c r="AA193" s="36">
        <f>IF(ISNA(_xlfn.XMATCH("予算など区政の基本的な情報を入手したい",_xlfn.TEXTSPLIT(回答一覧[[#This Row],[6⃣区のおしらせ「せたがや」にどんなことを期待するか（複数選択可）]],";",,FALSE,0))),0,1)</f>
        <v>0</v>
      </c>
      <c r="AB193" s="36">
        <f>IF(ISNA(_xlfn.XMATCH("区が直面する課題や、それに対する区の考え・取組みについて知りたい",_xlfn.TEXTSPLIT(回答一覧[[#This Row],[6⃣区のおしらせ「せたがや」にどんなことを期待するか（複数選択可）]],";",,FALSE,0))),0,1)</f>
        <v>0</v>
      </c>
      <c r="AC193" s="36">
        <f>IF(ISNA(_xlfn.XMATCH("区の取組みへの意見募集企画に意見や提案を寄せたい",_xlfn.TEXTSPLIT(回答一覧[[#This Row],[6⃣区のおしらせ「せたがや」にどんなことを期待するか（複数選択可）]],";",,FALSE,0))),0,1)</f>
        <v>0</v>
      </c>
      <c r="AD193" s="36">
        <f>IF(ISNA(_xlfn.XMATCH("区民等と区が協働して取り組んでいる事柄について知りたい",_xlfn.TEXTSPLIT(回答一覧[[#This Row],[6⃣区のおしらせ「せたがや」にどんなことを期待するか（複数選択可）]],";",,FALSE,0))),0,1)</f>
        <v>0</v>
      </c>
      <c r="AE193" s="36">
        <f>IF(ISNA(_xlfn.XMATCH("特にない",_xlfn.TEXTSPLIT(回答一覧[[#This Row],[6⃣区のおしらせ「せたがや」にどんなことを期待するか（複数選択可）]],";",,FALSE,0))),0,1)</f>
        <v>0</v>
      </c>
      <c r="AF193" s="36">
        <f>IF(ISNA(_xlfn.XMATCH("無回答",_xlfn.TEXTSPLIT(回答一覧[[#This Row],[6⃣区のおしらせ「せたがや」にどんなことを期待するか（複数選択可）]],";",,FALSE,0))),0,1)</f>
        <v>0</v>
      </c>
      <c r="AG193" s="7" t="s">
        <v>763</v>
      </c>
      <c r="AH193" s="36">
        <f>IF(ISNA(_xlfn.XMATCH("健康づくりや高齢者・障害者の福祉に関すること",_xlfn.TEXTSPLIT(回答一覧[[#This Row],[7⃣区のおしらせ「せたがや」でどのようなテーマを特集してほしいか（複数選択可）]],";",,FALSE,0))),0,1)</f>
        <v>1</v>
      </c>
      <c r="AI193" s="36">
        <f>IF(ISNA(_xlfn.XMATCH("生活の困りごとに対する支援に関すること",_xlfn.TEXTSPLIT(回答一覧[[#This Row],[7⃣区のおしらせ「せたがや」でどのようなテーマを特集してほしいか（複数選択可）]],";",,FALSE,0))),0,1)</f>
        <v>0</v>
      </c>
      <c r="AJ193" s="36">
        <f>IF(ISNA(_xlfn.XMATCH("子ども・若者や教育に関すること",_xlfn.TEXTSPLIT(回答一覧[[#This Row],[7⃣区のおしらせ「せたがや」でどのようなテーマを特集してほしいか（複数選択可）]],";",,FALSE,0))),0,1)</f>
        <v>0</v>
      </c>
      <c r="AK193" s="36">
        <f>IF(ISNA(_xlfn.XMATCH("地域コミュニティに関すること",_xlfn.TEXTSPLIT(回答一覧[[#This Row],[7⃣区のおしらせ「せたがや」でどのようなテーマを特集してほしいか（複数選択可）]],";",,FALSE,0))),0,1)</f>
        <v>1</v>
      </c>
      <c r="AL193" s="36">
        <f>IF(ISNA(_xlfn.XMATCH("防災や防犯に関すること",_xlfn.TEXTSPLIT(回答一覧[[#This Row],[7⃣区のおしらせ「せたがや」でどのようなテーマを特集してほしいか（複数選択可）]],";",,FALSE,0))),0,1)</f>
        <v>1</v>
      </c>
      <c r="AM193" s="36">
        <f>IF(ISNA(_xlfn.XMATCH("多様性の尊重（人権尊重・男女共同参画）に関すること",_xlfn.TEXTSPLIT(回答一覧[[#This Row],[7⃣区のおしらせ「せたがや」でどのようなテーマを特集してほしいか（複数選択可）]],";",,FALSE,0))),0,1)</f>
        <v>0</v>
      </c>
      <c r="AN193" s="36">
        <f>IF(ISNA(_xlfn.XMATCH("文化・芸術やスポーツ、生涯学習に関すること",_xlfn.TEXTSPLIT(回答一覧[[#This Row],[7⃣区のおしらせ「せたがや」でどのようなテーマを特集してほしいか（複数選択可）]],";",,FALSE,0))),0,1)</f>
        <v>1</v>
      </c>
      <c r="AO193" s="36">
        <f>IF(ISNA(_xlfn.XMATCH("清掃・資源リサイクルに関すること",_xlfn.TEXTSPLIT(回答一覧[[#This Row],[7⃣区のおしらせ「せたがや」でどのようなテーマを特集してほしいか（複数選択可）]],";",,FALSE,0))),0,1)</f>
        <v>0</v>
      </c>
      <c r="AP193" s="36">
        <f>IF(ISNA(_xlfn.XMATCH("消費者支援や産業振興・雇用促進に関すること",_xlfn.TEXTSPLIT(回答一覧[[#This Row],[7⃣区のおしらせ「せたがや」でどのようなテーマを特集してほしいか（複数選択可）]],";",,FALSE,0))),0,1)</f>
        <v>1</v>
      </c>
      <c r="AQ193" s="36">
        <f>IF(ISNA(_xlfn.XMATCH("公園・緑地や自然環境の保護に関すること",_xlfn.TEXTSPLIT(回答一覧[[#This Row],[7⃣区のおしらせ「せたがや」でどのようなテーマを特集してほしいか（複数選択可）]],";",,FALSE,0))),0,1)</f>
        <v>0</v>
      </c>
      <c r="AR193" s="36">
        <f>IF(ISNA(_xlfn.XMATCH("都市景観や交通に関すること",_xlfn.TEXTSPLIT(回答一覧[[#This Row],[7⃣区のおしらせ「せたがや」でどのようなテーマを特集してほしいか（複数選択可）]],";",,FALSE,0))),0,1)</f>
        <v>0</v>
      </c>
      <c r="AS193" s="36">
        <f>IF(ISNA(_xlfn.XMATCH("特にない",_xlfn.TEXTSPLIT(回答一覧[[#This Row],[7⃣区のおしらせ「せたがや」でどのようなテーマを特集してほしいか（複数選択可）]],";",,FALSE,0))),0,1)</f>
        <v>0</v>
      </c>
      <c r="AT193" s="36">
        <f>IF(ISNA(_xlfn.XMATCH("その他",_xlfn.TEXTSPLIT(回答一覧[[#This Row],[7⃣区のおしらせ「せたがや」でどのようなテーマを特集してほしいか（複数選択可）]],";",,FALSE,0))),0,1)</f>
        <v>0</v>
      </c>
      <c r="AU193" s="36">
        <f>IF(ISNA(_xlfn.XMATCH("無回答",_xlfn.TEXTSPLIT(回答一覧[[#This Row],[7⃣区のおしらせ「せたがや」でどのようなテーマを特集してほしいか（複数選択可）]],";",,FALSE,0))),0,1)</f>
        <v>0</v>
      </c>
      <c r="AV193" s="8" t="s">
        <v>356</v>
      </c>
      <c r="AW193" s="8" t="s">
        <v>383</v>
      </c>
      <c r="AX193" s="8" t="s">
        <v>701</v>
      </c>
      <c r="AY193" s="7"/>
    </row>
    <row r="194" spans="1:51" ht="67.5">
      <c r="A194" s="6" t="s">
        <v>330</v>
      </c>
      <c r="B194" s="12" t="s">
        <v>413</v>
      </c>
      <c r="C194" s="12" t="s">
        <v>380</v>
      </c>
      <c r="D194" s="8"/>
      <c r="E194" s="8" t="s">
        <v>730</v>
      </c>
      <c r="F194" s="7" t="s">
        <v>350</v>
      </c>
      <c r="G194" s="36">
        <f>IF(ISNA(_xlfn.XMATCH("新聞折込・戸別配付",_xlfn.TEXTSPLIT(回答一覧[[#This Row],[4⃣区のおしらせ「せたがや」をどのように入手しているか（複数選択可）]],";",,FALSE,0))),0,1)</f>
        <v>1</v>
      </c>
      <c r="H194" s="36">
        <f>IF(ISNA(_xlfn.XMATCH("駅",_xlfn.TEXTSPLIT(回答一覧[[#This Row],[4⃣区のおしらせ「せたがや」をどのように入手しているか（複数選択可）]],";",,FALSE,0))),0,1)</f>
        <v>0</v>
      </c>
      <c r="I194" s="36">
        <f>IF(ISNA(_xlfn.XMATCH("郵便局・コンビニエンスストア・その他商業施設",_xlfn.TEXTSPLIT(回答一覧[[#This Row],[4⃣区のおしらせ「せたがや」をどのように入手しているか（複数選択可）]],";",,FALSE,0))),0,1)</f>
        <v>0</v>
      </c>
      <c r="J194" s="36">
        <f>IF(ISNA(_xlfn.XMATCH("区施設",_xlfn.TEXTSPLIT(回答一覧[[#This Row],[4⃣区のおしらせ「せたがや」をどのように入手しているか（複数選択可）]],";",,FALSE,0))),0,1)</f>
        <v>0</v>
      </c>
      <c r="K194" s="36">
        <f>IF(ISNA(_xlfn.XMATCH("区のホームページ",_xlfn.TEXTSPLIT(回答一覧[[#This Row],[4⃣区のおしらせ「せたがや」をどのように入手しているか（複数選択可）]],";",,FALSE,0))),0,1)</f>
        <v>0</v>
      </c>
      <c r="L194" s="36">
        <f>IF(ISNA(_xlfn.XMATCH("カタログポケット・マチイロ",_xlfn.TEXTSPLIT(回答一覧[[#This Row],[4⃣区のおしらせ「せたがや」をどのように入手しているか（複数選択可）]],";",,FALSE,0))),0,1)</f>
        <v>0</v>
      </c>
      <c r="M194" s="36">
        <f>IF(ISNA(_xlfn.XMATCH("入手していない",_xlfn.TEXTSPLIT(回答一覧[[#This Row],[4⃣区のおしらせ「せたがや」をどのように入手しているか（複数選択可）]],";",,FALSE,0))),0,1)</f>
        <v>0</v>
      </c>
      <c r="N194" s="36">
        <f>IF(ISNA(_xlfn.XMATCH("その他",_xlfn.TEXTSPLIT(回答一覧[[#This Row],[4⃣区のおしらせ「せたがや」をどのように入手しているか（複数選択可）]],";",,FALSE,0))),0,1)</f>
        <v>0</v>
      </c>
      <c r="O194" s="36">
        <f>IF(ISNA(_xlfn.XMATCH("無回答",_xlfn.TEXTSPLIT(回答一覧[[#This Row],[4⃣区のおしらせ「せたがや」をどのように入手しているか（複数選択可）]],";",,FALSE,0))),0,1)</f>
        <v>0</v>
      </c>
      <c r="P194" s="8" t="s">
        <v>351</v>
      </c>
      <c r="Q194" s="8" t="s">
        <v>352</v>
      </c>
      <c r="R194" s="8" t="s">
        <v>352</v>
      </c>
      <c r="S194" s="8" t="s">
        <v>847</v>
      </c>
      <c r="T194" s="8" t="s">
        <v>377</v>
      </c>
      <c r="U194" s="8" t="s">
        <v>352</v>
      </c>
      <c r="V194" s="8" t="s">
        <v>370</v>
      </c>
      <c r="W194" s="7" t="s">
        <v>736</v>
      </c>
      <c r="X194" s="36">
        <f>IF(ISNA(_xlfn.XMATCH("利用できる行政サービスや、暮らしに関わる情報・知識を入手したい",_xlfn.TEXTSPLIT(回答一覧[[#This Row],[6⃣区のおしらせ「せたがや」にどんなことを期待するか（複数選択可）]],";",,FALSE,0))),0,1)</f>
        <v>1</v>
      </c>
      <c r="Y194" s="36">
        <f>IF(ISNA(_xlfn.XMATCH("イベントの情報を入手したい",_xlfn.TEXTSPLIT(回答一覧[[#This Row],[6⃣区のおしらせ「せたがや」にどんなことを期待するか（複数選択可）]],";",,FALSE,0))),0,1)</f>
        <v>0</v>
      </c>
      <c r="Z194" s="36">
        <f>IF(ISNA(_xlfn.XMATCH("区の新しい取組みについて知りたい",_xlfn.TEXTSPLIT(回答一覧[[#This Row],[6⃣区のおしらせ「せたがや」にどんなことを期待するか（複数選択可）]],";",,FALSE,0))),0,1)</f>
        <v>0</v>
      </c>
      <c r="AA194" s="36">
        <f>IF(ISNA(_xlfn.XMATCH("予算など区政の基本的な情報を入手したい",_xlfn.TEXTSPLIT(回答一覧[[#This Row],[6⃣区のおしらせ「せたがや」にどんなことを期待するか（複数選択可）]],";",,FALSE,0))),0,1)</f>
        <v>0</v>
      </c>
      <c r="AB194" s="36">
        <f>IF(ISNA(_xlfn.XMATCH("区が直面する課題や、それに対する区の考え・取組みについて知りたい",_xlfn.TEXTSPLIT(回答一覧[[#This Row],[6⃣区のおしらせ「せたがや」にどんなことを期待するか（複数選択可）]],";",,FALSE,0))),0,1)</f>
        <v>1</v>
      </c>
      <c r="AC194" s="36">
        <f>IF(ISNA(_xlfn.XMATCH("区の取組みへの意見募集企画に意見や提案を寄せたい",_xlfn.TEXTSPLIT(回答一覧[[#This Row],[6⃣区のおしらせ「せたがや」にどんなことを期待するか（複数選択可）]],";",,FALSE,0))),0,1)</f>
        <v>1</v>
      </c>
      <c r="AD194" s="36">
        <f>IF(ISNA(_xlfn.XMATCH("区民等と区が協働して取り組んでいる事柄について知りたい",_xlfn.TEXTSPLIT(回答一覧[[#This Row],[6⃣区のおしらせ「せたがや」にどんなことを期待するか（複数選択可）]],";",,FALSE,0))),0,1)</f>
        <v>0</v>
      </c>
      <c r="AE194" s="36">
        <f>IF(ISNA(_xlfn.XMATCH("特にない",_xlfn.TEXTSPLIT(回答一覧[[#This Row],[6⃣区のおしらせ「せたがや」にどんなことを期待するか（複数選択可）]],";",,FALSE,0))),0,1)</f>
        <v>0</v>
      </c>
      <c r="AF194" s="36">
        <f>IF(ISNA(_xlfn.XMATCH("無回答",_xlfn.TEXTSPLIT(回答一覧[[#This Row],[6⃣区のおしらせ「せたがや」にどんなことを期待するか（複数選択可）]],";",,FALSE,0))),0,1)</f>
        <v>0</v>
      </c>
      <c r="AG194" s="7" t="s">
        <v>757</v>
      </c>
      <c r="AH194" s="36">
        <f>IF(ISNA(_xlfn.XMATCH("健康づくりや高齢者・障害者の福祉に関すること",_xlfn.TEXTSPLIT(回答一覧[[#This Row],[7⃣区のおしらせ「せたがや」でどのようなテーマを特集してほしいか（複数選択可）]],";",,FALSE,0))),0,1)</f>
        <v>1</v>
      </c>
      <c r="AI194" s="36">
        <f>IF(ISNA(_xlfn.XMATCH("生活の困りごとに対する支援に関すること",_xlfn.TEXTSPLIT(回答一覧[[#This Row],[7⃣区のおしらせ「せたがや」でどのようなテーマを特集してほしいか（複数選択可）]],";",,FALSE,0))),0,1)</f>
        <v>1</v>
      </c>
      <c r="AJ194" s="36">
        <f>IF(ISNA(_xlfn.XMATCH("子ども・若者や教育に関すること",_xlfn.TEXTSPLIT(回答一覧[[#This Row],[7⃣区のおしらせ「せたがや」でどのようなテーマを特集してほしいか（複数選択可）]],";",,FALSE,0))),0,1)</f>
        <v>0</v>
      </c>
      <c r="AK194" s="36">
        <f>IF(ISNA(_xlfn.XMATCH("地域コミュニティに関すること",_xlfn.TEXTSPLIT(回答一覧[[#This Row],[7⃣区のおしらせ「せたがや」でどのようなテーマを特集してほしいか（複数選択可）]],";",,FALSE,0))),0,1)</f>
        <v>1</v>
      </c>
      <c r="AL194" s="36">
        <f>IF(ISNA(_xlfn.XMATCH("防災や防犯に関すること",_xlfn.TEXTSPLIT(回答一覧[[#This Row],[7⃣区のおしらせ「せたがや」でどのようなテーマを特集してほしいか（複数選択可）]],";",,FALSE,0))),0,1)</f>
        <v>1</v>
      </c>
      <c r="AM194" s="36">
        <f>IF(ISNA(_xlfn.XMATCH("多様性の尊重（人権尊重・男女共同参画）に関すること",_xlfn.TEXTSPLIT(回答一覧[[#This Row],[7⃣区のおしらせ「せたがや」でどのようなテーマを特集してほしいか（複数選択可）]],";",,FALSE,0))),0,1)</f>
        <v>0</v>
      </c>
      <c r="AN194" s="36">
        <f>IF(ISNA(_xlfn.XMATCH("文化・芸術やスポーツ、生涯学習に関すること",_xlfn.TEXTSPLIT(回答一覧[[#This Row],[7⃣区のおしらせ「せたがや」でどのようなテーマを特集してほしいか（複数選択可）]],";",,FALSE,0))),0,1)</f>
        <v>0</v>
      </c>
      <c r="AO194" s="36">
        <f>IF(ISNA(_xlfn.XMATCH("清掃・資源リサイクルに関すること",_xlfn.TEXTSPLIT(回答一覧[[#This Row],[7⃣区のおしらせ「せたがや」でどのようなテーマを特集してほしいか（複数選択可）]],";",,FALSE,0))),0,1)</f>
        <v>1</v>
      </c>
      <c r="AP194" s="36">
        <f>IF(ISNA(_xlfn.XMATCH("消費者支援や産業振興・雇用促進に関すること",_xlfn.TEXTSPLIT(回答一覧[[#This Row],[7⃣区のおしらせ「せたがや」でどのようなテーマを特集してほしいか（複数選択可）]],";",,FALSE,0))),0,1)</f>
        <v>0</v>
      </c>
      <c r="AQ194" s="36">
        <f>IF(ISNA(_xlfn.XMATCH("公園・緑地や自然環境の保護に関すること",_xlfn.TEXTSPLIT(回答一覧[[#This Row],[7⃣区のおしらせ「せたがや」でどのようなテーマを特集してほしいか（複数選択可）]],";",,FALSE,0))),0,1)</f>
        <v>0</v>
      </c>
      <c r="AR194" s="36">
        <f>IF(ISNA(_xlfn.XMATCH("都市景観や交通に関すること",_xlfn.TEXTSPLIT(回答一覧[[#This Row],[7⃣区のおしらせ「せたがや」でどのようなテーマを特集してほしいか（複数選択可）]],";",,FALSE,0))),0,1)</f>
        <v>0</v>
      </c>
      <c r="AS194" s="36">
        <f>IF(ISNA(_xlfn.XMATCH("特にない",_xlfn.TEXTSPLIT(回答一覧[[#This Row],[7⃣区のおしらせ「せたがや」でどのようなテーマを特集してほしいか（複数選択可）]],";",,FALSE,0))),0,1)</f>
        <v>0</v>
      </c>
      <c r="AT194" s="36">
        <f>IF(ISNA(_xlfn.XMATCH("その他",_xlfn.TEXTSPLIT(回答一覧[[#This Row],[7⃣区のおしらせ「せたがや」でどのようなテーマを特集してほしいか（複数選択可）]],";",,FALSE,0))),0,1)</f>
        <v>0</v>
      </c>
      <c r="AU194" s="36">
        <f>IF(ISNA(_xlfn.XMATCH("無回答",_xlfn.TEXTSPLIT(回答一覧[[#This Row],[7⃣区のおしらせ「せたがや」でどのようなテーマを特集してほしいか（複数選択可）]],";",,FALSE,0))),0,1)</f>
        <v>0</v>
      </c>
      <c r="AV194" s="8" t="s">
        <v>356</v>
      </c>
      <c r="AW194" s="8" t="s">
        <v>357</v>
      </c>
      <c r="AX194" s="8" t="s">
        <v>701</v>
      </c>
      <c r="AY194" s="1" t="s">
        <v>801</v>
      </c>
    </row>
    <row r="195" spans="1:51" ht="40.5">
      <c r="A195" s="6" t="s">
        <v>329</v>
      </c>
      <c r="B195" s="12" t="s">
        <v>358</v>
      </c>
      <c r="C195" s="12" t="s">
        <v>380</v>
      </c>
      <c r="D195" s="8"/>
      <c r="E195" s="8" t="s">
        <v>730</v>
      </c>
      <c r="F195" s="7" t="s">
        <v>350</v>
      </c>
      <c r="G195" s="36">
        <f>IF(ISNA(_xlfn.XMATCH("新聞折込・戸別配付",_xlfn.TEXTSPLIT(回答一覧[[#This Row],[4⃣区のおしらせ「せたがや」をどのように入手しているか（複数選択可）]],";",,FALSE,0))),0,1)</f>
        <v>1</v>
      </c>
      <c r="H195" s="36">
        <f>IF(ISNA(_xlfn.XMATCH("駅",_xlfn.TEXTSPLIT(回答一覧[[#This Row],[4⃣区のおしらせ「せたがや」をどのように入手しているか（複数選択可）]],";",,FALSE,0))),0,1)</f>
        <v>0</v>
      </c>
      <c r="I195" s="36">
        <f>IF(ISNA(_xlfn.XMATCH("郵便局・コンビニエンスストア・その他商業施設",_xlfn.TEXTSPLIT(回答一覧[[#This Row],[4⃣区のおしらせ「せたがや」をどのように入手しているか（複数選択可）]],";",,FALSE,0))),0,1)</f>
        <v>0</v>
      </c>
      <c r="J195" s="36">
        <f>IF(ISNA(_xlfn.XMATCH("区施設",_xlfn.TEXTSPLIT(回答一覧[[#This Row],[4⃣区のおしらせ「せたがや」をどのように入手しているか（複数選択可）]],";",,FALSE,0))),0,1)</f>
        <v>0</v>
      </c>
      <c r="K195" s="36">
        <f>IF(ISNA(_xlfn.XMATCH("区のホームページ",_xlfn.TEXTSPLIT(回答一覧[[#This Row],[4⃣区のおしらせ「せたがや」をどのように入手しているか（複数選択可）]],";",,FALSE,0))),0,1)</f>
        <v>0</v>
      </c>
      <c r="L195" s="36">
        <f>IF(ISNA(_xlfn.XMATCH("カタログポケット・マチイロ",_xlfn.TEXTSPLIT(回答一覧[[#This Row],[4⃣区のおしらせ「せたがや」をどのように入手しているか（複数選択可）]],";",,FALSE,0))),0,1)</f>
        <v>0</v>
      </c>
      <c r="M195" s="36">
        <f>IF(ISNA(_xlfn.XMATCH("入手していない",_xlfn.TEXTSPLIT(回答一覧[[#This Row],[4⃣区のおしらせ「せたがや」をどのように入手しているか（複数選択可）]],";",,FALSE,0))),0,1)</f>
        <v>0</v>
      </c>
      <c r="N195" s="36">
        <f>IF(ISNA(_xlfn.XMATCH("その他",_xlfn.TEXTSPLIT(回答一覧[[#This Row],[4⃣区のおしらせ「せたがや」をどのように入手しているか（複数選択可）]],";",,FALSE,0))),0,1)</f>
        <v>0</v>
      </c>
      <c r="O195" s="36">
        <f>IF(ISNA(_xlfn.XMATCH("無回答",_xlfn.TEXTSPLIT(回答一覧[[#This Row],[4⃣区のおしらせ「せたがや」をどのように入手しているか（複数選択可）]],";",,FALSE,0))),0,1)</f>
        <v>0</v>
      </c>
      <c r="P195" s="8" t="s">
        <v>351</v>
      </c>
      <c r="Q195" s="8" t="s">
        <v>352</v>
      </c>
      <c r="R195" s="8" t="s">
        <v>352</v>
      </c>
      <c r="S195" s="8" t="s">
        <v>377</v>
      </c>
      <c r="T195" s="8" t="s">
        <v>352</v>
      </c>
      <c r="U195" s="8" t="s">
        <v>377</v>
      </c>
      <c r="V195" s="8" t="s">
        <v>353</v>
      </c>
      <c r="W195" s="7" t="s">
        <v>740</v>
      </c>
      <c r="X195" s="36">
        <f>IF(ISNA(_xlfn.XMATCH("利用できる行政サービスや、暮らしに関わる情報・知識を入手したい",_xlfn.TEXTSPLIT(回答一覧[[#This Row],[6⃣区のおしらせ「せたがや」にどんなことを期待するか（複数選択可）]],";",,FALSE,0))),0,1)</f>
        <v>0</v>
      </c>
      <c r="Y195" s="36">
        <f>IF(ISNA(_xlfn.XMATCH("イベントの情報を入手したい",_xlfn.TEXTSPLIT(回答一覧[[#This Row],[6⃣区のおしらせ「せたがや」にどんなことを期待するか（複数選択可）]],";",,FALSE,0))),0,1)</f>
        <v>1</v>
      </c>
      <c r="Z195" s="36">
        <f>IF(ISNA(_xlfn.XMATCH("区の新しい取組みについて知りたい",_xlfn.TEXTSPLIT(回答一覧[[#This Row],[6⃣区のおしらせ「せたがや」にどんなことを期待するか（複数選択可）]],";",,FALSE,0))),0,1)</f>
        <v>0</v>
      </c>
      <c r="AA195" s="36">
        <f>IF(ISNA(_xlfn.XMATCH("予算など区政の基本的な情報を入手したい",_xlfn.TEXTSPLIT(回答一覧[[#This Row],[6⃣区のおしらせ「せたがや」にどんなことを期待するか（複数選択可）]],";",,FALSE,0))),0,1)</f>
        <v>0</v>
      </c>
      <c r="AB195" s="36">
        <f>IF(ISNA(_xlfn.XMATCH("区が直面する課題や、それに対する区の考え・取組みについて知りたい",_xlfn.TEXTSPLIT(回答一覧[[#This Row],[6⃣区のおしらせ「せたがや」にどんなことを期待するか（複数選択可）]],";",,FALSE,0))),0,1)</f>
        <v>0</v>
      </c>
      <c r="AC195" s="36">
        <f>IF(ISNA(_xlfn.XMATCH("区の取組みへの意見募集企画に意見や提案を寄せたい",_xlfn.TEXTSPLIT(回答一覧[[#This Row],[6⃣区のおしらせ「せたがや」にどんなことを期待するか（複数選択可）]],";",,FALSE,0))),0,1)</f>
        <v>0</v>
      </c>
      <c r="AD195" s="36">
        <f>IF(ISNA(_xlfn.XMATCH("区民等と区が協働して取り組んでいる事柄について知りたい",_xlfn.TEXTSPLIT(回答一覧[[#This Row],[6⃣区のおしらせ「せたがや」にどんなことを期待するか（複数選択可）]],";",,FALSE,0))),0,1)</f>
        <v>1</v>
      </c>
      <c r="AE195" s="36">
        <f>IF(ISNA(_xlfn.XMATCH("特にない",_xlfn.TEXTSPLIT(回答一覧[[#This Row],[6⃣区のおしらせ「せたがや」にどんなことを期待するか（複数選択可）]],";",,FALSE,0))),0,1)</f>
        <v>0</v>
      </c>
      <c r="AF195" s="36">
        <f>IF(ISNA(_xlfn.XMATCH("無回答",_xlfn.TEXTSPLIT(回答一覧[[#This Row],[6⃣区のおしらせ「せたがや」にどんなことを期待するか（複数選択可）]],";",,FALSE,0))),0,1)</f>
        <v>0</v>
      </c>
      <c r="AG195" s="7" t="s">
        <v>783</v>
      </c>
      <c r="AH195" s="36">
        <f>IF(ISNA(_xlfn.XMATCH("健康づくりや高齢者・障害者の福祉に関すること",_xlfn.TEXTSPLIT(回答一覧[[#This Row],[7⃣区のおしらせ「せたがや」でどのようなテーマを特集してほしいか（複数選択可）]],";",,FALSE,0))),0,1)</f>
        <v>0</v>
      </c>
      <c r="AI195" s="36">
        <f>IF(ISNA(_xlfn.XMATCH("生活の困りごとに対する支援に関すること",_xlfn.TEXTSPLIT(回答一覧[[#This Row],[7⃣区のおしらせ「せたがや」でどのようなテーマを特集してほしいか（複数選択可）]],";",,FALSE,0))),0,1)</f>
        <v>0</v>
      </c>
      <c r="AJ195" s="36">
        <f>IF(ISNA(_xlfn.XMATCH("子ども・若者や教育に関すること",_xlfn.TEXTSPLIT(回答一覧[[#This Row],[7⃣区のおしらせ「せたがや」でどのようなテーマを特集してほしいか（複数選択可）]],";",,FALSE,0))),0,1)</f>
        <v>0</v>
      </c>
      <c r="AK195" s="36">
        <f>IF(ISNA(_xlfn.XMATCH("地域コミュニティに関すること",_xlfn.TEXTSPLIT(回答一覧[[#This Row],[7⃣区のおしらせ「せたがや」でどのようなテーマを特集してほしいか（複数選択可）]],";",,FALSE,0))),0,1)</f>
        <v>1</v>
      </c>
      <c r="AL195" s="36">
        <f>IF(ISNA(_xlfn.XMATCH("防災や防犯に関すること",_xlfn.TEXTSPLIT(回答一覧[[#This Row],[7⃣区のおしらせ「せたがや」でどのようなテーマを特集してほしいか（複数選択可）]],";",,FALSE,0))),0,1)</f>
        <v>0</v>
      </c>
      <c r="AM195" s="36">
        <f>IF(ISNA(_xlfn.XMATCH("多様性の尊重（人権尊重・男女共同参画）に関すること",_xlfn.TEXTSPLIT(回答一覧[[#This Row],[7⃣区のおしらせ「せたがや」でどのようなテーマを特集してほしいか（複数選択可）]],";",,FALSE,0))),0,1)</f>
        <v>1</v>
      </c>
      <c r="AN195" s="36">
        <f>IF(ISNA(_xlfn.XMATCH("文化・芸術やスポーツ、生涯学習に関すること",_xlfn.TEXTSPLIT(回答一覧[[#This Row],[7⃣区のおしらせ「せたがや」でどのようなテーマを特集してほしいか（複数選択可）]],";",,FALSE,0))),0,1)</f>
        <v>1</v>
      </c>
      <c r="AO195" s="36">
        <f>IF(ISNA(_xlfn.XMATCH("清掃・資源リサイクルに関すること",_xlfn.TEXTSPLIT(回答一覧[[#This Row],[7⃣区のおしらせ「せたがや」でどのようなテーマを特集してほしいか（複数選択可）]],";",,FALSE,0))),0,1)</f>
        <v>0</v>
      </c>
      <c r="AP195" s="36">
        <f>IF(ISNA(_xlfn.XMATCH("消費者支援や産業振興・雇用促進に関すること",_xlfn.TEXTSPLIT(回答一覧[[#This Row],[7⃣区のおしらせ「せたがや」でどのようなテーマを特集してほしいか（複数選択可）]],";",,FALSE,0))),0,1)</f>
        <v>0</v>
      </c>
      <c r="AQ195" s="36">
        <f>IF(ISNA(_xlfn.XMATCH("公園・緑地や自然環境の保護に関すること",_xlfn.TEXTSPLIT(回答一覧[[#This Row],[7⃣区のおしらせ「せたがや」でどのようなテーマを特集してほしいか（複数選択可）]],";",,FALSE,0))),0,1)</f>
        <v>1</v>
      </c>
      <c r="AR195" s="36">
        <f>IF(ISNA(_xlfn.XMATCH("都市景観や交通に関すること",_xlfn.TEXTSPLIT(回答一覧[[#This Row],[7⃣区のおしらせ「せたがや」でどのようなテーマを特集してほしいか（複数選択可）]],";",,FALSE,0))),0,1)</f>
        <v>1</v>
      </c>
      <c r="AS195" s="36">
        <f>IF(ISNA(_xlfn.XMATCH("特にない",_xlfn.TEXTSPLIT(回答一覧[[#This Row],[7⃣区のおしらせ「せたがや」でどのようなテーマを特集してほしいか（複数選択可）]],";",,FALSE,0))),0,1)</f>
        <v>0</v>
      </c>
      <c r="AT195" s="36">
        <f>IF(ISNA(_xlfn.XMATCH("その他",_xlfn.TEXTSPLIT(回答一覧[[#This Row],[7⃣区のおしらせ「せたがや」でどのようなテーマを特集してほしいか（複数選択可）]],";",,FALSE,0))),0,1)</f>
        <v>0</v>
      </c>
      <c r="AU195" s="36">
        <f>IF(ISNA(_xlfn.XMATCH("無回答",_xlfn.TEXTSPLIT(回答一覧[[#This Row],[7⃣区のおしらせ「せたがや」でどのようなテーマを特集してほしいか（複数選択可）]],";",,FALSE,0))),0,1)</f>
        <v>0</v>
      </c>
      <c r="AV195" s="8" t="s">
        <v>356</v>
      </c>
      <c r="AW195" s="8" t="s">
        <v>397</v>
      </c>
      <c r="AX195" s="8" t="s">
        <v>701</v>
      </c>
      <c r="AY195" s="7"/>
    </row>
    <row r="196" spans="1:51" ht="54">
      <c r="A196" s="6" t="s">
        <v>328</v>
      </c>
      <c r="B196" s="12" t="s">
        <v>358</v>
      </c>
      <c r="C196" s="12" t="s">
        <v>349</v>
      </c>
      <c r="D196" s="8"/>
      <c r="E196" s="8" t="s">
        <v>730</v>
      </c>
      <c r="F196" s="7" t="s">
        <v>350</v>
      </c>
      <c r="G196" s="36">
        <f>IF(ISNA(_xlfn.XMATCH("新聞折込・戸別配付",_xlfn.TEXTSPLIT(回答一覧[[#This Row],[4⃣区のおしらせ「せたがや」をどのように入手しているか（複数選択可）]],";",,FALSE,0))),0,1)</f>
        <v>1</v>
      </c>
      <c r="H196" s="36">
        <f>IF(ISNA(_xlfn.XMATCH("駅",_xlfn.TEXTSPLIT(回答一覧[[#This Row],[4⃣区のおしらせ「せたがや」をどのように入手しているか（複数選択可）]],";",,FALSE,0))),0,1)</f>
        <v>0</v>
      </c>
      <c r="I196" s="36">
        <f>IF(ISNA(_xlfn.XMATCH("郵便局・コンビニエンスストア・その他商業施設",_xlfn.TEXTSPLIT(回答一覧[[#This Row],[4⃣区のおしらせ「せたがや」をどのように入手しているか（複数選択可）]],";",,FALSE,0))),0,1)</f>
        <v>0</v>
      </c>
      <c r="J196" s="36">
        <f>IF(ISNA(_xlfn.XMATCH("区施設",_xlfn.TEXTSPLIT(回答一覧[[#This Row],[4⃣区のおしらせ「せたがや」をどのように入手しているか（複数選択可）]],";",,FALSE,0))),0,1)</f>
        <v>0</v>
      </c>
      <c r="K196" s="36">
        <f>IF(ISNA(_xlfn.XMATCH("区のホームページ",_xlfn.TEXTSPLIT(回答一覧[[#This Row],[4⃣区のおしらせ「せたがや」をどのように入手しているか（複数選択可）]],";",,FALSE,0))),0,1)</f>
        <v>0</v>
      </c>
      <c r="L196" s="36">
        <f>IF(ISNA(_xlfn.XMATCH("カタログポケット・マチイロ",_xlfn.TEXTSPLIT(回答一覧[[#This Row],[4⃣区のおしらせ「せたがや」をどのように入手しているか（複数選択可）]],";",,FALSE,0))),0,1)</f>
        <v>0</v>
      </c>
      <c r="M196" s="36">
        <f>IF(ISNA(_xlfn.XMATCH("入手していない",_xlfn.TEXTSPLIT(回答一覧[[#This Row],[4⃣区のおしらせ「せたがや」をどのように入手しているか（複数選択可）]],";",,FALSE,0))),0,1)</f>
        <v>0</v>
      </c>
      <c r="N196" s="36">
        <f>IF(ISNA(_xlfn.XMATCH("その他",_xlfn.TEXTSPLIT(回答一覧[[#This Row],[4⃣区のおしらせ「せたがや」をどのように入手しているか（複数選択可）]],";",,FALSE,0))),0,1)</f>
        <v>0</v>
      </c>
      <c r="O196" s="36">
        <f>IF(ISNA(_xlfn.XMATCH("無回答",_xlfn.TEXTSPLIT(回答一覧[[#This Row],[4⃣区のおしらせ「せたがや」をどのように入手しているか（複数選択可）]],";",,FALSE,0))),0,1)</f>
        <v>0</v>
      </c>
      <c r="P196" s="8" t="s">
        <v>351</v>
      </c>
      <c r="Q196" s="8" t="s">
        <v>847</v>
      </c>
      <c r="R196" s="8" t="s">
        <v>377</v>
      </c>
      <c r="S196" s="8" t="s">
        <v>352</v>
      </c>
      <c r="T196" s="8" t="s">
        <v>352</v>
      </c>
      <c r="U196" s="8" t="s">
        <v>352</v>
      </c>
      <c r="V196" s="8" t="s">
        <v>353</v>
      </c>
      <c r="W196" s="7" t="s">
        <v>432</v>
      </c>
      <c r="X196" s="36">
        <f>IF(ISNA(_xlfn.XMATCH("利用できる行政サービスや、暮らしに関わる情報・知識を入手したい",_xlfn.TEXTSPLIT(回答一覧[[#This Row],[6⃣区のおしらせ「せたがや」にどんなことを期待するか（複数選択可）]],";",,FALSE,0))),0,1)</f>
        <v>1</v>
      </c>
      <c r="Y196" s="36">
        <f>IF(ISNA(_xlfn.XMATCH("イベントの情報を入手したい",_xlfn.TEXTSPLIT(回答一覧[[#This Row],[6⃣区のおしらせ「せたがや」にどんなことを期待するか（複数選択可）]],";",,FALSE,0))),0,1)</f>
        <v>1</v>
      </c>
      <c r="Z196" s="36">
        <f>IF(ISNA(_xlfn.XMATCH("区の新しい取組みについて知りたい",_xlfn.TEXTSPLIT(回答一覧[[#This Row],[6⃣区のおしらせ「せたがや」にどんなことを期待するか（複数選択可）]],";",,FALSE,0))),0,1)</f>
        <v>1</v>
      </c>
      <c r="AA196" s="36">
        <f>IF(ISNA(_xlfn.XMATCH("予算など区政の基本的な情報を入手したい",_xlfn.TEXTSPLIT(回答一覧[[#This Row],[6⃣区のおしらせ「せたがや」にどんなことを期待するか（複数選択可）]],";",,FALSE,0))),0,1)</f>
        <v>0</v>
      </c>
      <c r="AB196" s="36">
        <f>IF(ISNA(_xlfn.XMATCH("区が直面する課題や、それに対する区の考え・取組みについて知りたい",_xlfn.TEXTSPLIT(回答一覧[[#This Row],[6⃣区のおしらせ「せたがや」にどんなことを期待するか（複数選択可）]],";",,FALSE,0))),0,1)</f>
        <v>1</v>
      </c>
      <c r="AC196" s="36">
        <f>IF(ISNA(_xlfn.XMATCH("区の取組みへの意見募集企画に意見や提案を寄せたい",_xlfn.TEXTSPLIT(回答一覧[[#This Row],[6⃣区のおしらせ「せたがや」にどんなことを期待するか（複数選択可）]],";",,FALSE,0))),0,1)</f>
        <v>0</v>
      </c>
      <c r="AD196" s="36">
        <f>IF(ISNA(_xlfn.XMATCH("区民等と区が協働して取り組んでいる事柄について知りたい",_xlfn.TEXTSPLIT(回答一覧[[#This Row],[6⃣区のおしらせ「せたがや」にどんなことを期待するか（複数選択可）]],";",,FALSE,0))),0,1)</f>
        <v>0</v>
      </c>
      <c r="AE196" s="36">
        <f>IF(ISNA(_xlfn.XMATCH("特にない",_xlfn.TEXTSPLIT(回答一覧[[#This Row],[6⃣区のおしらせ「せたがや」にどんなことを期待するか（複数選択可）]],";",,FALSE,0))),0,1)</f>
        <v>0</v>
      </c>
      <c r="AF196" s="36">
        <f>IF(ISNA(_xlfn.XMATCH("無回答",_xlfn.TEXTSPLIT(回答一覧[[#This Row],[6⃣区のおしらせ「せたがや」にどんなことを期待するか（複数選択可）]],";",,FALSE,0))),0,1)</f>
        <v>0</v>
      </c>
      <c r="AG196" s="7" t="s">
        <v>494</v>
      </c>
      <c r="AH196" s="36">
        <f>IF(ISNA(_xlfn.XMATCH("健康づくりや高齢者・障害者の福祉に関すること",_xlfn.TEXTSPLIT(回答一覧[[#This Row],[7⃣区のおしらせ「せたがや」でどのようなテーマを特集してほしいか（複数選択可）]],";",,FALSE,0))),0,1)</f>
        <v>1</v>
      </c>
      <c r="AI196" s="36">
        <f>IF(ISNA(_xlfn.XMATCH("生活の困りごとに対する支援に関すること",_xlfn.TEXTSPLIT(回答一覧[[#This Row],[7⃣区のおしらせ「せたがや」でどのようなテーマを特集してほしいか（複数選択可）]],";",,FALSE,0))),0,1)</f>
        <v>1</v>
      </c>
      <c r="AJ196" s="36">
        <f>IF(ISNA(_xlfn.XMATCH("子ども・若者や教育に関すること",_xlfn.TEXTSPLIT(回答一覧[[#This Row],[7⃣区のおしらせ「せたがや」でどのようなテーマを特集してほしいか（複数選択可）]],";",,FALSE,0))),0,1)</f>
        <v>0</v>
      </c>
      <c r="AK196" s="36">
        <f>IF(ISNA(_xlfn.XMATCH("地域コミュニティに関すること",_xlfn.TEXTSPLIT(回答一覧[[#This Row],[7⃣区のおしらせ「せたがや」でどのようなテーマを特集してほしいか（複数選択可）]],";",,FALSE,0))),0,1)</f>
        <v>0</v>
      </c>
      <c r="AL196" s="36">
        <f>IF(ISNA(_xlfn.XMATCH("防災や防犯に関すること",_xlfn.TEXTSPLIT(回答一覧[[#This Row],[7⃣区のおしらせ「せたがや」でどのようなテーマを特集してほしいか（複数選択可）]],";",,FALSE,0))),0,1)</f>
        <v>1</v>
      </c>
      <c r="AM196" s="36">
        <f>IF(ISNA(_xlfn.XMATCH("多様性の尊重（人権尊重・男女共同参画）に関すること",_xlfn.TEXTSPLIT(回答一覧[[#This Row],[7⃣区のおしらせ「せたがや」でどのようなテーマを特集してほしいか（複数選択可）]],";",,FALSE,0))),0,1)</f>
        <v>0</v>
      </c>
      <c r="AN196" s="36">
        <f>IF(ISNA(_xlfn.XMATCH("文化・芸術やスポーツ、生涯学習に関すること",_xlfn.TEXTSPLIT(回答一覧[[#This Row],[7⃣区のおしらせ「せたがや」でどのようなテーマを特集してほしいか（複数選択可）]],";",,FALSE,0))),0,1)</f>
        <v>1</v>
      </c>
      <c r="AO196" s="36">
        <f>IF(ISNA(_xlfn.XMATCH("清掃・資源リサイクルに関すること",_xlfn.TEXTSPLIT(回答一覧[[#This Row],[7⃣区のおしらせ「せたがや」でどのようなテーマを特集してほしいか（複数選択可）]],";",,FALSE,0))),0,1)</f>
        <v>1</v>
      </c>
      <c r="AP196" s="36">
        <f>IF(ISNA(_xlfn.XMATCH("消費者支援や産業振興・雇用促進に関すること",_xlfn.TEXTSPLIT(回答一覧[[#This Row],[7⃣区のおしらせ「せたがや」でどのようなテーマを特集してほしいか（複数選択可）]],";",,FALSE,0))),0,1)</f>
        <v>0</v>
      </c>
      <c r="AQ196" s="36">
        <f>IF(ISNA(_xlfn.XMATCH("公園・緑地や自然環境の保護に関すること",_xlfn.TEXTSPLIT(回答一覧[[#This Row],[7⃣区のおしらせ「せたがや」でどのようなテーマを特集してほしいか（複数選択可）]],";",,FALSE,0))),0,1)</f>
        <v>1</v>
      </c>
      <c r="AR196" s="36">
        <f>IF(ISNA(_xlfn.XMATCH("都市景観や交通に関すること",_xlfn.TEXTSPLIT(回答一覧[[#This Row],[7⃣区のおしらせ「せたがや」でどのようなテーマを特集してほしいか（複数選択可）]],";",,FALSE,0))),0,1)</f>
        <v>1</v>
      </c>
      <c r="AS196" s="36">
        <f>IF(ISNA(_xlfn.XMATCH("特にない",_xlfn.TEXTSPLIT(回答一覧[[#This Row],[7⃣区のおしらせ「せたがや」でどのようなテーマを特集してほしいか（複数選択可）]],";",,FALSE,0))),0,1)</f>
        <v>0</v>
      </c>
      <c r="AT196" s="36">
        <f>IF(ISNA(_xlfn.XMATCH("その他",_xlfn.TEXTSPLIT(回答一覧[[#This Row],[7⃣区のおしらせ「せたがや」でどのようなテーマを特集してほしいか（複数選択可）]],";",,FALSE,0))),0,1)</f>
        <v>0</v>
      </c>
      <c r="AU196" s="36">
        <f>IF(ISNA(_xlfn.XMATCH("無回答",_xlfn.TEXTSPLIT(回答一覧[[#This Row],[7⃣区のおしらせ「せたがや」でどのようなテーマを特集してほしいか（複数選択可）]],";",,FALSE,0))),0,1)</f>
        <v>0</v>
      </c>
      <c r="AV196" s="8" t="s">
        <v>356</v>
      </c>
      <c r="AW196" s="8" t="s">
        <v>383</v>
      </c>
      <c r="AX196" s="8" t="s">
        <v>701</v>
      </c>
      <c r="AY196" s="7"/>
    </row>
    <row r="197" spans="1:51" ht="57">
      <c r="A197" s="6" t="s">
        <v>327</v>
      </c>
      <c r="B197" s="12" t="s">
        <v>413</v>
      </c>
      <c r="C197" s="12" t="s">
        <v>380</v>
      </c>
      <c r="D197" s="8"/>
      <c r="E197" s="8" t="s">
        <v>730</v>
      </c>
      <c r="F197" s="7" t="s">
        <v>350</v>
      </c>
      <c r="G197" s="36">
        <f>IF(ISNA(_xlfn.XMATCH("新聞折込・戸別配付",_xlfn.TEXTSPLIT(回答一覧[[#This Row],[4⃣区のおしらせ「せたがや」をどのように入手しているか（複数選択可）]],";",,FALSE,0))),0,1)</f>
        <v>1</v>
      </c>
      <c r="H197" s="36">
        <f>IF(ISNA(_xlfn.XMATCH("駅",_xlfn.TEXTSPLIT(回答一覧[[#This Row],[4⃣区のおしらせ「せたがや」をどのように入手しているか（複数選択可）]],";",,FALSE,0))),0,1)</f>
        <v>0</v>
      </c>
      <c r="I197" s="36">
        <f>IF(ISNA(_xlfn.XMATCH("郵便局・コンビニエンスストア・その他商業施設",_xlfn.TEXTSPLIT(回答一覧[[#This Row],[4⃣区のおしらせ「せたがや」をどのように入手しているか（複数選択可）]],";",,FALSE,0))),0,1)</f>
        <v>0</v>
      </c>
      <c r="J197" s="36">
        <f>IF(ISNA(_xlfn.XMATCH("区施設",_xlfn.TEXTSPLIT(回答一覧[[#This Row],[4⃣区のおしらせ「せたがや」をどのように入手しているか（複数選択可）]],";",,FALSE,0))),0,1)</f>
        <v>0</v>
      </c>
      <c r="K197" s="36">
        <f>IF(ISNA(_xlfn.XMATCH("区のホームページ",_xlfn.TEXTSPLIT(回答一覧[[#This Row],[4⃣区のおしらせ「せたがや」をどのように入手しているか（複数選択可）]],";",,FALSE,0))),0,1)</f>
        <v>0</v>
      </c>
      <c r="L197" s="36">
        <f>IF(ISNA(_xlfn.XMATCH("カタログポケット・マチイロ",_xlfn.TEXTSPLIT(回答一覧[[#This Row],[4⃣区のおしらせ「せたがや」をどのように入手しているか（複数選択可）]],";",,FALSE,0))),0,1)</f>
        <v>0</v>
      </c>
      <c r="M197" s="36">
        <f>IF(ISNA(_xlfn.XMATCH("入手していない",_xlfn.TEXTSPLIT(回答一覧[[#This Row],[4⃣区のおしらせ「せたがや」をどのように入手しているか（複数選択可）]],";",,FALSE,0))),0,1)</f>
        <v>0</v>
      </c>
      <c r="N197" s="36">
        <f>IF(ISNA(_xlfn.XMATCH("その他",_xlfn.TEXTSPLIT(回答一覧[[#This Row],[4⃣区のおしらせ「せたがや」をどのように入手しているか（複数選択可）]],";",,FALSE,0))),0,1)</f>
        <v>0</v>
      </c>
      <c r="O197" s="36">
        <f>IF(ISNA(_xlfn.XMATCH("無回答",_xlfn.TEXTSPLIT(回答一覧[[#This Row],[4⃣区のおしらせ「せたがや」をどのように入手しているか（複数選択可）]],";",,FALSE,0))),0,1)</f>
        <v>0</v>
      </c>
      <c r="P197" s="8" t="s">
        <v>351</v>
      </c>
      <c r="Q197" s="8" t="s">
        <v>352</v>
      </c>
      <c r="R197" s="8" t="s">
        <v>352</v>
      </c>
      <c r="S197" s="8" t="s">
        <v>352</v>
      </c>
      <c r="T197" s="8" t="s">
        <v>352</v>
      </c>
      <c r="U197" s="8" t="s">
        <v>352</v>
      </c>
      <c r="V197" s="8" t="s">
        <v>353</v>
      </c>
      <c r="W197" s="7" t="s">
        <v>741</v>
      </c>
      <c r="X197" s="36">
        <f>IF(ISNA(_xlfn.XMATCH("利用できる行政サービスや、暮らしに関わる情報・知識を入手したい",_xlfn.TEXTSPLIT(回答一覧[[#This Row],[6⃣区のおしらせ「せたがや」にどんなことを期待するか（複数選択可）]],";",,FALSE,0))),0,1)</f>
        <v>1</v>
      </c>
      <c r="Y197" s="36">
        <f>IF(ISNA(_xlfn.XMATCH("イベントの情報を入手したい",_xlfn.TEXTSPLIT(回答一覧[[#This Row],[6⃣区のおしらせ「せたがや」にどんなことを期待するか（複数選択可）]],";",,FALSE,0))),0,1)</f>
        <v>0</v>
      </c>
      <c r="Z197" s="36">
        <f>IF(ISNA(_xlfn.XMATCH("区の新しい取組みについて知りたい",_xlfn.TEXTSPLIT(回答一覧[[#This Row],[6⃣区のおしらせ「せたがや」にどんなことを期待するか（複数選択可）]],";",,FALSE,0))),0,1)</f>
        <v>1</v>
      </c>
      <c r="AA197" s="36">
        <f>IF(ISNA(_xlfn.XMATCH("予算など区政の基本的な情報を入手したい",_xlfn.TEXTSPLIT(回答一覧[[#This Row],[6⃣区のおしらせ「せたがや」にどんなことを期待するか（複数選択可）]],";",,FALSE,0))),0,1)</f>
        <v>0</v>
      </c>
      <c r="AB197" s="36">
        <f>IF(ISNA(_xlfn.XMATCH("区が直面する課題や、それに対する区の考え・取組みについて知りたい",_xlfn.TEXTSPLIT(回答一覧[[#This Row],[6⃣区のおしらせ「せたがや」にどんなことを期待するか（複数選択可）]],";",,FALSE,0))),0,1)</f>
        <v>0</v>
      </c>
      <c r="AC197" s="36">
        <f>IF(ISNA(_xlfn.XMATCH("区の取組みへの意見募集企画に意見や提案を寄せたい",_xlfn.TEXTSPLIT(回答一覧[[#This Row],[6⃣区のおしらせ「せたがや」にどんなことを期待するか（複数選択可）]],";",,FALSE,0))),0,1)</f>
        <v>0</v>
      </c>
      <c r="AD197" s="36">
        <f>IF(ISNA(_xlfn.XMATCH("区民等と区が協働して取り組んでいる事柄について知りたい",_xlfn.TEXTSPLIT(回答一覧[[#This Row],[6⃣区のおしらせ「せたがや」にどんなことを期待するか（複数選択可）]],";",,FALSE,0))),0,1)</f>
        <v>1</v>
      </c>
      <c r="AE197" s="36">
        <f>IF(ISNA(_xlfn.XMATCH("特にない",_xlfn.TEXTSPLIT(回答一覧[[#This Row],[6⃣区のおしらせ「せたがや」にどんなことを期待するか（複数選択可）]],";",,FALSE,0))),0,1)</f>
        <v>0</v>
      </c>
      <c r="AF197" s="36">
        <f>IF(ISNA(_xlfn.XMATCH("無回答",_xlfn.TEXTSPLIT(回答一覧[[#This Row],[6⃣区のおしらせ「せたがや」にどんなことを期待するか（複数選択可）]],";",,FALSE,0))),0,1)</f>
        <v>0</v>
      </c>
      <c r="AG197" s="7" t="s">
        <v>750</v>
      </c>
      <c r="AH197" s="36">
        <f>IF(ISNA(_xlfn.XMATCH("健康づくりや高齢者・障害者の福祉に関すること",_xlfn.TEXTSPLIT(回答一覧[[#This Row],[7⃣区のおしらせ「せたがや」でどのようなテーマを特集してほしいか（複数選択可）]],";",,FALSE,0))),0,1)</f>
        <v>1</v>
      </c>
      <c r="AI197" s="36">
        <f>IF(ISNA(_xlfn.XMATCH("生活の困りごとに対する支援に関すること",_xlfn.TEXTSPLIT(回答一覧[[#This Row],[7⃣区のおしらせ「せたがや」でどのようなテーマを特集してほしいか（複数選択可）]],";",,FALSE,0))),0,1)</f>
        <v>0</v>
      </c>
      <c r="AJ197" s="36">
        <f>IF(ISNA(_xlfn.XMATCH("子ども・若者や教育に関すること",_xlfn.TEXTSPLIT(回答一覧[[#This Row],[7⃣区のおしらせ「せたがや」でどのようなテーマを特集してほしいか（複数選択可）]],";",,FALSE,0))),0,1)</f>
        <v>0</v>
      </c>
      <c r="AK197" s="36">
        <f>IF(ISNA(_xlfn.XMATCH("地域コミュニティに関すること",_xlfn.TEXTSPLIT(回答一覧[[#This Row],[7⃣区のおしらせ「せたがや」でどのようなテーマを特集してほしいか（複数選択可）]],";",,FALSE,0))),0,1)</f>
        <v>0</v>
      </c>
      <c r="AL197" s="36">
        <f>IF(ISNA(_xlfn.XMATCH("防災や防犯に関すること",_xlfn.TEXTSPLIT(回答一覧[[#This Row],[7⃣区のおしらせ「せたがや」でどのようなテーマを特集してほしいか（複数選択可）]],";",,FALSE,0))),0,1)</f>
        <v>0</v>
      </c>
      <c r="AM197" s="36">
        <f>IF(ISNA(_xlfn.XMATCH("多様性の尊重（人権尊重・男女共同参画）に関すること",_xlfn.TEXTSPLIT(回答一覧[[#This Row],[7⃣区のおしらせ「せたがや」でどのようなテーマを特集してほしいか（複数選択可）]],";",,FALSE,0))),0,1)</f>
        <v>0</v>
      </c>
      <c r="AN197" s="36">
        <f>IF(ISNA(_xlfn.XMATCH("文化・芸術やスポーツ、生涯学習に関すること",_xlfn.TEXTSPLIT(回答一覧[[#This Row],[7⃣区のおしらせ「せたがや」でどのようなテーマを特集してほしいか（複数選択可）]],";",,FALSE,0))),0,1)</f>
        <v>0</v>
      </c>
      <c r="AO197" s="36">
        <f>IF(ISNA(_xlfn.XMATCH("清掃・資源リサイクルに関すること",_xlfn.TEXTSPLIT(回答一覧[[#This Row],[7⃣区のおしらせ「せたがや」でどのようなテーマを特集してほしいか（複数選択可）]],";",,FALSE,0))),0,1)</f>
        <v>0</v>
      </c>
      <c r="AP197" s="36">
        <f>IF(ISNA(_xlfn.XMATCH("消費者支援や産業振興・雇用促進に関すること",_xlfn.TEXTSPLIT(回答一覧[[#This Row],[7⃣区のおしらせ「せたがや」でどのようなテーマを特集してほしいか（複数選択可）]],";",,FALSE,0))),0,1)</f>
        <v>0</v>
      </c>
      <c r="AQ197" s="36">
        <f>IF(ISNA(_xlfn.XMATCH("公園・緑地や自然環境の保護に関すること",_xlfn.TEXTSPLIT(回答一覧[[#This Row],[7⃣区のおしらせ「せたがや」でどのようなテーマを特集してほしいか（複数選択可）]],";",,FALSE,0))),0,1)</f>
        <v>0</v>
      </c>
      <c r="AR197" s="36">
        <f>IF(ISNA(_xlfn.XMATCH("都市景観や交通に関すること",_xlfn.TEXTSPLIT(回答一覧[[#This Row],[7⃣区のおしらせ「せたがや」でどのようなテーマを特集してほしいか（複数選択可）]],";",,FALSE,0))),0,1)</f>
        <v>0</v>
      </c>
      <c r="AS197" s="36">
        <f>IF(ISNA(_xlfn.XMATCH("特にない",_xlfn.TEXTSPLIT(回答一覧[[#This Row],[7⃣区のおしらせ「せたがや」でどのようなテーマを特集してほしいか（複数選択可）]],";",,FALSE,0))),0,1)</f>
        <v>0</v>
      </c>
      <c r="AT197" s="36">
        <f>IF(ISNA(_xlfn.XMATCH("その他",_xlfn.TEXTSPLIT(回答一覧[[#This Row],[7⃣区のおしらせ「せたがや」でどのようなテーマを特集してほしいか（複数選択可）]],";",,FALSE,0))),0,1)</f>
        <v>0</v>
      </c>
      <c r="AU197" s="36">
        <f>IF(ISNA(_xlfn.XMATCH("無回答",_xlfn.TEXTSPLIT(回答一覧[[#This Row],[7⃣区のおしらせ「せたがや」でどのようなテーマを特集してほしいか（複数選択可）]],";",,FALSE,0))),0,1)</f>
        <v>0</v>
      </c>
      <c r="AV197" s="8" t="s">
        <v>363</v>
      </c>
      <c r="AW197" s="8" t="s">
        <v>357</v>
      </c>
      <c r="AX197" s="8" t="s">
        <v>701</v>
      </c>
      <c r="AY197" s="7" t="s">
        <v>802</v>
      </c>
    </row>
    <row r="198" spans="1:51" ht="81">
      <c r="A198" s="6" t="s">
        <v>326</v>
      </c>
      <c r="B198" s="12" t="s">
        <v>413</v>
      </c>
      <c r="C198" s="12" t="s">
        <v>380</v>
      </c>
      <c r="D198" s="8"/>
      <c r="E198" s="8" t="s">
        <v>730</v>
      </c>
      <c r="F198" s="7" t="s">
        <v>350</v>
      </c>
      <c r="G198" s="36">
        <f>IF(ISNA(_xlfn.XMATCH("新聞折込・戸別配付",_xlfn.TEXTSPLIT(回答一覧[[#This Row],[4⃣区のおしらせ「せたがや」をどのように入手しているか（複数選択可）]],";",,FALSE,0))),0,1)</f>
        <v>1</v>
      </c>
      <c r="H198" s="36">
        <f>IF(ISNA(_xlfn.XMATCH("駅",_xlfn.TEXTSPLIT(回答一覧[[#This Row],[4⃣区のおしらせ「せたがや」をどのように入手しているか（複数選択可）]],";",,FALSE,0))),0,1)</f>
        <v>0</v>
      </c>
      <c r="I198" s="36">
        <f>IF(ISNA(_xlfn.XMATCH("郵便局・コンビニエンスストア・その他商業施設",_xlfn.TEXTSPLIT(回答一覧[[#This Row],[4⃣区のおしらせ「せたがや」をどのように入手しているか（複数選択可）]],";",,FALSE,0))),0,1)</f>
        <v>0</v>
      </c>
      <c r="J198" s="36">
        <f>IF(ISNA(_xlfn.XMATCH("区施設",_xlfn.TEXTSPLIT(回答一覧[[#This Row],[4⃣区のおしらせ「せたがや」をどのように入手しているか（複数選択可）]],";",,FALSE,0))),0,1)</f>
        <v>0</v>
      </c>
      <c r="K198" s="36">
        <f>IF(ISNA(_xlfn.XMATCH("区のホームページ",_xlfn.TEXTSPLIT(回答一覧[[#This Row],[4⃣区のおしらせ「せたがや」をどのように入手しているか（複数選択可）]],";",,FALSE,0))),0,1)</f>
        <v>0</v>
      </c>
      <c r="L198" s="36">
        <f>IF(ISNA(_xlfn.XMATCH("カタログポケット・マチイロ",_xlfn.TEXTSPLIT(回答一覧[[#This Row],[4⃣区のおしらせ「せたがや」をどのように入手しているか（複数選択可）]],";",,FALSE,0))),0,1)</f>
        <v>0</v>
      </c>
      <c r="M198" s="36">
        <f>IF(ISNA(_xlfn.XMATCH("入手していない",_xlfn.TEXTSPLIT(回答一覧[[#This Row],[4⃣区のおしらせ「せたがや」をどのように入手しているか（複数選択可）]],";",,FALSE,0))),0,1)</f>
        <v>0</v>
      </c>
      <c r="N198" s="36">
        <f>IF(ISNA(_xlfn.XMATCH("その他",_xlfn.TEXTSPLIT(回答一覧[[#This Row],[4⃣区のおしらせ「せたがや」をどのように入手しているか（複数選択可）]],";",,FALSE,0))),0,1)</f>
        <v>0</v>
      </c>
      <c r="O198" s="36">
        <f>IF(ISNA(_xlfn.XMATCH("無回答",_xlfn.TEXTSPLIT(回答一覧[[#This Row],[4⃣区のおしらせ「せたがや」をどのように入手しているか（複数選択可）]],";",,FALSE,0))),0,1)</f>
        <v>0</v>
      </c>
      <c r="P198" s="8" t="s">
        <v>360</v>
      </c>
      <c r="Q198" s="8" t="s">
        <v>377</v>
      </c>
      <c r="R198" s="8" t="s">
        <v>352</v>
      </c>
      <c r="S198" s="8" t="s">
        <v>352</v>
      </c>
      <c r="T198" s="8" t="s">
        <v>352</v>
      </c>
      <c r="U198" s="8" t="s">
        <v>352</v>
      </c>
      <c r="V198" s="8" t="s">
        <v>353</v>
      </c>
      <c r="W198" s="7" t="s">
        <v>427</v>
      </c>
      <c r="X198" s="36">
        <f>IF(ISNA(_xlfn.XMATCH("利用できる行政サービスや、暮らしに関わる情報・知識を入手したい",_xlfn.TEXTSPLIT(回答一覧[[#This Row],[6⃣区のおしらせ「せたがや」にどんなことを期待するか（複数選択可）]],";",,FALSE,0))),0,1)</f>
        <v>1</v>
      </c>
      <c r="Y198" s="36">
        <f>IF(ISNA(_xlfn.XMATCH("イベントの情報を入手したい",_xlfn.TEXTSPLIT(回答一覧[[#This Row],[6⃣区のおしらせ「せたがや」にどんなことを期待するか（複数選択可）]],";",,FALSE,0))),0,1)</f>
        <v>1</v>
      </c>
      <c r="Z198" s="36">
        <f>IF(ISNA(_xlfn.XMATCH("区の新しい取組みについて知りたい",_xlfn.TEXTSPLIT(回答一覧[[#This Row],[6⃣区のおしらせ「せたがや」にどんなことを期待するか（複数選択可）]],";",,FALSE,0))),0,1)</f>
        <v>1</v>
      </c>
      <c r="AA198" s="36">
        <f>IF(ISNA(_xlfn.XMATCH("予算など区政の基本的な情報を入手したい",_xlfn.TEXTSPLIT(回答一覧[[#This Row],[6⃣区のおしらせ「せたがや」にどんなことを期待するか（複数選択可）]],";",,FALSE,0))),0,1)</f>
        <v>1</v>
      </c>
      <c r="AB198" s="36">
        <f>IF(ISNA(_xlfn.XMATCH("区が直面する課題や、それに対する区の考え・取組みについて知りたい",_xlfn.TEXTSPLIT(回答一覧[[#This Row],[6⃣区のおしらせ「せたがや」にどんなことを期待するか（複数選択可）]],";",,FALSE,0))),0,1)</f>
        <v>1</v>
      </c>
      <c r="AC198" s="36">
        <f>IF(ISNA(_xlfn.XMATCH("区の取組みへの意見募集企画に意見や提案を寄せたい",_xlfn.TEXTSPLIT(回答一覧[[#This Row],[6⃣区のおしらせ「せたがや」にどんなことを期待するか（複数選択可）]],";",,FALSE,0))),0,1)</f>
        <v>0</v>
      </c>
      <c r="AD198" s="36">
        <f>IF(ISNA(_xlfn.XMATCH("区民等と区が協働して取り組んでいる事柄について知りたい",_xlfn.TEXTSPLIT(回答一覧[[#This Row],[6⃣区のおしらせ「せたがや」にどんなことを期待するか（複数選択可）]],";",,FALSE,0))),0,1)</f>
        <v>1</v>
      </c>
      <c r="AE198" s="36">
        <f>IF(ISNA(_xlfn.XMATCH("特にない",_xlfn.TEXTSPLIT(回答一覧[[#This Row],[6⃣区のおしらせ「せたがや」にどんなことを期待するか（複数選択可）]],";",,FALSE,0))),0,1)</f>
        <v>0</v>
      </c>
      <c r="AF198" s="36">
        <f>IF(ISNA(_xlfn.XMATCH("無回答",_xlfn.TEXTSPLIT(回答一覧[[#This Row],[6⃣区のおしらせ「せたがや」にどんなことを期待するか（複数選択可）]],";",,FALSE,0))),0,1)</f>
        <v>0</v>
      </c>
      <c r="AG198" s="7" t="s">
        <v>355</v>
      </c>
      <c r="AH198" s="36">
        <f>IF(ISNA(_xlfn.XMATCH("健康づくりや高齢者・障害者の福祉に関すること",_xlfn.TEXTSPLIT(回答一覧[[#This Row],[7⃣区のおしらせ「せたがや」でどのようなテーマを特集してほしいか（複数選択可）]],";",,FALSE,0))),0,1)</f>
        <v>1</v>
      </c>
      <c r="AI198" s="36">
        <f>IF(ISNA(_xlfn.XMATCH("生活の困りごとに対する支援に関すること",_xlfn.TEXTSPLIT(回答一覧[[#This Row],[7⃣区のおしらせ「せたがや」でどのようなテーマを特集してほしいか（複数選択可）]],";",,FALSE,0))),0,1)</f>
        <v>1</v>
      </c>
      <c r="AJ198" s="36">
        <f>IF(ISNA(_xlfn.XMATCH("子ども・若者や教育に関すること",_xlfn.TEXTSPLIT(回答一覧[[#This Row],[7⃣区のおしらせ「せたがや」でどのようなテーマを特集してほしいか（複数選択可）]],";",,FALSE,0))),0,1)</f>
        <v>0</v>
      </c>
      <c r="AK198" s="36">
        <f>IF(ISNA(_xlfn.XMATCH("地域コミュニティに関すること",_xlfn.TEXTSPLIT(回答一覧[[#This Row],[7⃣区のおしらせ「せたがや」でどのようなテーマを特集してほしいか（複数選択可）]],";",,FALSE,0))),0,1)</f>
        <v>1</v>
      </c>
      <c r="AL198" s="36">
        <f>IF(ISNA(_xlfn.XMATCH("防災や防犯に関すること",_xlfn.TEXTSPLIT(回答一覧[[#This Row],[7⃣区のおしらせ「せたがや」でどのようなテーマを特集してほしいか（複数選択可）]],";",,FALSE,0))),0,1)</f>
        <v>1</v>
      </c>
      <c r="AM198" s="36">
        <f>IF(ISNA(_xlfn.XMATCH("多様性の尊重（人権尊重・男女共同参画）に関すること",_xlfn.TEXTSPLIT(回答一覧[[#This Row],[7⃣区のおしらせ「せたがや」でどのようなテーマを特集してほしいか（複数選択可）]],";",,FALSE,0))),0,1)</f>
        <v>1</v>
      </c>
      <c r="AN198" s="36">
        <f>IF(ISNA(_xlfn.XMATCH("文化・芸術やスポーツ、生涯学習に関すること",_xlfn.TEXTSPLIT(回答一覧[[#This Row],[7⃣区のおしらせ「せたがや」でどのようなテーマを特集してほしいか（複数選択可）]],";",,FALSE,0))),0,1)</f>
        <v>1</v>
      </c>
      <c r="AO198" s="36">
        <f>IF(ISNA(_xlfn.XMATCH("清掃・資源リサイクルに関すること",_xlfn.TEXTSPLIT(回答一覧[[#This Row],[7⃣区のおしらせ「せたがや」でどのようなテーマを特集してほしいか（複数選択可）]],";",,FALSE,0))),0,1)</f>
        <v>1</v>
      </c>
      <c r="AP198" s="36">
        <f>IF(ISNA(_xlfn.XMATCH("消費者支援や産業振興・雇用促進に関すること",_xlfn.TEXTSPLIT(回答一覧[[#This Row],[7⃣区のおしらせ「せたがや」でどのようなテーマを特集してほしいか（複数選択可）]],";",,FALSE,0))),0,1)</f>
        <v>1</v>
      </c>
      <c r="AQ198" s="36">
        <f>IF(ISNA(_xlfn.XMATCH("公園・緑地や自然環境の保護に関すること",_xlfn.TEXTSPLIT(回答一覧[[#This Row],[7⃣区のおしらせ「せたがや」でどのようなテーマを特集してほしいか（複数選択可）]],";",,FALSE,0))),0,1)</f>
        <v>1</v>
      </c>
      <c r="AR198" s="36">
        <f>IF(ISNA(_xlfn.XMATCH("都市景観や交通に関すること",_xlfn.TEXTSPLIT(回答一覧[[#This Row],[7⃣区のおしらせ「せたがや」でどのようなテーマを特集してほしいか（複数選択可）]],";",,FALSE,0))),0,1)</f>
        <v>1</v>
      </c>
      <c r="AS198" s="36">
        <f>IF(ISNA(_xlfn.XMATCH("特にない",_xlfn.TEXTSPLIT(回答一覧[[#This Row],[7⃣区のおしらせ「せたがや」でどのようなテーマを特集してほしいか（複数選択可）]],";",,FALSE,0))),0,1)</f>
        <v>0</v>
      </c>
      <c r="AT198" s="36">
        <f>IF(ISNA(_xlfn.XMATCH("その他",_xlfn.TEXTSPLIT(回答一覧[[#This Row],[7⃣区のおしらせ「せたがや」でどのようなテーマを特集してほしいか（複数選択可）]],";",,FALSE,0))),0,1)</f>
        <v>0</v>
      </c>
      <c r="AU198" s="36">
        <f>IF(ISNA(_xlfn.XMATCH("無回答",_xlfn.TEXTSPLIT(回答一覧[[#This Row],[7⃣区のおしらせ「せたがや」でどのようなテーマを特集してほしいか（複数選択可）]],";",,FALSE,0))),0,1)</f>
        <v>0</v>
      </c>
      <c r="AV198" s="8" t="s">
        <v>363</v>
      </c>
      <c r="AW198" s="8" t="s">
        <v>383</v>
      </c>
      <c r="AX198" s="8" t="s">
        <v>701</v>
      </c>
      <c r="AY198" s="7"/>
    </row>
    <row r="199" spans="1:51" ht="27">
      <c r="A199" s="6" t="s">
        <v>325</v>
      </c>
      <c r="B199" s="12" t="s">
        <v>348</v>
      </c>
      <c r="C199" s="12" t="s">
        <v>349</v>
      </c>
      <c r="D199" s="8"/>
      <c r="E199" s="8" t="s">
        <v>730</v>
      </c>
      <c r="F199" s="7" t="s">
        <v>733</v>
      </c>
      <c r="G199" s="36">
        <f>IF(ISNA(_xlfn.XMATCH("新聞折込・戸別配付",_xlfn.TEXTSPLIT(回答一覧[[#This Row],[4⃣区のおしらせ「せたがや」をどのように入手しているか（複数選択可）]],";",,FALSE,0))),0,1)</f>
        <v>1</v>
      </c>
      <c r="H199" s="36">
        <f>IF(ISNA(_xlfn.XMATCH("駅",_xlfn.TEXTSPLIT(回答一覧[[#This Row],[4⃣区のおしらせ「せたがや」をどのように入手しているか（複数選択可）]],";",,FALSE,0))),0,1)</f>
        <v>1</v>
      </c>
      <c r="I199" s="36">
        <f>IF(ISNA(_xlfn.XMATCH("郵便局・コンビニエンスストア・その他商業施設",_xlfn.TEXTSPLIT(回答一覧[[#This Row],[4⃣区のおしらせ「せたがや」をどのように入手しているか（複数選択可）]],";",,FALSE,0))),0,1)</f>
        <v>0</v>
      </c>
      <c r="J199" s="36">
        <f>IF(ISNA(_xlfn.XMATCH("区施設",_xlfn.TEXTSPLIT(回答一覧[[#This Row],[4⃣区のおしらせ「せたがや」をどのように入手しているか（複数選択可）]],";",,FALSE,0))),0,1)</f>
        <v>1</v>
      </c>
      <c r="K199" s="36">
        <f>IF(ISNA(_xlfn.XMATCH("区のホームページ",_xlfn.TEXTSPLIT(回答一覧[[#This Row],[4⃣区のおしらせ「せたがや」をどのように入手しているか（複数選択可）]],";",,FALSE,0))),0,1)</f>
        <v>0</v>
      </c>
      <c r="L199" s="36">
        <f>IF(ISNA(_xlfn.XMATCH("カタログポケット・マチイロ",_xlfn.TEXTSPLIT(回答一覧[[#This Row],[4⃣区のおしらせ「せたがや」をどのように入手しているか（複数選択可）]],";",,FALSE,0))),0,1)</f>
        <v>0</v>
      </c>
      <c r="M199" s="36">
        <f>IF(ISNA(_xlfn.XMATCH("入手していない",_xlfn.TEXTSPLIT(回答一覧[[#This Row],[4⃣区のおしらせ「せたがや」をどのように入手しているか（複数選択可）]],";",,FALSE,0))),0,1)</f>
        <v>0</v>
      </c>
      <c r="N199" s="36">
        <f>IF(ISNA(_xlfn.XMATCH("その他",_xlfn.TEXTSPLIT(回答一覧[[#This Row],[4⃣区のおしらせ「せたがや」をどのように入手しているか（複数選択可）]],";",,FALSE,0))),0,1)</f>
        <v>0</v>
      </c>
      <c r="O199" s="36">
        <f>IF(ISNA(_xlfn.XMATCH("無回答",_xlfn.TEXTSPLIT(回答一覧[[#This Row],[4⃣区のおしらせ「せたがや」をどのように入手しているか（複数選択可）]],";",,FALSE,0))),0,1)</f>
        <v>0</v>
      </c>
      <c r="P199" s="8" t="s">
        <v>351</v>
      </c>
      <c r="Q199" s="8" t="s">
        <v>352</v>
      </c>
      <c r="R199" s="8" t="s">
        <v>352</v>
      </c>
      <c r="S199" s="8" t="s">
        <v>352</v>
      </c>
      <c r="T199" s="8" t="s">
        <v>352</v>
      </c>
      <c r="U199" s="8" t="s">
        <v>377</v>
      </c>
      <c r="V199" s="8" t="s">
        <v>353</v>
      </c>
      <c r="W199" s="7" t="s">
        <v>381</v>
      </c>
      <c r="X199" s="36">
        <f>IF(ISNA(_xlfn.XMATCH("利用できる行政サービスや、暮らしに関わる情報・知識を入手したい",_xlfn.TEXTSPLIT(回答一覧[[#This Row],[6⃣区のおしらせ「せたがや」にどんなことを期待するか（複数選択可）]],";",,FALSE,0))),0,1)</f>
        <v>1</v>
      </c>
      <c r="Y199" s="36">
        <f>IF(ISNA(_xlfn.XMATCH("イベントの情報を入手したい",_xlfn.TEXTSPLIT(回答一覧[[#This Row],[6⃣区のおしらせ「せたがや」にどんなことを期待するか（複数選択可）]],";",,FALSE,0))),0,1)</f>
        <v>1</v>
      </c>
      <c r="Z199" s="36">
        <f>IF(ISNA(_xlfn.XMATCH("区の新しい取組みについて知りたい",_xlfn.TEXTSPLIT(回答一覧[[#This Row],[6⃣区のおしらせ「せたがや」にどんなことを期待するか（複数選択可）]],";",,FALSE,0))),0,1)</f>
        <v>1</v>
      </c>
      <c r="AA199" s="36">
        <f>IF(ISNA(_xlfn.XMATCH("予算など区政の基本的な情報を入手したい",_xlfn.TEXTSPLIT(回答一覧[[#This Row],[6⃣区のおしらせ「せたがや」にどんなことを期待するか（複数選択可）]],";",,FALSE,0))),0,1)</f>
        <v>0</v>
      </c>
      <c r="AB199" s="36">
        <f>IF(ISNA(_xlfn.XMATCH("区が直面する課題や、それに対する区の考え・取組みについて知りたい",_xlfn.TEXTSPLIT(回答一覧[[#This Row],[6⃣区のおしらせ「せたがや」にどんなことを期待するか（複数選択可）]],";",,FALSE,0))),0,1)</f>
        <v>0</v>
      </c>
      <c r="AC199" s="36">
        <f>IF(ISNA(_xlfn.XMATCH("区の取組みへの意見募集企画に意見や提案を寄せたい",_xlfn.TEXTSPLIT(回答一覧[[#This Row],[6⃣区のおしらせ「せたがや」にどんなことを期待するか（複数選択可）]],";",,FALSE,0))),0,1)</f>
        <v>0</v>
      </c>
      <c r="AD199" s="36">
        <f>IF(ISNA(_xlfn.XMATCH("区民等と区が協働して取り組んでいる事柄について知りたい",_xlfn.TEXTSPLIT(回答一覧[[#This Row],[6⃣区のおしらせ「せたがや」にどんなことを期待するか（複数選択可）]],";",,FALSE,0))),0,1)</f>
        <v>0</v>
      </c>
      <c r="AE199" s="36">
        <f>IF(ISNA(_xlfn.XMATCH("特にない",_xlfn.TEXTSPLIT(回答一覧[[#This Row],[6⃣区のおしらせ「せたがや」にどんなことを期待するか（複数選択可）]],";",,FALSE,0))),0,1)</f>
        <v>0</v>
      </c>
      <c r="AF199" s="36">
        <f>IF(ISNA(_xlfn.XMATCH("無回答",_xlfn.TEXTSPLIT(回答一覧[[#This Row],[6⃣区のおしらせ「せたがや」にどんなことを期待するか（複数選択可）]],";",,FALSE,0))),0,1)</f>
        <v>0</v>
      </c>
      <c r="AG199" s="7" t="s">
        <v>753</v>
      </c>
      <c r="AH199" s="36">
        <f>IF(ISNA(_xlfn.XMATCH("健康づくりや高齢者・障害者の福祉に関すること",_xlfn.TEXTSPLIT(回答一覧[[#This Row],[7⃣区のおしらせ「せたがや」でどのようなテーマを特集してほしいか（複数選択可）]],";",,FALSE,0))),0,1)</f>
        <v>0</v>
      </c>
      <c r="AI199" s="36">
        <f>IF(ISNA(_xlfn.XMATCH("生活の困りごとに対する支援に関すること",_xlfn.TEXTSPLIT(回答一覧[[#This Row],[7⃣区のおしらせ「せたがや」でどのようなテーマを特集してほしいか（複数選択可）]],";",,FALSE,0))),0,1)</f>
        <v>0</v>
      </c>
      <c r="AJ199" s="36">
        <f>IF(ISNA(_xlfn.XMATCH("子ども・若者や教育に関すること",_xlfn.TEXTSPLIT(回答一覧[[#This Row],[7⃣区のおしらせ「せたがや」でどのようなテーマを特集してほしいか（複数選択可）]],";",,FALSE,0))),0,1)</f>
        <v>1</v>
      </c>
      <c r="AK199" s="36">
        <f>IF(ISNA(_xlfn.XMATCH("地域コミュニティに関すること",_xlfn.TEXTSPLIT(回答一覧[[#This Row],[7⃣区のおしらせ「せたがや」でどのようなテーマを特集してほしいか（複数選択可）]],";",,FALSE,0))),0,1)</f>
        <v>0</v>
      </c>
      <c r="AL199" s="36">
        <f>IF(ISNA(_xlfn.XMATCH("防災や防犯に関すること",_xlfn.TEXTSPLIT(回答一覧[[#This Row],[7⃣区のおしらせ「せたがや」でどのようなテーマを特集してほしいか（複数選択可）]],";",,FALSE,0))),0,1)</f>
        <v>1</v>
      </c>
      <c r="AM199" s="36">
        <f>IF(ISNA(_xlfn.XMATCH("多様性の尊重（人権尊重・男女共同参画）に関すること",_xlfn.TEXTSPLIT(回答一覧[[#This Row],[7⃣区のおしらせ「せたがや」でどのようなテーマを特集してほしいか（複数選択可）]],";",,FALSE,0))),0,1)</f>
        <v>0</v>
      </c>
      <c r="AN199" s="36">
        <f>IF(ISNA(_xlfn.XMATCH("文化・芸術やスポーツ、生涯学習に関すること",_xlfn.TEXTSPLIT(回答一覧[[#This Row],[7⃣区のおしらせ「せたがや」でどのようなテーマを特集してほしいか（複数選択可）]],";",,FALSE,0))),0,1)</f>
        <v>1</v>
      </c>
      <c r="AO199" s="36">
        <f>IF(ISNA(_xlfn.XMATCH("清掃・資源リサイクルに関すること",_xlfn.TEXTSPLIT(回答一覧[[#This Row],[7⃣区のおしらせ「せたがや」でどのようなテーマを特集してほしいか（複数選択可）]],";",,FALSE,0))),0,1)</f>
        <v>0</v>
      </c>
      <c r="AP199" s="36">
        <f>IF(ISNA(_xlfn.XMATCH("消費者支援や産業振興・雇用促進に関すること",_xlfn.TEXTSPLIT(回答一覧[[#This Row],[7⃣区のおしらせ「せたがや」でどのようなテーマを特集してほしいか（複数選択可）]],";",,FALSE,0))),0,1)</f>
        <v>0</v>
      </c>
      <c r="AQ199" s="36">
        <f>IF(ISNA(_xlfn.XMATCH("公園・緑地や自然環境の保護に関すること",_xlfn.TEXTSPLIT(回答一覧[[#This Row],[7⃣区のおしらせ「せたがや」でどのようなテーマを特集してほしいか（複数選択可）]],";",,FALSE,0))),0,1)</f>
        <v>0</v>
      </c>
      <c r="AR199" s="36">
        <f>IF(ISNA(_xlfn.XMATCH("都市景観や交通に関すること",_xlfn.TEXTSPLIT(回答一覧[[#This Row],[7⃣区のおしらせ「せたがや」でどのようなテーマを特集してほしいか（複数選択可）]],";",,FALSE,0))),0,1)</f>
        <v>0</v>
      </c>
      <c r="AS199" s="36">
        <f>IF(ISNA(_xlfn.XMATCH("特にない",_xlfn.TEXTSPLIT(回答一覧[[#This Row],[7⃣区のおしらせ「せたがや」でどのようなテーマを特集してほしいか（複数選択可）]],";",,FALSE,0))),0,1)</f>
        <v>0</v>
      </c>
      <c r="AT199" s="36">
        <f>IF(ISNA(_xlfn.XMATCH("その他",_xlfn.TEXTSPLIT(回答一覧[[#This Row],[7⃣区のおしらせ「せたがや」でどのようなテーマを特集してほしいか（複数選択可）]],";",,FALSE,0))),0,1)</f>
        <v>0</v>
      </c>
      <c r="AU199" s="36">
        <f>IF(ISNA(_xlfn.XMATCH("無回答",_xlfn.TEXTSPLIT(回答一覧[[#This Row],[7⃣区のおしらせ「せたがや」でどのようなテーマを特集してほしいか（複数選択可）]],";",,FALSE,0))),0,1)</f>
        <v>0</v>
      </c>
      <c r="AV199" s="8" t="s">
        <v>356</v>
      </c>
      <c r="AW199" s="8" t="s">
        <v>383</v>
      </c>
      <c r="AX199" s="8" t="s">
        <v>701</v>
      </c>
      <c r="AY199" s="7"/>
    </row>
    <row r="200" spans="1:51" ht="40.5">
      <c r="A200" s="6" t="s">
        <v>324</v>
      </c>
      <c r="B200" s="12" t="s">
        <v>413</v>
      </c>
      <c r="C200" s="12" t="s">
        <v>349</v>
      </c>
      <c r="D200" s="8"/>
      <c r="E200" s="8" t="s">
        <v>730</v>
      </c>
      <c r="F200" s="7" t="s">
        <v>350</v>
      </c>
      <c r="G200" s="36">
        <f>IF(ISNA(_xlfn.XMATCH("新聞折込・戸別配付",_xlfn.TEXTSPLIT(回答一覧[[#This Row],[4⃣区のおしらせ「せたがや」をどのように入手しているか（複数選択可）]],";",,FALSE,0))),0,1)</f>
        <v>1</v>
      </c>
      <c r="H200" s="36">
        <f>IF(ISNA(_xlfn.XMATCH("駅",_xlfn.TEXTSPLIT(回答一覧[[#This Row],[4⃣区のおしらせ「せたがや」をどのように入手しているか（複数選択可）]],";",,FALSE,0))),0,1)</f>
        <v>0</v>
      </c>
      <c r="I200" s="36">
        <f>IF(ISNA(_xlfn.XMATCH("郵便局・コンビニエンスストア・その他商業施設",_xlfn.TEXTSPLIT(回答一覧[[#This Row],[4⃣区のおしらせ「せたがや」をどのように入手しているか（複数選択可）]],";",,FALSE,0))),0,1)</f>
        <v>0</v>
      </c>
      <c r="J200" s="36">
        <f>IF(ISNA(_xlfn.XMATCH("区施設",_xlfn.TEXTSPLIT(回答一覧[[#This Row],[4⃣区のおしらせ「せたがや」をどのように入手しているか（複数選択可）]],";",,FALSE,0))),0,1)</f>
        <v>0</v>
      </c>
      <c r="K200" s="36">
        <f>IF(ISNA(_xlfn.XMATCH("区のホームページ",_xlfn.TEXTSPLIT(回答一覧[[#This Row],[4⃣区のおしらせ「せたがや」をどのように入手しているか（複数選択可）]],";",,FALSE,0))),0,1)</f>
        <v>0</v>
      </c>
      <c r="L200" s="36">
        <f>IF(ISNA(_xlfn.XMATCH("カタログポケット・マチイロ",_xlfn.TEXTSPLIT(回答一覧[[#This Row],[4⃣区のおしらせ「せたがや」をどのように入手しているか（複数選択可）]],";",,FALSE,0))),0,1)</f>
        <v>0</v>
      </c>
      <c r="M200" s="36">
        <f>IF(ISNA(_xlfn.XMATCH("入手していない",_xlfn.TEXTSPLIT(回答一覧[[#This Row],[4⃣区のおしらせ「せたがや」をどのように入手しているか（複数選択可）]],";",,FALSE,0))),0,1)</f>
        <v>0</v>
      </c>
      <c r="N200" s="36">
        <f>IF(ISNA(_xlfn.XMATCH("その他",_xlfn.TEXTSPLIT(回答一覧[[#This Row],[4⃣区のおしらせ「せたがや」をどのように入手しているか（複数選択可）]],";",,FALSE,0))),0,1)</f>
        <v>0</v>
      </c>
      <c r="O200" s="36">
        <f>IF(ISNA(_xlfn.XMATCH("無回答",_xlfn.TEXTSPLIT(回答一覧[[#This Row],[4⃣区のおしらせ「せたがや」をどのように入手しているか（複数選択可）]],";",,FALSE,0))),0,1)</f>
        <v>0</v>
      </c>
      <c r="P200" s="8" t="s">
        <v>351</v>
      </c>
      <c r="Q200" s="8" t="s">
        <v>352</v>
      </c>
      <c r="R200" s="8" t="s">
        <v>352</v>
      </c>
      <c r="S200" s="8" t="s">
        <v>352</v>
      </c>
      <c r="T200" s="8" t="s">
        <v>352</v>
      </c>
      <c r="U200" s="8" t="s">
        <v>377</v>
      </c>
      <c r="V200" s="8" t="s">
        <v>353</v>
      </c>
      <c r="W200" s="7" t="s">
        <v>391</v>
      </c>
      <c r="X200" s="36">
        <f>IF(ISNA(_xlfn.XMATCH("利用できる行政サービスや、暮らしに関わる情報・知識を入手したい",_xlfn.TEXTSPLIT(回答一覧[[#This Row],[6⃣区のおしらせ「せたがや」にどんなことを期待するか（複数選択可）]],";",,FALSE,0))),0,1)</f>
        <v>1</v>
      </c>
      <c r="Y200" s="36">
        <f>IF(ISNA(_xlfn.XMATCH("イベントの情報を入手したい",_xlfn.TEXTSPLIT(回答一覧[[#This Row],[6⃣区のおしらせ「せたがや」にどんなことを期待するか（複数選択可）]],";",,FALSE,0))),0,1)</f>
        <v>1</v>
      </c>
      <c r="Z200" s="36">
        <f>IF(ISNA(_xlfn.XMATCH("区の新しい取組みについて知りたい",_xlfn.TEXTSPLIT(回答一覧[[#This Row],[6⃣区のおしらせ「せたがや」にどんなことを期待するか（複数選択可）]],";",,FALSE,0))),0,1)</f>
        <v>0</v>
      </c>
      <c r="AA200" s="36">
        <f>IF(ISNA(_xlfn.XMATCH("予算など区政の基本的な情報を入手したい",_xlfn.TEXTSPLIT(回答一覧[[#This Row],[6⃣区のおしらせ「せたがや」にどんなことを期待するか（複数選択可）]],";",,FALSE,0))),0,1)</f>
        <v>0</v>
      </c>
      <c r="AB200" s="36">
        <f>IF(ISNA(_xlfn.XMATCH("区が直面する課題や、それに対する区の考え・取組みについて知りたい",_xlfn.TEXTSPLIT(回答一覧[[#This Row],[6⃣区のおしらせ「せたがや」にどんなことを期待するか（複数選択可）]],";",,FALSE,0))),0,1)</f>
        <v>0</v>
      </c>
      <c r="AC200" s="36">
        <f>IF(ISNA(_xlfn.XMATCH("区の取組みへの意見募集企画に意見や提案を寄せたい",_xlfn.TEXTSPLIT(回答一覧[[#This Row],[6⃣区のおしらせ「せたがや」にどんなことを期待するか（複数選択可）]],";",,FALSE,0))),0,1)</f>
        <v>0</v>
      </c>
      <c r="AD200" s="36">
        <f>IF(ISNA(_xlfn.XMATCH("区民等と区が協働して取り組んでいる事柄について知りたい",_xlfn.TEXTSPLIT(回答一覧[[#This Row],[6⃣区のおしらせ「せたがや」にどんなことを期待するか（複数選択可）]],";",,FALSE,0))),0,1)</f>
        <v>0</v>
      </c>
      <c r="AE200" s="36">
        <f>IF(ISNA(_xlfn.XMATCH("特にない",_xlfn.TEXTSPLIT(回答一覧[[#This Row],[6⃣区のおしらせ「せたがや」にどんなことを期待するか（複数選択可）]],";",,FALSE,0))),0,1)</f>
        <v>0</v>
      </c>
      <c r="AF200" s="36">
        <f>IF(ISNA(_xlfn.XMATCH("無回答",_xlfn.TEXTSPLIT(回答一覧[[#This Row],[6⃣区のおしらせ「せたがや」にどんなことを期待するか（複数選択可）]],";",,FALSE,0))),0,1)</f>
        <v>0</v>
      </c>
      <c r="AG200" s="7" t="s">
        <v>396</v>
      </c>
      <c r="AH200" s="36">
        <f>IF(ISNA(_xlfn.XMATCH("健康づくりや高齢者・障害者の福祉に関すること",_xlfn.TEXTSPLIT(回答一覧[[#This Row],[7⃣区のおしらせ「せたがや」でどのようなテーマを特集してほしいか（複数選択可）]],";",,FALSE,0))),0,1)</f>
        <v>1</v>
      </c>
      <c r="AI200" s="36">
        <f>IF(ISNA(_xlfn.XMATCH("生活の困りごとに対する支援に関すること",_xlfn.TEXTSPLIT(回答一覧[[#This Row],[7⃣区のおしらせ「せたがや」でどのようなテーマを特集してほしいか（複数選択可）]],";",,FALSE,0))),0,1)</f>
        <v>0</v>
      </c>
      <c r="AJ200" s="36">
        <f>IF(ISNA(_xlfn.XMATCH("子ども・若者や教育に関すること",_xlfn.TEXTSPLIT(回答一覧[[#This Row],[7⃣区のおしらせ「せたがや」でどのようなテーマを特集してほしいか（複数選択可）]],";",,FALSE,0))),0,1)</f>
        <v>0</v>
      </c>
      <c r="AK200" s="36">
        <f>IF(ISNA(_xlfn.XMATCH("地域コミュニティに関すること",_xlfn.TEXTSPLIT(回答一覧[[#This Row],[7⃣区のおしらせ「せたがや」でどのようなテーマを特集してほしいか（複数選択可）]],";",,FALSE,0))),0,1)</f>
        <v>1</v>
      </c>
      <c r="AL200" s="36">
        <f>IF(ISNA(_xlfn.XMATCH("防災や防犯に関すること",_xlfn.TEXTSPLIT(回答一覧[[#This Row],[7⃣区のおしらせ「せたがや」でどのようなテーマを特集してほしいか（複数選択可）]],";",,FALSE,0))),0,1)</f>
        <v>0</v>
      </c>
      <c r="AM200" s="36">
        <f>IF(ISNA(_xlfn.XMATCH("多様性の尊重（人権尊重・男女共同参画）に関すること",_xlfn.TEXTSPLIT(回答一覧[[#This Row],[7⃣区のおしらせ「せたがや」でどのようなテーマを特集してほしいか（複数選択可）]],";",,FALSE,0))),0,1)</f>
        <v>0</v>
      </c>
      <c r="AN200" s="36">
        <f>IF(ISNA(_xlfn.XMATCH("文化・芸術やスポーツ、生涯学習に関すること",_xlfn.TEXTSPLIT(回答一覧[[#This Row],[7⃣区のおしらせ「せたがや」でどのようなテーマを特集してほしいか（複数選択可）]],";",,FALSE,0))),0,1)</f>
        <v>1</v>
      </c>
      <c r="AO200" s="36">
        <f>IF(ISNA(_xlfn.XMATCH("清掃・資源リサイクルに関すること",_xlfn.TEXTSPLIT(回答一覧[[#This Row],[7⃣区のおしらせ「せたがや」でどのようなテーマを特集してほしいか（複数選択可）]],";",,FALSE,0))),0,1)</f>
        <v>1</v>
      </c>
      <c r="AP200" s="36">
        <f>IF(ISNA(_xlfn.XMATCH("消費者支援や産業振興・雇用促進に関すること",_xlfn.TEXTSPLIT(回答一覧[[#This Row],[7⃣区のおしらせ「せたがや」でどのようなテーマを特集してほしいか（複数選択可）]],";",,FALSE,0))),0,1)</f>
        <v>0</v>
      </c>
      <c r="AQ200" s="36">
        <f>IF(ISNA(_xlfn.XMATCH("公園・緑地や自然環境の保護に関すること",_xlfn.TEXTSPLIT(回答一覧[[#This Row],[7⃣区のおしらせ「せたがや」でどのようなテーマを特集してほしいか（複数選択可）]],";",,FALSE,0))),0,1)</f>
        <v>0</v>
      </c>
      <c r="AR200" s="36">
        <f>IF(ISNA(_xlfn.XMATCH("都市景観や交通に関すること",_xlfn.TEXTSPLIT(回答一覧[[#This Row],[7⃣区のおしらせ「せたがや」でどのようなテーマを特集してほしいか（複数選択可）]],";",,FALSE,0))),0,1)</f>
        <v>0</v>
      </c>
      <c r="AS200" s="36">
        <f>IF(ISNA(_xlfn.XMATCH("特にない",_xlfn.TEXTSPLIT(回答一覧[[#This Row],[7⃣区のおしらせ「せたがや」でどのようなテーマを特集してほしいか（複数選択可）]],";",,FALSE,0))),0,1)</f>
        <v>0</v>
      </c>
      <c r="AT200" s="36">
        <f>IF(ISNA(_xlfn.XMATCH("その他",_xlfn.TEXTSPLIT(回答一覧[[#This Row],[7⃣区のおしらせ「せたがや」でどのようなテーマを特集してほしいか（複数選択可）]],";",,FALSE,0))),0,1)</f>
        <v>0</v>
      </c>
      <c r="AU200" s="36">
        <f>IF(ISNA(_xlfn.XMATCH("無回答",_xlfn.TEXTSPLIT(回答一覧[[#This Row],[7⃣区のおしらせ「せたがや」でどのようなテーマを特集してほしいか（複数選択可）]],";",,FALSE,0))),0,1)</f>
        <v>0</v>
      </c>
      <c r="AV200" s="8" t="s">
        <v>356</v>
      </c>
      <c r="AW200" s="8" t="s">
        <v>357</v>
      </c>
      <c r="AX200" s="8" t="s">
        <v>701</v>
      </c>
      <c r="AY200" s="7"/>
    </row>
    <row r="201" spans="1:51" ht="67.5">
      <c r="A201" s="6" t="s">
        <v>323</v>
      </c>
      <c r="B201" s="12" t="s">
        <v>413</v>
      </c>
      <c r="C201" s="12" t="s">
        <v>349</v>
      </c>
      <c r="D201" s="8"/>
      <c r="E201" s="8" t="s">
        <v>730</v>
      </c>
      <c r="F201" s="7" t="s">
        <v>350</v>
      </c>
      <c r="G201" s="36">
        <f>IF(ISNA(_xlfn.XMATCH("新聞折込・戸別配付",_xlfn.TEXTSPLIT(回答一覧[[#This Row],[4⃣区のおしらせ「せたがや」をどのように入手しているか（複数選択可）]],";",,FALSE,0))),0,1)</f>
        <v>1</v>
      </c>
      <c r="H201" s="36">
        <f>IF(ISNA(_xlfn.XMATCH("駅",_xlfn.TEXTSPLIT(回答一覧[[#This Row],[4⃣区のおしらせ「せたがや」をどのように入手しているか（複数選択可）]],";",,FALSE,0))),0,1)</f>
        <v>0</v>
      </c>
      <c r="I201" s="36">
        <f>IF(ISNA(_xlfn.XMATCH("郵便局・コンビニエンスストア・その他商業施設",_xlfn.TEXTSPLIT(回答一覧[[#This Row],[4⃣区のおしらせ「せたがや」をどのように入手しているか（複数選択可）]],";",,FALSE,0))),0,1)</f>
        <v>0</v>
      </c>
      <c r="J201" s="36">
        <f>IF(ISNA(_xlfn.XMATCH("区施設",_xlfn.TEXTSPLIT(回答一覧[[#This Row],[4⃣区のおしらせ「せたがや」をどのように入手しているか（複数選択可）]],";",,FALSE,0))),0,1)</f>
        <v>0</v>
      </c>
      <c r="K201" s="36">
        <f>IF(ISNA(_xlfn.XMATCH("区のホームページ",_xlfn.TEXTSPLIT(回答一覧[[#This Row],[4⃣区のおしらせ「せたがや」をどのように入手しているか（複数選択可）]],";",,FALSE,0))),0,1)</f>
        <v>0</v>
      </c>
      <c r="L201" s="36">
        <f>IF(ISNA(_xlfn.XMATCH("カタログポケット・マチイロ",_xlfn.TEXTSPLIT(回答一覧[[#This Row],[4⃣区のおしらせ「せたがや」をどのように入手しているか（複数選択可）]],";",,FALSE,0))),0,1)</f>
        <v>0</v>
      </c>
      <c r="M201" s="36">
        <f>IF(ISNA(_xlfn.XMATCH("入手していない",_xlfn.TEXTSPLIT(回答一覧[[#This Row],[4⃣区のおしらせ「せたがや」をどのように入手しているか（複数選択可）]],";",,FALSE,0))),0,1)</f>
        <v>0</v>
      </c>
      <c r="N201" s="36">
        <f>IF(ISNA(_xlfn.XMATCH("その他",_xlfn.TEXTSPLIT(回答一覧[[#This Row],[4⃣区のおしらせ「せたがや」をどのように入手しているか（複数選択可）]],";",,FALSE,0))),0,1)</f>
        <v>0</v>
      </c>
      <c r="O201" s="36">
        <f>IF(ISNA(_xlfn.XMATCH("無回答",_xlfn.TEXTSPLIT(回答一覧[[#This Row],[4⃣区のおしらせ「せたがや」をどのように入手しているか（複数選択可）]],";",,FALSE,0))),0,1)</f>
        <v>0</v>
      </c>
      <c r="P201" s="8" t="s">
        <v>360</v>
      </c>
      <c r="Q201" s="8" t="s">
        <v>352</v>
      </c>
      <c r="R201" s="8" t="s">
        <v>377</v>
      </c>
      <c r="S201" s="8" t="s">
        <v>377</v>
      </c>
      <c r="T201" s="8" t="s">
        <v>352</v>
      </c>
      <c r="U201" s="8" t="s">
        <v>352</v>
      </c>
      <c r="V201" s="8" t="s">
        <v>353</v>
      </c>
      <c r="W201" s="7" t="s">
        <v>742</v>
      </c>
      <c r="X201" s="36">
        <f>IF(ISNA(_xlfn.XMATCH("利用できる行政サービスや、暮らしに関わる情報・知識を入手したい",_xlfn.TEXTSPLIT(回答一覧[[#This Row],[6⃣区のおしらせ「せたがや」にどんなことを期待するか（複数選択可）]],";",,FALSE,0))),0,1)</f>
        <v>1</v>
      </c>
      <c r="Y201" s="36">
        <f>IF(ISNA(_xlfn.XMATCH("イベントの情報を入手したい",_xlfn.TEXTSPLIT(回答一覧[[#This Row],[6⃣区のおしらせ「せたがや」にどんなことを期待するか（複数選択可）]],";",,FALSE,0))),0,1)</f>
        <v>0</v>
      </c>
      <c r="Z201" s="36">
        <f>IF(ISNA(_xlfn.XMATCH("区の新しい取組みについて知りたい",_xlfn.TEXTSPLIT(回答一覧[[#This Row],[6⃣区のおしらせ「せたがや」にどんなことを期待するか（複数選択可）]],";",,FALSE,0))),0,1)</f>
        <v>1</v>
      </c>
      <c r="AA201" s="36">
        <f>IF(ISNA(_xlfn.XMATCH("予算など区政の基本的な情報を入手したい",_xlfn.TEXTSPLIT(回答一覧[[#This Row],[6⃣区のおしらせ「せたがや」にどんなことを期待するか（複数選択可）]],";",,FALSE,0))),0,1)</f>
        <v>1</v>
      </c>
      <c r="AB201" s="36">
        <f>IF(ISNA(_xlfn.XMATCH("区が直面する課題や、それに対する区の考え・取組みについて知りたい",_xlfn.TEXTSPLIT(回答一覧[[#This Row],[6⃣区のおしらせ「せたがや」にどんなことを期待するか（複数選択可）]],";",,FALSE,0))),0,1)</f>
        <v>1</v>
      </c>
      <c r="AC201" s="36">
        <f>IF(ISNA(_xlfn.XMATCH("区の取組みへの意見募集企画に意見や提案を寄せたい",_xlfn.TEXTSPLIT(回答一覧[[#This Row],[6⃣区のおしらせ「せたがや」にどんなことを期待するか（複数選択可）]],";",,FALSE,0))),0,1)</f>
        <v>1</v>
      </c>
      <c r="AD201" s="36">
        <f>IF(ISNA(_xlfn.XMATCH("区民等と区が協働して取り組んでいる事柄について知りたい",_xlfn.TEXTSPLIT(回答一覧[[#This Row],[6⃣区のおしらせ「せたがや」にどんなことを期待するか（複数選択可）]],";",,FALSE,0))),0,1)</f>
        <v>1</v>
      </c>
      <c r="AE201" s="36">
        <f>IF(ISNA(_xlfn.XMATCH("特にない",_xlfn.TEXTSPLIT(回答一覧[[#This Row],[6⃣区のおしらせ「せたがや」にどんなことを期待するか（複数選択可）]],";",,FALSE,0))),0,1)</f>
        <v>0</v>
      </c>
      <c r="AF201" s="36">
        <f>IF(ISNA(_xlfn.XMATCH("無回答",_xlfn.TEXTSPLIT(回答一覧[[#This Row],[6⃣区のおしらせ「せたがや」にどんなことを期待するか（複数選択可）]],";",,FALSE,0))),0,1)</f>
        <v>0</v>
      </c>
      <c r="AG201" s="7" t="s">
        <v>784</v>
      </c>
      <c r="AH201" s="36">
        <f>IF(ISNA(_xlfn.XMATCH("健康づくりや高齢者・障害者の福祉に関すること",_xlfn.TEXTSPLIT(回答一覧[[#This Row],[7⃣区のおしらせ「せたがや」でどのようなテーマを特集してほしいか（複数選択可）]],";",,FALSE,0))),0,1)</f>
        <v>1</v>
      </c>
      <c r="AI201" s="36">
        <f>IF(ISNA(_xlfn.XMATCH("生活の困りごとに対する支援に関すること",_xlfn.TEXTSPLIT(回答一覧[[#This Row],[7⃣区のおしらせ「せたがや」でどのようなテーマを特集してほしいか（複数選択可）]],";",,FALSE,0))),0,1)</f>
        <v>0</v>
      </c>
      <c r="AJ201" s="36">
        <f>IF(ISNA(_xlfn.XMATCH("子ども・若者や教育に関すること",_xlfn.TEXTSPLIT(回答一覧[[#This Row],[7⃣区のおしらせ「せたがや」でどのようなテーマを特集してほしいか（複数選択可）]],";",,FALSE,0))),0,1)</f>
        <v>0</v>
      </c>
      <c r="AK201" s="36">
        <f>IF(ISNA(_xlfn.XMATCH("地域コミュニティに関すること",_xlfn.TEXTSPLIT(回答一覧[[#This Row],[7⃣区のおしらせ「せたがや」でどのようなテーマを特集してほしいか（複数選択可）]],";",,FALSE,0))),0,1)</f>
        <v>1</v>
      </c>
      <c r="AL201" s="36">
        <f>IF(ISNA(_xlfn.XMATCH("防災や防犯に関すること",_xlfn.TEXTSPLIT(回答一覧[[#This Row],[7⃣区のおしらせ「せたがや」でどのようなテーマを特集してほしいか（複数選択可）]],";",,FALSE,0))),0,1)</f>
        <v>1</v>
      </c>
      <c r="AM201" s="36">
        <f>IF(ISNA(_xlfn.XMATCH("多様性の尊重（人権尊重・男女共同参画）に関すること",_xlfn.TEXTSPLIT(回答一覧[[#This Row],[7⃣区のおしらせ「せたがや」でどのようなテーマを特集してほしいか（複数選択可）]],";",,FALSE,0))),0,1)</f>
        <v>0</v>
      </c>
      <c r="AN201" s="36">
        <f>IF(ISNA(_xlfn.XMATCH("文化・芸術やスポーツ、生涯学習に関すること",_xlfn.TEXTSPLIT(回答一覧[[#This Row],[7⃣区のおしらせ「せたがや」でどのようなテーマを特集してほしいか（複数選択可）]],";",,FALSE,0))),0,1)</f>
        <v>0</v>
      </c>
      <c r="AO201" s="36">
        <f>IF(ISNA(_xlfn.XMATCH("清掃・資源リサイクルに関すること",_xlfn.TEXTSPLIT(回答一覧[[#This Row],[7⃣区のおしらせ「せたがや」でどのようなテーマを特集してほしいか（複数選択可）]],";",,FALSE,0))),0,1)</f>
        <v>1</v>
      </c>
      <c r="AP201" s="36">
        <f>IF(ISNA(_xlfn.XMATCH("消費者支援や産業振興・雇用促進に関すること",_xlfn.TEXTSPLIT(回答一覧[[#This Row],[7⃣区のおしらせ「せたがや」でどのようなテーマを特集してほしいか（複数選択可）]],";",,FALSE,0))),0,1)</f>
        <v>0</v>
      </c>
      <c r="AQ201" s="36">
        <f>IF(ISNA(_xlfn.XMATCH("公園・緑地や自然環境の保護に関すること",_xlfn.TEXTSPLIT(回答一覧[[#This Row],[7⃣区のおしらせ「せたがや」でどのようなテーマを特集してほしいか（複数選択可）]],";",,FALSE,0))),0,1)</f>
        <v>1</v>
      </c>
      <c r="AR201" s="36">
        <f>IF(ISNA(_xlfn.XMATCH("都市景観や交通に関すること",_xlfn.TEXTSPLIT(回答一覧[[#This Row],[7⃣区のおしらせ「せたがや」でどのようなテーマを特集してほしいか（複数選択可）]],";",,FALSE,0))),0,1)</f>
        <v>1</v>
      </c>
      <c r="AS201" s="36">
        <f>IF(ISNA(_xlfn.XMATCH("特にない",_xlfn.TEXTSPLIT(回答一覧[[#This Row],[7⃣区のおしらせ「せたがや」でどのようなテーマを特集してほしいか（複数選択可）]],";",,FALSE,0))),0,1)</f>
        <v>0</v>
      </c>
      <c r="AT201" s="36">
        <f>IF(ISNA(_xlfn.XMATCH("その他",_xlfn.TEXTSPLIT(回答一覧[[#This Row],[7⃣区のおしらせ「せたがや」でどのようなテーマを特集してほしいか（複数選択可）]],";",,FALSE,0))),0,1)</f>
        <v>0</v>
      </c>
      <c r="AU201" s="36">
        <f>IF(ISNA(_xlfn.XMATCH("無回答",_xlfn.TEXTSPLIT(回答一覧[[#This Row],[7⃣区のおしらせ「せたがや」でどのようなテーマを特集してほしいか（複数選択可）]],";",,FALSE,0))),0,1)</f>
        <v>0</v>
      </c>
      <c r="AV201" s="8" t="s">
        <v>363</v>
      </c>
      <c r="AW201" s="8" t="s">
        <v>357</v>
      </c>
      <c r="AX201" s="8" t="s">
        <v>701</v>
      </c>
      <c r="AY201" s="7" t="s">
        <v>803</v>
      </c>
    </row>
    <row r="202" spans="1:51" ht="54">
      <c r="A202" s="6" t="s">
        <v>322</v>
      </c>
      <c r="B202" s="12" t="s">
        <v>348</v>
      </c>
      <c r="C202" s="12" t="s">
        <v>349</v>
      </c>
      <c r="D202" s="8"/>
      <c r="E202" s="8" t="s">
        <v>730</v>
      </c>
      <c r="F202" s="7" t="s">
        <v>350</v>
      </c>
      <c r="G202" s="36">
        <f>IF(ISNA(_xlfn.XMATCH("新聞折込・戸別配付",_xlfn.TEXTSPLIT(回答一覧[[#This Row],[4⃣区のおしらせ「せたがや」をどのように入手しているか（複数選択可）]],";",,FALSE,0))),0,1)</f>
        <v>1</v>
      </c>
      <c r="H202" s="36">
        <f>IF(ISNA(_xlfn.XMATCH("駅",_xlfn.TEXTSPLIT(回答一覧[[#This Row],[4⃣区のおしらせ「せたがや」をどのように入手しているか（複数選択可）]],";",,FALSE,0))),0,1)</f>
        <v>0</v>
      </c>
      <c r="I202" s="36">
        <f>IF(ISNA(_xlfn.XMATCH("郵便局・コンビニエンスストア・その他商業施設",_xlfn.TEXTSPLIT(回答一覧[[#This Row],[4⃣区のおしらせ「せたがや」をどのように入手しているか（複数選択可）]],";",,FALSE,0))),0,1)</f>
        <v>0</v>
      </c>
      <c r="J202" s="36">
        <f>IF(ISNA(_xlfn.XMATCH("区施設",_xlfn.TEXTSPLIT(回答一覧[[#This Row],[4⃣区のおしらせ「せたがや」をどのように入手しているか（複数選択可）]],";",,FALSE,0))),0,1)</f>
        <v>0</v>
      </c>
      <c r="K202" s="36">
        <f>IF(ISNA(_xlfn.XMATCH("区のホームページ",_xlfn.TEXTSPLIT(回答一覧[[#This Row],[4⃣区のおしらせ「せたがや」をどのように入手しているか（複数選択可）]],";",,FALSE,0))),0,1)</f>
        <v>0</v>
      </c>
      <c r="L202" s="36">
        <f>IF(ISNA(_xlfn.XMATCH("カタログポケット・マチイロ",_xlfn.TEXTSPLIT(回答一覧[[#This Row],[4⃣区のおしらせ「せたがや」をどのように入手しているか（複数選択可）]],";",,FALSE,0))),0,1)</f>
        <v>0</v>
      </c>
      <c r="M202" s="36">
        <f>IF(ISNA(_xlfn.XMATCH("入手していない",_xlfn.TEXTSPLIT(回答一覧[[#This Row],[4⃣区のおしらせ「せたがや」をどのように入手しているか（複数選択可）]],";",,FALSE,0))),0,1)</f>
        <v>0</v>
      </c>
      <c r="N202" s="36">
        <f>IF(ISNA(_xlfn.XMATCH("その他",_xlfn.TEXTSPLIT(回答一覧[[#This Row],[4⃣区のおしらせ「せたがや」をどのように入手しているか（複数選択可）]],";",,FALSE,0))),0,1)</f>
        <v>0</v>
      </c>
      <c r="O202" s="36">
        <f>IF(ISNA(_xlfn.XMATCH("無回答",_xlfn.TEXTSPLIT(回答一覧[[#This Row],[4⃣区のおしらせ「せたがや」をどのように入手しているか（複数選択可）]],";",,FALSE,0))),0,1)</f>
        <v>0</v>
      </c>
      <c r="P202" s="8" t="s">
        <v>360</v>
      </c>
      <c r="Q202" s="8" t="s">
        <v>352</v>
      </c>
      <c r="R202" s="8" t="s">
        <v>352</v>
      </c>
      <c r="S202" s="8" t="s">
        <v>352</v>
      </c>
      <c r="T202" s="8" t="s">
        <v>377</v>
      </c>
      <c r="U202" s="8" t="s">
        <v>847</v>
      </c>
      <c r="V202" s="8" t="s">
        <v>847</v>
      </c>
      <c r="W202" s="7" t="s">
        <v>743</v>
      </c>
      <c r="X202" s="36">
        <f>IF(ISNA(_xlfn.XMATCH("利用できる行政サービスや、暮らしに関わる情報・知識を入手したい",_xlfn.TEXTSPLIT(回答一覧[[#This Row],[6⃣区のおしらせ「せたがや」にどんなことを期待するか（複数選択可）]],";",,FALSE,0))),0,1)</f>
        <v>1</v>
      </c>
      <c r="Y202" s="36">
        <f>IF(ISNA(_xlfn.XMATCH("イベントの情報を入手したい",_xlfn.TEXTSPLIT(回答一覧[[#This Row],[6⃣区のおしらせ「せたがや」にどんなことを期待するか（複数選択可）]],";",,FALSE,0))),0,1)</f>
        <v>1</v>
      </c>
      <c r="Z202" s="36">
        <f>IF(ISNA(_xlfn.XMATCH("区の新しい取組みについて知りたい",_xlfn.TEXTSPLIT(回答一覧[[#This Row],[6⃣区のおしらせ「せたがや」にどんなことを期待するか（複数選択可）]],";",,FALSE,0))),0,1)</f>
        <v>1</v>
      </c>
      <c r="AA202" s="36">
        <f>IF(ISNA(_xlfn.XMATCH("予算など区政の基本的な情報を入手したい",_xlfn.TEXTSPLIT(回答一覧[[#This Row],[6⃣区のおしらせ「せたがや」にどんなことを期待するか（複数選択可）]],";",,FALSE,0))),0,1)</f>
        <v>0</v>
      </c>
      <c r="AB202" s="36">
        <f>IF(ISNA(_xlfn.XMATCH("区が直面する課題や、それに対する区の考え・取組みについて知りたい",_xlfn.TEXTSPLIT(回答一覧[[#This Row],[6⃣区のおしらせ「せたがや」にどんなことを期待するか（複数選択可）]],";",,FALSE,0))),0,1)</f>
        <v>1</v>
      </c>
      <c r="AC202" s="36">
        <f>IF(ISNA(_xlfn.XMATCH("区の取組みへの意見募集企画に意見や提案を寄せたい",_xlfn.TEXTSPLIT(回答一覧[[#This Row],[6⃣区のおしらせ「せたがや」にどんなことを期待するか（複数選択可）]],";",,FALSE,0))),0,1)</f>
        <v>0</v>
      </c>
      <c r="AD202" s="36">
        <f>IF(ISNA(_xlfn.XMATCH("区民等と区が協働して取り組んでいる事柄について知りたい",_xlfn.TEXTSPLIT(回答一覧[[#This Row],[6⃣区のおしらせ「せたがや」にどんなことを期待するか（複数選択可）]],";",,FALSE,0))),0,1)</f>
        <v>1</v>
      </c>
      <c r="AE202" s="36">
        <f>IF(ISNA(_xlfn.XMATCH("特にない",_xlfn.TEXTSPLIT(回答一覧[[#This Row],[6⃣区のおしらせ「せたがや」にどんなことを期待するか（複数選択可）]],";",,FALSE,0))),0,1)</f>
        <v>0</v>
      </c>
      <c r="AF202" s="36">
        <f>IF(ISNA(_xlfn.XMATCH("無回答",_xlfn.TEXTSPLIT(回答一覧[[#This Row],[6⃣区のおしらせ「せたがや」にどんなことを期待するか（複数選択可）]],";",,FALSE,0))),0,1)</f>
        <v>0</v>
      </c>
      <c r="AG202" s="7" t="s">
        <v>785</v>
      </c>
      <c r="AH202" s="36">
        <f>IF(ISNA(_xlfn.XMATCH("健康づくりや高齢者・障害者の福祉に関すること",_xlfn.TEXTSPLIT(回答一覧[[#This Row],[7⃣区のおしらせ「せたがや」でどのようなテーマを特集してほしいか（複数選択可）]],";",,FALSE,0))),0,1)</f>
        <v>1</v>
      </c>
      <c r="AI202" s="36">
        <f>IF(ISNA(_xlfn.XMATCH("生活の困りごとに対する支援に関すること",_xlfn.TEXTSPLIT(回答一覧[[#This Row],[7⃣区のおしらせ「せたがや」でどのようなテーマを特集してほしいか（複数選択可）]],";",,FALSE,0))),0,1)</f>
        <v>0</v>
      </c>
      <c r="AJ202" s="36">
        <f>IF(ISNA(_xlfn.XMATCH("子ども・若者や教育に関すること",_xlfn.TEXTSPLIT(回答一覧[[#This Row],[7⃣区のおしらせ「せたがや」でどのようなテーマを特集してほしいか（複数選択可）]],";",,FALSE,0))),0,1)</f>
        <v>1</v>
      </c>
      <c r="AK202" s="36">
        <f>IF(ISNA(_xlfn.XMATCH("地域コミュニティに関すること",_xlfn.TEXTSPLIT(回答一覧[[#This Row],[7⃣区のおしらせ「せたがや」でどのようなテーマを特集してほしいか（複数選択可）]],";",,FALSE,0))),0,1)</f>
        <v>1</v>
      </c>
      <c r="AL202" s="36">
        <f>IF(ISNA(_xlfn.XMATCH("防災や防犯に関すること",_xlfn.TEXTSPLIT(回答一覧[[#This Row],[7⃣区のおしらせ「せたがや」でどのようなテーマを特集してほしいか（複数選択可）]],";",,FALSE,0))),0,1)</f>
        <v>0</v>
      </c>
      <c r="AM202" s="36">
        <f>IF(ISNA(_xlfn.XMATCH("多様性の尊重（人権尊重・男女共同参画）に関すること",_xlfn.TEXTSPLIT(回答一覧[[#This Row],[7⃣区のおしらせ「せたがや」でどのようなテーマを特集してほしいか（複数選択可）]],";",,FALSE,0))),0,1)</f>
        <v>0</v>
      </c>
      <c r="AN202" s="36">
        <f>IF(ISNA(_xlfn.XMATCH("文化・芸術やスポーツ、生涯学習に関すること",_xlfn.TEXTSPLIT(回答一覧[[#This Row],[7⃣区のおしらせ「せたがや」でどのようなテーマを特集してほしいか（複数選択可）]],";",,FALSE,0))),0,1)</f>
        <v>0</v>
      </c>
      <c r="AO202" s="36">
        <f>IF(ISNA(_xlfn.XMATCH("清掃・資源リサイクルに関すること",_xlfn.TEXTSPLIT(回答一覧[[#This Row],[7⃣区のおしらせ「せたがや」でどのようなテーマを特集してほしいか（複数選択可）]],";",,FALSE,0))),0,1)</f>
        <v>1</v>
      </c>
      <c r="AP202" s="36">
        <f>IF(ISNA(_xlfn.XMATCH("消費者支援や産業振興・雇用促進に関すること",_xlfn.TEXTSPLIT(回答一覧[[#This Row],[7⃣区のおしらせ「せたがや」でどのようなテーマを特集してほしいか（複数選択可）]],";",,FALSE,0))),0,1)</f>
        <v>0</v>
      </c>
      <c r="AQ202" s="36">
        <f>IF(ISNA(_xlfn.XMATCH("公園・緑地や自然環境の保護に関すること",_xlfn.TEXTSPLIT(回答一覧[[#This Row],[7⃣区のおしらせ「せたがや」でどのようなテーマを特集してほしいか（複数選択可）]],";",,FALSE,0))),0,1)</f>
        <v>1</v>
      </c>
      <c r="AR202" s="36">
        <f>IF(ISNA(_xlfn.XMATCH("都市景観や交通に関すること",_xlfn.TEXTSPLIT(回答一覧[[#This Row],[7⃣区のおしらせ「せたがや」でどのようなテーマを特集してほしいか（複数選択可）]],";",,FALSE,0))),0,1)</f>
        <v>1</v>
      </c>
      <c r="AS202" s="36">
        <f>IF(ISNA(_xlfn.XMATCH("特にない",_xlfn.TEXTSPLIT(回答一覧[[#This Row],[7⃣区のおしらせ「せたがや」でどのようなテーマを特集してほしいか（複数選択可）]],";",,FALSE,0))),0,1)</f>
        <v>0</v>
      </c>
      <c r="AT202" s="36">
        <f>IF(ISNA(_xlfn.XMATCH("その他",_xlfn.TEXTSPLIT(回答一覧[[#This Row],[7⃣区のおしらせ「せたがや」でどのようなテーマを特集してほしいか（複数選択可）]],";",,FALSE,0))),0,1)</f>
        <v>0</v>
      </c>
      <c r="AU202" s="36">
        <f>IF(ISNA(_xlfn.XMATCH("無回答",_xlfn.TEXTSPLIT(回答一覧[[#This Row],[7⃣区のおしらせ「せたがや」でどのようなテーマを特集してほしいか（複数選択可）]],";",,FALSE,0))),0,1)</f>
        <v>0</v>
      </c>
      <c r="AV202" s="8" t="s">
        <v>363</v>
      </c>
      <c r="AW202" s="8" t="s">
        <v>357</v>
      </c>
      <c r="AX202" s="8" t="s">
        <v>701</v>
      </c>
      <c r="AY202" s="7"/>
    </row>
    <row r="203" spans="1:51" ht="67.5">
      <c r="A203" s="6" t="s">
        <v>321</v>
      </c>
      <c r="B203" s="12" t="s">
        <v>374</v>
      </c>
      <c r="C203" s="12" t="s">
        <v>380</v>
      </c>
      <c r="D203" s="8"/>
      <c r="E203" s="8" t="s">
        <v>363</v>
      </c>
      <c r="F203" s="7" t="s">
        <v>449</v>
      </c>
      <c r="G203" s="36">
        <f>IF(ISNA(_xlfn.XMATCH("新聞折込・戸別配付",_xlfn.TEXTSPLIT(回答一覧[[#This Row],[4⃣区のおしらせ「せたがや」をどのように入手しているか（複数選択可）]],";",,FALSE,0))),0,1)</f>
        <v>0</v>
      </c>
      <c r="H203" s="36">
        <f>IF(ISNA(_xlfn.XMATCH("駅",_xlfn.TEXTSPLIT(回答一覧[[#This Row],[4⃣区のおしらせ「せたがや」をどのように入手しているか（複数選択可）]],";",,FALSE,0))),0,1)</f>
        <v>0</v>
      </c>
      <c r="I203" s="36">
        <f>IF(ISNA(_xlfn.XMATCH("郵便局・コンビニエンスストア・その他商業施設",_xlfn.TEXTSPLIT(回答一覧[[#This Row],[4⃣区のおしらせ「せたがや」をどのように入手しているか（複数選択可）]],";",,FALSE,0))),0,1)</f>
        <v>1</v>
      </c>
      <c r="J203" s="36">
        <f>IF(ISNA(_xlfn.XMATCH("区施設",_xlfn.TEXTSPLIT(回答一覧[[#This Row],[4⃣区のおしらせ「せたがや」をどのように入手しているか（複数選択可）]],";",,FALSE,0))),0,1)</f>
        <v>0</v>
      </c>
      <c r="K203" s="36">
        <f>IF(ISNA(_xlfn.XMATCH("区のホームページ",_xlfn.TEXTSPLIT(回答一覧[[#This Row],[4⃣区のおしらせ「せたがや」をどのように入手しているか（複数選択可）]],";",,FALSE,0))),0,1)</f>
        <v>0</v>
      </c>
      <c r="L203" s="36">
        <f>IF(ISNA(_xlfn.XMATCH("カタログポケット・マチイロ",_xlfn.TEXTSPLIT(回答一覧[[#This Row],[4⃣区のおしらせ「せたがや」をどのように入手しているか（複数選択可）]],";",,FALSE,0))),0,1)</f>
        <v>0</v>
      </c>
      <c r="M203" s="36">
        <f>IF(ISNA(_xlfn.XMATCH("入手していない",_xlfn.TEXTSPLIT(回答一覧[[#This Row],[4⃣区のおしらせ「せたがや」をどのように入手しているか（複数選択可）]],";",,FALSE,0))),0,1)</f>
        <v>0</v>
      </c>
      <c r="N203" s="36">
        <f>IF(ISNA(_xlfn.XMATCH("その他",_xlfn.TEXTSPLIT(回答一覧[[#This Row],[4⃣区のおしらせ「せたがや」をどのように入手しているか（複数選択可）]],";",,FALSE,0))),0,1)</f>
        <v>0</v>
      </c>
      <c r="O203" s="36">
        <f>IF(ISNA(_xlfn.XMATCH("無回答",_xlfn.TEXTSPLIT(回答一覧[[#This Row],[4⃣区のおしらせ「せたがや」をどのように入手しているか（複数選択可）]],";",,FALSE,0))),0,1)</f>
        <v>0</v>
      </c>
      <c r="P203" s="8" t="s">
        <v>360</v>
      </c>
      <c r="Q203" s="8" t="s">
        <v>352</v>
      </c>
      <c r="R203" s="8" t="s">
        <v>352</v>
      </c>
      <c r="S203" s="8" t="s">
        <v>377</v>
      </c>
      <c r="T203" s="8" t="s">
        <v>352</v>
      </c>
      <c r="U203" s="8" t="s">
        <v>377</v>
      </c>
      <c r="V203" s="8" t="s">
        <v>370</v>
      </c>
      <c r="W203" s="7" t="s">
        <v>489</v>
      </c>
      <c r="X203" s="36">
        <f>IF(ISNA(_xlfn.XMATCH("利用できる行政サービスや、暮らしに関わる情報・知識を入手したい",_xlfn.TEXTSPLIT(回答一覧[[#This Row],[6⃣区のおしらせ「せたがや」にどんなことを期待するか（複数選択可）]],";",,FALSE,0))),0,1)</f>
        <v>1</v>
      </c>
      <c r="Y203" s="36">
        <f>IF(ISNA(_xlfn.XMATCH("イベントの情報を入手したい",_xlfn.TEXTSPLIT(回答一覧[[#This Row],[6⃣区のおしらせ「せたがや」にどんなことを期待するか（複数選択可）]],";",,FALSE,0))),0,1)</f>
        <v>1</v>
      </c>
      <c r="Z203" s="36">
        <f>IF(ISNA(_xlfn.XMATCH("区の新しい取組みについて知りたい",_xlfn.TEXTSPLIT(回答一覧[[#This Row],[6⃣区のおしらせ「せたがや」にどんなことを期待するか（複数選択可）]],";",,FALSE,0))),0,1)</f>
        <v>1</v>
      </c>
      <c r="AA203" s="36">
        <f>IF(ISNA(_xlfn.XMATCH("予算など区政の基本的な情報を入手したい",_xlfn.TEXTSPLIT(回答一覧[[#This Row],[6⃣区のおしらせ「せたがや」にどんなことを期待するか（複数選択可）]],";",,FALSE,0))),0,1)</f>
        <v>0</v>
      </c>
      <c r="AB203" s="36">
        <f>IF(ISNA(_xlfn.XMATCH("区が直面する課題や、それに対する区の考え・取組みについて知りたい",_xlfn.TEXTSPLIT(回答一覧[[#This Row],[6⃣区のおしらせ「せたがや」にどんなことを期待するか（複数選択可）]],";",,FALSE,0))),0,1)</f>
        <v>1</v>
      </c>
      <c r="AC203" s="36">
        <f>IF(ISNA(_xlfn.XMATCH("区の取組みへの意見募集企画に意見や提案を寄せたい",_xlfn.TEXTSPLIT(回答一覧[[#This Row],[6⃣区のおしらせ「せたがや」にどんなことを期待するか（複数選択可）]],";",,FALSE,0))),0,1)</f>
        <v>1</v>
      </c>
      <c r="AD203" s="36">
        <f>IF(ISNA(_xlfn.XMATCH("区民等と区が協働して取り組んでいる事柄について知りたい",_xlfn.TEXTSPLIT(回答一覧[[#This Row],[6⃣区のおしらせ「せたがや」にどんなことを期待するか（複数選択可）]],";",,FALSE,0))),0,1)</f>
        <v>0</v>
      </c>
      <c r="AE203" s="36">
        <f>IF(ISNA(_xlfn.XMATCH("特にない",_xlfn.TEXTSPLIT(回答一覧[[#This Row],[6⃣区のおしらせ「せたがや」にどんなことを期待するか（複数選択可）]],";",,FALSE,0))),0,1)</f>
        <v>0</v>
      </c>
      <c r="AF203" s="36">
        <f>IF(ISNA(_xlfn.XMATCH("無回答",_xlfn.TEXTSPLIT(回答一覧[[#This Row],[6⃣区のおしらせ「せたがや」にどんなことを期待するか（複数選択可）]],";",,FALSE,0))),0,1)</f>
        <v>0</v>
      </c>
      <c r="AG203" s="7" t="s">
        <v>786</v>
      </c>
      <c r="AH203" s="36">
        <f>IF(ISNA(_xlfn.XMATCH("健康づくりや高齢者・障害者の福祉に関すること",_xlfn.TEXTSPLIT(回答一覧[[#This Row],[7⃣区のおしらせ「せたがや」でどのようなテーマを特集してほしいか（複数選択可）]],";",,FALSE,0))),0,1)</f>
        <v>1</v>
      </c>
      <c r="AI203" s="36">
        <f>IF(ISNA(_xlfn.XMATCH("生活の困りごとに対する支援に関すること",_xlfn.TEXTSPLIT(回答一覧[[#This Row],[7⃣区のおしらせ「せたがや」でどのようなテーマを特集してほしいか（複数選択可）]],";",,FALSE,0))),0,1)</f>
        <v>1</v>
      </c>
      <c r="AJ203" s="36">
        <f>IF(ISNA(_xlfn.XMATCH("子ども・若者や教育に関すること",_xlfn.TEXTSPLIT(回答一覧[[#This Row],[7⃣区のおしらせ「せたがや」でどのようなテーマを特集してほしいか（複数選択可）]],";",,FALSE,0))),0,1)</f>
        <v>0</v>
      </c>
      <c r="AK203" s="36">
        <f>IF(ISNA(_xlfn.XMATCH("地域コミュニティに関すること",_xlfn.TEXTSPLIT(回答一覧[[#This Row],[7⃣区のおしらせ「せたがや」でどのようなテーマを特集してほしいか（複数選択可）]],";",,FALSE,0))),0,1)</f>
        <v>0</v>
      </c>
      <c r="AL203" s="36">
        <f>IF(ISNA(_xlfn.XMATCH("防災や防犯に関すること",_xlfn.TEXTSPLIT(回答一覧[[#This Row],[7⃣区のおしらせ「せたがや」でどのようなテーマを特集してほしいか（複数選択可）]],";",,FALSE,0))),0,1)</f>
        <v>1</v>
      </c>
      <c r="AM203" s="36">
        <f>IF(ISNA(_xlfn.XMATCH("多様性の尊重（人権尊重・男女共同参画）に関すること",_xlfn.TEXTSPLIT(回答一覧[[#This Row],[7⃣区のおしらせ「せたがや」でどのようなテーマを特集してほしいか（複数選択可）]],";",,FALSE,0))),0,1)</f>
        <v>0</v>
      </c>
      <c r="AN203" s="36">
        <f>IF(ISNA(_xlfn.XMATCH("文化・芸術やスポーツ、生涯学習に関すること",_xlfn.TEXTSPLIT(回答一覧[[#This Row],[7⃣区のおしらせ「せたがや」でどのようなテーマを特集してほしいか（複数選択可）]],";",,FALSE,0))),0,1)</f>
        <v>1</v>
      </c>
      <c r="AO203" s="36">
        <f>IF(ISNA(_xlfn.XMATCH("清掃・資源リサイクルに関すること",_xlfn.TEXTSPLIT(回答一覧[[#This Row],[7⃣区のおしらせ「せたがや」でどのようなテーマを特集してほしいか（複数選択可）]],";",,FALSE,0))),0,1)</f>
        <v>1</v>
      </c>
      <c r="AP203" s="36">
        <f>IF(ISNA(_xlfn.XMATCH("消費者支援や産業振興・雇用促進に関すること",_xlfn.TEXTSPLIT(回答一覧[[#This Row],[7⃣区のおしらせ「せたがや」でどのようなテーマを特集してほしいか（複数選択可）]],";",,FALSE,0))),0,1)</f>
        <v>1</v>
      </c>
      <c r="AQ203" s="36">
        <f>IF(ISNA(_xlfn.XMATCH("公園・緑地や自然環境の保護に関すること",_xlfn.TEXTSPLIT(回答一覧[[#This Row],[7⃣区のおしらせ「せたがや」でどのようなテーマを特集してほしいか（複数選択可）]],";",,FALSE,0))),0,1)</f>
        <v>1</v>
      </c>
      <c r="AR203" s="36">
        <f>IF(ISNA(_xlfn.XMATCH("都市景観や交通に関すること",_xlfn.TEXTSPLIT(回答一覧[[#This Row],[7⃣区のおしらせ「せたがや」でどのようなテーマを特集してほしいか（複数選択可）]],";",,FALSE,0))),0,1)</f>
        <v>1</v>
      </c>
      <c r="AS203" s="36">
        <f>IF(ISNA(_xlfn.XMATCH("特にない",_xlfn.TEXTSPLIT(回答一覧[[#This Row],[7⃣区のおしらせ「せたがや」でどのようなテーマを特集してほしいか（複数選択可）]],";",,FALSE,0))),0,1)</f>
        <v>0</v>
      </c>
      <c r="AT203" s="36">
        <f>IF(ISNA(_xlfn.XMATCH("その他",_xlfn.TEXTSPLIT(回答一覧[[#This Row],[7⃣区のおしらせ「せたがや」でどのようなテーマを特集してほしいか（複数選択可）]],";",,FALSE,0))),0,1)</f>
        <v>0</v>
      </c>
      <c r="AU203" s="36">
        <f>IF(ISNA(_xlfn.XMATCH("無回答",_xlfn.TEXTSPLIT(回答一覧[[#This Row],[7⃣区のおしらせ「せたがや」でどのようなテーマを特集してほしいか（複数選択可）]],";",,FALSE,0))),0,1)</f>
        <v>0</v>
      </c>
      <c r="AV203" s="8" t="s">
        <v>363</v>
      </c>
      <c r="AW203" s="8" t="s">
        <v>357</v>
      </c>
      <c r="AX203" s="8" t="s">
        <v>701</v>
      </c>
      <c r="AY203" s="7"/>
    </row>
    <row r="204" spans="1:51" ht="27">
      <c r="A204" s="6" t="s">
        <v>320</v>
      </c>
      <c r="B204" s="12" t="s">
        <v>348</v>
      </c>
      <c r="C204" s="12" t="s">
        <v>380</v>
      </c>
      <c r="D204" s="8"/>
      <c r="E204" s="8" t="s">
        <v>730</v>
      </c>
      <c r="F204" s="7" t="s">
        <v>350</v>
      </c>
      <c r="G204" s="36">
        <f>IF(ISNA(_xlfn.XMATCH("新聞折込・戸別配付",_xlfn.TEXTSPLIT(回答一覧[[#This Row],[4⃣区のおしらせ「せたがや」をどのように入手しているか（複数選択可）]],";",,FALSE,0))),0,1)</f>
        <v>1</v>
      </c>
      <c r="H204" s="36">
        <f>IF(ISNA(_xlfn.XMATCH("駅",_xlfn.TEXTSPLIT(回答一覧[[#This Row],[4⃣区のおしらせ「せたがや」をどのように入手しているか（複数選択可）]],";",,FALSE,0))),0,1)</f>
        <v>0</v>
      </c>
      <c r="I204" s="36">
        <f>IF(ISNA(_xlfn.XMATCH("郵便局・コンビニエンスストア・その他商業施設",_xlfn.TEXTSPLIT(回答一覧[[#This Row],[4⃣区のおしらせ「せたがや」をどのように入手しているか（複数選択可）]],";",,FALSE,0))),0,1)</f>
        <v>0</v>
      </c>
      <c r="J204" s="36">
        <f>IF(ISNA(_xlfn.XMATCH("区施設",_xlfn.TEXTSPLIT(回答一覧[[#This Row],[4⃣区のおしらせ「せたがや」をどのように入手しているか（複数選択可）]],";",,FALSE,0))),0,1)</f>
        <v>0</v>
      </c>
      <c r="K204" s="36">
        <f>IF(ISNA(_xlfn.XMATCH("区のホームページ",_xlfn.TEXTSPLIT(回答一覧[[#This Row],[4⃣区のおしらせ「せたがや」をどのように入手しているか（複数選択可）]],";",,FALSE,0))),0,1)</f>
        <v>0</v>
      </c>
      <c r="L204" s="36">
        <f>IF(ISNA(_xlfn.XMATCH("カタログポケット・マチイロ",_xlfn.TEXTSPLIT(回答一覧[[#This Row],[4⃣区のおしらせ「せたがや」をどのように入手しているか（複数選択可）]],";",,FALSE,0))),0,1)</f>
        <v>0</v>
      </c>
      <c r="M204" s="36">
        <f>IF(ISNA(_xlfn.XMATCH("入手していない",_xlfn.TEXTSPLIT(回答一覧[[#This Row],[4⃣区のおしらせ「せたがや」をどのように入手しているか（複数選択可）]],";",,FALSE,0))),0,1)</f>
        <v>0</v>
      </c>
      <c r="N204" s="36">
        <f>IF(ISNA(_xlfn.XMATCH("その他",_xlfn.TEXTSPLIT(回答一覧[[#This Row],[4⃣区のおしらせ「せたがや」をどのように入手しているか（複数選択可）]],";",,FALSE,0))),0,1)</f>
        <v>0</v>
      </c>
      <c r="O204" s="36">
        <f>IF(ISNA(_xlfn.XMATCH("無回答",_xlfn.TEXTSPLIT(回答一覧[[#This Row],[4⃣区のおしらせ「せたがや」をどのように入手しているか（複数選択可）]],";",,FALSE,0))),0,1)</f>
        <v>0</v>
      </c>
      <c r="P204" s="8" t="s">
        <v>360</v>
      </c>
      <c r="Q204" s="8" t="s">
        <v>352</v>
      </c>
      <c r="R204" s="8" t="s">
        <v>352</v>
      </c>
      <c r="S204" s="8" t="s">
        <v>352</v>
      </c>
      <c r="T204" s="8" t="s">
        <v>352</v>
      </c>
      <c r="U204" s="8" t="s">
        <v>352</v>
      </c>
      <c r="V204" s="8" t="s">
        <v>353</v>
      </c>
      <c r="W204" s="7" t="s">
        <v>680</v>
      </c>
      <c r="X204" s="36">
        <f>IF(ISNA(_xlfn.XMATCH("利用できる行政サービスや、暮らしに関わる情報・知識を入手したい",_xlfn.TEXTSPLIT(回答一覧[[#This Row],[6⃣区のおしらせ「せたがや」にどんなことを期待するか（複数選択可）]],";",,FALSE,0))),0,1)</f>
        <v>1</v>
      </c>
      <c r="Y204" s="36">
        <f>IF(ISNA(_xlfn.XMATCH("イベントの情報を入手したい",_xlfn.TEXTSPLIT(回答一覧[[#This Row],[6⃣区のおしらせ「せたがや」にどんなことを期待するか（複数選択可）]],";",,FALSE,0))),0,1)</f>
        <v>0</v>
      </c>
      <c r="Z204" s="36">
        <f>IF(ISNA(_xlfn.XMATCH("区の新しい取組みについて知りたい",_xlfn.TEXTSPLIT(回答一覧[[#This Row],[6⃣区のおしらせ「せたがや」にどんなことを期待するか（複数選択可）]],";",,FALSE,0))),0,1)</f>
        <v>1</v>
      </c>
      <c r="AA204" s="36">
        <f>IF(ISNA(_xlfn.XMATCH("予算など区政の基本的な情報を入手したい",_xlfn.TEXTSPLIT(回答一覧[[#This Row],[6⃣区のおしらせ「せたがや」にどんなことを期待するか（複数選択可）]],";",,FALSE,0))),0,1)</f>
        <v>0</v>
      </c>
      <c r="AB204" s="36">
        <f>IF(ISNA(_xlfn.XMATCH("区が直面する課題や、それに対する区の考え・取組みについて知りたい",_xlfn.TEXTSPLIT(回答一覧[[#This Row],[6⃣区のおしらせ「せたがや」にどんなことを期待するか（複数選択可）]],";",,FALSE,0))),0,1)</f>
        <v>0</v>
      </c>
      <c r="AC204" s="36">
        <f>IF(ISNA(_xlfn.XMATCH("区の取組みへの意見募集企画に意見や提案を寄せたい",_xlfn.TEXTSPLIT(回答一覧[[#This Row],[6⃣区のおしらせ「せたがや」にどんなことを期待するか（複数選択可）]],";",,FALSE,0))),0,1)</f>
        <v>0</v>
      </c>
      <c r="AD204" s="36">
        <f>IF(ISNA(_xlfn.XMATCH("区民等と区が協働して取り組んでいる事柄について知りたい",_xlfn.TEXTSPLIT(回答一覧[[#This Row],[6⃣区のおしらせ「せたがや」にどんなことを期待するか（複数選択可）]],";",,FALSE,0))),0,1)</f>
        <v>0</v>
      </c>
      <c r="AE204" s="36">
        <f>IF(ISNA(_xlfn.XMATCH("特にない",_xlfn.TEXTSPLIT(回答一覧[[#This Row],[6⃣区のおしらせ「せたがや」にどんなことを期待するか（複数選択可）]],";",,FALSE,0))),0,1)</f>
        <v>0</v>
      </c>
      <c r="AF204" s="36">
        <f>IF(ISNA(_xlfn.XMATCH("無回答",_xlfn.TEXTSPLIT(回答一覧[[#This Row],[6⃣区のおしらせ「せたがや」にどんなことを期待するか（複数選択可）]],";",,FALSE,0))),0,1)</f>
        <v>0</v>
      </c>
      <c r="AG204" s="7" t="s">
        <v>758</v>
      </c>
      <c r="AH204" s="36">
        <f>IF(ISNA(_xlfn.XMATCH("健康づくりや高齢者・障害者の福祉に関すること",_xlfn.TEXTSPLIT(回答一覧[[#This Row],[7⃣区のおしらせ「せたがや」でどのようなテーマを特集してほしいか（複数選択可）]],";",,FALSE,0))),0,1)</f>
        <v>1</v>
      </c>
      <c r="AI204" s="36">
        <f>IF(ISNA(_xlfn.XMATCH("生活の困りごとに対する支援に関すること",_xlfn.TEXTSPLIT(回答一覧[[#This Row],[7⃣区のおしらせ「せたがや」でどのようなテーマを特集してほしいか（複数選択可）]],";",,FALSE,0))),0,1)</f>
        <v>1</v>
      </c>
      <c r="AJ204" s="36">
        <f>IF(ISNA(_xlfn.XMATCH("子ども・若者や教育に関すること",_xlfn.TEXTSPLIT(回答一覧[[#This Row],[7⃣区のおしらせ「せたがや」でどのようなテーマを特集してほしいか（複数選択可）]],";",,FALSE,0))),0,1)</f>
        <v>0</v>
      </c>
      <c r="AK204" s="36">
        <f>IF(ISNA(_xlfn.XMATCH("地域コミュニティに関すること",_xlfn.TEXTSPLIT(回答一覧[[#This Row],[7⃣区のおしらせ「せたがや」でどのようなテーマを特集してほしいか（複数選択可）]],";",,FALSE,0))),0,1)</f>
        <v>0</v>
      </c>
      <c r="AL204" s="36">
        <f>IF(ISNA(_xlfn.XMATCH("防災や防犯に関すること",_xlfn.TEXTSPLIT(回答一覧[[#This Row],[7⃣区のおしらせ「せたがや」でどのようなテーマを特集してほしいか（複数選択可）]],";",,FALSE,0))),0,1)</f>
        <v>1</v>
      </c>
      <c r="AM204" s="36">
        <f>IF(ISNA(_xlfn.XMATCH("多様性の尊重（人権尊重・男女共同参画）に関すること",_xlfn.TEXTSPLIT(回答一覧[[#This Row],[7⃣区のおしらせ「せたがや」でどのようなテーマを特集してほしいか（複数選択可）]],";",,FALSE,0))),0,1)</f>
        <v>0</v>
      </c>
      <c r="AN204" s="36">
        <f>IF(ISNA(_xlfn.XMATCH("文化・芸術やスポーツ、生涯学習に関すること",_xlfn.TEXTSPLIT(回答一覧[[#This Row],[7⃣区のおしらせ「せたがや」でどのようなテーマを特集してほしいか（複数選択可）]],";",,FALSE,0))),0,1)</f>
        <v>0</v>
      </c>
      <c r="AO204" s="36">
        <f>IF(ISNA(_xlfn.XMATCH("清掃・資源リサイクルに関すること",_xlfn.TEXTSPLIT(回答一覧[[#This Row],[7⃣区のおしらせ「せたがや」でどのようなテーマを特集してほしいか（複数選択可）]],";",,FALSE,0))),0,1)</f>
        <v>1</v>
      </c>
      <c r="AP204" s="36">
        <f>IF(ISNA(_xlfn.XMATCH("消費者支援や産業振興・雇用促進に関すること",_xlfn.TEXTSPLIT(回答一覧[[#This Row],[7⃣区のおしらせ「せたがや」でどのようなテーマを特集してほしいか（複数選択可）]],";",,FALSE,0))),0,1)</f>
        <v>0</v>
      </c>
      <c r="AQ204" s="36">
        <f>IF(ISNA(_xlfn.XMATCH("公園・緑地や自然環境の保護に関すること",_xlfn.TEXTSPLIT(回答一覧[[#This Row],[7⃣区のおしらせ「せたがや」でどのようなテーマを特集してほしいか（複数選択可）]],";",,FALSE,0))),0,1)</f>
        <v>0</v>
      </c>
      <c r="AR204" s="36">
        <f>IF(ISNA(_xlfn.XMATCH("都市景観や交通に関すること",_xlfn.TEXTSPLIT(回答一覧[[#This Row],[7⃣区のおしらせ「せたがや」でどのようなテーマを特集してほしいか（複数選択可）]],";",,FALSE,0))),0,1)</f>
        <v>0</v>
      </c>
      <c r="AS204" s="36">
        <f>IF(ISNA(_xlfn.XMATCH("特にない",_xlfn.TEXTSPLIT(回答一覧[[#This Row],[7⃣区のおしらせ「せたがや」でどのようなテーマを特集してほしいか（複数選択可）]],";",,FALSE,0))),0,1)</f>
        <v>0</v>
      </c>
      <c r="AT204" s="36">
        <f>IF(ISNA(_xlfn.XMATCH("その他",_xlfn.TEXTSPLIT(回答一覧[[#This Row],[7⃣区のおしらせ「せたがや」でどのようなテーマを特集してほしいか（複数選択可）]],";",,FALSE,0))),0,1)</f>
        <v>0</v>
      </c>
      <c r="AU204" s="36">
        <f>IF(ISNA(_xlfn.XMATCH("無回答",_xlfn.TEXTSPLIT(回答一覧[[#This Row],[7⃣区のおしらせ「せたがや」でどのようなテーマを特集してほしいか（複数選択可）]],";",,FALSE,0))),0,1)</f>
        <v>0</v>
      </c>
      <c r="AV204" s="8" t="s">
        <v>356</v>
      </c>
      <c r="AW204" s="8" t="s">
        <v>357</v>
      </c>
      <c r="AX204" s="8" t="s">
        <v>701</v>
      </c>
      <c r="AY204" s="7"/>
    </row>
    <row r="205" spans="1:51" ht="81">
      <c r="A205" s="6" t="s">
        <v>319</v>
      </c>
      <c r="B205" s="12" t="s">
        <v>413</v>
      </c>
      <c r="C205" s="12" t="s">
        <v>380</v>
      </c>
      <c r="D205" s="8"/>
      <c r="E205" s="8" t="s">
        <v>730</v>
      </c>
      <c r="F205" s="7" t="s">
        <v>350</v>
      </c>
      <c r="G205" s="36">
        <f>IF(ISNA(_xlfn.XMATCH("新聞折込・戸別配付",_xlfn.TEXTSPLIT(回答一覧[[#This Row],[4⃣区のおしらせ「せたがや」をどのように入手しているか（複数選択可）]],";",,FALSE,0))),0,1)</f>
        <v>1</v>
      </c>
      <c r="H205" s="36">
        <f>IF(ISNA(_xlfn.XMATCH("駅",_xlfn.TEXTSPLIT(回答一覧[[#This Row],[4⃣区のおしらせ「せたがや」をどのように入手しているか（複数選択可）]],";",,FALSE,0))),0,1)</f>
        <v>0</v>
      </c>
      <c r="I205" s="36">
        <f>IF(ISNA(_xlfn.XMATCH("郵便局・コンビニエンスストア・その他商業施設",_xlfn.TEXTSPLIT(回答一覧[[#This Row],[4⃣区のおしらせ「せたがや」をどのように入手しているか（複数選択可）]],";",,FALSE,0))),0,1)</f>
        <v>0</v>
      </c>
      <c r="J205" s="36">
        <f>IF(ISNA(_xlfn.XMATCH("区施設",_xlfn.TEXTSPLIT(回答一覧[[#This Row],[4⃣区のおしらせ「せたがや」をどのように入手しているか（複数選択可）]],";",,FALSE,0))),0,1)</f>
        <v>0</v>
      </c>
      <c r="K205" s="36">
        <f>IF(ISNA(_xlfn.XMATCH("区のホームページ",_xlfn.TEXTSPLIT(回答一覧[[#This Row],[4⃣区のおしらせ「せたがや」をどのように入手しているか（複数選択可）]],";",,FALSE,0))),0,1)</f>
        <v>0</v>
      </c>
      <c r="L205" s="36">
        <f>IF(ISNA(_xlfn.XMATCH("カタログポケット・マチイロ",_xlfn.TEXTSPLIT(回答一覧[[#This Row],[4⃣区のおしらせ「せたがや」をどのように入手しているか（複数選択可）]],";",,FALSE,0))),0,1)</f>
        <v>0</v>
      </c>
      <c r="M205" s="36">
        <f>IF(ISNA(_xlfn.XMATCH("入手していない",_xlfn.TEXTSPLIT(回答一覧[[#This Row],[4⃣区のおしらせ「せたがや」をどのように入手しているか（複数選択可）]],";",,FALSE,0))),0,1)</f>
        <v>0</v>
      </c>
      <c r="N205" s="36">
        <f>IF(ISNA(_xlfn.XMATCH("その他",_xlfn.TEXTSPLIT(回答一覧[[#This Row],[4⃣区のおしらせ「せたがや」をどのように入手しているか（複数選択可）]],";",,FALSE,0))),0,1)</f>
        <v>0</v>
      </c>
      <c r="O205" s="36">
        <f>IF(ISNA(_xlfn.XMATCH("無回答",_xlfn.TEXTSPLIT(回答一覧[[#This Row],[4⃣区のおしらせ「せたがや」をどのように入手しているか（複数選択可）]],";",,FALSE,0))),0,1)</f>
        <v>0</v>
      </c>
      <c r="P205" s="8" t="s">
        <v>360</v>
      </c>
      <c r="Q205" s="8" t="s">
        <v>352</v>
      </c>
      <c r="R205" s="8" t="s">
        <v>352</v>
      </c>
      <c r="S205" s="8" t="s">
        <v>352</v>
      </c>
      <c r="T205" s="8" t="s">
        <v>352</v>
      </c>
      <c r="U205" s="8" t="s">
        <v>352</v>
      </c>
      <c r="V205" s="8" t="s">
        <v>353</v>
      </c>
      <c r="W205" s="7" t="s">
        <v>744</v>
      </c>
      <c r="X205" s="36">
        <f>IF(ISNA(_xlfn.XMATCH("利用できる行政サービスや、暮らしに関わる情報・知識を入手したい",_xlfn.TEXTSPLIT(回答一覧[[#This Row],[6⃣区のおしらせ「せたがや」にどんなことを期待するか（複数選択可）]],";",,FALSE,0))),0,1)</f>
        <v>1</v>
      </c>
      <c r="Y205" s="36">
        <f>IF(ISNA(_xlfn.XMATCH("イベントの情報を入手したい",_xlfn.TEXTSPLIT(回答一覧[[#This Row],[6⃣区のおしらせ「せたがや」にどんなことを期待するか（複数選択可）]],";",,FALSE,0))),0,1)</f>
        <v>1</v>
      </c>
      <c r="Z205" s="36">
        <f>IF(ISNA(_xlfn.XMATCH("区の新しい取組みについて知りたい",_xlfn.TEXTSPLIT(回答一覧[[#This Row],[6⃣区のおしらせ「せたがや」にどんなことを期待するか（複数選択可）]],";",,FALSE,0))),0,1)</f>
        <v>1</v>
      </c>
      <c r="AA205" s="36">
        <f>IF(ISNA(_xlfn.XMATCH("予算など区政の基本的な情報を入手したい",_xlfn.TEXTSPLIT(回答一覧[[#This Row],[6⃣区のおしらせ「せたがや」にどんなことを期待するか（複数選択可）]],";",,FALSE,0))),0,1)</f>
        <v>1</v>
      </c>
      <c r="AB205" s="36">
        <f>IF(ISNA(_xlfn.XMATCH("区が直面する課題や、それに対する区の考え・取組みについて知りたい",_xlfn.TEXTSPLIT(回答一覧[[#This Row],[6⃣区のおしらせ「せたがや」にどんなことを期待するか（複数選択可）]],";",,FALSE,0))),0,1)</f>
        <v>1</v>
      </c>
      <c r="AC205" s="36">
        <f>IF(ISNA(_xlfn.XMATCH("区の取組みへの意見募集企画に意見や提案を寄せたい",_xlfn.TEXTSPLIT(回答一覧[[#This Row],[6⃣区のおしらせ「せたがや」にどんなことを期待するか（複数選択可）]],";",,FALSE,0))),0,1)</f>
        <v>1</v>
      </c>
      <c r="AD205" s="36">
        <f>IF(ISNA(_xlfn.XMATCH("区民等と区が協働して取り組んでいる事柄について知りたい",_xlfn.TEXTSPLIT(回答一覧[[#This Row],[6⃣区のおしらせ「せたがや」にどんなことを期待するか（複数選択可）]],";",,FALSE,0))),0,1)</f>
        <v>1</v>
      </c>
      <c r="AE205" s="36">
        <f>IF(ISNA(_xlfn.XMATCH("特にない",_xlfn.TEXTSPLIT(回答一覧[[#This Row],[6⃣区のおしらせ「せたがや」にどんなことを期待するか（複数選択可）]],";",,FALSE,0))),0,1)</f>
        <v>0</v>
      </c>
      <c r="AF205" s="36">
        <f>IF(ISNA(_xlfn.XMATCH("無回答",_xlfn.TEXTSPLIT(回答一覧[[#This Row],[6⃣区のおしらせ「せたがや」にどんなことを期待するか（複数選択可）]],";",,FALSE,0))),0,1)</f>
        <v>0</v>
      </c>
      <c r="AG205" s="7" t="s">
        <v>770</v>
      </c>
      <c r="AH205" s="36">
        <f>IF(ISNA(_xlfn.XMATCH("健康づくりや高齢者・障害者の福祉に関すること",_xlfn.TEXTSPLIT(回答一覧[[#This Row],[7⃣区のおしらせ「せたがや」でどのようなテーマを特集してほしいか（複数選択可）]],";",,FALSE,0))),0,1)</f>
        <v>1</v>
      </c>
      <c r="AI205" s="36">
        <f>IF(ISNA(_xlfn.XMATCH("生活の困りごとに対する支援に関すること",_xlfn.TEXTSPLIT(回答一覧[[#This Row],[7⃣区のおしらせ「せたがや」でどのようなテーマを特集してほしいか（複数選択可）]],";",,FALSE,0))),0,1)</f>
        <v>1</v>
      </c>
      <c r="AJ205" s="36">
        <f>IF(ISNA(_xlfn.XMATCH("子ども・若者や教育に関すること",_xlfn.TEXTSPLIT(回答一覧[[#This Row],[7⃣区のおしらせ「せたがや」でどのようなテーマを特集してほしいか（複数選択可）]],";",,FALSE,0))),0,1)</f>
        <v>0</v>
      </c>
      <c r="AK205" s="36">
        <f>IF(ISNA(_xlfn.XMATCH("地域コミュニティに関すること",_xlfn.TEXTSPLIT(回答一覧[[#This Row],[7⃣区のおしらせ「せたがや」でどのようなテーマを特集してほしいか（複数選択可）]],";",,FALSE,0))),0,1)</f>
        <v>1</v>
      </c>
      <c r="AL205" s="36">
        <f>IF(ISNA(_xlfn.XMATCH("防災や防犯に関すること",_xlfn.TEXTSPLIT(回答一覧[[#This Row],[7⃣区のおしらせ「せたがや」でどのようなテーマを特集してほしいか（複数選択可）]],";",,FALSE,0))),0,1)</f>
        <v>1</v>
      </c>
      <c r="AM205" s="36">
        <f>IF(ISNA(_xlfn.XMATCH("多様性の尊重（人権尊重・男女共同参画）に関すること",_xlfn.TEXTSPLIT(回答一覧[[#This Row],[7⃣区のおしらせ「せたがや」でどのようなテーマを特集してほしいか（複数選択可）]],";",,FALSE,0))),0,1)</f>
        <v>1</v>
      </c>
      <c r="AN205" s="36">
        <f>IF(ISNA(_xlfn.XMATCH("文化・芸術やスポーツ、生涯学習に関すること",_xlfn.TEXTSPLIT(回答一覧[[#This Row],[7⃣区のおしらせ「せたがや」でどのようなテーマを特集してほしいか（複数選択可）]],";",,FALSE,0))),0,1)</f>
        <v>1</v>
      </c>
      <c r="AO205" s="36">
        <f>IF(ISNA(_xlfn.XMATCH("清掃・資源リサイクルに関すること",_xlfn.TEXTSPLIT(回答一覧[[#This Row],[7⃣区のおしらせ「せたがや」でどのようなテーマを特集してほしいか（複数選択可）]],";",,FALSE,0))),0,1)</f>
        <v>1</v>
      </c>
      <c r="AP205" s="36">
        <f>IF(ISNA(_xlfn.XMATCH("消費者支援や産業振興・雇用促進に関すること",_xlfn.TEXTSPLIT(回答一覧[[#This Row],[7⃣区のおしらせ「せたがや」でどのようなテーマを特集してほしいか（複数選択可）]],";",,FALSE,0))),0,1)</f>
        <v>0</v>
      </c>
      <c r="AQ205" s="36">
        <f>IF(ISNA(_xlfn.XMATCH("公園・緑地や自然環境の保護に関すること",_xlfn.TEXTSPLIT(回答一覧[[#This Row],[7⃣区のおしらせ「せたがや」でどのようなテーマを特集してほしいか（複数選択可）]],";",,FALSE,0))),0,1)</f>
        <v>1</v>
      </c>
      <c r="AR205" s="36">
        <f>IF(ISNA(_xlfn.XMATCH("都市景観や交通に関すること",_xlfn.TEXTSPLIT(回答一覧[[#This Row],[7⃣区のおしらせ「せたがや」でどのようなテーマを特集してほしいか（複数選択可）]],";",,FALSE,0))),0,1)</f>
        <v>0</v>
      </c>
      <c r="AS205" s="36">
        <f>IF(ISNA(_xlfn.XMATCH("特にない",_xlfn.TEXTSPLIT(回答一覧[[#This Row],[7⃣区のおしらせ「せたがや」でどのようなテーマを特集してほしいか（複数選択可）]],";",,FALSE,0))),0,1)</f>
        <v>0</v>
      </c>
      <c r="AT205" s="36">
        <f>IF(ISNA(_xlfn.XMATCH("その他",_xlfn.TEXTSPLIT(回答一覧[[#This Row],[7⃣区のおしらせ「せたがや」でどのようなテーマを特集してほしいか（複数選択可）]],";",,FALSE,0))),0,1)</f>
        <v>0</v>
      </c>
      <c r="AU205" s="36">
        <f>IF(ISNA(_xlfn.XMATCH("無回答",_xlfn.TEXTSPLIT(回答一覧[[#This Row],[7⃣区のおしらせ「せたがや」でどのようなテーマを特集してほしいか（複数選択可）]],";",,FALSE,0))),0,1)</f>
        <v>0</v>
      </c>
      <c r="AV205" s="8" t="s">
        <v>356</v>
      </c>
      <c r="AW205" s="8" t="s">
        <v>357</v>
      </c>
      <c r="AX205" s="8" t="s">
        <v>698</v>
      </c>
      <c r="AY205" s="7"/>
    </row>
    <row r="206" spans="1:51" ht="54">
      <c r="A206" s="6" t="s">
        <v>318</v>
      </c>
      <c r="B206" s="12" t="s">
        <v>413</v>
      </c>
      <c r="C206" s="12" t="s">
        <v>349</v>
      </c>
      <c r="D206" s="8"/>
      <c r="E206" s="8" t="s">
        <v>730</v>
      </c>
      <c r="F206" s="7" t="s">
        <v>350</v>
      </c>
      <c r="G206" s="36">
        <f>IF(ISNA(_xlfn.XMATCH("新聞折込・戸別配付",_xlfn.TEXTSPLIT(回答一覧[[#This Row],[4⃣区のおしらせ「せたがや」をどのように入手しているか（複数選択可）]],";",,FALSE,0))),0,1)</f>
        <v>1</v>
      </c>
      <c r="H206" s="36">
        <f>IF(ISNA(_xlfn.XMATCH("駅",_xlfn.TEXTSPLIT(回答一覧[[#This Row],[4⃣区のおしらせ「せたがや」をどのように入手しているか（複数選択可）]],";",,FALSE,0))),0,1)</f>
        <v>0</v>
      </c>
      <c r="I206" s="36">
        <f>IF(ISNA(_xlfn.XMATCH("郵便局・コンビニエンスストア・その他商業施設",_xlfn.TEXTSPLIT(回答一覧[[#This Row],[4⃣区のおしらせ「せたがや」をどのように入手しているか（複数選択可）]],";",,FALSE,0))),0,1)</f>
        <v>0</v>
      </c>
      <c r="J206" s="36">
        <f>IF(ISNA(_xlfn.XMATCH("区施設",_xlfn.TEXTSPLIT(回答一覧[[#This Row],[4⃣区のおしらせ「せたがや」をどのように入手しているか（複数選択可）]],";",,FALSE,0))),0,1)</f>
        <v>0</v>
      </c>
      <c r="K206" s="36">
        <f>IF(ISNA(_xlfn.XMATCH("区のホームページ",_xlfn.TEXTSPLIT(回答一覧[[#This Row],[4⃣区のおしらせ「せたがや」をどのように入手しているか（複数選択可）]],";",,FALSE,0))),0,1)</f>
        <v>0</v>
      </c>
      <c r="L206" s="36">
        <f>IF(ISNA(_xlfn.XMATCH("カタログポケット・マチイロ",_xlfn.TEXTSPLIT(回答一覧[[#This Row],[4⃣区のおしらせ「せたがや」をどのように入手しているか（複数選択可）]],";",,FALSE,0))),0,1)</f>
        <v>0</v>
      </c>
      <c r="M206" s="36">
        <f>IF(ISNA(_xlfn.XMATCH("入手していない",_xlfn.TEXTSPLIT(回答一覧[[#This Row],[4⃣区のおしらせ「せたがや」をどのように入手しているか（複数選択可）]],";",,FALSE,0))),0,1)</f>
        <v>0</v>
      </c>
      <c r="N206" s="36">
        <f>IF(ISNA(_xlfn.XMATCH("その他",_xlfn.TEXTSPLIT(回答一覧[[#This Row],[4⃣区のおしらせ「せたがや」をどのように入手しているか（複数選択可）]],";",,FALSE,0))),0,1)</f>
        <v>0</v>
      </c>
      <c r="O206" s="36">
        <f>IF(ISNA(_xlfn.XMATCH("無回答",_xlfn.TEXTSPLIT(回答一覧[[#This Row],[4⃣区のおしらせ「せたがや」をどのように入手しているか（複数選択可）]],";",,FALSE,0))),0,1)</f>
        <v>0</v>
      </c>
      <c r="P206" s="8" t="s">
        <v>360</v>
      </c>
      <c r="Q206" s="8" t="s">
        <v>352</v>
      </c>
      <c r="R206" s="8" t="s">
        <v>352</v>
      </c>
      <c r="S206" s="8" t="s">
        <v>377</v>
      </c>
      <c r="T206" s="8" t="s">
        <v>352</v>
      </c>
      <c r="U206" s="8" t="s">
        <v>352</v>
      </c>
      <c r="V206" s="8" t="s">
        <v>353</v>
      </c>
      <c r="W206" s="7" t="s">
        <v>489</v>
      </c>
      <c r="X206" s="36">
        <f>IF(ISNA(_xlfn.XMATCH("利用できる行政サービスや、暮らしに関わる情報・知識を入手したい",_xlfn.TEXTSPLIT(回答一覧[[#This Row],[6⃣区のおしらせ「せたがや」にどんなことを期待するか（複数選択可）]],";",,FALSE,0))),0,1)</f>
        <v>1</v>
      </c>
      <c r="Y206" s="36">
        <f>IF(ISNA(_xlfn.XMATCH("イベントの情報を入手したい",_xlfn.TEXTSPLIT(回答一覧[[#This Row],[6⃣区のおしらせ「せたがや」にどんなことを期待するか（複数選択可）]],";",,FALSE,0))),0,1)</f>
        <v>1</v>
      </c>
      <c r="Z206" s="36">
        <f>IF(ISNA(_xlfn.XMATCH("区の新しい取組みについて知りたい",_xlfn.TEXTSPLIT(回答一覧[[#This Row],[6⃣区のおしらせ「せたがや」にどんなことを期待するか（複数選択可）]],";",,FALSE,0))),0,1)</f>
        <v>1</v>
      </c>
      <c r="AA206" s="36">
        <f>IF(ISNA(_xlfn.XMATCH("予算など区政の基本的な情報を入手したい",_xlfn.TEXTSPLIT(回答一覧[[#This Row],[6⃣区のおしらせ「せたがや」にどんなことを期待するか（複数選択可）]],";",,FALSE,0))),0,1)</f>
        <v>0</v>
      </c>
      <c r="AB206" s="36">
        <f>IF(ISNA(_xlfn.XMATCH("区が直面する課題や、それに対する区の考え・取組みについて知りたい",_xlfn.TEXTSPLIT(回答一覧[[#This Row],[6⃣区のおしらせ「せたがや」にどんなことを期待するか（複数選択可）]],";",,FALSE,0))),0,1)</f>
        <v>1</v>
      </c>
      <c r="AC206" s="36">
        <f>IF(ISNA(_xlfn.XMATCH("区の取組みへの意見募集企画に意見や提案を寄せたい",_xlfn.TEXTSPLIT(回答一覧[[#This Row],[6⃣区のおしらせ「せたがや」にどんなことを期待するか（複数選択可）]],";",,FALSE,0))),0,1)</f>
        <v>1</v>
      </c>
      <c r="AD206" s="36">
        <f>IF(ISNA(_xlfn.XMATCH("区民等と区が協働して取り組んでいる事柄について知りたい",_xlfn.TEXTSPLIT(回答一覧[[#This Row],[6⃣区のおしらせ「せたがや」にどんなことを期待するか（複数選択可）]],";",,FALSE,0))),0,1)</f>
        <v>0</v>
      </c>
      <c r="AE206" s="36">
        <f>IF(ISNA(_xlfn.XMATCH("特にない",_xlfn.TEXTSPLIT(回答一覧[[#This Row],[6⃣区のおしらせ「せたがや」にどんなことを期待するか（複数選択可）]],";",,FALSE,0))),0,1)</f>
        <v>0</v>
      </c>
      <c r="AF206" s="36">
        <f>IF(ISNA(_xlfn.XMATCH("無回答",_xlfn.TEXTSPLIT(回答一覧[[#This Row],[6⃣区のおしらせ「せたがや」にどんなことを期待するか（複数選択可）]],";",,FALSE,0))),0,1)</f>
        <v>0</v>
      </c>
      <c r="AG206" s="7" t="s">
        <v>787</v>
      </c>
      <c r="AH206" s="36">
        <f>IF(ISNA(_xlfn.XMATCH("健康づくりや高齢者・障害者の福祉に関すること",_xlfn.TEXTSPLIT(回答一覧[[#This Row],[7⃣区のおしらせ「せたがや」でどのようなテーマを特集してほしいか（複数選択可）]],";",,FALSE,0))),0,1)</f>
        <v>1</v>
      </c>
      <c r="AI206" s="36">
        <f>IF(ISNA(_xlfn.XMATCH("生活の困りごとに対する支援に関すること",_xlfn.TEXTSPLIT(回答一覧[[#This Row],[7⃣区のおしらせ「せたがや」でどのようなテーマを特集してほしいか（複数選択可）]],";",,FALSE,0))),0,1)</f>
        <v>1</v>
      </c>
      <c r="AJ206" s="36">
        <f>IF(ISNA(_xlfn.XMATCH("子ども・若者や教育に関すること",_xlfn.TEXTSPLIT(回答一覧[[#This Row],[7⃣区のおしらせ「せたがや」でどのようなテーマを特集してほしいか（複数選択可）]],";",,FALSE,0))),0,1)</f>
        <v>1</v>
      </c>
      <c r="AK206" s="36">
        <f>IF(ISNA(_xlfn.XMATCH("地域コミュニティに関すること",_xlfn.TEXTSPLIT(回答一覧[[#This Row],[7⃣区のおしらせ「せたがや」でどのようなテーマを特集してほしいか（複数選択可）]],";",,FALSE,0))),0,1)</f>
        <v>0</v>
      </c>
      <c r="AL206" s="36">
        <f>IF(ISNA(_xlfn.XMATCH("防災や防犯に関すること",_xlfn.TEXTSPLIT(回答一覧[[#This Row],[7⃣区のおしらせ「せたがや」でどのようなテーマを特集してほしいか（複数選択可）]],";",,FALSE,0))),0,1)</f>
        <v>1</v>
      </c>
      <c r="AM206" s="36">
        <f>IF(ISNA(_xlfn.XMATCH("多様性の尊重（人権尊重・男女共同参画）に関すること",_xlfn.TEXTSPLIT(回答一覧[[#This Row],[7⃣区のおしらせ「せたがや」でどのようなテーマを特集してほしいか（複数選択可）]],";",,FALSE,0))),0,1)</f>
        <v>0</v>
      </c>
      <c r="AN206" s="36">
        <f>IF(ISNA(_xlfn.XMATCH("文化・芸術やスポーツ、生涯学習に関すること",_xlfn.TEXTSPLIT(回答一覧[[#This Row],[7⃣区のおしらせ「せたがや」でどのようなテーマを特集してほしいか（複数選択可）]],";",,FALSE,0))),0,1)</f>
        <v>1</v>
      </c>
      <c r="AO206" s="36">
        <f>IF(ISNA(_xlfn.XMATCH("清掃・資源リサイクルに関すること",_xlfn.TEXTSPLIT(回答一覧[[#This Row],[7⃣区のおしらせ「せたがや」でどのようなテーマを特集してほしいか（複数選択可）]],";",,FALSE,0))),0,1)</f>
        <v>0</v>
      </c>
      <c r="AP206" s="36">
        <f>IF(ISNA(_xlfn.XMATCH("消費者支援や産業振興・雇用促進に関すること",_xlfn.TEXTSPLIT(回答一覧[[#This Row],[7⃣区のおしらせ「せたがや」でどのようなテーマを特集してほしいか（複数選択可）]],";",,FALSE,0))),0,1)</f>
        <v>0</v>
      </c>
      <c r="AQ206" s="36">
        <f>IF(ISNA(_xlfn.XMATCH("公園・緑地や自然環境の保護に関すること",_xlfn.TEXTSPLIT(回答一覧[[#This Row],[7⃣区のおしらせ「せたがや」でどのようなテーマを特集してほしいか（複数選択可）]],";",,FALSE,0))),0,1)</f>
        <v>1</v>
      </c>
      <c r="AR206" s="36">
        <f>IF(ISNA(_xlfn.XMATCH("都市景観や交通に関すること",_xlfn.TEXTSPLIT(回答一覧[[#This Row],[7⃣区のおしらせ「せたがや」でどのようなテーマを特集してほしいか（複数選択可）]],";",,FALSE,0))),0,1)</f>
        <v>1</v>
      </c>
      <c r="AS206" s="36">
        <f>IF(ISNA(_xlfn.XMATCH("特にない",_xlfn.TEXTSPLIT(回答一覧[[#This Row],[7⃣区のおしらせ「せたがや」でどのようなテーマを特集してほしいか（複数選択可）]],";",,FALSE,0))),0,1)</f>
        <v>0</v>
      </c>
      <c r="AT206" s="36">
        <f>IF(ISNA(_xlfn.XMATCH("その他",_xlfn.TEXTSPLIT(回答一覧[[#This Row],[7⃣区のおしらせ「せたがや」でどのようなテーマを特集してほしいか（複数選択可）]],";",,FALSE,0))),0,1)</f>
        <v>0</v>
      </c>
      <c r="AU206" s="36">
        <f>IF(ISNA(_xlfn.XMATCH("無回答",_xlfn.TEXTSPLIT(回答一覧[[#This Row],[7⃣区のおしらせ「せたがや」でどのようなテーマを特集してほしいか（複数選択可）]],";",,FALSE,0))),0,1)</f>
        <v>0</v>
      </c>
      <c r="AV206" s="8" t="s">
        <v>356</v>
      </c>
      <c r="AW206" s="8" t="s">
        <v>397</v>
      </c>
      <c r="AX206" s="8" t="s">
        <v>698</v>
      </c>
      <c r="AY206" s="7"/>
    </row>
    <row r="207" spans="1:51" ht="40.5">
      <c r="A207" s="6" t="s">
        <v>317</v>
      </c>
      <c r="B207" s="12" t="s">
        <v>413</v>
      </c>
      <c r="C207" s="12" t="s">
        <v>349</v>
      </c>
      <c r="D207" s="8"/>
      <c r="E207" s="8" t="s">
        <v>730</v>
      </c>
      <c r="F207" s="7" t="s">
        <v>350</v>
      </c>
      <c r="G207" s="36">
        <f>IF(ISNA(_xlfn.XMATCH("新聞折込・戸別配付",_xlfn.TEXTSPLIT(回答一覧[[#This Row],[4⃣区のおしらせ「せたがや」をどのように入手しているか（複数選択可）]],";",,FALSE,0))),0,1)</f>
        <v>1</v>
      </c>
      <c r="H207" s="36">
        <f>IF(ISNA(_xlfn.XMATCH("駅",_xlfn.TEXTSPLIT(回答一覧[[#This Row],[4⃣区のおしらせ「せたがや」をどのように入手しているか（複数選択可）]],";",,FALSE,0))),0,1)</f>
        <v>0</v>
      </c>
      <c r="I207" s="36">
        <f>IF(ISNA(_xlfn.XMATCH("郵便局・コンビニエンスストア・その他商業施設",_xlfn.TEXTSPLIT(回答一覧[[#This Row],[4⃣区のおしらせ「せたがや」をどのように入手しているか（複数選択可）]],";",,FALSE,0))),0,1)</f>
        <v>0</v>
      </c>
      <c r="J207" s="36">
        <f>IF(ISNA(_xlfn.XMATCH("区施設",_xlfn.TEXTSPLIT(回答一覧[[#This Row],[4⃣区のおしらせ「せたがや」をどのように入手しているか（複数選択可）]],";",,FALSE,0))),0,1)</f>
        <v>0</v>
      </c>
      <c r="K207" s="36">
        <f>IF(ISNA(_xlfn.XMATCH("区のホームページ",_xlfn.TEXTSPLIT(回答一覧[[#This Row],[4⃣区のおしらせ「せたがや」をどのように入手しているか（複数選択可）]],";",,FALSE,0))),0,1)</f>
        <v>0</v>
      </c>
      <c r="L207" s="36">
        <f>IF(ISNA(_xlfn.XMATCH("カタログポケット・マチイロ",_xlfn.TEXTSPLIT(回答一覧[[#This Row],[4⃣区のおしらせ「せたがや」をどのように入手しているか（複数選択可）]],";",,FALSE,0))),0,1)</f>
        <v>0</v>
      </c>
      <c r="M207" s="36">
        <f>IF(ISNA(_xlfn.XMATCH("入手していない",_xlfn.TEXTSPLIT(回答一覧[[#This Row],[4⃣区のおしらせ「せたがや」をどのように入手しているか（複数選択可）]],";",,FALSE,0))),0,1)</f>
        <v>0</v>
      </c>
      <c r="N207" s="36">
        <f>IF(ISNA(_xlfn.XMATCH("その他",_xlfn.TEXTSPLIT(回答一覧[[#This Row],[4⃣区のおしらせ「せたがや」をどのように入手しているか（複数選択可）]],";",,FALSE,0))),0,1)</f>
        <v>0</v>
      </c>
      <c r="O207" s="36">
        <f>IF(ISNA(_xlfn.XMATCH("無回答",_xlfn.TEXTSPLIT(回答一覧[[#This Row],[4⃣区のおしらせ「せたがや」をどのように入手しているか（複数選択可）]],";",,FALSE,0))),0,1)</f>
        <v>0</v>
      </c>
      <c r="P207" s="8" t="s">
        <v>360</v>
      </c>
      <c r="Q207" s="8" t="s">
        <v>377</v>
      </c>
      <c r="R207" s="8" t="s">
        <v>352</v>
      </c>
      <c r="S207" s="8" t="s">
        <v>377</v>
      </c>
      <c r="T207" s="8" t="s">
        <v>377</v>
      </c>
      <c r="U207" s="8" t="s">
        <v>352</v>
      </c>
      <c r="V207" s="8" t="s">
        <v>353</v>
      </c>
      <c r="W207" s="7" t="s">
        <v>739</v>
      </c>
      <c r="X207" s="36">
        <f>IF(ISNA(_xlfn.XMATCH("利用できる行政サービスや、暮らしに関わる情報・知識を入手したい",_xlfn.TEXTSPLIT(回答一覧[[#This Row],[6⃣区のおしらせ「せたがや」にどんなことを期待するか（複数選択可）]],";",,FALSE,0))),0,1)</f>
        <v>1</v>
      </c>
      <c r="Y207" s="36">
        <f>IF(ISNA(_xlfn.XMATCH("イベントの情報を入手したい",_xlfn.TEXTSPLIT(回答一覧[[#This Row],[6⃣区のおしらせ「せたがや」にどんなことを期待するか（複数選択可）]],";",,FALSE,0))),0,1)</f>
        <v>0</v>
      </c>
      <c r="Z207" s="36">
        <f>IF(ISNA(_xlfn.XMATCH("区の新しい取組みについて知りたい",_xlfn.TEXTSPLIT(回答一覧[[#This Row],[6⃣区のおしらせ「せたがや」にどんなことを期待するか（複数選択可）]],";",,FALSE,0))),0,1)</f>
        <v>0</v>
      </c>
      <c r="AA207" s="36">
        <f>IF(ISNA(_xlfn.XMATCH("予算など区政の基本的な情報を入手したい",_xlfn.TEXTSPLIT(回答一覧[[#This Row],[6⃣区のおしらせ「せたがや」にどんなことを期待するか（複数選択可）]],";",,FALSE,0))),0,1)</f>
        <v>0</v>
      </c>
      <c r="AB207" s="36">
        <f>IF(ISNA(_xlfn.XMATCH("区が直面する課題や、それに対する区の考え・取組みについて知りたい",_xlfn.TEXTSPLIT(回答一覧[[#This Row],[6⃣区のおしらせ「せたがや」にどんなことを期待するか（複数選択可）]],";",,FALSE,0))),0,1)</f>
        <v>1</v>
      </c>
      <c r="AC207" s="36">
        <f>IF(ISNA(_xlfn.XMATCH("区の取組みへの意見募集企画に意見や提案を寄せたい",_xlfn.TEXTSPLIT(回答一覧[[#This Row],[6⃣区のおしらせ「せたがや」にどんなことを期待するか（複数選択可）]],";",,FALSE,0))),0,1)</f>
        <v>0</v>
      </c>
      <c r="AD207" s="36">
        <f>IF(ISNA(_xlfn.XMATCH("区民等と区が協働して取り組んでいる事柄について知りたい",_xlfn.TEXTSPLIT(回答一覧[[#This Row],[6⃣区のおしらせ「せたがや」にどんなことを期待するか（複数選択可）]],";",,FALSE,0))),0,1)</f>
        <v>1</v>
      </c>
      <c r="AE207" s="36">
        <f>IF(ISNA(_xlfn.XMATCH("特にない",_xlfn.TEXTSPLIT(回答一覧[[#This Row],[6⃣区のおしらせ「せたがや」にどんなことを期待するか（複数選択可）]],";",,FALSE,0))),0,1)</f>
        <v>0</v>
      </c>
      <c r="AF207" s="36">
        <f>IF(ISNA(_xlfn.XMATCH("無回答",_xlfn.TEXTSPLIT(回答一覧[[#This Row],[6⃣区のおしらせ「せたがや」にどんなことを期待するか（複数選択可）]],";",,FALSE,0))),0,1)</f>
        <v>0</v>
      </c>
      <c r="AG207" s="7" t="s">
        <v>506</v>
      </c>
      <c r="AH207" s="36">
        <f>IF(ISNA(_xlfn.XMATCH("健康づくりや高齢者・障害者の福祉に関すること",_xlfn.TEXTSPLIT(回答一覧[[#This Row],[7⃣区のおしらせ「せたがや」でどのようなテーマを特集してほしいか（複数選択可）]],";",,FALSE,0))),0,1)</f>
        <v>1</v>
      </c>
      <c r="AI207" s="36">
        <f>IF(ISNA(_xlfn.XMATCH("生活の困りごとに対する支援に関すること",_xlfn.TEXTSPLIT(回答一覧[[#This Row],[7⃣区のおしらせ「せたがや」でどのようなテーマを特集してほしいか（複数選択可）]],";",,FALSE,0))),0,1)</f>
        <v>0</v>
      </c>
      <c r="AJ207" s="36">
        <f>IF(ISNA(_xlfn.XMATCH("子ども・若者や教育に関すること",_xlfn.TEXTSPLIT(回答一覧[[#This Row],[7⃣区のおしらせ「せたがや」でどのようなテーマを特集してほしいか（複数選択可）]],";",,FALSE,0))),0,1)</f>
        <v>0</v>
      </c>
      <c r="AK207" s="36">
        <f>IF(ISNA(_xlfn.XMATCH("地域コミュニティに関すること",_xlfn.TEXTSPLIT(回答一覧[[#This Row],[7⃣区のおしらせ「せたがや」でどのようなテーマを特集してほしいか（複数選択可）]],";",,FALSE,0))),0,1)</f>
        <v>1</v>
      </c>
      <c r="AL207" s="36">
        <f>IF(ISNA(_xlfn.XMATCH("防災や防犯に関すること",_xlfn.TEXTSPLIT(回答一覧[[#This Row],[7⃣区のおしらせ「せたがや」でどのようなテーマを特集してほしいか（複数選択可）]],";",,FALSE,0))),0,1)</f>
        <v>1</v>
      </c>
      <c r="AM207" s="36">
        <f>IF(ISNA(_xlfn.XMATCH("多様性の尊重（人権尊重・男女共同参画）に関すること",_xlfn.TEXTSPLIT(回答一覧[[#This Row],[7⃣区のおしらせ「せたがや」でどのようなテーマを特集してほしいか（複数選択可）]],";",,FALSE,0))),0,1)</f>
        <v>0</v>
      </c>
      <c r="AN207" s="36">
        <f>IF(ISNA(_xlfn.XMATCH("文化・芸術やスポーツ、生涯学習に関すること",_xlfn.TEXTSPLIT(回答一覧[[#This Row],[7⃣区のおしらせ「せたがや」でどのようなテーマを特集してほしいか（複数選択可）]],";",,FALSE,0))),0,1)</f>
        <v>1</v>
      </c>
      <c r="AO207" s="36">
        <f>IF(ISNA(_xlfn.XMATCH("清掃・資源リサイクルに関すること",_xlfn.TEXTSPLIT(回答一覧[[#This Row],[7⃣区のおしらせ「せたがや」でどのようなテーマを特集してほしいか（複数選択可）]],";",,FALSE,0))),0,1)</f>
        <v>0</v>
      </c>
      <c r="AP207" s="36">
        <f>IF(ISNA(_xlfn.XMATCH("消費者支援や産業振興・雇用促進に関すること",_xlfn.TEXTSPLIT(回答一覧[[#This Row],[7⃣区のおしらせ「せたがや」でどのようなテーマを特集してほしいか（複数選択可）]],";",,FALSE,0))),0,1)</f>
        <v>0</v>
      </c>
      <c r="AQ207" s="36">
        <f>IF(ISNA(_xlfn.XMATCH("公園・緑地や自然環境の保護に関すること",_xlfn.TEXTSPLIT(回答一覧[[#This Row],[7⃣区のおしらせ「せたがや」でどのようなテーマを特集してほしいか（複数選択可）]],";",,FALSE,0))),0,1)</f>
        <v>0</v>
      </c>
      <c r="AR207" s="36">
        <f>IF(ISNA(_xlfn.XMATCH("都市景観や交通に関すること",_xlfn.TEXTSPLIT(回答一覧[[#This Row],[7⃣区のおしらせ「せたがや」でどのようなテーマを特集してほしいか（複数選択可）]],";",,FALSE,0))),0,1)</f>
        <v>0</v>
      </c>
      <c r="AS207" s="36">
        <f>IF(ISNA(_xlfn.XMATCH("特にない",_xlfn.TEXTSPLIT(回答一覧[[#This Row],[7⃣区のおしらせ「せたがや」でどのようなテーマを特集してほしいか（複数選択可）]],";",,FALSE,0))),0,1)</f>
        <v>0</v>
      </c>
      <c r="AT207" s="36">
        <f>IF(ISNA(_xlfn.XMATCH("その他",_xlfn.TEXTSPLIT(回答一覧[[#This Row],[7⃣区のおしらせ「せたがや」でどのようなテーマを特集してほしいか（複数選択可）]],";",,FALSE,0))),0,1)</f>
        <v>0</v>
      </c>
      <c r="AU207" s="36">
        <f>IF(ISNA(_xlfn.XMATCH("無回答",_xlfn.TEXTSPLIT(回答一覧[[#This Row],[7⃣区のおしらせ「せたがや」でどのようなテーマを特集してほしいか（複数選択可）]],";",,FALSE,0))),0,1)</f>
        <v>0</v>
      </c>
      <c r="AV207" s="8" t="s">
        <v>356</v>
      </c>
      <c r="AW207" s="8" t="s">
        <v>357</v>
      </c>
      <c r="AX207" s="8" t="s">
        <v>698</v>
      </c>
      <c r="AY207" s="7"/>
    </row>
    <row r="208" spans="1:51" ht="40.5">
      <c r="A208" s="6" t="s">
        <v>316</v>
      </c>
      <c r="B208" s="12" t="s">
        <v>413</v>
      </c>
      <c r="C208" s="12" t="s">
        <v>349</v>
      </c>
      <c r="D208" s="8"/>
      <c r="E208" s="8" t="s">
        <v>730</v>
      </c>
      <c r="F208" s="7" t="s">
        <v>350</v>
      </c>
      <c r="G208" s="36">
        <f>IF(ISNA(_xlfn.XMATCH("新聞折込・戸別配付",_xlfn.TEXTSPLIT(回答一覧[[#This Row],[4⃣区のおしらせ「せたがや」をどのように入手しているか（複数選択可）]],";",,FALSE,0))),0,1)</f>
        <v>1</v>
      </c>
      <c r="H208" s="36">
        <f>IF(ISNA(_xlfn.XMATCH("駅",_xlfn.TEXTSPLIT(回答一覧[[#This Row],[4⃣区のおしらせ「せたがや」をどのように入手しているか（複数選択可）]],";",,FALSE,0))),0,1)</f>
        <v>0</v>
      </c>
      <c r="I208" s="36">
        <f>IF(ISNA(_xlfn.XMATCH("郵便局・コンビニエンスストア・その他商業施設",_xlfn.TEXTSPLIT(回答一覧[[#This Row],[4⃣区のおしらせ「せたがや」をどのように入手しているか（複数選択可）]],";",,FALSE,0))),0,1)</f>
        <v>0</v>
      </c>
      <c r="J208" s="36">
        <f>IF(ISNA(_xlfn.XMATCH("区施設",_xlfn.TEXTSPLIT(回答一覧[[#This Row],[4⃣区のおしらせ「せたがや」をどのように入手しているか（複数選択可）]],";",,FALSE,0))),0,1)</f>
        <v>0</v>
      </c>
      <c r="K208" s="36">
        <f>IF(ISNA(_xlfn.XMATCH("区のホームページ",_xlfn.TEXTSPLIT(回答一覧[[#This Row],[4⃣区のおしらせ「せたがや」をどのように入手しているか（複数選択可）]],";",,FALSE,0))),0,1)</f>
        <v>0</v>
      </c>
      <c r="L208" s="36">
        <f>IF(ISNA(_xlfn.XMATCH("カタログポケット・マチイロ",_xlfn.TEXTSPLIT(回答一覧[[#This Row],[4⃣区のおしらせ「せたがや」をどのように入手しているか（複数選択可）]],";",,FALSE,0))),0,1)</f>
        <v>0</v>
      </c>
      <c r="M208" s="36">
        <f>IF(ISNA(_xlfn.XMATCH("入手していない",_xlfn.TEXTSPLIT(回答一覧[[#This Row],[4⃣区のおしらせ「せたがや」をどのように入手しているか（複数選択可）]],";",,FALSE,0))),0,1)</f>
        <v>0</v>
      </c>
      <c r="N208" s="36">
        <f>IF(ISNA(_xlfn.XMATCH("その他",_xlfn.TEXTSPLIT(回答一覧[[#This Row],[4⃣区のおしらせ「せたがや」をどのように入手しているか（複数選択可）]],";",,FALSE,0))),0,1)</f>
        <v>0</v>
      </c>
      <c r="O208" s="36">
        <f>IF(ISNA(_xlfn.XMATCH("無回答",_xlfn.TEXTSPLIT(回答一覧[[#This Row],[4⃣区のおしらせ「せたがや」をどのように入手しているか（複数選択可）]],";",,FALSE,0))),0,1)</f>
        <v>0</v>
      </c>
      <c r="P208" s="8" t="s">
        <v>360</v>
      </c>
      <c r="Q208" s="8" t="s">
        <v>352</v>
      </c>
      <c r="R208" s="8" t="s">
        <v>352</v>
      </c>
      <c r="S208" s="8" t="s">
        <v>352</v>
      </c>
      <c r="T208" s="8" t="s">
        <v>352</v>
      </c>
      <c r="U208" s="8" t="s">
        <v>377</v>
      </c>
      <c r="V208" s="8" t="s">
        <v>353</v>
      </c>
      <c r="W208" s="7" t="s">
        <v>565</v>
      </c>
      <c r="X208" s="36">
        <f>IF(ISNA(_xlfn.XMATCH("利用できる行政サービスや、暮らしに関わる情報・知識を入手したい",_xlfn.TEXTSPLIT(回答一覧[[#This Row],[6⃣区のおしらせ「せたがや」にどんなことを期待するか（複数選択可）]],";",,FALSE,0))),0,1)</f>
        <v>1</v>
      </c>
      <c r="Y208" s="36">
        <f>IF(ISNA(_xlfn.XMATCH("イベントの情報を入手したい",_xlfn.TEXTSPLIT(回答一覧[[#This Row],[6⃣区のおしらせ「せたがや」にどんなことを期待するか（複数選択可）]],";",,FALSE,0))),0,1)</f>
        <v>0</v>
      </c>
      <c r="Z208" s="36">
        <f>IF(ISNA(_xlfn.XMATCH("区の新しい取組みについて知りたい",_xlfn.TEXTSPLIT(回答一覧[[#This Row],[6⃣区のおしらせ「せたがや」にどんなことを期待するか（複数選択可）]],";",,FALSE,0))),0,1)</f>
        <v>1</v>
      </c>
      <c r="AA208" s="36">
        <f>IF(ISNA(_xlfn.XMATCH("予算など区政の基本的な情報を入手したい",_xlfn.TEXTSPLIT(回答一覧[[#This Row],[6⃣区のおしらせ「せたがや」にどんなことを期待するか（複数選択可）]],";",,FALSE,0))),0,1)</f>
        <v>0</v>
      </c>
      <c r="AB208" s="36">
        <f>IF(ISNA(_xlfn.XMATCH("区が直面する課題や、それに対する区の考え・取組みについて知りたい",_xlfn.TEXTSPLIT(回答一覧[[#This Row],[6⃣区のおしらせ「せたがや」にどんなことを期待するか（複数選択可）]],";",,FALSE,0))),0,1)</f>
        <v>1</v>
      </c>
      <c r="AC208" s="36">
        <f>IF(ISNA(_xlfn.XMATCH("区の取組みへの意見募集企画に意見や提案を寄せたい",_xlfn.TEXTSPLIT(回答一覧[[#This Row],[6⃣区のおしらせ「せたがや」にどんなことを期待するか（複数選択可）]],";",,FALSE,0))),0,1)</f>
        <v>0</v>
      </c>
      <c r="AD208" s="36">
        <f>IF(ISNA(_xlfn.XMATCH("区民等と区が協働して取り組んでいる事柄について知りたい",_xlfn.TEXTSPLIT(回答一覧[[#This Row],[6⃣区のおしらせ「せたがや」にどんなことを期待するか（複数選択可）]],";",,FALSE,0))),0,1)</f>
        <v>0</v>
      </c>
      <c r="AE208" s="36">
        <f>IF(ISNA(_xlfn.XMATCH("特にない",_xlfn.TEXTSPLIT(回答一覧[[#This Row],[6⃣区のおしらせ「せたがや」にどんなことを期待するか（複数選択可）]],";",,FALSE,0))),0,1)</f>
        <v>0</v>
      </c>
      <c r="AF208" s="36">
        <f>IF(ISNA(_xlfn.XMATCH("無回答",_xlfn.TEXTSPLIT(回答一覧[[#This Row],[6⃣区のおしらせ「せたがや」にどんなことを期待するか（複数選択可）]],";",,FALSE,0))),0,1)</f>
        <v>0</v>
      </c>
      <c r="AG208" s="7" t="s">
        <v>771</v>
      </c>
      <c r="AH208" s="36">
        <f>IF(ISNA(_xlfn.XMATCH("健康づくりや高齢者・障害者の福祉に関すること",_xlfn.TEXTSPLIT(回答一覧[[#This Row],[7⃣区のおしらせ「せたがや」でどのようなテーマを特集してほしいか（複数選択可）]],";",,FALSE,0))),0,1)</f>
        <v>1</v>
      </c>
      <c r="AI208" s="36">
        <f>IF(ISNA(_xlfn.XMATCH("生活の困りごとに対する支援に関すること",_xlfn.TEXTSPLIT(回答一覧[[#This Row],[7⃣区のおしらせ「せたがや」でどのようなテーマを特集してほしいか（複数選択可）]],";",,FALSE,0))),0,1)</f>
        <v>0</v>
      </c>
      <c r="AJ208" s="36">
        <f>IF(ISNA(_xlfn.XMATCH("子ども・若者や教育に関すること",_xlfn.TEXTSPLIT(回答一覧[[#This Row],[7⃣区のおしらせ「せたがや」でどのようなテーマを特集してほしいか（複数選択可）]],";",,FALSE,0))),0,1)</f>
        <v>0</v>
      </c>
      <c r="AK208" s="36">
        <f>IF(ISNA(_xlfn.XMATCH("地域コミュニティに関すること",_xlfn.TEXTSPLIT(回答一覧[[#This Row],[7⃣区のおしらせ「せたがや」でどのようなテーマを特集してほしいか（複数選択可）]],";",,FALSE,0))),0,1)</f>
        <v>0</v>
      </c>
      <c r="AL208" s="36">
        <f>IF(ISNA(_xlfn.XMATCH("防災や防犯に関すること",_xlfn.TEXTSPLIT(回答一覧[[#This Row],[7⃣区のおしらせ「せたがや」でどのようなテーマを特集してほしいか（複数選択可）]],";",,FALSE,0))),0,1)</f>
        <v>1</v>
      </c>
      <c r="AM208" s="36">
        <f>IF(ISNA(_xlfn.XMATCH("多様性の尊重（人権尊重・男女共同参画）に関すること",_xlfn.TEXTSPLIT(回答一覧[[#This Row],[7⃣区のおしらせ「せたがや」でどのようなテーマを特集してほしいか（複数選択可）]],";",,FALSE,0))),0,1)</f>
        <v>0</v>
      </c>
      <c r="AN208" s="36">
        <f>IF(ISNA(_xlfn.XMATCH("文化・芸術やスポーツ、生涯学習に関すること",_xlfn.TEXTSPLIT(回答一覧[[#This Row],[7⃣区のおしらせ「せたがや」でどのようなテーマを特集してほしいか（複数選択可）]],";",,FALSE,0))),0,1)</f>
        <v>0</v>
      </c>
      <c r="AO208" s="36">
        <f>IF(ISNA(_xlfn.XMATCH("清掃・資源リサイクルに関すること",_xlfn.TEXTSPLIT(回答一覧[[#This Row],[7⃣区のおしらせ「せたがや」でどのようなテーマを特集してほしいか（複数選択可）]],";",,FALSE,0))),0,1)</f>
        <v>0</v>
      </c>
      <c r="AP208" s="36">
        <f>IF(ISNA(_xlfn.XMATCH("消費者支援や産業振興・雇用促進に関すること",_xlfn.TEXTSPLIT(回答一覧[[#This Row],[7⃣区のおしらせ「せたがや」でどのようなテーマを特集してほしいか（複数選択可）]],";",,FALSE,0))),0,1)</f>
        <v>0</v>
      </c>
      <c r="AQ208" s="36">
        <f>IF(ISNA(_xlfn.XMATCH("公園・緑地や自然環境の保護に関すること",_xlfn.TEXTSPLIT(回答一覧[[#This Row],[7⃣区のおしらせ「せたがや」でどのようなテーマを特集してほしいか（複数選択可）]],";",,FALSE,0))),0,1)</f>
        <v>1</v>
      </c>
      <c r="AR208" s="36">
        <f>IF(ISNA(_xlfn.XMATCH("都市景観や交通に関すること",_xlfn.TEXTSPLIT(回答一覧[[#This Row],[7⃣区のおしらせ「せたがや」でどのようなテーマを特集してほしいか（複数選択可）]],";",,FALSE,0))),0,1)</f>
        <v>0</v>
      </c>
      <c r="AS208" s="36">
        <f>IF(ISNA(_xlfn.XMATCH("特にない",_xlfn.TEXTSPLIT(回答一覧[[#This Row],[7⃣区のおしらせ「せたがや」でどのようなテーマを特集してほしいか（複数選択可）]],";",,FALSE,0))),0,1)</f>
        <v>0</v>
      </c>
      <c r="AT208" s="36">
        <f>IF(ISNA(_xlfn.XMATCH("その他",_xlfn.TEXTSPLIT(回答一覧[[#This Row],[7⃣区のおしらせ「せたがや」でどのようなテーマを特集してほしいか（複数選択可）]],";",,FALSE,0))),0,1)</f>
        <v>0</v>
      </c>
      <c r="AU208" s="36">
        <f>IF(ISNA(_xlfn.XMATCH("無回答",_xlfn.TEXTSPLIT(回答一覧[[#This Row],[7⃣区のおしらせ「せたがや」でどのようなテーマを特集してほしいか（複数選択可）]],";",,FALSE,0))),0,1)</f>
        <v>0</v>
      </c>
      <c r="AV208" s="8" t="s">
        <v>356</v>
      </c>
      <c r="AW208" s="8" t="s">
        <v>383</v>
      </c>
      <c r="AX208" s="8" t="s">
        <v>701</v>
      </c>
      <c r="AY208" s="7"/>
    </row>
    <row r="209" spans="1:51" ht="40.5">
      <c r="A209" s="6" t="s">
        <v>315</v>
      </c>
      <c r="B209" s="12" t="s">
        <v>413</v>
      </c>
      <c r="C209" s="12" t="s">
        <v>349</v>
      </c>
      <c r="D209" s="8"/>
      <c r="E209" s="8" t="s">
        <v>730</v>
      </c>
      <c r="F209" s="7" t="s">
        <v>350</v>
      </c>
      <c r="G209" s="36">
        <f>IF(ISNA(_xlfn.XMATCH("新聞折込・戸別配付",_xlfn.TEXTSPLIT(回答一覧[[#This Row],[4⃣区のおしらせ「せたがや」をどのように入手しているか（複数選択可）]],";",,FALSE,0))),0,1)</f>
        <v>1</v>
      </c>
      <c r="H209" s="36">
        <f>IF(ISNA(_xlfn.XMATCH("駅",_xlfn.TEXTSPLIT(回答一覧[[#This Row],[4⃣区のおしらせ「せたがや」をどのように入手しているか（複数選択可）]],";",,FALSE,0))),0,1)</f>
        <v>0</v>
      </c>
      <c r="I209" s="36">
        <f>IF(ISNA(_xlfn.XMATCH("郵便局・コンビニエンスストア・その他商業施設",_xlfn.TEXTSPLIT(回答一覧[[#This Row],[4⃣区のおしらせ「せたがや」をどのように入手しているか（複数選択可）]],";",,FALSE,0))),0,1)</f>
        <v>0</v>
      </c>
      <c r="J209" s="36">
        <f>IF(ISNA(_xlfn.XMATCH("区施設",_xlfn.TEXTSPLIT(回答一覧[[#This Row],[4⃣区のおしらせ「せたがや」をどのように入手しているか（複数選択可）]],";",,FALSE,0))),0,1)</f>
        <v>0</v>
      </c>
      <c r="K209" s="36">
        <f>IF(ISNA(_xlfn.XMATCH("区のホームページ",_xlfn.TEXTSPLIT(回答一覧[[#This Row],[4⃣区のおしらせ「せたがや」をどのように入手しているか（複数選択可）]],";",,FALSE,0))),0,1)</f>
        <v>0</v>
      </c>
      <c r="L209" s="36">
        <f>IF(ISNA(_xlfn.XMATCH("カタログポケット・マチイロ",_xlfn.TEXTSPLIT(回答一覧[[#This Row],[4⃣区のおしらせ「せたがや」をどのように入手しているか（複数選択可）]],";",,FALSE,0))),0,1)</f>
        <v>0</v>
      </c>
      <c r="M209" s="36">
        <f>IF(ISNA(_xlfn.XMATCH("入手していない",_xlfn.TEXTSPLIT(回答一覧[[#This Row],[4⃣区のおしらせ「せたがや」をどのように入手しているか（複数選択可）]],";",,FALSE,0))),0,1)</f>
        <v>0</v>
      </c>
      <c r="N209" s="36">
        <f>IF(ISNA(_xlfn.XMATCH("その他",_xlfn.TEXTSPLIT(回答一覧[[#This Row],[4⃣区のおしらせ「せたがや」をどのように入手しているか（複数選択可）]],";",,FALSE,0))),0,1)</f>
        <v>0</v>
      </c>
      <c r="O209" s="36">
        <f>IF(ISNA(_xlfn.XMATCH("無回答",_xlfn.TEXTSPLIT(回答一覧[[#This Row],[4⃣区のおしらせ「せたがや」をどのように入手しているか（複数選択可）]],";",,FALSE,0))),0,1)</f>
        <v>0</v>
      </c>
      <c r="P209" s="8" t="s">
        <v>360</v>
      </c>
      <c r="Q209" s="8" t="s">
        <v>352</v>
      </c>
      <c r="R209" s="8" t="s">
        <v>352</v>
      </c>
      <c r="S209" s="8" t="s">
        <v>377</v>
      </c>
      <c r="T209" s="8" t="s">
        <v>377</v>
      </c>
      <c r="U209" s="8" t="s">
        <v>377</v>
      </c>
      <c r="V209" s="8" t="s">
        <v>353</v>
      </c>
      <c r="W209" s="7" t="s">
        <v>607</v>
      </c>
      <c r="X209" s="36">
        <f>IF(ISNA(_xlfn.XMATCH("利用できる行政サービスや、暮らしに関わる情報・知識を入手したい",_xlfn.TEXTSPLIT(回答一覧[[#This Row],[6⃣区のおしらせ「せたがや」にどんなことを期待するか（複数選択可）]],";",,FALSE,0))),0,1)</f>
        <v>1</v>
      </c>
      <c r="Y209" s="36">
        <f>IF(ISNA(_xlfn.XMATCH("イベントの情報を入手したい",_xlfn.TEXTSPLIT(回答一覧[[#This Row],[6⃣区のおしらせ「せたがや」にどんなことを期待するか（複数選択可）]],";",,FALSE,0))),0,1)</f>
        <v>1</v>
      </c>
      <c r="Z209" s="36">
        <f>IF(ISNA(_xlfn.XMATCH("区の新しい取組みについて知りたい",_xlfn.TEXTSPLIT(回答一覧[[#This Row],[6⃣区のおしらせ「せたがや」にどんなことを期待するか（複数選択可）]],";",,FALSE,0))),0,1)</f>
        <v>1</v>
      </c>
      <c r="AA209" s="36">
        <f>IF(ISNA(_xlfn.XMATCH("予算など区政の基本的な情報を入手したい",_xlfn.TEXTSPLIT(回答一覧[[#This Row],[6⃣区のおしらせ「せたがや」にどんなことを期待するか（複数選択可）]],";",,FALSE,0))),0,1)</f>
        <v>0</v>
      </c>
      <c r="AB209" s="36">
        <f>IF(ISNA(_xlfn.XMATCH("区が直面する課題や、それに対する区の考え・取組みについて知りたい",_xlfn.TEXTSPLIT(回答一覧[[#This Row],[6⃣区のおしらせ「せたがや」にどんなことを期待するか（複数選択可）]],";",,FALSE,0))),0,1)</f>
        <v>0</v>
      </c>
      <c r="AC209" s="36">
        <f>IF(ISNA(_xlfn.XMATCH("区の取組みへの意見募集企画に意見や提案を寄せたい",_xlfn.TEXTSPLIT(回答一覧[[#This Row],[6⃣区のおしらせ「せたがや」にどんなことを期待するか（複数選択可）]],";",,FALSE,0))),0,1)</f>
        <v>1</v>
      </c>
      <c r="AD209" s="36">
        <f>IF(ISNA(_xlfn.XMATCH("区民等と区が協働して取り組んでいる事柄について知りたい",_xlfn.TEXTSPLIT(回答一覧[[#This Row],[6⃣区のおしらせ「せたがや」にどんなことを期待するか（複数選択可）]],";",,FALSE,0))),0,1)</f>
        <v>0</v>
      </c>
      <c r="AE209" s="36">
        <f>IF(ISNA(_xlfn.XMATCH("特にない",_xlfn.TEXTSPLIT(回答一覧[[#This Row],[6⃣区のおしらせ「せたがや」にどんなことを期待するか（複数選択可）]],";",,FALSE,0))),0,1)</f>
        <v>0</v>
      </c>
      <c r="AF209" s="36">
        <f>IF(ISNA(_xlfn.XMATCH("無回答",_xlfn.TEXTSPLIT(回答一覧[[#This Row],[6⃣区のおしらせ「せたがや」にどんなことを期待するか（複数選択可）]],";",,FALSE,0))),0,1)</f>
        <v>0</v>
      </c>
      <c r="AG209" s="7" t="s">
        <v>788</v>
      </c>
      <c r="AH209" s="36">
        <f>IF(ISNA(_xlfn.XMATCH("健康づくりや高齢者・障害者の福祉に関すること",_xlfn.TEXTSPLIT(回答一覧[[#This Row],[7⃣区のおしらせ「せたがや」でどのようなテーマを特集してほしいか（複数選択可）]],";",,FALSE,0))),0,1)</f>
        <v>1</v>
      </c>
      <c r="AI209" s="36">
        <f>IF(ISNA(_xlfn.XMATCH("生活の困りごとに対する支援に関すること",_xlfn.TEXTSPLIT(回答一覧[[#This Row],[7⃣区のおしらせ「せたがや」でどのようなテーマを特集してほしいか（複数選択可）]],";",,FALSE,0))),0,1)</f>
        <v>1</v>
      </c>
      <c r="AJ209" s="36">
        <f>IF(ISNA(_xlfn.XMATCH("子ども・若者や教育に関すること",_xlfn.TEXTSPLIT(回答一覧[[#This Row],[7⃣区のおしらせ「せたがや」でどのようなテーマを特集してほしいか（複数選択可）]],";",,FALSE,0))),0,1)</f>
        <v>0</v>
      </c>
      <c r="AK209" s="36">
        <f>IF(ISNA(_xlfn.XMATCH("地域コミュニティに関すること",_xlfn.TEXTSPLIT(回答一覧[[#This Row],[7⃣区のおしらせ「せたがや」でどのようなテーマを特集してほしいか（複数選択可）]],";",,FALSE,0))),0,1)</f>
        <v>1</v>
      </c>
      <c r="AL209" s="36">
        <f>IF(ISNA(_xlfn.XMATCH("防災や防犯に関すること",_xlfn.TEXTSPLIT(回答一覧[[#This Row],[7⃣区のおしらせ「せたがや」でどのようなテーマを特集してほしいか（複数選択可）]],";",,FALSE,0))),0,1)</f>
        <v>1</v>
      </c>
      <c r="AM209" s="36">
        <f>IF(ISNA(_xlfn.XMATCH("多様性の尊重（人権尊重・男女共同参画）に関すること",_xlfn.TEXTSPLIT(回答一覧[[#This Row],[7⃣区のおしらせ「せたがや」でどのようなテーマを特集してほしいか（複数選択可）]],";",,FALSE,0))),0,1)</f>
        <v>0</v>
      </c>
      <c r="AN209" s="36">
        <f>IF(ISNA(_xlfn.XMATCH("文化・芸術やスポーツ、生涯学習に関すること",_xlfn.TEXTSPLIT(回答一覧[[#This Row],[7⃣区のおしらせ「せたがや」でどのようなテーマを特集してほしいか（複数選択可）]],";",,FALSE,0))),0,1)</f>
        <v>0</v>
      </c>
      <c r="AO209" s="36">
        <f>IF(ISNA(_xlfn.XMATCH("清掃・資源リサイクルに関すること",_xlfn.TEXTSPLIT(回答一覧[[#This Row],[7⃣区のおしらせ「せたがや」でどのようなテーマを特集してほしいか（複数選択可）]],";",,FALSE,0))),0,1)</f>
        <v>0</v>
      </c>
      <c r="AP209" s="36">
        <f>IF(ISNA(_xlfn.XMATCH("消費者支援や産業振興・雇用促進に関すること",_xlfn.TEXTSPLIT(回答一覧[[#This Row],[7⃣区のおしらせ「せたがや」でどのようなテーマを特集してほしいか（複数選択可）]],";",,FALSE,0))),0,1)</f>
        <v>0</v>
      </c>
      <c r="AQ209" s="36">
        <f>IF(ISNA(_xlfn.XMATCH("公園・緑地や自然環境の保護に関すること",_xlfn.TEXTSPLIT(回答一覧[[#This Row],[7⃣区のおしらせ「せたがや」でどのようなテーマを特集してほしいか（複数選択可）]],";",,FALSE,0))),0,1)</f>
        <v>0</v>
      </c>
      <c r="AR209" s="36">
        <f>IF(ISNA(_xlfn.XMATCH("都市景観や交通に関すること",_xlfn.TEXTSPLIT(回答一覧[[#This Row],[7⃣区のおしらせ「せたがや」でどのようなテーマを特集してほしいか（複数選択可）]],";",,FALSE,0))),0,1)</f>
        <v>1</v>
      </c>
      <c r="AS209" s="36">
        <f>IF(ISNA(_xlfn.XMATCH("特にない",_xlfn.TEXTSPLIT(回答一覧[[#This Row],[7⃣区のおしらせ「せたがや」でどのようなテーマを特集してほしいか（複数選択可）]],";",,FALSE,0))),0,1)</f>
        <v>0</v>
      </c>
      <c r="AT209" s="36">
        <f>IF(ISNA(_xlfn.XMATCH("その他",_xlfn.TEXTSPLIT(回答一覧[[#This Row],[7⃣区のおしらせ「せたがや」でどのようなテーマを特集してほしいか（複数選択可）]],";",,FALSE,0))),0,1)</f>
        <v>0</v>
      </c>
      <c r="AU209" s="36">
        <f>IF(ISNA(_xlfn.XMATCH("無回答",_xlfn.TEXTSPLIT(回答一覧[[#This Row],[7⃣区のおしらせ「せたがや」でどのようなテーマを特集してほしいか（複数選択可）]],";",,FALSE,0))),0,1)</f>
        <v>0</v>
      </c>
      <c r="AV209" s="8" t="s">
        <v>356</v>
      </c>
      <c r="AW209" s="8" t="s">
        <v>397</v>
      </c>
      <c r="AX209" s="8" t="s">
        <v>698</v>
      </c>
      <c r="AY209" s="7"/>
    </row>
    <row r="210" spans="1:51" ht="27">
      <c r="A210" s="6" t="s">
        <v>314</v>
      </c>
      <c r="B210" s="12" t="s">
        <v>413</v>
      </c>
      <c r="C210" s="12" t="s">
        <v>349</v>
      </c>
      <c r="D210" s="8"/>
      <c r="E210" s="8" t="s">
        <v>730</v>
      </c>
      <c r="F210" s="7" t="s">
        <v>350</v>
      </c>
      <c r="G210" s="36">
        <f>IF(ISNA(_xlfn.XMATCH("新聞折込・戸別配付",_xlfn.TEXTSPLIT(回答一覧[[#This Row],[4⃣区のおしらせ「せたがや」をどのように入手しているか（複数選択可）]],";",,FALSE,0))),0,1)</f>
        <v>1</v>
      </c>
      <c r="H210" s="36">
        <f>IF(ISNA(_xlfn.XMATCH("駅",_xlfn.TEXTSPLIT(回答一覧[[#This Row],[4⃣区のおしらせ「せたがや」をどのように入手しているか（複数選択可）]],";",,FALSE,0))),0,1)</f>
        <v>0</v>
      </c>
      <c r="I210" s="36">
        <f>IF(ISNA(_xlfn.XMATCH("郵便局・コンビニエンスストア・その他商業施設",_xlfn.TEXTSPLIT(回答一覧[[#This Row],[4⃣区のおしらせ「せたがや」をどのように入手しているか（複数選択可）]],";",,FALSE,0))),0,1)</f>
        <v>0</v>
      </c>
      <c r="J210" s="36">
        <f>IF(ISNA(_xlfn.XMATCH("区施設",_xlfn.TEXTSPLIT(回答一覧[[#This Row],[4⃣区のおしらせ「せたがや」をどのように入手しているか（複数選択可）]],";",,FALSE,0))),0,1)</f>
        <v>0</v>
      </c>
      <c r="K210" s="36">
        <f>IF(ISNA(_xlfn.XMATCH("区のホームページ",_xlfn.TEXTSPLIT(回答一覧[[#This Row],[4⃣区のおしらせ「せたがや」をどのように入手しているか（複数選択可）]],";",,FALSE,0))),0,1)</f>
        <v>0</v>
      </c>
      <c r="L210" s="36">
        <f>IF(ISNA(_xlfn.XMATCH("カタログポケット・マチイロ",_xlfn.TEXTSPLIT(回答一覧[[#This Row],[4⃣区のおしらせ「せたがや」をどのように入手しているか（複数選択可）]],";",,FALSE,0))),0,1)</f>
        <v>0</v>
      </c>
      <c r="M210" s="36">
        <f>IF(ISNA(_xlfn.XMATCH("入手していない",_xlfn.TEXTSPLIT(回答一覧[[#This Row],[4⃣区のおしらせ「せたがや」をどのように入手しているか（複数選択可）]],";",,FALSE,0))),0,1)</f>
        <v>0</v>
      </c>
      <c r="N210" s="36">
        <f>IF(ISNA(_xlfn.XMATCH("その他",_xlfn.TEXTSPLIT(回答一覧[[#This Row],[4⃣区のおしらせ「せたがや」をどのように入手しているか（複数選択可）]],";",,FALSE,0))),0,1)</f>
        <v>0</v>
      </c>
      <c r="O210" s="36">
        <f>IF(ISNA(_xlfn.XMATCH("無回答",_xlfn.TEXTSPLIT(回答一覧[[#This Row],[4⃣区のおしらせ「せたがや」をどのように入手しているか（複数選択可）]],";",,FALSE,0))),0,1)</f>
        <v>0</v>
      </c>
      <c r="P210" s="8" t="s">
        <v>351</v>
      </c>
      <c r="Q210" s="8" t="s">
        <v>352</v>
      </c>
      <c r="R210" s="8" t="s">
        <v>352</v>
      </c>
      <c r="S210" s="8" t="s">
        <v>352</v>
      </c>
      <c r="T210" s="8" t="s">
        <v>352</v>
      </c>
      <c r="U210" s="8" t="s">
        <v>352</v>
      </c>
      <c r="V210" s="8" t="s">
        <v>353</v>
      </c>
      <c r="W210" s="7" t="s">
        <v>391</v>
      </c>
      <c r="X210" s="36">
        <f>IF(ISNA(_xlfn.XMATCH("利用できる行政サービスや、暮らしに関わる情報・知識を入手したい",_xlfn.TEXTSPLIT(回答一覧[[#This Row],[6⃣区のおしらせ「せたがや」にどんなことを期待するか（複数選択可）]],";",,FALSE,0))),0,1)</f>
        <v>1</v>
      </c>
      <c r="Y210" s="36">
        <f>IF(ISNA(_xlfn.XMATCH("イベントの情報を入手したい",_xlfn.TEXTSPLIT(回答一覧[[#This Row],[6⃣区のおしらせ「せたがや」にどんなことを期待するか（複数選択可）]],";",,FALSE,0))),0,1)</f>
        <v>1</v>
      </c>
      <c r="Z210" s="36">
        <f>IF(ISNA(_xlfn.XMATCH("区の新しい取組みについて知りたい",_xlfn.TEXTSPLIT(回答一覧[[#This Row],[6⃣区のおしらせ「せたがや」にどんなことを期待するか（複数選択可）]],";",,FALSE,0))),0,1)</f>
        <v>0</v>
      </c>
      <c r="AA210" s="36">
        <f>IF(ISNA(_xlfn.XMATCH("予算など区政の基本的な情報を入手したい",_xlfn.TEXTSPLIT(回答一覧[[#This Row],[6⃣区のおしらせ「せたがや」にどんなことを期待するか（複数選択可）]],";",,FALSE,0))),0,1)</f>
        <v>0</v>
      </c>
      <c r="AB210" s="36">
        <f>IF(ISNA(_xlfn.XMATCH("区が直面する課題や、それに対する区の考え・取組みについて知りたい",_xlfn.TEXTSPLIT(回答一覧[[#This Row],[6⃣区のおしらせ「せたがや」にどんなことを期待するか（複数選択可）]],";",,FALSE,0))),0,1)</f>
        <v>0</v>
      </c>
      <c r="AC210" s="36">
        <f>IF(ISNA(_xlfn.XMATCH("区の取組みへの意見募集企画に意見や提案を寄せたい",_xlfn.TEXTSPLIT(回答一覧[[#This Row],[6⃣区のおしらせ「せたがや」にどんなことを期待するか（複数選択可）]],";",,FALSE,0))),0,1)</f>
        <v>0</v>
      </c>
      <c r="AD210" s="36">
        <f>IF(ISNA(_xlfn.XMATCH("区民等と区が協働して取り組んでいる事柄について知りたい",_xlfn.TEXTSPLIT(回答一覧[[#This Row],[6⃣区のおしらせ「せたがや」にどんなことを期待するか（複数選択可）]],";",,FALSE,0))),0,1)</f>
        <v>0</v>
      </c>
      <c r="AE210" s="36">
        <f>IF(ISNA(_xlfn.XMATCH("特にない",_xlfn.TEXTSPLIT(回答一覧[[#This Row],[6⃣区のおしらせ「せたがや」にどんなことを期待するか（複数選択可）]],";",,FALSE,0))),0,1)</f>
        <v>0</v>
      </c>
      <c r="AF210" s="36">
        <f>IF(ISNA(_xlfn.XMATCH("無回答",_xlfn.TEXTSPLIT(回答一覧[[#This Row],[6⃣区のおしらせ「せたがや」にどんなことを期待するか（複数選択可）]],";",,FALSE,0))),0,1)</f>
        <v>0</v>
      </c>
      <c r="AG210" s="7" t="s">
        <v>754</v>
      </c>
      <c r="AH210" s="36">
        <f>IF(ISNA(_xlfn.XMATCH("健康づくりや高齢者・障害者の福祉に関すること",_xlfn.TEXTSPLIT(回答一覧[[#This Row],[7⃣区のおしらせ「せたがや」でどのようなテーマを特集してほしいか（複数選択可）]],";",,FALSE,0))),0,1)</f>
        <v>1</v>
      </c>
      <c r="AI210" s="36">
        <f>IF(ISNA(_xlfn.XMATCH("生活の困りごとに対する支援に関すること",_xlfn.TEXTSPLIT(回答一覧[[#This Row],[7⃣区のおしらせ「せたがや」でどのようなテーマを特集してほしいか（複数選択可）]],";",,FALSE,0))),0,1)</f>
        <v>0</v>
      </c>
      <c r="AJ210" s="36">
        <f>IF(ISNA(_xlfn.XMATCH("子ども・若者や教育に関すること",_xlfn.TEXTSPLIT(回答一覧[[#This Row],[7⃣区のおしらせ「せたがや」でどのようなテーマを特集してほしいか（複数選択可）]],";",,FALSE,0))),0,1)</f>
        <v>0</v>
      </c>
      <c r="AK210" s="36">
        <f>IF(ISNA(_xlfn.XMATCH("地域コミュニティに関すること",_xlfn.TEXTSPLIT(回答一覧[[#This Row],[7⃣区のおしらせ「せたがや」でどのようなテーマを特集してほしいか（複数選択可）]],";",,FALSE,0))),0,1)</f>
        <v>0</v>
      </c>
      <c r="AL210" s="36">
        <f>IF(ISNA(_xlfn.XMATCH("防災や防犯に関すること",_xlfn.TEXTSPLIT(回答一覧[[#This Row],[7⃣区のおしらせ「せたがや」でどのようなテーマを特集してほしいか（複数選択可）]],";",,FALSE,0))),0,1)</f>
        <v>0</v>
      </c>
      <c r="AM210" s="36">
        <f>IF(ISNA(_xlfn.XMATCH("多様性の尊重（人権尊重・男女共同参画）に関すること",_xlfn.TEXTSPLIT(回答一覧[[#This Row],[7⃣区のおしらせ「せたがや」でどのようなテーマを特集してほしいか（複数選択可）]],";",,FALSE,0))),0,1)</f>
        <v>1</v>
      </c>
      <c r="AN210" s="36">
        <f>IF(ISNA(_xlfn.XMATCH("文化・芸術やスポーツ、生涯学習に関すること",_xlfn.TEXTSPLIT(回答一覧[[#This Row],[7⃣区のおしらせ「せたがや」でどのようなテーマを特集してほしいか（複数選択可）]],";",,FALSE,0))),0,1)</f>
        <v>1</v>
      </c>
      <c r="AO210" s="36">
        <f>IF(ISNA(_xlfn.XMATCH("清掃・資源リサイクルに関すること",_xlfn.TEXTSPLIT(回答一覧[[#This Row],[7⃣区のおしらせ「せたがや」でどのようなテーマを特集してほしいか（複数選択可）]],";",,FALSE,0))),0,1)</f>
        <v>0</v>
      </c>
      <c r="AP210" s="36">
        <f>IF(ISNA(_xlfn.XMATCH("消費者支援や産業振興・雇用促進に関すること",_xlfn.TEXTSPLIT(回答一覧[[#This Row],[7⃣区のおしらせ「せたがや」でどのようなテーマを特集してほしいか（複数選択可）]],";",,FALSE,0))),0,1)</f>
        <v>0</v>
      </c>
      <c r="AQ210" s="36">
        <f>IF(ISNA(_xlfn.XMATCH("公園・緑地や自然環境の保護に関すること",_xlfn.TEXTSPLIT(回答一覧[[#This Row],[7⃣区のおしらせ「せたがや」でどのようなテーマを特集してほしいか（複数選択可）]],";",,FALSE,0))),0,1)</f>
        <v>0</v>
      </c>
      <c r="AR210" s="36">
        <f>IF(ISNA(_xlfn.XMATCH("都市景観や交通に関すること",_xlfn.TEXTSPLIT(回答一覧[[#This Row],[7⃣区のおしらせ「せたがや」でどのようなテーマを特集してほしいか（複数選択可）]],";",,FALSE,0))),0,1)</f>
        <v>0</v>
      </c>
      <c r="AS210" s="36">
        <f>IF(ISNA(_xlfn.XMATCH("特にない",_xlfn.TEXTSPLIT(回答一覧[[#This Row],[7⃣区のおしらせ「せたがや」でどのようなテーマを特集してほしいか（複数選択可）]],";",,FALSE,0))),0,1)</f>
        <v>0</v>
      </c>
      <c r="AT210" s="36">
        <f>IF(ISNA(_xlfn.XMATCH("その他",_xlfn.TEXTSPLIT(回答一覧[[#This Row],[7⃣区のおしらせ「せたがや」でどのようなテーマを特集してほしいか（複数選択可）]],";",,FALSE,0))),0,1)</f>
        <v>0</v>
      </c>
      <c r="AU210" s="36">
        <f>IF(ISNA(_xlfn.XMATCH("無回答",_xlfn.TEXTSPLIT(回答一覧[[#This Row],[7⃣区のおしらせ「せたがや」でどのようなテーマを特集してほしいか（複数選択可）]],";",,FALSE,0))),0,1)</f>
        <v>0</v>
      </c>
      <c r="AV210" s="8" t="s">
        <v>356</v>
      </c>
      <c r="AW210" s="8" t="s">
        <v>383</v>
      </c>
      <c r="AX210" s="8" t="s">
        <v>698</v>
      </c>
      <c r="AY210" s="7"/>
    </row>
    <row r="211" spans="1:51" ht="40.5">
      <c r="A211" s="6" t="s">
        <v>313</v>
      </c>
      <c r="B211" s="12" t="s">
        <v>413</v>
      </c>
      <c r="C211" s="12" t="s">
        <v>349</v>
      </c>
      <c r="D211" s="8"/>
      <c r="E211" s="8" t="s">
        <v>730</v>
      </c>
      <c r="F211" s="7" t="s">
        <v>350</v>
      </c>
      <c r="G211" s="36">
        <f>IF(ISNA(_xlfn.XMATCH("新聞折込・戸別配付",_xlfn.TEXTSPLIT(回答一覧[[#This Row],[4⃣区のおしらせ「せたがや」をどのように入手しているか（複数選択可）]],";",,FALSE,0))),0,1)</f>
        <v>1</v>
      </c>
      <c r="H211" s="36">
        <f>IF(ISNA(_xlfn.XMATCH("駅",_xlfn.TEXTSPLIT(回答一覧[[#This Row],[4⃣区のおしらせ「せたがや」をどのように入手しているか（複数選択可）]],";",,FALSE,0))),0,1)</f>
        <v>0</v>
      </c>
      <c r="I211" s="36">
        <f>IF(ISNA(_xlfn.XMATCH("郵便局・コンビニエンスストア・その他商業施設",_xlfn.TEXTSPLIT(回答一覧[[#This Row],[4⃣区のおしらせ「せたがや」をどのように入手しているか（複数選択可）]],";",,FALSE,0))),0,1)</f>
        <v>0</v>
      </c>
      <c r="J211" s="36">
        <f>IF(ISNA(_xlfn.XMATCH("区施設",_xlfn.TEXTSPLIT(回答一覧[[#This Row],[4⃣区のおしらせ「せたがや」をどのように入手しているか（複数選択可）]],";",,FALSE,0))),0,1)</f>
        <v>0</v>
      </c>
      <c r="K211" s="36">
        <f>IF(ISNA(_xlfn.XMATCH("区のホームページ",_xlfn.TEXTSPLIT(回答一覧[[#This Row],[4⃣区のおしらせ「せたがや」をどのように入手しているか（複数選択可）]],";",,FALSE,0))),0,1)</f>
        <v>0</v>
      </c>
      <c r="L211" s="36">
        <f>IF(ISNA(_xlfn.XMATCH("カタログポケット・マチイロ",_xlfn.TEXTSPLIT(回答一覧[[#This Row],[4⃣区のおしらせ「せたがや」をどのように入手しているか（複数選択可）]],";",,FALSE,0))),0,1)</f>
        <v>0</v>
      </c>
      <c r="M211" s="36">
        <f>IF(ISNA(_xlfn.XMATCH("入手していない",_xlfn.TEXTSPLIT(回答一覧[[#This Row],[4⃣区のおしらせ「せたがや」をどのように入手しているか（複数選択可）]],";",,FALSE,0))),0,1)</f>
        <v>0</v>
      </c>
      <c r="N211" s="36">
        <f>IF(ISNA(_xlfn.XMATCH("その他",_xlfn.TEXTSPLIT(回答一覧[[#This Row],[4⃣区のおしらせ「せたがや」をどのように入手しているか（複数選択可）]],";",,FALSE,0))),0,1)</f>
        <v>0</v>
      </c>
      <c r="O211" s="36">
        <f>IF(ISNA(_xlfn.XMATCH("無回答",_xlfn.TEXTSPLIT(回答一覧[[#This Row],[4⃣区のおしらせ「せたがや」をどのように入手しているか（複数選択可）]],";",,FALSE,0))),0,1)</f>
        <v>0</v>
      </c>
      <c r="P211" s="8" t="s">
        <v>387</v>
      </c>
      <c r="Q211" s="8" t="s">
        <v>377</v>
      </c>
      <c r="R211" s="8" t="s">
        <v>377</v>
      </c>
      <c r="S211" s="8" t="s">
        <v>377</v>
      </c>
      <c r="T211" s="8" t="s">
        <v>377</v>
      </c>
      <c r="U211" s="8" t="s">
        <v>352</v>
      </c>
      <c r="V211" s="8" t="s">
        <v>353</v>
      </c>
      <c r="W211" s="7" t="s">
        <v>565</v>
      </c>
      <c r="X211" s="36">
        <f>IF(ISNA(_xlfn.XMATCH("利用できる行政サービスや、暮らしに関わる情報・知識を入手したい",_xlfn.TEXTSPLIT(回答一覧[[#This Row],[6⃣区のおしらせ「せたがや」にどんなことを期待するか（複数選択可）]],";",,FALSE,0))),0,1)</f>
        <v>1</v>
      </c>
      <c r="Y211" s="36">
        <f>IF(ISNA(_xlfn.XMATCH("イベントの情報を入手したい",_xlfn.TEXTSPLIT(回答一覧[[#This Row],[6⃣区のおしらせ「せたがや」にどんなことを期待するか（複数選択可）]],";",,FALSE,0))),0,1)</f>
        <v>0</v>
      </c>
      <c r="Z211" s="36">
        <f>IF(ISNA(_xlfn.XMATCH("区の新しい取組みについて知りたい",_xlfn.TEXTSPLIT(回答一覧[[#This Row],[6⃣区のおしらせ「せたがや」にどんなことを期待するか（複数選択可）]],";",,FALSE,0))),0,1)</f>
        <v>1</v>
      </c>
      <c r="AA211" s="36">
        <f>IF(ISNA(_xlfn.XMATCH("予算など区政の基本的な情報を入手したい",_xlfn.TEXTSPLIT(回答一覧[[#This Row],[6⃣区のおしらせ「せたがや」にどんなことを期待するか（複数選択可）]],";",,FALSE,0))),0,1)</f>
        <v>0</v>
      </c>
      <c r="AB211" s="36">
        <f>IF(ISNA(_xlfn.XMATCH("区が直面する課題や、それに対する区の考え・取組みについて知りたい",_xlfn.TEXTSPLIT(回答一覧[[#This Row],[6⃣区のおしらせ「せたがや」にどんなことを期待するか（複数選択可）]],";",,FALSE,0))),0,1)</f>
        <v>1</v>
      </c>
      <c r="AC211" s="36">
        <f>IF(ISNA(_xlfn.XMATCH("区の取組みへの意見募集企画に意見や提案を寄せたい",_xlfn.TEXTSPLIT(回答一覧[[#This Row],[6⃣区のおしらせ「せたがや」にどんなことを期待するか（複数選択可）]],";",,FALSE,0))),0,1)</f>
        <v>0</v>
      </c>
      <c r="AD211" s="36">
        <f>IF(ISNA(_xlfn.XMATCH("区民等と区が協働して取り組んでいる事柄について知りたい",_xlfn.TEXTSPLIT(回答一覧[[#This Row],[6⃣区のおしらせ「せたがや」にどんなことを期待するか（複数選択可）]],";",,FALSE,0))),0,1)</f>
        <v>0</v>
      </c>
      <c r="AE211" s="36">
        <f>IF(ISNA(_xlfn.XMATCH("特にない",_xlfn.TEXTSPLIT(回答一覧[[#This Row],[6⃣区のおしらせ「せたがや」にどんなことを期待するか（複数選択可）]],";",,FALSE,0))),0,1)</f>
        <v>0</v>
      </c>
      <c r="AF211" s="36">
        <f>IF(ISNA(_xlfn.XMATCH("無回答",_xlfn.TEXTSPLIT(回答一覧[[#This Row],[6⃣区のおしらせ「せたがや」にどんなことを期待するか（複数選択可）]],";",,FALSE,0))),0,1)</f>
        <v>0</v>
      </c>
      <c r="AG211" s="7" t="s">
        <v>759</v>
      </c>
      <c r="AH211" s="36">
        <f>IF(ISNA(_xlfn.XMATCH("健康づくりや高齢者・障害者の福祉に関すること",_xlfn.TEXTSPLIT(回答一覧[[#This Row],[7⃣区のおしらせ「せたがや」でどのようなテーマを特集してほしいか（複数選択可）]],";",,FALSE,0))),0,1)</f>
        <v>0</v>
      </c>
      <c r="AI211" s="36">
        <f>IF(ISNA(_xlfn.XMATCH("生活の困りごとに対する支援に関すること",_xlfn.TEXTSPLIT(回答一覧[[#This Row],[7⃣区のおしらせ「せたがや」でどのようなテーマを特集してほしいか（複数選択可）]],";",,FALSE,0))),0,1)</f>
        <v>0</v>
      </c>
      <c r="AJ211" s="36">
        <f>IF(ISNA(_xlfn.XMATCH("子ども・若者や教育に関すること",_xlfn.TEXTSPLIT(回答一覧[[#This Row],[7⃣区のおしらせ「せたがや」でどのようなテーマを特集してほしいか（複数選択可）]],";",,FALSE,0))),0,1)</f>
        <v>0</v>
      </c>
      <c r="AK211" s="36">
        <f>IF(ISNA(_xlfn.XMATCH("地域コミュニティに関すること",_xlfn.TEXTSPLIT(回答一覧[[#This Row],[7⃣区のおしらせ「せたがや」でどのようなテーマを特集してほしいか（複数選択可）]],";",,FALSE,0))),0,1)</f>
        <v>0</v>
      </c>
      <c r="AL211" s="36">
        <f>IF(ISNA(_xlfn.XMATCH("防災や防犯に関すること",_xlfn.TEXTSPLIT(回答一覧[[#This Row],[7⃣区のおしらせ「せたがや」でどのようなテーマを特集してほしいか（複数選択可）]],";",,FALSE,0))),0,1)</f>
        <v>0</v>
      </c>
      <c r="AM211" s="36">
        <f>IF(ISNA(_xlfn.XMATCH("多様性の尊重（人権尊重・男女共同参画）に関すること",_xlfn.TEXTSPLIT(回答一覧[[#This Row],[7⃣区のおしらせ「せたがや」でどのようなテーマを特集してほしいか（複数選択可）]],";",,FALSE,0))),0,1)</f>
        <v>0</v>
      </c>
      <c r="AN211" s="36">
        <f>IF(ISNA(_xlfn.XMATCH("文化・芸術やスポーツ、生涯学習に関すること",_xlfn.TEXTSPLIT(回答一覧[[#This Row],[7⃣区のおしらせ「せたがや」でどのようなテーマを特集してほしいか（複数選択可）]],";",,FALSE,0))),0,1)</f>
        <v>0</v>
      </c>
      <c r="AO211" s="36">
        <f>IF(ISNA(_xlfn.XMATCH("清掃・資源リサイクルに関すること",_xlfn.TEXTSPLIT(回答一覧[[#This Row],[7⃣区のおしらせ「せたがや」でどのようなテーマを特集してほしいか（複数選択可）]],";",,FALSE,0))),0,1)</f>
        <v>1</v>
      </c>
      <c r="AP211" s="36">
        <f>IF(ISNA(_xlfn.XMATCH("消費者支援や産業振興・雇用促進に関すること",_xlfn.TEXTSPLIT(回答一覧[[#This Row],[7⃣区のおしらせ「せたがや」でどのようなテーマを特集してほしいか（複数選択可）]],";",,FALSE,0))),0,1)</f>
        <v>0</v>
      </c>
      <c r="AQ211" s="36">
        <f>IF(ISNA(_xlfn.XMATCH("公園・緑地や自然環境の保護に関すること",_xlfn.TEXTSPLIT(回答一覧[[#This Row],[7⃣区のおしらせ「せたがや」でどのようなテーマを特集してほしいか（複数選択可）]],";",,FALSE,0))),0,1)</f>
        <v>0</v>
      </c>
      <c r="AR211" s="36">
        <f>IF(ISNA(_xlfn.XMATCH("都市景観や交通に関すること",_xlfn.TEXTSPLIT(回答一覧[[#This Row],[7⃣区のおしらせ「せたがや」でどのようなテーマを特集してほしいか（複数選択可）]],";",,FALSE,0))),0,1)</f>
        <v>0</v>
      </c>
      <c r="AS211" s="36">
        <f>IF(ISNA(_xlfn.XMATCH("特にない",_xlfn.TEXTSPLIT(回答一覧[[#This Row],[7⃣区のおしらせ「せたがや」でどのようなテーマを特集してほしいか（複数選択可）]],";",,FALSE,0))),0,1)</f>
        <v>0</v>
      </c>
      <c r="AT211" s="36">
        <f>IF(ISNA(_xlfn.XMATCH("その他",_xlfn.TEXTSPLIT(回答一覧[[#This Row],[7⃣区のおしらせ「せたがや」でどのようなテーマを特集してほしいか（複数選択可）]],";",,FALSE,0))),0,1)</f>
        <v>0</v>
      </c>
      <c r="AU211" s="36">
        <f>IF(ISNA(_xlfn.XMATCH("無回答",_xlfn.TEXTSPLIT(回答一覧[[#This Row],[7⃣区のおしらせ「せたがや」でどのようなテーマを特集してほしいか（複数選択可）]],";",,FALSE,0))),0,1)</f>
        <v>0</v>
      </c>
      <c r="AV211" s="8" t="s">
        <v>847</v>
      </c>
      <c r="AW211" s="8" t="s">
        <v>847</v>
      </c>
      <c r="AX211" s="8" t="s">
        <v>698</v>
      </c>
      <c r="AY211" s="7"/>
    </row>
    <row r="212" spans="1:51" ht="40.5">
      <c r="A212" s="6" t="s">
        <v>312</v>
      </c>
      <c r="B212" s="12" t="s">
        <v>348</v>
      </c>
      <c r="C212" s="12" t="s">
        <v>349</v>
      </c>
      <c r="D212" s="8"/>
      <c r="E212" s="8" t="s">
        <v>730</v>
      </c>
      <c r="F212" s="7" t="s">
        <v>350</v>
      </c>
      <c r="G212" s="36">
        <f>IF(ISNA(_xlfn.XMATCH("新聞折込・戸別配付",_xlfn.TEXTSPLIT(回答一覧[[#This Row],[4⃣区のおしらせ「せたがや」をどのように入手しているか（複数選択可）]],";",,FALSE,0))),0,1)</f>
        <v>1</v>
      </c>
      <c r="H212" s="36">
        <f>IF(ISNA(_xlfn.XMATCH("駅",_xlfn.TEXTSPLIT(回答一覧[[#This Row],[4⃣区のおしらせ「せたがや」をどのように入手しているか（複数選択可）]],";",,FALSE,0))),0,1)</f>
        <v>0</v>
      </c>
      <c r="I212" s="36">
        <f>IF(ISNA(_xlfn.XMATCH("郵便局・コンビニエンスストア・その他商業施設",_xlfn.TEXTSPLIT(回答一覧[[#This Row],[4⃣区のおしらせ「せたがや」をどのように入手しているか（複数選択可）]],";",,FALSE,0))),0,1)</f>
        <v>0</v>
      </c>
      <c r="J212" s="36">
        <f>IF(ISNA(_xlfn.XMATCH("区施設",_xlfn.TEXTSPLIT(回答一覧[[#This Row],[4⃣区のおしらせ「せたがや」をどのように入手しているか（複数選択可）]],";",,FALSE,0))),0,1)</f>
        <v>0</v>
      </c>
      <c r="K212" s="36">
        <f>IF(ISNA(_xlfn.XMATCH("区のホームページ",_xlfn.TEXTSPLIT(回答一覧[[#This Row],[4⃣区のおしらせ「せたがや」をどのように入手しているか（複数選択可）]],";",,FALSE,0))),0,1)</f>
        <v>0</v>
      </c>
      <c r="L212" s="36">
        <f>IF(ISNA(_xlfn.XMATCH("カタログポケット・マチイロ",_xlfn.TEXTSPLIT(回答一覧[[#This Row],[4⃣区のおしらせ「せたがや」をどのように入手しているか（複数選択可）]],";",,FALSE,0))),0,1)</f>
        <v>0</v>
      </c>
      <c r="M212" s="36">
        <f>IF(ISNA(_xlfn.XMATCH("入手していない",_xlfn.TEXTSPLIT(回答一覧[[#This Row],[4⃣区のおしらせ「せたがや」をどのように入手しているか（複数選択可）]],";",,FALSE,0))),0,1)</f>
        <v>0</v>
      </c>
      <c r="N212" s="36">
        <f>IF(ISNA(_xlfn.XMATCH("その他",_xlfn.TEXTSPLIT(回答一覧[[#This Row],[4⃣区のおしらせ「せたがや」をどのように入手しているか（複数選択可）]],";",,FALSE,0))),0,1)</f>
        <v>0</v>
      </c>
      <c r="O212" s="36">
        <f>IF(ISNA(_xlfn.XMATCH("無回答",_xlfn.TEXTSPLIT(回答一覧[[#This Row],[4⃣区のおしらせ「せたがや」をどのように入手しているか（複数選択可）]],";",,FALSE,0))),0,1)</f>
        <v>0</v>
      </c>
      <c r="P212" s="8" t="s">
        <v>351</v>
      </c>
      <c r="Q212" s="8" t="s">
        <v>377</v>
      </c>
      <c r="R212" s="8" t="s">
        <v>352</v>
      </c>
      <c r="S212" s="8" t="s">
        <v>352</v>
      </c>
      <c r="T212" s="8" t="s">
        <v>352</v>
      </c>
      <c r="U212" s="8" t="s">
        <v>352</v>
      </c>
      <c r="V212" s="8" t="s">
        <v>353</v>
      </c>
      <c r="W212" s="7" t="s">
        <v>500</v>
      </c>
      <c r="X212" s="36">
        <f>IF(ISNA(_xlfn.XMATCH("利用できる行政サービスや、暮らしに関わる情報・知識を入手したい",_xlfn.TEXTSPLIT(回答一覧[[#This Row],[6⃣区のおしらせ「せたがや」にどんなことを期待するか（複数選択可）]],";",,FALSE,0))),0,1)</f>
        <v>1</v>
      </c>
      <c r="Y212" s="36">
        <f>IF(ISNA(_xlfn.XMATCH("イベントの情報を入手したい",_xlfn.TEXTSPLIT(回答一覧[[#This Row],[6⃣区のおしらせ「せたがや」にどんなことを期待するか（複数選択可）]],";",,FALSE,0))),0,1)</f>
        <v>1</v>
      </c>
      <c r="Z212" s="36">
        <f>IF(ISNA(_xlfn.XMATCH("区の新しい取組みについて知りたい",_xlfn.TEXTSPLIT(回答一覧[[#This Row],[6⃣区のおしらせ「せたがや」にどんなことを期待するか（複数選択可）]],";",,FALSE,0))),0,1)</f>
        <v>0</v>
      </c>
      <c r="AA212" s="36">
        <f>IF(ISNA(_xlfn.XMATCH("予算など区政の基本的な情報を入手したい",_xlfn.TEXTSPLIT(回答一覧[[#This Row],[6⃣区のおしらせ「せたがや」にどんなことを期待するか（複数選択可）]],";",,FALSE,0))),0,1)</f>
        <v>0</v>
      </c>
      <c r="AB212" s="36">
        <f>IF(ISNA(_xlfn.XMATCH("区が直面する課題や、それに対する区の考え・取組みについて知りたい",_xlfn.TEXTSPLIT(回答一覧[[#This Row],[6⃣区のおしらせ「せたがや」にどんなことを期待するか（複数選択可）]],";",,FALSE,0))),0,1)</f>
        <v>1</v>
      </c>
      <c r="AC212" s="36">
        <f>IF(ISNA(_xlfn.XMATCH("区の取組みへの意見募集企画に意見や提案を寄せたい",_xlfn.TEXTSPLIT(回答一覧[[#This Row],[6⃣区のおしらせ「せたがや」にどんなことを期待するか（複数選択可）]],";",,FALSE,0))),0,1)</f>
        <v>0</v>
      </c>
      <c r="AD212" s="36">
        <f>IF(ISNA(_xlfn.XMATCH("区民等と区が協働して取り組んでいる事柄について知りたい",_xlfn.TEXTSPLIT(回答一覧[[#This Row],[6⃣区のおしらせ「せたがや」にどんなことを期待するか（複数選択可）]],";",,FALSE,0))),0,1)</f>
        <v>0</v>
      </c>
      <c r="AE212" s="36">
        <f>IF(ISNA(_xlfn.XMATCH("特にない",_xlfn.TEXTSPLIT(回答一覧[[#This Row],[6⃣区のおしらせ「せたがや」にどんなことを期待するか（複数選択可）]],";",,FALSE,0))),0,1)</f>
        <v>0</v>
      </c>
      <c r="AF212" s="36">
        <f>IF(ISNA(_xlfn.XMATCH("無回答",_xlfn.TEXTSPLIT(回答一覧[[#This Row],[6⃣区のおしらせ「せたがや」にどんなことを期待するか（複数選択可）]],";",,FALSE,0))),0,1)</f>
        <v>0</v>
      </c>
      <c r="AG212" s="7" t="s">
        <v>772</v>
      </c>
      <c r="AH212" s="36">
        <f>IF(ISNA(_xlfn.XMATCH("健康づくりや高齢者・障害者の福祉に関すること",_xlfn.TEXTSPLIT(回答一覧[[#This Row],[7⃣区のおしらせ「せたがや」でどのようなテーマを特集してほしいか（複数選択可）]],";",,FALSE,0))),0,1)</f>
        <v>1</v>
      </c>
      <c r="AI212" s="36">
        <f>IF(ISNA(_xlfn.XMATCH("生活の困りごとに対する支援に関すること",_xlfn.TEXTSPLIT(回答一覧[[#This Row],[7⃣区のおしらせ「せたがや」でどのようなテーマを特集してほしいか（複数選択可）]],";",,FALSE,0))),0,1)</f>
        <v>0</v>
      </c>
      <c r="AJ212" s="36">
        <f>IF(ISNA(_xlfn.XMATCH("子ども・若者や教育に関すること",_xlfn.TEXTSPLIT(回答一覧[[#This Row],[7⃣区のおしらせ「せたがや」でどのようなテーマを特集してほしいか（複数選択可）]],";",,FALSE,0))),0,1)</f>
        <v>0</v>
      </c>
      <c r="AK212" s="36">
        <f>IF(ISNA(_xlfn.XMATCH("地域コミュニティに関すること",_xlfn.TEXTSPLIT(回答一覧[[#This Row],[7⃣区のおしらせ「せたがや」でどのようなテーマを特集してほしいか（複数選択可）]],";",,FALSE,0))),0,1)</f>
        <v>1</v>
      </c>
      <c r="AL212" s="36">
        <f>IF(ISNA(_xlfn.XMATCH("防災や防犯に関すること",_xlfn.TEXTSPLIT(回答一覧[[#This Row],[7⃣区のおしらせ「せたがや」でどのようなテーマを特集してほしいか（複数選択可）]],";",,FALSE,0))),0,1)</f>
        <v>0</v>
      </c>
      <c r="AM212" s="36">
        <f>IF(ISNA(_xlfn.XMATCH("多様性の尊重（人権尊重・男女共同参画）に関すること",_xlfn.TEXTSPLIT(回答一覧[[#This Row],[7⃣区のおしらせ「せたがや」でどのようなテーマを特集してほしいか（複数選択可）]],";",,FALSE,0))),0,1)</f>
        <v>0</v>
      </c>
      <c r="AN212" s="36">
        <f>IF(ISNA(_xlfn.XMATCH("文化・芸術やスポーツ、生涯学習に関すること",_xlfn.TEXTSPLIT(回答一覧[[#This Row],[7⃣区のおしらせ「せたがや」でどのようなテーマを特集してほしいか（複数選択可）]],";",,FALSE,0))),0,1)</f>
        <v>1</v>
      </c>
      <c r="AO212" s="36">
        <f>IF(ISNA(_xlfn.XMATCH("清掃・資源リサイクルに関すること",_xlfn.TEXTSPLIT(回答一覧[[#This Row],[7⃣区のおしらせ「せたがや」でどのようなテーマを特集してほしいか（複数選択可）]],";",,FALSE,0))),0,1)</f>
        <v>0</v>
      </c>
      <c r="AP212" s="36">
        <f>IF(ISNA(_xlfn.XMATCH("消費者支援や産業振興・雇用促進に関すること",_xlfn.TEXTSPLIT(回答一覧[[#This Row],[7⃣区のおしらせ「せたがや」でどのようなテーマを特集してほしいか（複数選択可）]],";",,FALSE,0))),0,1)</f>
        <v>0</v>
      </c>
      <c r="AQ212" s="36">
        <f>IF(ISNA(_xlfn.XMATCH("公園・緑地や自然環境の保護に関すること",_xlfn.TEXTSPLIT(回答一覧[[#This Row],[7⃣区のおしらせ「せたがや」でどのようなテーマを特集してほしいか（複数選択可）]],";",,FALSE,0))),0,1)</f>
        <v>1</v>
      </c>
      <c r="AR212" s="36">
        <f>IF(ISNA(_xlfn.XMATCH("都市景観や交通に関すること",_xlfn.TEXTSPLIT(回答一覧[[#This Row],[7⃣区のおしらせ「せたがや」でどのようなテーマを特集してほしいか（複数選択可）]],";",,FALSE,0))),0,1)</f>
        <v>0</v>
      </c>
      <c r="AS212" s="36">
        <f>IF(ISNA(_xlfn.XMATCH("特にない",_xlfn.TEXTSPLIT(回答一覧[[#This Row],[7⃣区のおしらせ「せたがや」でどのようなテーマを特集してほしいか（複数選択可）]],";",,FALSE,0))),0,1)</f>
        <v>0</v>
      </c>
      <c r="AT212" s="36">
        <f>IF(ISNA(_xlfn.XMATCH("その他",_xlfn.TEXTSPLIT(回答一覧[[#This Row],[7⃣区のおしらせ「せたがや」でどのようなテーマを特集してほしいか（複数選択可）]],";",,FALSE,0))),0,1)</f>
        <v>0</v>
      </c>
      <c r="AU212" s="36">
        <f>IF(ISNA(_xlfn.XMATCH("無回答",_xlfn.TEXTSPLIT(回答一覧[[#This Row],[7⃣区のおしらせ「せたがや」でどのようなテーマを特集してほしいか（複数選択可）]],";",,FALSE,0))),0,1)</f>
        <v>0</v>
      </c>
      <c r="AV212" s="8" t="s">
        <v>356</v>
      </c>
      <c r="AW212" s="8" t="s">
        <v>383</v>
      </c>
      <c r="AX212" s="8" t="s">
        <v>698</v>
      </c>
      <c r="AY212" s="7"/>
    </row>
    <row r="213" spans="1:51" ht="40.5">
      <c r="A213" s="6" t="s">
        <v>311</v>
      </c>
      <c r="B213" s="12" t="s">
        <v>413</v>
      </c>
      <c r="C213" s="12" t="s">
        <v>349</v>
      </c>
      <c r="D213" s="8"/>
      <c r="E213" s="8" t="s">
        <v>730</v>
      </c>
      <c r="F213" s="7" t="s">
        <v>350</v>
      </c>
      <c r="G213" s="36">
        <f>IF(ISNA(_xlfn.XMATCH("新聞折込・戸別配付",_xlfn.TEXTSPLIT(回答一覧[[#This Row],[4⃣区のおしらせ「せたがや」をどのように入手しているか（複数選択可）]],";",,FALSE,0))),0,1)</f>
        <v>1</v>
      </c>
      <c r="H213" s="36">
        <f>IF(ISNA(_xlfn.XMATCH("駅",_xlfn.TEXTSPLIT(回答一覧[[#This Row],[4⃣区のおしらせ「せたがや」をどのように入手しているか（複数選択可）]],";",,FALSE,0))),0,1)</f>
        <v>0</v>
      </c>
      <c r="I213" s="36">
        <f>IF(ISNA(_xlfn.XMATCH("郵便局・コンビニエンスストア・その他商業施設",_xlfn.TEXTSPLIT(回答一覧[[#This Row],[4⃣区のおしらせ「せたがや」をどのように入手しているか（複数選択可）]],";",,FALSE,0))),0,1)</f>
        <v>0</v>
      </c>
      <c r="J213" s="36">
        <f>IF(ISNA(_xlfn.XMATCH("区施設",_xlfn.TEXTSPLIT(回答一覧[[#This Row],[4⃣区のおしらせ「せたがや」をどのように入手しているか（複数選択可）]],";",,FALSE,0))),0,1)</f>
        <v>0</v>
      </c>
      <c r="K213" s="36">
        <f>IF(ISNA(_xlfn.XMATCH("区のホームページ",_xlfn.TEXTSPLIT(回答一覧[[#This Row],[4⃣区のおしらせ「せたがや」をどのように入手しているか（複数選択可）]],";",,FALSE,0))),0,1)</f>
        <v>0</v>
      </c>
      <c r="L213" s="36">
        <f>IF(ISNA(_xlfn.XMATCH("カタログポケット・マチイロ",_xlfn.TEXTSPLIT(回答一覧[[#This Row],[4⃣区のおしらせ「せたがや」をどのように入手しているか（複数選択可）]],";",,FALSE,0))),0,1)</f>
        <v>0</v>
      </c>
      <c r="M213" s="36">
        <f>IF(ISNA(_xlfn.XMATCH("入手していない",_xlfn.TEXTSPLIT(回答一覧[[#This Row],[4⃣区のおしらせ「せたがや」をどのように入手しているか（複数選択可）]],";",,FALSE,0))),0,1)</f>
        <v>0</v>
      </c>
      <c r="N213" s="36">
        <f>IF(ISNA(_xlfn.XMATCH("その他",_xlfn.TEXTSPLIT(回答一覧[[#This Row],[4⃣区のおしらせ「せたがや」をどのように入手しているか（複数選択可）]],";",,FALSE,0))),0,1)</f>
        <v>0</v>
      </c>
      <c r="O213" s="36">
        <f>IF(ISNA(_xlfn.XMATCH("無回答",_xlfn.TEXTSPLIT(回答一覧[[#This Row],[4⃣区のおしらせ「せたがや」をどのように入手しているか（複数選択可）]],";",,FALSE,0))),0,1)</f>
        <v>0</v>
      </c>
      <c r="P213" s="8" t="s">
        <v>351</v>
      </c>
      <c r="Q213" s="8" t="s">
        <v>352</v>
      </c>
      <c r="R213" s="8" t="s">
        <v>352</v>
      </c>
      <c r="S213" s="8" t="s">
        <v>352</v>
      </c>
      <c r="T213" s="8" t="s">
        <v>352</v>
      </c>
      <c r="U213" s="8" t="s">
        <v>352</v>
      </c>
      <c r="V213" s="8" t="s">
        <v>353</v>
      </c>
      <c r="W213" s="7" t="s">
        <v>676</v>
      </c>
      <c r="X213" s="36">
        <f>IF(ISNA(_xlfn.XMATCH("利用できる行政サービスや、暮らしに関わる情報・知識を入手したい",_xlfn.TEXTSPLIT(回答一覧[[#This Row],[6⃣区のおしらせ「せたがや」にどんなことを期待するか（複数選択可）]],";",,FALSE,0))),0,1)</f>
        <v>1</v>
      </c>
      <c r="Y213" s="36">
        <f>IF(ISNA(_xlfn.XMATCH("イベントの情報を入手したい",_xlfn.TEXTSPLIT(回答一覧[[#This Row],[6⃣区のおしらせ「せたがや」にどんなことを期待するか（複数選択可）]],";",,FALSE,0))),0,1)</f>
        <v>1</v>
      </c>
      <c r="Z213" s="36">
        <f>IF(ISNA(_xlfn.XMATCH("区の新しい取組みについて知りたい",_xlfn.TEXTSPLIT(回答一覧[[#This Row],[6⃣区のおしらせ「せたがや」にどんなことを期待するか（複数選択可）]],";",,FALSE,0))),0,1)</f>
        <v>1</v>
      </c>
      <c r="AA213" s="36">
        <f>IF(ISNA(_xlfn.XMATCH("予算など区政の基本的な情報を入手したい",_xlfn.TEXTSPLIT(回答一覧[[#This Row],[6⃣区のおしらせ「せたがや」にどんなことを期待するか（複数選択可）]],";",,FALSE,0))),0,1)</f>
        <v>1</v>
      </c>
      <c r="AB213" s="36">
        <f>IF(ISNA(_xlfn.XMATCH("区が直面する課題や、それに対する区の考え・取組みについて知りたい",_xlfn.TEXTSPLIT(回答一覧[[#This Row],[6⃣区のおしらせ「せたがや」にどんなことを期待するか（複数選択可）]],";",,FALSE,0))),0,1)</f>
        <v>0</v>
      </c>
      <c r="AC213" s="36">
        <f>IF(ISNA(_xlfn.XMATCH("区の取組みへの意見募集企画に意見や提案を寄せたい",_xlfn.TEXTSPLIT(回答一覧[[#This Row],[6⃣区のおしらせ「せたがや」にどんなことを期待するか（複数選択可）]],";",,FALSE,0))),0,1)</f>
        <v>0</v>
      </c>
      <c r="AD213" s="36">
        <f>IF(ISNA(_xlfn.XMATCH("区民等と区が協働して取り組んでいる事柄について知りたい",_xlfn.TEXTSPLIT(回答一覧[[#This Row],[6⃣区のおしらせ「せたがや」にどんなことを期待するか（複数選択可）]],";",,FALSE,0))),0,1)</f>
        <v>0</v>
      </c>
      <c r="AE213" s="36">
        <f>IF(ISNA(_xlfn.XMATCH("特にない",_xlfn.TEXTSPLIT(回答一覧[[#This Row],[6⃣区のおしらせ「せたがや」にどんなことを期待するか（複数選択可）]],";",,FALSE,0))),0,1)</f>
        <v>0</v>
      </c>
      <c r="AF213" s="36">
        <f>IF(ISNA(_xlfn.XMATCH("無回答",_xlfn.TEXTSPLIT(回答一覧[[#This Row],[6⃣区のおしらせ「せたがや」にどんなことを期待するか（複数選択可）]],";",,FALSE,0))),0,1)</f>
        <v>0</v>
      </c>
      <c r="AG213" s="7" t="s">
        <v>789</v>
      </c>
      <c r="AH213" s="36">
        <f>IF(ISNA(_xlfn.XMATCH("健康づくりや高齢者・障害者の福祉に関すること",_xlfn.TEXTSPLIT(回答一覧[[#This Row],[7⃣区のおしらせ「せたがや」でどのようなテーマを特集してほしいか（複数選択可）]],";",,FALSE,0))),0,1)</f>
        <v>1</v>
      </c>
      <c r="AI213" s="36">
        <f>IF(ISNA(_xlfn.XMATCH("生活の困りごとに対する支援に関すること",_xlfn.TEXTSPLIT(回答一覧[[#This Row],[7⃣区のおしらせ「せたがや」でどのようなテーマを特集してほしいか（複数選択可）]],";",,FALSE,0))),0,1)</f>
        <v>1</v>
      </c>
      <c r="AJ213" s="36">
        <f>IF(ISNA(_xlfn.XMATCH("子ども・若者や教育に関すること",_xlfn.TEXTSPLIT(回答一覧[[#This Row],[7⃣区のおしらせ「せたがや」でどのようなテーマを特集してほしいか（複数選択可）]],";",,FALSE,0))),0,1)</f>
        <v>0</v>
      </c>
      <c r="AK213" s="36">
        <f>IF(ISNA(_xlfn.XMATCH("地域コミュニティに関すること",_xlfn.TEXTSPLIT(回答一覧[[#This Row],[7⃣区のおしらせ「せたがや」でどのようなテーマを特集してほしいか（複数選択可）]],";",,FALSE,0))),0,1)</f>
        <v>1</v>
      </c>
      <c r="AL213" s="36">
        <f>IF(ISNA(_xlfn.XMATCH("防災や防犯に関すること",_xlfn.TEXTSPLIT(回答一覧[[#This Row],[7⃣区のおしらせ「せたがや」でどのようなテーマを特集してほしいか（複数選択可）]],";",,FALSE,0))),0,1)</f>
        <v>1</v>
      </c>
      <c r="AM213" s="36">
        <f>IF(ISNA(_xlfn.XMATCH("多様性の尊重（人権尊重・男女共同参画）に関すること",_xlfn.TEXTSPLIT(回答一覧[[#This Row],[7⃣区のおしらせ「せたがや」でどのようなテーマを特集してほしいか（複数選択可）]],";",,FALSE,0))),0,1)</f>
        <v>0</v>
      </c>
      <c r="AN213" s="36">
        <f>IF(ISNA(_xlfn.XMATCH("文化・芸術やスポーツ、生涯学習に関すること",_xlfn.TEXTSPLIT(回答一覧[[#This Row],[7⃣区のおしらせ「せたがや」でどのようなテーマを特集してほしいか（複数選択可）]],";",,FALSE,0))),0,1)</f>
        <v>0</v>
      </c>
      <c r="AO213" s="36">
        <f>IF(ISNA(_xlfn.XMATCH("清掃・資源リサイクルに関すること",_xlfn.TEXTSPLIT(回答一覧[[#This Row],[7⃣区のおしらせ「せたがや」でどのようなテーマを特集してほしいか（複数選択可）]],";",,FALSE,0))),0,1)</f>
        <v>1</v>
      </c>
      <c r="AP213" s="36">
        <f>IF(ISNA(_xlfn.XMATCH("消費者支援や産業振興・雇用促進に関すること",_xlfn.TEXTSPLIT(回答一覧[[#This Row],[7⃣区のおしらせ「せたがや」でどのようなテーマを特集してほしいか（複数選択可）]],";",,FALSE,0))),0,1)</f>
        <v>0</v>
      </c>
      <c r="AQ213" s="36">
        <f>IF(ISNA(_xlfn.XMATCH("公園・緑地や自然環境の保護に関すること",_xlfn.TEXTSPLIT(回答一覧[[#This Row],[7⃣区のおしらせ「せたがや」でどのようなテーマを特集してほしいか（複数選択可）]],";",,FALSE,0))),0,1)</f>
        <v>0</v>
      </c>
      <c r="AR213" s="36">
        <f>IF(ISNA(_xlfn.XMATCH("都市景観や交通に関すること",_xlfn.TEXTSPLIT(回答一覧[[#This Row],[7⃣区のおしらせ「せたがや」でどのようなテーマを特集してほしいか（複数選択可）]],";",,FALSE,0))),0,1)</f>
        <v>1</v>
      </c>
      <c r="AS213" s="36">
        <f>IF(ISNA(_xlfn.XMATCH("特にない",_xlfn.TEXTSPLIT(回答一覧[[#This Row],[7⃣区のおしらせ「せたがや」でどのようなテーマを特集してほしいか（複数選択可）]],";",,FALSE,0))),0,1)</f>
        <v>0</v>
      </c>
      <c r="AT213" s="36">
        <f>IF(ISNA(_xlfn.XMATCH("その他",_xlfn.TEXTSPLIT(回答一覧[[#This Row],[7⃣区のおしらせ「せたがや」でどのようなテーマを特集してほしいか（複数選択可）]],";",,FALSE,0))),0,1)</f>
        <v>0</v>
      </c>
      <c r="AU213" s="36">
        <f>IF(ISNA(_xlfn.XMATCH("無回答",_xlfn.TEXTSPLIT(回答一覧[[#This Row],[7⃣区のおしらせ「せたがや」でどのようなテーマを特集してほしいか（複数選択可）]],";",,FALSE,0))),0,1)</f>
        <v>0</v>
      </c>
      <c r="AV213" s="8" t="s">
        <v>356</v>
      </c>
      <c r="AW213" s="8" t="s">
        <v>383</v>
      </c>
      <c r="AX213" s="8" t="s">
        <v>698</v>
      </c>
      <c r="AY213" s="7"/>
    </row>
    <row r="214" spans="1:51" ht="81">
      <c r="A214" s="6" t="s">
        <v>310</v>
      </c>
      <c r="B214" s="12" t="s">
        <v>358</v>
      </c>
      <c r="C214" s="12" t="s">
        <v>349</v>
      </c>
      <c r="D214" s="8"/>
      <c r="E214" s="8" t="s">
        <v>730</v>
      </c>
      <c r="F214" s="7" t="s">
        <v>350</v>
      </c>
      <c r="G214" s="36">
        <f>IF(ISNA(_xlfn.XMATCH("新聞折込・戸別配付",_xlfn.TEXTSPLIT(回答一覧[[#This Row],[4⃣区のおしらせ「せたがや」をどのように入手しているか（複数選択可）]],";",,FALSE,0))),0,1)</f>
        <v>1</v>
      </c>
      <c r="H214" s="36">
        <f>IF(ISNA(_xlfn.XMATCH("駅",_xlfn.TEXTSPLIT(回答一覧[[#This Row],[4⃣区のおしらせ「せたがや」をどのように入手しているか（複数選択可）]],";",,FALSE,0))),0,1)</f>
        <v>0</v>
      </c>
      <c r="I214" s="36">
        <f>IF(ISNA(_xlfn.XMATCH("郵便局・コンビニエンスストア・その他商業施設",_xlfn.TEXTSPLIT(回答一覧[[#This Row],[4⃣区のおしらせ「せたがや」をどのように入手しているか（複数選択可）]],";",,FALSE,0))),0,1)</f>
        <v>0</v>
      </c>
      <c r="J214" s="36">
        <f>IF(ISNA(_xlfn.XMATCH("区施設",_xlfn.TEXTSPLIT(回答一覧[[#This Row],[4⃣区のおしらせ「せたがや」をどのように入手しているか（複数選択可）]],";",,FALSE,0))),0,1)</f>
        <v>0</v>
      </c>
      <c r="K214" s="36">
        <f>IF(ISNA(_xlfn.XMATCH("区のホームページ",_xlfn.TEXTSPLIT(回答一覧[[#This Row],[4⃣区のおしらせ「せたがや」をどのように入手しているか（複数選択可）]],";",,FALSE,0))),0,1)</f>
        <v>0</v>
      </c>
      <c r="L214" s="36">
        <f>IF(ISNA(_xlfn.XMATCH("カタログポケット・マチイロ",_xlfn.TEXTSPLIT(回答一覧[[#This Row],[4⃣区のおしらせ「せたがや」をどのように入手しているか（複数選択可）]],";",,FALSE,0))),0,1)</f>
        <v>0</v>
      </c>
      <c r="M214" s="36">
        <f>IF(ISNA(_xlfn.XMATCH("入手していない",_xlfn.TEXTSPLIT(回答一覧[[#This Row],[4⃣区のおしらせ「せたがや」をどのように入手しているか（複数選択可）]],";",,FALSE,0))),0,1)</f>
        <v>0</v>
      </c>
      <c r="N214" s="36">
        <f>IF(ISNA(_xlfn.XMATCH("その他",_xlfn.TEXTSPLIT(回答一覧[[#This Row],[4⃣区のおしらせ「せたがや」をどのように入手しているか（複数選択可）]],";",,FALSE,0))),0,1)</f>
        <v>0</v>
      </c>
      <c r="O214" s="36">
        <f>IF(ISNA(_xlfn.XMATCH("無回答",_xlfn.TEXTSPLIT(回答一覧[[#This Row],[4⃣区のおしらせ「せたがや」をどのように入手しているか（複数選択可）]],";",,FALSE,0))),0,1)</f>
        <v>0</v>
      </c>
      <c r="P214" s="8" t="s">
        <v>360</v>
      </c>
      <c r="Q214" s="8" t="s">
        <v>377</v>
      </c>
      <c r="R214" s="8" t="s">
        <v>352</v>
      </c>
      <c r="S214" s="8" t="s">
        <v>352</v>
      </c>
      <c r="T214" s="8" t="s">
        <v>352</v>
      </c>
      <c r="U214" s="8" t="s">
        <v>377</v>
      </c>
      <c r="V214" s="8" t="s">
        <v>353</v>
      </c>
      <c r="W214" s="7" t="s">
        <v>430</v>
      </c>
      <c r="X214" s="36">
        <f>IF(ISNA(_xlfn.XMATCH("利用できる行政サービスや、暮らしに関わる情報・知識を入手したい",_xlfn.TEXTSPLIT(回答一覧[[#This Row],[6⃣区のおしらせ「せたがや」にどんなことを期待するか（複数選択可）]],";",,FALSE,0))),0,1)</f>
        <v>1</v>
      </c>
      <c r="Y214" s="36">
        <f>IF(ISNA(_xlfn.XMATCH("イベントの情報を入手したい",_xlfn.TEXTSPLIT(回答一覧[[#This Row],[6⃣区のおしらせ「せたがや」にどんなことを期待するか（複数選択可）]],";",,FALSE,0))),0,1)</f>
        <v>1</v>
      </c>
      <c r="Z214" s="36">
        <f>IF(ISNA(_xlfn.XMATCH("区の新しい取組みについて知りたい",_xlfn.TEXTSPLIT(回答一覧[[#This Row],[6⃣区のおしらせ「せたがや」にどんなことを期待するか（複数選択可）]],";",,FALSE,0))),0,1)</f>
        <v>1</v>
      </c>
      <c r="AA214" s="36">
        <f>IF(ISNA(_xlfn.XMATCH("予算など区政の基本的な情報を入手したい",_xlfn.TEXTSPLIT(回答一覧[[#This Row],[6⃣区のおしらせ「せたがや」にどんなことを期待するか（複数選択可）]],";",,FALSE,0))),0,1)</f>
        <v>0</v>
      </c>
      <c r="AB214" s="36">
        <f>IF(ISNA(_xlfn.XMATCH("区が直面する課題や、それに対する区の考え・取組みについて知りたい",_xlfn.TEXTSPLIT(回答一覧[[#This Row],[6⃣区のおしらせ「せたがや」にどんなことを期待するか（複数選択可）]],";",,FALSE,0))),0,1)</f>
        <v>1</v>
      </c>
      <c r="AC214" s="36">
        <f>IF(ISNA(_xlfn.XMATCH("区の取組みへの意見募集企画に意見や提案を寄せたい",_xlfn.TEXTSPLIT(回答一覧[[#This Row],[6⃣区のおしらせ「せたがや」にどんなことを期待するか（複数選択可）]],";",,FALSE,0))),0,1)</f>
        <v>1</v>
      </c>
      <c r="AD214" s="36">
        <f>IF(ISNA(_xlfn.XMATCH("区民等と区が協働して取り組んでいる事柄について知りたい",_xlfn.TEXTSPLIT(回答一覧[[#This Row],[6⃣区のおしらせ「せたがや」にどんなことを期待するか（複数選択可）]],";",,FALSE,0))),0,1)</f>
        <v>1</v>
      </c>
      <c r="AE214" s="36">
        <f>IF(ISNA(_xlfn.XMATCH("特にない",_xlfn.TEXTSPLIT(回答一覧[[#This Row],[6⃣区のおしらせ「せたがや」にどんなことを期待するか（複数選択可）]],";",,FALSE,0))),0,1)</f>
        <v>0</v>
      </c>
      <c r="AF214" s="36">
        <f>IF(ISNA(_xlfn.XMATCH("無回答",_xlfn.TEXTSPLIT(回答一覧[[#This Row],[6⃣区のおしらせ「せたがや」にどんなことを期待するか（複数選択可）]],";",,FALSE,0))),0,1)</f>
        <v>0</v>
      </c>
      <c r="AG214" s="7" t="s">
        <v>790</v>
      </c>
      <c r="AH214" s="36">
        <f>IF(ISNA(_xlfn.XMATCH("健康づくりや高齢者・障害者の福祉に関すること",_xlfn.TEXTSPLIT(回答一覧[[#This Row],[7⃣区のおしらせ「せたがや」でどのようなテーマを特集してほしいか（複数選択可）]],";",,FALSE,0))),0,1)</f>
        <v>1</v>
      </c>
      <c r="AI214" s="36">
        <f>IF(ISNA(_xlfn.XMATCH("生活の困りごとに対する支援に関すること",_xlfn.TEXTSPLIT(回答一覧[[#This Row],[7⃣区のおしらせ「せたがや」でどのようなテーマを特集してほしいか（複数選択可）]],";",,FALSE,0))),0,1)</f>
        <v>1</v>
      </c>
      <c r="AJ214" s="36">
        <f>IF(ISNA(_xlfn.XMATCH("子ども・若者や教育に関すること",_xlfn.TEXTSPLIT(回答一覧[[#This Row],[7⃣区のおしらせ「せたがや」でどのようなテーマを特集してほしいか（複数選択可）]],";",,FALSE,0))),0,1)</f>
        <v>1</v>
      </c>
      <c r="AK214" s="36">
        <f>IF(ISNA(_xlfn.XMATCH("地域コミュニティに関すること",_xlfn.TEXTSPLIT(回答一覧[[#This Row],[7⃣区のおしらせ「せたがや」でどのようなテーマを特集してほしいか（複数選択可）]],";",,FALSE,0))),0,1)</f>
        <v>1</v>
      </c>
      <c r="AL214" s="36">
        <f>IF(ISNA(_xlfn.XMATCH("防災や防犯に関すること",_xlfn.TEXTSPLIT(回答一覧[[#This Row],[7⃣区のおしらせ「せたがや」でどのようなテーマを特集してほしいか（複数選択可）]],";",,FALSE,0))),0,1)</f>
        <v>1</v>
      </c>
      <c r="AM214" s="36">
        <f>IF(ISNA(_xlfn.XMATCH("多様性の尊重（人権尊重・男女共同参画）に関すること",_xlfn.TEXTSPLIT(回答一覧[[#This Row],[7⃣区のおしらせ「せたがや」でどのようなテーマを特集してほしいか（複数選択可）]],";",,FALSE,0))),0,1)</f>
        <v>1</v>
      </c>
      <c r="AN214" s="36">
        <f>IF(ISNA(_xlfn.XMATCH("文化・芸術やスポーツ、生涯学習に関すること",_xlfn.TEXTSPLIT(回答一覧[[#This Row],[7⃣区のおしらせ「せたがや」でどのようなテーマを特集してほしいか（複数選択可）]],";",,FALSE,0))),0,1)</f>
        <v>1</v>
      </c>
      <c r="AO214" s="36">
        <f>IF(ISNA(_xlfn.XMATCH("清掃・資源リサイクルに関すること",_xlfn.TEXTSPLIT(回答一覧[[#This Row],[7⃣区のおしらせ「せたがや」でどのようなテーマを特集してほしいか（複数選択可）]],";",,FALSE,0))),0,1)</f>
        <v>1</v>
      </c>
      <c r="AP214" s="36">
        <f>IF(ISNA(_xlfn.XMATCH("消費者支援や産業振興・雇用促進に関すること",_xlfn.TEXTSPLIT(回答一覧[[#This Row],[7⃣区のおしらせ「せたがや」でどのようなテーマを特集してほしいか（複数選択可）]],";",,FALSE,0))),0,1)</f>
        <v>0</v>
      </c>
      <c r="AQ214" s="36">
        <f>IF(ISNA(_xlfn.XMATCH("公園・緑地や自然環境の保護に関すること",_xlfn.TEXTSPLIT(回答一覧[[#This Row],[7⃣区のおしらせ「せたがや」でどのようなテーマを特集してほしいか（複数選択可）]],";",,FALSE,0))),0,1)</f>
        <v>1</v>
      </c>
      <c r="AR214" s="36">
        <f>IF(ISNA(_xlfn.XMATCH("都市景観や交通に関すること",_xlfn.TEXTSPLIT(回答一覧[[#This Row],[7⃣区のおしらせ「せたがや」でどのようなテーマを特集してほしいか（複数選択可）]],";",,FALSE,0))),0,1)</f>
        <v>1</v>
      </c>
      <c r="AS214" s="36">
        <f>IF(ISNA(_xlfn.XMATCH("特にない",_xlfn.TEXTSPLIT(回答一覧[[#This Row],[7⃣区のおしらせ「せたがや」でどのようなテーマを特集してほしいか（複数選択可）]],";",,FALSE,0))),0,1)</f>
        <v>0</v>
      </c>
      <c r="AT214" s="36">
        <f>IF(ISNA(_xlfn.XMATCH("その他",_xlfn.TEXTSPLIT(回答一覧[[#This Row],[7⃣区のおしらせ「せたがや」でどのようなテーマを特集してほしいか（複数選択可）]],";",,FALSE,0))),0,1)</f>
        <v>0</v>
      </c>
      <c r="AU214" s="36">
        <f>IF(ISNA(_xlfn.XMATCH("無回答",_xlfn.TEXTSPLIT(回答一覧[[#This Row],[7⃣区のおしらせ「せたがや」でどのようなテーマを特集してほしいか（複数選択可）]],";",,FALSE,0))),0,1)</f>
        <v>0</v>
      </c>
      <c r="AV214" s="8" t="s">
        <v>363</v>
      </c>
      <c r="AW214" s="8" t="s">
        <v>383</v>
      </c>
      <c r="AX214" s="8" t="s">
        <v>698</v>
      </c>
      <c r="AY214" s="7"/>
    </row>
    <row r="215" spans="1:51" ht="27">
      <c r="A215" s="6" t="s">
        <v>309</v>
      </c>
      <c r="B215" s="12" t="s">
        <v>358</v>
      </c>
      <c r="C215" s="12" t="s">
        <v>349</v>
      </c>
      <c r="D215" s="8"/>
      <c r="E215" s="8" t="s">
        <v>730</v>
      </c>
      <c r="F215" s="7" t="s">
        <v>350</v>
      </c>
      <c r="G215" s="36">
        <f>IF(ISNA(_xlfn.XMATCH("新聞折込・戸別配付",_xlfn.TEXTSPLIT(回答一覧[[#This Row],[4⃣区のおしらせ「せたがや」をどのように入手しているか（複数選択可）]],";",,FALSE,0))),0,1)</f>
        <v>1</v>
      </c>
      <c r="H215" s="36">
        <f>IF(ISNA(_xlfn.XMATCH("駅",_xlfn.TEXTSPLIT(回答一覧[[#This Row],[4⃣区のおしらせ「せたがや」をどのように入手しているか（複数選択可）]],";",,FALSE,0))),0,1)</f>
        <v>0</v>
      </c>
      <c r="I215" s="36">
        <f>IF(ISNA(_xlfn.XMATCH("郵便局・コンビニエンスストア・その他商業施設",_xlfn.TEXTSPLIT(回答一覧[[#This Row],[4⃣区のおしらせ「せたがや」をどのように入手しているか（複数選択可）]],";",,FALSE,0))),0,1)</f>
        <v>0</v>
      </c>
      <c r="J215" s="36">
        <f>IF(ISNA(_xlfn.XMATCH("区施設",_xlfn.TEXTSPLIT(回答一覧[[#This Row],[4⃣区のおしらせ「せたがや」をどのように入手しているか（複数選択可）]],";",,FALSE,0))),0,1)</f>
        <v>0</v>
      </c>
      <c r="K215" s="36">
        <f>IF(ISNA(_xlfn.XMATCH("区のホームページ",_xlfn.TEXTSPLIT(回答一覧[[#This Row],[4⃣区のおしらせ「せたがや」をどのように入手しているか（複数選択可）]],";",,FALSE,0))),0,1)</f>
        <v>0</v>
      </c>
      <c r="L215" s="36">
        <f>IF(ISNA(_xlfn.XMATCH("カタログポケット・マチイロ",_xlfn.TEXTSPLIT(回答一覧[[#This Row],[4⃣区のおしらせ「せたがや」をどのように入手しているか（複数選択可）]],";",,FALSE,0))),0,1)</f>
        <v>0</v>
      </c>
      <c r="M215" s="36">
        <f>IF(ISNA(_xlfn.XMATCH("入手していない",_xlfn.TEXTSPLIT(回答一覧[[#This Row],[4⃣区のおしらせ「せたがや」をどのように入手しているか（複数選択可）]],";",,FALSE,0))),0,1)</f>
        <v>0</v>
      </c>
      <c r="N215" s="36">
        <f>IF(ISNA(_xlfn.XMATCH("その他",_xlfn.TEXTSPLIT(回答一覧[[#This Row],[4⃣区のおしらせ「せたがや」をどのように入手しているか（複数選択可）]],";",,FALSE,0))),0,1)</f>
        <v>0</v>
      </c>
      <c r="O215" s="36">
        <f>IF(ISNA(_xlfn.XMATCH("無回答",_xlfn.TEXTSPLIT(回答一覧[[#This Row],[4⃣区のおしらせ「せたがや」をどのように入手しているか（複数選択可）]],";",,FALSE,0))),0,1)</f>
        <v>0</v>
      </c>
      <c r="P215" s="8" t="s">
        <v>387</v>
      </c>
      <c r="Q215" s="8" t="s">
        <v>377</v>
      </c>
      <c r="R215" s="8" t="s">
        <v>352</v>
      </c>
      <c r="S215" s="8" t="s">
        <v>377</v>
      </c>
      <c r="T215" s="8" t="s">
        <v>352</v>
      </c>
      <c r="U215" s="8" t="s">
        <v>352</v>
      </c>
      <c r="V215" s="8" t="s">
        <v>370</v>
      </c>
      <c r="W215" s="7" t="s">
        <v>464</v>
      </c>
      <c r="X215" s="36">
        <f>IF(ISNA(_xlfn.XMATCH("利用できる行政サービスや、暮らしに関わる情報・知識を入手したい",_xlfn.TEXTSPLIT(回答一覧[[#This Row],[6⃣区のおしらせ「せたがや」にどんなことを期待するか（複数選択可）]],";",,FALSE,0))),0,1)</f>
        <v>0</v>
      </c>
      <c r="Y215" s="36">
        <f>IF(ISNA(_xlfn.XMATCH("イベントの情報を入手したい",_xlfn.TEXTSPLIT(回答一覧[[#This Row],[6⃣区のおしらせ「せたがや」にどんなことを期待するか（複数選択可）]],";",,FALSE,0))),0,1)</f>
        <v>0</v>
      </c>
      <c r="Z215" s="36">
        <f>IF(ISNA(_xlfn.XMATCH("区の新しい取組みについて知りたい",_xlfn.TEXTSPLIT(回答一覧[[#This Row],[6⃣区のおしらせ「せたがや」にどんなことを期待するか（複数選択可）]],";",,FALSE,0))),0,1)</f>
        <v>1</v>
      </c>
      <c r="AA215" s="36">
        <f>IF(ISNA(_xlfn.XMATCH("予算など区政の基本的な情報を入手したい",_xlfn.TEXTSPLIT(回答一覧[[#This Row],[6⃣区のおしらせ「せたがや」にどんなことを期待するか（複数選択可）]],";",,FALSE,0))),0,1)</f>
        <v>0</v>
      </c>
      <c r="AB215" s="36">
        <f>IF(ISNA(_xlfn.XMATCH("区が直面する課題や、それに対する区の考え・取組みについて知りたい",_xlfn.TEXTSPLIT(回答一覧[[#This Row],[6⃣区のおしらせ「せたがや」にどんなことを期待するか（複数選択可）]],";",,FALSE,0))),0,1)</f>
        <v>1</v>
      </c>
      <c r="AC215" s="36">
        <f>IF(ISNA(_xlfn.XMATCH("区の取組みへの意見募集企画に意見や提案を寄せたい",_xlfn.TEXTSPLIT(回答一覧[[#This Row],[6⃣区のおしらせ「せたがや」にどんなことを期待するか（複数選択可）]],";",,FALSE,0))),0,1)</f>
        <v>0</v>
      </c>
      <c r="AD215" s="36">
        <f>IF(ISNA(_xlfn.XMATCH("区民等と区が協働して取り組んでいる事柄について知りたい",_xlfn.TEXTSPLIT(回答一覧[[#This Row],[6⃣区のおしらせ「せたがや」にどんなことを期待するか（複数選択可）]],";",,FALSE,0))),0,1)</f>
        <v>0</v>
      </c>
      <c r="AE215" s="36">
        <f>IF(ISNA(_xlfn.XMATCH("特にない",_xlfn.TEXTSPLIT(回答一覧[[#This Row],[6⃣区のおしらせ「せたがや」にどんなことを期待するか（複数選択可）]],";",,FALSE,0))),0,1)</f>
        <v>0</v>
      </c>
      <c r="AF215" s="36">
        <f>IF(ISNA(_xlfn.XMATCH("無回答",_xlfn.TEXTSPLIT(回答一覧[[#This Row],[6⃣区のおしらせ「せたがや」にどんなことを期待するか（複数選択可）]],";",,FALSE,0))),0,1)</f>
        <v>0</v>
      </c>
      <c r="AG215" s="7" t="s">
        <v>755</v>
      </c>
      <c r="AH215" s="36">
        <f>IF(ISNA(_xlfn.XMATCH("健康づくりや高齢者・障害者の福祉に関すること",_xlfn.TEXTSPLIT(回答一覧[[#This Row],[7⃣区のおしらせ「せたがや」でどのようなテーマを特集してほしいか（複数選択可）]],";",,FALSE,0))),0,1)</f>
        <v>0</v>
      </c>
      <c r="AI215" s="36">
        <f>IF(ISNA(_xlfn.XMATCH("生活の困りごとに対する支援に関すること",_xlfn.TEXTSPLIT(回答一覧[[#This Row],[7⃣区のおしらせ「せたがや」でどのようなテーマを特集してほしいか（複数選択可）]],";",,FALSE,0))),0,1)</f>
        <v>0</v>
      </c>
      <c r="AJ215" s="36">
        <f>IF(ISNA(_xlfn.XMATCH("子ども・若者や教育に関すること",_xlfn.TEXTSPLIT(回答一覧[[#This Row],[7⃣区のおしらせ「せたがや」でどのようなテーマを特集してほしいか（複数選択可）]],";",,FALSE,0))),0,1)</f>
        <v>0</v>
      </c>
      <c r="AK215" s="36">
        <f>IF(ISNA(_xlfn.XMATCH("地域コミュニティに関すること",_xlfn.TEXTSPLIT(回答一覧[[#This Row],[7⃣区のおしらせ「せたがや」でどのようなテーマを特集してほしいか（複数選択可）]],";",,FALSE,0))),0,1)</f>
        <v>0</v>
      </c>
      <c r="AL215" s="36">
        <f>IF(ISNA(_xlfn.XMATCH("防災や防犯に関すること",_xlfn.TEXTSPLIT(回答一覧[[#This Row],[7⃣区のおしらせ「せたがや」でどのようなテーマを特集してほしいか（複数選択可）]],";",,FALSE,0))),0,1)</f>
        <v>1</v>
      </c>
      <c r="AM215" s="36">
        <f>IF(ISNA(_xlfn.XMATCH("多様性の尊重（人権尊重・男女共同参画）に関すること",_xlfn.TEXTSPLIT(回答一覧[[#This Row],[7⃣区のおしらせ「せたがや」でどのようなテーマを特集してほしいか（複数選択可）]],";",,FALSE,0))),0,1)</f>
        <v>0</v>
      </c>
      <c r="AN215" s="36">
        <f>IF(ISNA(_xlfn.XMATCH("文化・芸術やスポーツ、生涯学習に関すること",_xlfn.TEXTSPLIT(回答一覧[[#This Row],[7⃣区のおしらせ「せたがや」でどのようなテーマを特集してほしいか（複数選択可）]],";",,FALSE,0))),0,1)</f>
        <v>1</v>
      </c>
      <c r="AO215" s="36">
        <f>IF(ISNA(_xlfn.XMATCH("清掃・資源リサイクルに関すること",_xlfn.TEXTSPLIT(回答一覧[[#This Row],[7⃣区のおしらせ「せたがや」でどのようなテーマを特集してほしいか（複数選択可）]],";",,FALSE,0))),0,1)</f>
        <v>0</v>
      </c>
      <c r="AP215" s="36">
        <f>IF(ISNA(_xlfn.XMATCH("消費者支援や産業振興・雇用促進に関すること",_xlfn.TEXTSPLIT(回答一覧[[#This Row],[7⃣区のおしらせ「せたがや」でどのようなテーマを特集してほしいか（複数選択可）]],";",,FALSE,0))),0,1)</f>
        <v>0</v>
      </c>
      <c r="AQ215" s="36">
        <f>IF(ISNA(_xlfn.XMATCH("公園・緑地や自然環境の保護に関すること",_xlfn.TEXTSPLIT(回答一覧[[#This Row],[7⃣区のおしらせ「せたがや」でどのようなテーマを特集してほしいか（複数選択可）]],";",,FALSE,0))),0,1)</f>
        <v>0</v>
      </c>
      <c r="AR215" s="36">
        <f>IF(ISNA(_xlfn.XMATCH("都市景観や交通に関すること",_xlfn.TEXTSPLIT(回答一覧[[#This Row],[7⃣区のおしらせ「せたがや」でどのようなテーマを特集してほしいか（複数選択可）]],";",,FALSE,0))),0,1)</f>
        <v>0</v>
      </c>
      <c r="AS215" s="36">
        <f>IF(ISNA(_xlfn.XMATCH("特にない",_xlfn.TEXTSPLIT(回答一覧[[#This Row],[7⃣区のおしらせ「せたがや」でどのようなテーマを特集してほしいか（複数選択可）]],";",,FALSE,0))),0,1)</f>
        <v>0</v>
      </c>
      <c r="AT215" s="36">
        <f>IF(ISNA(_xlfn.XMATCH("その他",_xlfn.TEXTSPLIT(回答一覧[[#This Row],[7⃣区のおしらせ「せたがや」でどのようなテーマを特集してほしいか（複数選択可）]],";",,FALSE,0))),0,1)</f>
        <v>0</v>
      </c>
      <c r="AU215" s="36">
        <f>IF(ISNA(_xlfn.XMATCH("無回答",_xlfn.TEXTSPLIT(回答一覧[[#This Row],[7⃣区のおしらせ「せたがや」でどのようなテーマを特集してほしいか（複数選択可）]],";",,FALSE,0))),0,1)</f>
        <v>0</v>
      </c>
      <c r="AV215" s="8" t="s">
        <v>419</v>
      </c>
      <c r="AW215" s="8" t="s">
        <v>357</v>
      </c>
      <c r="AX215" s="8" t="s">
        <v>698</v>
      </c>
      <c r="AY215" s="7"/>
    </row>
    <row r="216" spans="1:51" ht="67.5">
      <c r="A216" s="6" t="s">
        <v>308</v>
      </c>
      <c r="B216" s="12" t="s">
        <v>348</v>
      </c>
      <c r="C216" s="12" t="s">
        <v>349</v>
      </c>
      <c r="D216" s="8"/>
      <c r="E216" s="8" t="s">
        <v>363</v>
      </c>
      <c r="F216" s="7" t="s">
        <v>350</v>
      </c>
      <c r="G216" s="36">
        <f>IF(ISNA(_xlfn.XMATCH("新聞折込・戸別配付",_xlfn.TEXTSPLIT(回答一覧[[#This Row],[4⃣区のおしらせ「せたがや」をどのように入手しているか（複数選択可）]],";",,FALSE,0))),0,1)</f>
        <v>1</v>
      </c>
      <c r="H216" s="36">
        <f>IF(ISNA(_xlfn.XMATCH("駅",_xlfn.TEXTSPLIT(回答一覧[[#This Row],[4⃣区のおしらせ「せたがや」をどのように入手しているか（複数選択可）]],";",,FALSE,0))),0,1)</f>
        <v>0</v>
      </c>
      <c r="I216" s="36">
        <f>IF(ISNA(_xlfn.XMATCH("郵便局・コンビニエンスストア・その他商業施設",_xlfn.TEXTSPLIT(回答一覧[[#This Row],[4⃣区のおしらせ「せたがや」をどのように入手しているか（複数選択可）]],";",,FALSE,0))),0,1)</f>
        <v>0</v>
      </c>
      <c r="J216" s="36">
        <f>IF(ISNA(_xlfn.XMATCH("区施設",_xlfn.TEXTSPLIT(回答一覧[[#This Row],[4⃣区のおしらせ「せたがや」をどのように入手しているか（複数選択可）]],";",,FALSE,0))),0,1)</f>
        <v>0</v>
      </c>
      <c r="K216" s="36">
        <f>IF(ISNA(_xlfn.XMATCH("区のホームページ",_xlfn.TEXTSPLIT(回答一覧[[#This Row],[4⃣区のおしらせ「せたがや」をどのように入手しているか（複数選択可）]],";",,FALSE,0))),0,1)</f>
        <v>0</v>
      </c>
      <c r="L216" s="36">
        <f>IF(ISNA(_xlfn.XMATCH("カタログポケット・マチイロ",_xlfn.TEXTSPLIT(回答一覧[[#This Row],[4⃣区のおしらせ「せたがや」をどのように入手しているか（複数選択可）]],";",,FALSE,0))),0,1)</f>
        <v>0</v>
      </c>
      <c r="M216" s="36">
        <f>IF(ISNA(_xlfn.XMATCH("入手していない",_xlfn.TEXTSPLIT(回答一覧[[#This Row],[4⃣区のおしらせ「せたがや」をどのように入手しているか（複数選択可）]],";",,FALSE,0))),0,1)</f>
        <v>0</v>
      </c>
      <c r="N216" s="36">
        <f>IF(ISNA(_xlfn.XMATCH("その他",_xlfn.TEXTSPLIT(回答一覧[[#This Row],[4⃣区のおしらせ「せたがや」をどのように入手しているか（複数選択可）]],";",,FALSE,0))),0,1)</f>
        <v>0</v>
      </c>
      <c r="O216" s="36">
        <f>IF(ISNA(_xlfn.XMATCH("無回答",_xlfn.TEXTSPLIT(回答一覧[[#This Row],[4⃣区のおしらせ「せたがや」をどのように入手しているか（複数選択可）]],";",,FALSE,0))),0,1)</f>
        <v>0</v>
      </c>
      <c r="P216" s="8" t="s">
        <v>360</v>
      </c>
      <c r="Q216" s="8" t="s">
        <v>377</v>
      </c>
      <c r="R216" s="8" t="s">
        <v>377</v>
      </c>
      <c r="S216" s="8" t="s">
        <v>377</v>
      </c>
      <c r="T216" s="8" t="s">
        <v>377</v>
      </c>
      <c r="U216" s="8" t="s">
        <v>352</v>
      </c>
      <c r="V216" s="8" t="s">
        <v>353</v>
      </c>
      <c r="W216" s="7" t="s">
        <v>354</v>
      </c>
      <c r="X216" s="36">
        <f>IF(ISNA(_xlfn.XMATCH("利用できる行政サービスや、暮らしに関わる情報・知識を入手したい",_xlfn.TEXTSPLIT(回答一覧[[#This Row],[6⃣区のおしらせ「せたがや」にどんなことを期待するか（複数選択可）]],";",,FALSE,0))),0,1)</f>
        <v>1</v>
      </c>
      <c r="Y216" s="36">
        <f>IF(ISNA(_xlfn.XMATCH("イベントの情報を入手したい",_xlfn.TEXTSPLIT(回答一覧[[#This Row],[6⃣区のおしらせ「せたがや」にどんなことを期待するか（複数選択可）]],";",,FALSE,0))),0,1)</f>
        <v>1</v>
      </c>
      <c r="Z216" s="36">
        <f>IF(ISNA(_xlfn.XMATCH("区の新しい取組みについて知りたい",_xlfn.TEXTSPLIT(回答一覧[[#This Row],[6⃣区のおしらせ「せたがや」にどんなことを期待するか（複数選択可）]],";",,FALSE,0))),0,1)</f>
        <v>1</v>
      </c>
      <c r="AA216" s="36">
        <f>IF(ISNA(_xlfn.XMATCH("予算など区政の基本的な情報を入手したい",_xlfn.TEXTSPLIT(回答一覧[[#This Row],[6⃣区のおしらせ「せたがや」にどんなことを期待するか（複数選択可）]],";",,FALSE,0))),0,1)</f>
        <v>1</v>
      </c>
      <c r="AB216" s="36">
        <f>IF(ISNA(_xlfn.XMATCH("区が直面する課題や、それに対する区の考え・取組みについて知りたい",_xlfn.TEXTSPLIT(回答一覧[[#This Row],[6⃣区のおしらせ「せたがや」にどんなことを期待するか（複数選択可）]],";",,FALSE,0))),0,1)</f>
        <v>1</v>
      </c>
      <c r="AC216" s="36">
        <f>IF(ISNA(_xlfn.XMATCH("区の取組みへの意見募集企画に意見や提案を寄せたい",_xlfn.TEXTSPLIT(回答一覧[[#This Row],[6⃣区のおしらせ「せたがや」にどんなことを期待するか（複数選択可）]],";",,FALSE,0))),0,1)</f>
        <v>0</v>
      </c>
      <c r="AD216" s="36">
        <f>IF(ISNA(_xlfn.XMATCH("区民等と区が協働して取り組んでいる事柄について知りたい",_xlfn.TEXTSPLIT(回答一覧[[#This Row],[6⃣区のおしらせ「せたがや」にどんなことを期待するか（複数選択可）]],";",,FALSE,0))),0,1)</f>
        <v>0</v>
      </c>
      <c r="AE216" s="36">
        <f>IF(ISNA(_xlfn.XMATCH("特にない",_xlfn.TEXTSPLIT(回答一覧[[#This Row],[6⃣区のおしらせ「せたがや」にどんなことを期待するか（複数選択可）]],";",,FALSE,0))),0,1)</f>
        <v>0</v>
      </c>
      <c r="AF216" s="36">
        <f>IF(ISNA(_xlfn.XMATCH("無回答",_xlfn.TEXTSPLIT(回答一覧[[#This Row],[6⃣区のおしらせ「せたがや」にどんなことを期待するか（複数選択可）]],";",,FALSE,0))),0,1)</f>
        <v>0</v>
      </c>
      <c r="AG216" s="7" t="s">
        <v>791</v>
      </c>
      <c r="AH216" s="36">
        <f>IF(ISNA(_xlfn.XMATCH("健康づくりや高齢者・障害者の福祉に関すること",_xlfn.TEXTSPLIT(回答一覧[[#This Row],[7⃣区のおしらせ「せたがや」でどのようなテーマを特集してほしいか（複数選択可）]],";",,FALSE,0))),0,1)</f>
        <v>1</v>
      </c>
      <c r="AI216" s="36">
        <f>IF(ISNA(_xlfn.XMATCH("生活の困りごとに対する支援に関すること",_xlfn.TEXTSPLIT(回答一覧[[#This Row],[7⃣区のおしらせ「せたがや」でどのようなテーマを特集してほしいか（複数選択可）]],";",,FALSE,0))),0,1)</f>
        <v>1</v>
      </c>
      <c r="AJ216" s="36">
        <f>IF(ISNA(_xlfn.XMATCH("子ども・若者や教育に関すること",_xlfn.TEXTSPLIT(回答一覧[[#This Row],[7⃣区のおしらせ「せたがや」でどのようなテーマを特集してほしいか（複数選択可）]],";",,FALSE,0))),0,1)</f>
        <v>1</v>
      </c>
      <c r="AK216" s="36">
        <f>IF(ISNA(_xlfn.XMATCH("地域コミュニティに関すること",_xlfn.TEXTSPLIT(回答一覧[[#This Row],[7⃣区のおしらせ「せたがや」でどのようなテーマを特集してほしいか（複数選択可）]],";",,FALSE,0))),0,1)</f>
        <v>1</v>
      </c>
      <c r="AL216" s="36">
        <f>IF(ISNA(_xlfn.XMATCH("防災や防犯に関すること",_xlfn.TEXTSPLIT(回答一覧[[#This Row],[7⃣区のおしらせ「せたがや」でどのようなテーマを特集してほしいか（複数選択可）]],";",,FALSE,0))),0,1)</f>
        <v>1</v>
      </c>
      <c r="AM216" s="36">
        <f>IF(ISNA(_xlfn.XMATCH("多様性の尊重（人権尊重・男女共同参画）に関すること",_xlfn.TEXTSPLIT(回答一覧[[#This Row],[7⃣区のおしらせ「せたがや」でどのようなテーマを特集してほしいか（複数選択可）]],";",,FALSE,0))),0,1)</f>
        <v>0</v>
      </c>
      <c r="AN216" s="36">
        <f>IF(ISNA(_xlfn.XMATCH("文化・芸術やスポーツ、生涯学習に関すること",_xlfn.TEXTSPLIT(回答一覧[[#This Row],[7⃣区のおしらせ「せたがや」でどのようなテーマを特集してほしいか（複数選択可）]],";",,FALSE,0))),0,1)</f>
        <v>1</v>
      </c>
      <c r="AO216" s="36">
        <f>IF(ISNA(_xlfn.XMATCH("清掃・資源リサイクルに関すること",_xlfn.TEXTSPLIT(回答一覧[[#This Row],[7⃣区のおしらせ「せたがや」でどのようなテーマを特集してほしいか（複数選択可）]],";",,FALSE,0))),0,1)</f>
        <v>1</v>
      </c>
      <c r="AP216" s="36">
        <f>IF(ISNA(_xlfn.XMATCH("消費者支援や産業振興・雇用促進に関すること",_xlfn.TEXTSPLIT(回答一覧[[#This Row],[7⃣区のおしらせ「せたがや」でどのようなテーマを特集してほしいか（複数選択可）]],";",,FALSE,0))),0,1)</f>
        <v>1</v>
      </c>
      <c r="AQ216" s="36">
        <f>IF(ISNA(_xlfn.XMATCH("公園・緑地や自然環境の保護に関すること",_xlfn.TEXTSPLIT(回答一覧[[#This Row],[7⃣区のおしらせ「せたがや」でどのようなテーマを特集してほしいか（複数選択可）]],";",,FALSE,0))),0,1)</f>
        <v>1</v>
      </c>
      <c r="AR216" s="36">
        <f>IF(ISNA(_xlfn.XMATCH("都市景観や交通に関すること",_xlfn.TEXTSPLIT(回答一覧[[#This Row],[7⃣区のおしらせ「せたがや」でどのようなテーマを特集してほしいか（複数選択可）]],";",,FALSE,0))),0,1)</f>
        <v>1</v>
      </c>
      <c r="AS216" s="36">
        <f>IF(ISNA(_xlfn.XMATCH("特にない",_xlfn.TEXTSPLIT(回答一覧[[#This Row],[7⃣区のおしらせ「せたがや」でどのようなテーマを特集してほしいか（複数選択可）]],";",,FALSE,0))),0,1)</f>
        <v>0</v>
      </c>
      <c r="AT216" s="36">
        <f>IF(ISNA(_xlfn.XMATCH("その他",_xlfn.TEXTSPLIT(回答一覧[[#This Row],[7⃣区のおしらせ「せたがや」でどのようなテーマを特集してほしいか（複数選択可）]],";",,FALSE,0))),0,1)</f>
        <v>0</v>
      </c>
      <c r="AU216" s="36">
        <f>IF(ISNA(_xlfn.XMATCH("無回答",_xlfn.TEXTSPLIT(回答一覧[[#This Row],[7⃣区のおしらせ「せたがや」でどのようなテーマを特集してほしいか（複数選択可）]],";",,FALSE,0))),0,1)</f>
        <v>0</v>
      </c>
      <c r="AV216" s="8" t="s">
        <v>356</v>
      </c>
      <c r="AW216" s="8" t="s">
        <v>357</v>
      </c>
      <c r="AX216" s="8" t="s">
        <v>698</v>
      </c>
      <c r="AY216" s="7"/>
    </row>
    <row r="217" spans="1:51" ht="81">
      <c r="A217" s="6" t="s">
        <v>307</v>
      </c>
      <c r="B217" s="12" t="s">
        <v>413</v>
      </c>
      <c r="C217" s="12" t="s">
        <v>380</v>
      </c>
      <c r="D217" s="8"/>
      <c r="E217" s="8" t="s">
        <v>363</v>
      </c>
      <c r="F217" s="7" t="s">
        <v>350</v>
      </c>
      <c r="G217" s="36">
        <f>IF(ISNA(_xlfn.XMATCH("新聞折込・戸別配付",_xlfn.TEXTSPLIT(回答一覧[[#This Row],[4⃣区のおしらせ「せたがや」をどのように入手しているか（複数選択可）]],";",,FALSE,0))),0,1)</f>
        <v>1</v>
      </c>
      <c r="H217" s="36">
        <f>IF(ISNA(_xlfn.XMATCH("駅",_xlfn.TEXTSPLIT(回答一覧[[#This Row],[4⃣区のおしらせ「せたがや」をどのように入手しているか（複数選択可）]],";",,FALSE,0))),0,1)</f>
        <v>0</v>
      </c>
      <c r="I217" s="36">
        <f>IF(ISNA(_xlfn.XMATCH("郵便局・コンビニエンスストア・その他商業施設",_xlfn.TEXTSPLIT(回答一覧[[#This Row],[4⃣区のおしらせ「せたがや」をどのように入手しているか（複数選択可）]],";",,FALSE,0))),0,1)</f>
        <v>0</v>
      </c>
      <c r="J217" s="36">
        <f>IF(ISNA(_xlfn.XMATCH("区施設",_xlfn.TEXTSPLIT(回答一覧[[#This Row],[4⃣区のおしらせ「せたがや」をどのように入手しているか（複数選択可）]],";",,FALSE,0))),0,1)</f>
        <v>0</v>
      </c>
      <c r="K217" s="36">
        <f>IF(ISNA(_xlfn.XMATCH("区のホームページ",_xlfn.TEXTSPLIT(回答一覧[[#This Row],[4⃣区のおしらせ「せたがや」をどのように入手しているか（複数選択可）]],";",,FALSE,0))),0,1)</f>
        <v>0</v>
      </c>
      <c r="L217" s="36">
        <f>IF(ISNA(_xlfn.XMATCH("カタログポケット・マチイロ",_xlfn.TEXTSPLIT(回答一覧[[#This Row],[4⃣区のおしらせ「せたがや」をどのように入手しているか（複数選択可）]],";",,FALSE,0))),0,1)</f>
        <v>0</v>
      </c>
      <c r="M217" s="36">
        <f>IF(ISNA(_xlfn.XMATCH("入手していない",_xlfn.TEXTSPLIT(回答一覧[[#This Row],[4⃣区のおしらせ「せたがや」をどのように入手しているか（複数選択可）]],";",,FALSE,0))),0,1)</f>
        <v>0</v>
      </c>
      <c r="N217" s="36">
        <f>IF(ISNA(_xlfn.XMATCH("その他",_xlfn.TEXTSPLIT(回答一覧[[#This Row],[4⃣区のおしらせ「せたがや」をどのように入手しているか（複数選択可）]],";",,FALSE,0))),0,1)</f>
        <v>0</v>
      </c>
      <c r="O217" s="36">
        <f>IF(ISNA(_xlfn.XMATCH("無回答",_xlfn.TEXTSPLIT(回答一覧[[#This Row],[4⃣区のおしらせ「せたがや」をどのように入手しているか（複数選択可）]],";",,FALSE,0))),0,1)</f>
        <v>0</v>
      </c>
      <c r="P217" s="8" t="s">
        <v>360</v>
      </c>
      <c r="Q217" s="8" t="s">
        <v>377</v>
      </c>
      <c r="R217" s="8" t="s">
        <v>352</v>
      </c>
      <c r="S217" s="8" t="s">
        <v>377</v>
      </c>
      <c r="T217" s="8" t="s">
        <v>377</v>
      </c>
      <c r="U217" s="8" t="s">
        <v>377</v>
      </c>
      <c r="V217" s="8" t="s">
        <v>353</v>
      </c>
      <c r="W217" s="7" t="s">
        <v>512</v>
      </c>
      <c r="X217" s="36">
        <f>IF(ISNA(_xlfn.XMATCH("利用できる行政サービスや、暮らしに関わる情報・知識を入手したい",_xlfn.TEXTSPLIT(回答一覧[[#This Row],[6⃣区のおしらせ「せたがや」にどんなことを期待するか（複数選択可）]],";",,FALSE,0))),0,1)</f>
        <v>1</v>
      </c>
      <c r="Y217" s="36">
        <f>IF(ISNA(_xlfn.XMATCH("イベントの情報を入手したい",_xlfn.TEXTSPLIT(回答一覧[[#This Row],[6⃣区のおしらせ「せたがや」にどんなことを期待するか（複数選択可）]],";",,FALSE,0))),0,1)</f>
        <v>1</v>
      </c>
      <c r="Z217" s="36">
        <f>IF(ISNA(_xlfn.XMATCH("区の新しい取組みについて知りたい",_xlfn.TEXTSPLIT(回答一覧[[#This Row],[6⃣区のおしらせ「せたがや」にどんなことを期待するか（複数選択可）]],";",,FALSE,0))),0,1)</f>
        <v>1</v>
      </c>
      <c r="AA217" s="36">
        <f>IF(ISNA(_xlfn.XMATCH("予算など区政の基本的な情報を入手したい",_xlfn.TEXTSPLIT(回答一覧[[#This Row],[6⃣区のおしらせ「せたがや」にどんなことを期待するか（複数選択可）]],";",,FALSE,0))),0,1)</f>
        <v>1</v>
      </c>
      <c r="AB217" s="36">
        <f>IF(ISNA(_xlfn.XMATCH("区が直面する課題や、それに対する区の考え・取組みについて知りたい",_xlfn.TEXTSPLIT(回答一覧[[#This Row],[6⃣区のおしらせ「せたがや」にどんなことを期待するか（複数選択可）]],";",,FALSE,0))),0,1)</f>
        <v>1</v>
      </c>
      <c r="AC217" s="36">
        <f>IF(ISNA(_xlfn.XMATCH("区の取組みへの意見募集企画に意見や提案を寄せたい",_xlfn.TEXTSPLIT(回答一覧[[#This Row],[6⃣区のおしらせ「せたがや」にどんなことを期待するか（複数選択可）]],";",,FALSE,0))),0,1)</f>
        <v>1</v>
      </c>
      <c r="AD217" s="36">
        <f>IF(ISNA(_xlfn.XMATCH("区民等と区が協働して取り組んでいる事柄について知りたい",_xlfn.TEXTSPLIT(回答一覧[[#This Row],[6⃣区のおしらせ「せたがや」にどんなことを期待するか（複数選択可）]],";",,FALSE,0))),0,1)</f>
        <v>1</v>
      </c>
      <c r="AE217" s="36">
        <f>IF(ISNA(_xlfn.XMATCH("特にない",_xlfn.TEXTSPLIT(回答一覧[[#This Row],[6⃣区のおしらせ「せたがや」にどんなことを期待するか（複数選択可）]],";",,FALSE,0))),0,1)</f>
        <v>0</v>
      </c>
      <c r="AF217" s="36">
        <f>IF(ISNA(_xlfn.XMATCH("無回答",_xlfn.TEXTSPLIT(回答一覧[[#This Row],[6⃣区のおしらせ「せたがや」にどんなことを期待するか（複数選択可）]],";",,FALSE,0))),0,1)</f>
        <v>0</v>
      </c>
      <c r="AG217" s="7" t="s">
        <v>522</v>
      </c>
      <c r="AH217" s="36">
        <f>IF(ISNA(_xlfn.XMATCH("健康づくりや高齢者・障害者の福祉に関すること",_xlfn.TEXTSPLIT(回答一覧[[#This Row],[7⃣区のおしらせ「せたがや」でどのようなテーマを特集してほしいか（複数選択可）]],";",,FALSE,0))),0,1)</f>
        <v>1</v>
      </c>
      <c r="AI217" s="36">
        <f>IF(ISNA(_xlfn.XMATCH("生活の困りごとに対する支援に関すること",_xlfn.TEXTSPLIT(回答一覧[[#This Row],[7⃣区のおしらせ「せたがや」でどのようなテーマを特集してほしいか（複数選択可）]],";",,FALSE,0))),0,1)</f>
        <v>1</v>
      </c>
      <c r="AJ217" s="36">
        <f>IF(ISNA(_xlfn.XMATCH("子ども・若者や教育に関すること",_xlfn.TEXTSPLIT(回答一覧[[#This Row],[7⃣区のおしらせ「せたがや」でどのようなテーマを特集してほしいか（複数選択可）]],";",,FALSE,0))),0,1)</f>
        <v>1</v>
      </c>
      <c r="AK217" s="36">
        <f>IF(ISNA(_xlfn.XMATCH("地域コミュニティに関すること",_xlfn.TEXTSPLIT(回答一覧[[#This Row],[7⃣区のおしらせ「せたがや」でどのようなテーマを特集してほしいか（複数選択可）]],";",,FALSE,0))),0,1)</f>
        <v>1</v>
      </c>
      <c r="AL217" s="36">
        <f>IF(ISNA(_xlfn.XMATCH("防災や防犯に関すること",_xlfn.TEXTSPLIT(回答一覧[[#This Row],[7⃣区のおしらせ「せたがや」でどのようなテーマを特集してほしいか（複数選択可）]],";",,FALSE,0))),0,1)</f>
        <v>1</v>
      </c>
      <c r="AM217" s="36">
        <f>IF(ISNA(_xlfn.XMATCH("多様性の尊重（人権尊重・男女共同参画）に関すること",_xlfn.TEXTSPLIT(回答一覧[[#This Row],[7⃣区のおしらせ「せたがや」でどのようなテーマを特集してほしいか（複数選択可）]],";",,FALSE,0))),0,1)</f>
        <v>1</v>
      </c>
      <c r="AN217" s="36">
        <f>IF(ISNA(_xlfn.XMATCH("文化・芸術やスポーツ、生涯学習に関すること",_xlfn.TEXTSPLIT(回答一覧[[#This Row],[7⃣区のおしらせ「せたがや」でどのようなテーマを特集してほしいか（複数選択可）]],";",,FALSE,0))),0,1)</f>
        <v>1</v>
      </c>
      <c r="AO217" s="36">
        <f>IF(ISNA(_xlfn.XMATCH("清掃・資源リサイクルに関すること",_xlfn.TEXTSPLIT(回答一覧[[#This Row],[7⃣区のおしらせ「せたがや」でどのようなテーマを特集してほしいか（複数選択可）]],";",,FALSE,0))),0,1)</f>
        <v>1</v>
      </c>
      <c r="AP217" s="36">
        <f>IF(ISNA(_xlfn.XMATCH("消費者支援や産業振興・雇用促進に関すること",_xlfn.TEXTSPLIT(回答一覧[[#This Row],[7⃣区のおしらせ「せたがや」でどのようなテーマを特集してほしいか（複数選択可）]],";",,FALSE,0))),0,1)</f>
        <v>1</v>
      </c>
      <c r="AQ217" s="36">
        <f>IF(ISNA(_xlfn.XMATCH("公園・緑地や自然環境の保護に関すること",_xlfn.TEXTSPLIT(回答一覧[[#This Row],[7⃣区のおしらせ「せたがや」でどのようなテーマを特集してほしいか（複数選択可）]],";",,FALSE,0))),0,1)</f>
        <v>1</v>
      </c>
      <c r="AR217" s="36">
        <f>IF(ISNA(_xlfn.XMATCH("都市景観や交通に関すること",_xlfn.TEXTSPLIT(回答一覧[[#This Row],[7⃣区のおしらせ「せたがや」でどのようなテーマを特集してほしいか（複数選択可）]],";",,FALSE,0))),0,1)</f>
        <v>1</v>
      </c>
      <c r="AS217" s="36">
        <f>IF(ISNA(_xlfn.XMATCH("特にない",_xlfn.TEXTSPLIT(回答一覧[[#This Row],[7⃣区のおしらせ「せたがや」でどのようなテーマを特集してほしいか（複数選択可）]],";",,FALSE,0))),0,1)</f>
        <v>0</v>
      </c>
      <c r="AT217" s="36">
        <f>IF(ISNA(_xlfn.XMATCH("その他",_xlfn.TEXTSPLIT(回答一覧[[#This Row],[7⃣区のおしらせ「せたがや」でどのようなテーマを特集してほしいか（複数選択可）]],";",,FALSE,0))),0,1)</f>
        <v>0</v>
      </c>
      <c r="AU217" s="36">
        <f>IF(ISNA(_xlfn.XMATCH("無回答",_xlfn.TEXTSPLIT(回答一覧[[#This Row],[7⃣区のおしらせ「せたがや」でどのようなテーマを特集してほしいか（複数選択可）]],";",,FALSE,0))),0,1)</f>
        <v>0</v>
      </c>
      <c r="AV217" s="8" t="s">
        <v>363</v>
      </c>
      <c r="AW217" s="8" t="s">
        <v>357</v>
      </c>
      <c r="AX217" s="8" t="s">
        <v>698</v>
      </c>
      <c r="AY217" s="7" t="s">
        <v>804</v>
      </c>
    </row>
    <row r="218" spans="1:51" ht="40.5">
      <c r="A218" s="6" t="s">
        <v>306</v>
      </c>
      <c r="B218" s="12" t="s">
        <v>348</v>
      </c>
      <c r="C218" s="12" t="s">
        <v>349</v>
      </c>
      <c r="D218" s="8"/>
      <c r="E218" s="8" t="s">
        <v>730</v>
      </c>
      <c r="F218" s="7" t="s">
        <v>350</v>
      </c>
      <c r="G218" s="36">
        <f>IF(ISNA(_xlfn.XMATCH("新聞折込・戸別配付",_xlfn.TEXTSPLIT(回答一覧[[#This Row],[4⃣区のおしらせ「せたがや」をどのように入手しているか（複数選択可）]],";",,FALSE,0))),0,1)</f>
        <v>1</v>
      </c>
      <c r="H218" s="36">
        <f>IF(ISNA(_xlfn.XMATCH("駅",_xlfn.TEXTSPLIT(回答一覧[[#This Row],[4⃣区のおしらせ「せたがや」をどのように入手しているか（複数選択可）]],";",,FALSE,0))),0,1)</f>
        <v>0</v>
      </c>
      <c r="I218" s="36">
        <f>IF(ISNA(_xlfn.XMATCH("郵便局・コンビニエンスストア・その他商業施設",_xlfn.TEXTSPLIT(回答一覧[[#This Row],[4⃣区のおしらせ「せたがや」をどのように入手しているか（複数選択可）]],";",,FALSE,0))),0,1)</f>
        <v>0</v>
      </c>
      <c r="J218" s="36">
        <f>IF(ISNA(_xlfn.XMATCH("区施設",_xlfn.TEXTSPLIT(回答一覧[[#This Row],[4⃣区のおしらせ「せたがや」をどのように入手しているか（複数選択可）]],";",,FALSE,0))),0,1)</f>
        <v>0</v>
      </c>
      <c r="K218" s="36">
        <f>IF(ISNA(_xlfn.XMATCH("区のホームページ",_xlfn.TEXTSPLIT(回答一覧[[#This Row],[4⃣区のおしらせ「せたがや」をどのように入手しているか（複数選択可）]],";",,FALSE,0))),0,1)</f>
        <v>0</v>
      </c>
      <c r="L218" s="36">
        <f>IF(ISNA(_xlfn.XMATCH("カタログポケット・マチイロ",_xlfn.TEXTSPLIT(回答一覧[[#This Row],[4⃣区のおしらせ「せたがや」をどのように入手しているか（複数選択可）]],";",,FALSE,0))),0,1)</f>
        <v>0</v>
      </c>
      <c r="M218" s="36">
        <f>IF(ISNA(_xlfn.XMATCH("入手していない",_xlfn.TEXTSPLIT(回答一覧[[#This Row],[4⃣区のおしらせ「せたがや」をどのように入手しているか（複数選択可）]],";",,FALSE,0))),0,1)</f>
        <v>0</v>
      </c>
      <c r="N218" s="36">
        <f>IF(ISNA(_xlfn.XMATCH("その他",_xlfn.TEXTSPLIT(回答一覧[[#This Row],[4⃣区のおしらせ「せたがや」をどのように入手しているか（複数選択可）]],";",,FALSE,0))),0,1)</f>
        <v>0</v>
      </c>
      <c r="O218" s="36">
        <f>IF(ISNA(_xlfn.XMATCH("無回答",_xlfn.TEXTSPLIT(回答一覧[[#This Row],[4⃣区のおしらせ「せたがや」をどのように入手しているか（複数選択可）]],";",,FALSE,0))),0,1)</f>
        <v>0</v>
      </c>
      <c r="P218" s="8" t="s">
        <v>351</v>
      </c>
      <c r="Q218" s="8" t="s">
        <v>352</v>
      </c>
      <c r="R218" s="8" t="s">
        <v>352</v>
      </c>
      <c r="S218" s="8" t="s">
        <v>352</v>
      </c>
      <c r="T218" s="8" t="s">
        <v>352</v>
      </c>
      <c r="U218" s="8" t="s">
        <v>352</v>
      </c>
      <c r="V218" s="8" t="s">
        <v>353</v>
      </c>
      <c r="W218" s="7" t="s">
        <v>500</v>
      </c>
      <c r="X218" s="36">
        <f>IF(ISNA(_xlfn.XMATCH("利用できる行政サービスや、暮らしに関わる情報・知識を入手したい",_xlfn.TEXTSPLIT(回答一覧[[#This Row],[6⃣区のおしらせ「せたがや」にどんなことを期待するか（複数選択可）]],";",,FALSE,0))),0,1)</f>
        <v>1</v>
      </c>
      <c r="Y218" s="36">
        <f>IF(ISNA(_xlfn.XMATCH("イベントの情報を入手したい",_xlfn.TEXTSPLIT(回答一覧[[#This Row],[6⃣区のおしらせ「せたがや」にどんなことを期待するか（複数選択可）]],";",,FALSE,0))),0,1)</f>
        <v>1</v>
      </c>
      <c r="Z218" s="36">
        <f>IF(ISNA(_xlfn.XMATCH("区の新しい取組みについて知りたい",_xlfn.TEXTSPLIT(回答一覧[[#This Row],[6⃣区のおしらせ「せたがや」にどんなことを期待するか（複数選択可）]],";",,FALSE,0))),0,1)</f>
        <v>0</v>
      </c>
      <c r="AA218" s="36">
        <f>IF(ISNA(_xlfn.XMATCH("予算など区政の基本的な情報を入手したい",_xlfn.TEXTSPLIT(回答一覧[[#This Row],[6⃣区のおしらせ「せたがや」にどんなことを期待するか（複数選択可）]],";",,FALSE,0))),0,1)</f>
        <v>0</v>
      </c>
      <c r="AB218" s="36">
        <f>IF(ISNA(_xlfn.XMATCH("区が直面する課題や、それに対する区の考え・取組みについて知りたい",_xlfn.TEXTSPLIT(回答一覧[[#This Row],[6⃣区のおしらせ「せたがや」にどんなことを期待するか（複数選択可）]],";",,FALSE,0))),0,1)</f>
        <v>1</v>
      </c>
      <c r="AC218" s="36">
        <f>IF(ISNA(_xlfn.XMATCH("区の取組みへの意見募集企画に意見や提案を寄せたい",_xlfn.TEXTSPLIT(回答一覧[[#This Row],[6⃣区のおしらせ「せたがや」にどんなことを期待するか（複数選択可）]],";",,FALSE,0))),0,1)</f>
        <v>0</v>
      </c>
      <c r="AD218" s="36">
        <f>IF(ISNA(_xlfn.XMATCH("区民等と区が協働して取り組んでいる事柄について知りたい",_xlfn.TEXTSPLIT(回答一覧[[#This Row],[6⃣区のおしらせ「せたがや」にどんなことを期待するか（複数選択可）]],";",,FALSE,0))),0,1)</f>
        <v>0</v>
      </c>
      <c r="AE218" s="36">
        <f>IF(ISNA(_xlfn.XMATCH("特にない",_xlfn.TEXTSPLIT(回答一覧[[#This Row],[6⃣区のおしらせ「せたがや」にどんなことを期待するか（複数選択可）]],";",,FALSE,0))),0,1)</f>
        <v>0</v>
      </c>
      <c r="AF218" s="36">
        <f>IF(ISNA(_xlfn.XMATCH("無回答",_xlfn.TEXTSPLIT(回答一覧[[#This Row],[6⃣区のおしらせ「せたがや」にどんなことを期待するか（複数選択可）]],";",,FALSE,0))),0,1)</f>
        <v>0</v>
      </c>
      <c r="AG218" s="7" t="s">
        <v>520</v>
      </c>
      <c r="AH218" s="36">
        <f>IF(ISNA(_xlfn.XMATCH("健康づくりや高齢者・障害者の福祉に関すること",_xlfn.TEXTSPLIT(回答一覧[[#This Row],[7⃣区のおしらせ「せたがや」でどのようなテーマを特集してほしいか（複数選択可）]],";",,FALSE,0))),0,1)</f>
        <v>1</v>
      </c>
      <c r="AI218" s="36">
        <f>IF(ISNA(_xlfn.XMATCH("生活の困りごとに対する支援に関すること",_xlfn.TEXTSPLIT(回答一覧[[#This Row],[7⃣区のおしらせ「せたがや」でどのようなテーマを特集してほしいか（複数選択可）]],";",,FALSE,0))),0,1)</f>
        <v>1</v>
      </c>
      <c r="AJ218" s="36">
        <f>IF(ISNA(_xlfn.XMATCH("子ども・若者や教育に関すること",_xlfn.TEXTSPLIT(回答一覧[[#This Row],[7⃣区のおしらせ「せたがや」でどのようなテーマを特集してほしいか（複数選択可）]],";",,FALSE,0))),0,1)</f>
        <v>0</v>
      </c>
      <c r="AK218" s="36">
        <f>IF(ISNA(_xlfn.XMATCH("地域コミュニティに関すること",_xlfn.TEXTSPLIT(回答一覧[[#This Row],[7⃣区のおしらせ「せたがや」でどのようなテーマを特集してほしいか（複数選択可）]],";",,FALSE,0))),0,1)</f>
        <v>0</v>
      </c>
      <c r="AL218" s="36">
        <f>IF(ISNA(_xlfn.XMATCH("防災や防犯に関すること",_xlfn.TEXTSPLIT(回答一覧[[#This Row],[7⃣区のおしらせ「せたがや」でどのようなテーマを特集してほしいか（複数選択可）]],";",,FALSE,0))),0,1)</f>
        <v>1</v>
      </c>
      <c r="AM218" s="36">
        <f>IF(ISNA(_xlfn.XMATCH("多様性の尊重（人権尊重・男女共同参画）に関すること",_xlfn.TEXTSPLIT(回答一覧[[#This Row],[7⃣区のおしらせ「せたがや」でどのようなテーマを特集してほしいか（複数選択可）]],";",,FALSE,0))),0,1)</f>
        <v>0</v>
      </c>
      <c r="AN218" s="36">
        <f>IF(ISNA(_xlfn.XMATCH("文化・芸術やスポーツ、生涯学習に関すること",_xlfn.TEXTSPLIT(回答一覧[[#This Row],[7⃣区のおしらせ「せたがや」でどのようなテーマを特集してほしいか（複数選択可）]],";",,FALSE,0))),0,1)</f>
        <v>0</v>
      </c>
      <c r="AO218" s="36">
        <f>IF(ISNA(_xlfn.XMATCH("清掃・資源リサイクルに関すること",_xlfn.TEXTSPLIT(回答一覧[[#This Row],[7⃣区のおしらせ「せたがや」でどのようなテーマを特集してほしいか（複数選択可）]],";",,FALSE,0))),0,1)</f>
        <v>0</v>
      </c>
      <c r="AP218" s="36">
        <f>IF(ISNA(_xlfn.XMATCH("消費者支援や産業振興・雇用促進に関すること",_xlfn.TEXTSPLIT(回答一覧[[#This Row],[7⃣区のおしらせ「せたがや」でどのようなテーマを特集してほしいか（複数選択可）]],";",,FALSE,0))),0,1)</f>
        <v>0</v>
      </c>
      <c r="AQ218" s="36">
        <f>IF(ISNA(_xlfn.XMATCH("公園・緑地や自然環境の保護に関すること",_xlfn.TEXTSPLIT(回答一覧[[#This Row],[7⃣区のおしらせ「せたがや」でどのようなテーマを特集してほしいか（複数選択可）]],";",,FALSE,0))),0,1)</f>
        <v>0</v>
      </c>
      <c r="AR218" s="36">
        <f>IF(ISNA(_xlfn.XMATCH("都市景観や交通に関すること",_xlfn.TEXTSPLIT(回答一覧[[#This Row],[7⃣区のおしらせ「せたがや」でどのようなテーマを特集してほしいか（複数選択可）]],";",,FALSE,0))),0,1)</f>
        <v>0</v>
      </c>
      <c r="AS218" s="36">
        <f>IF(ISNA(_xlfn.XMATCH("特にない",_xlfn.TEXTSPLIT(回答一覧[[#This Row],[7⃣区のおしらせ「せたがや」でどのようなテーマを特集してほしいか（複数選択可）]],";",,FALSE,0))),0,1)</f>
        <v>0</v>
      </c>
      <c r="AT218" s="36">
        <f>IF(ISNA(_xlfn.XMATCH("その他",_xlfn.TEXTSPLIT(回答一覧[[#This Row],[7⃣区のおしらせ「せたがや」でどのようなテーマを特集してほしいか（複数選択可）]],";",,FALSE,0))),0,1)</f>
        <v>0</v>
      </c>
      <c r="AU218" s="36">
        <f>IF(ISNA(_xlfn.XMATCH("無回答",_xlfn.TEXTSPLIT(回答一覧[[#This Row],[7⃣区のおしらせ「せたがや」でどのようなテーマを特集してほしいか（複数選択可）]],";",,FALSE,0))),0,1)</f>
        <v>0</v>
      </c>
      <c r="AV218" s="8" t="s">
        <v>363</v>
      </c>
      <c r="AW218" s="8" t="s">
        <v>357</v>
      </c>
      <c r="AX218" s="8" t="s">
        <v>698</v>
      </c>
      <c r="AY218" s="7"/>
    </row>
    <row r="219" spans="1:51" ht="40.5">
      <c r="A219" s="6" t="s">
        <v>305</v>
      </c>
      <c r="B219" s="12" t="s">
        <v>364</v>
      </c>
      <c r="C219" s="12" t="s">
        <v>349</v>
      </c>
      <c r="D219" s="8"/>
      <c r="E219" s="8" t="s">
        <v>730</v>
      </c>
      <c r="F219" s="7" t="s">
        <v>350</v>
      </c>
      <c r="G219" s="36">
        <f>IF(ISNA(_xlfn.XMATCH("新聞折込・戸別配付",_xlfn.TEXTSPLIT(回答一覧[[#This Row],[4⃣区のおしらせ「せたがや」をどのように入手しているか（複数選択可）]],";",,FALSE,0))),0,1)</f>
        <v>1</v>
      </c>
      <c r="H219" s="36">
        <f>IF(ISNA(_xlfn.XMATCH("駅",_xlfn.TEXTSPLIT(回答一覧[[#This Row],[4⃣区のおしらせ「せたがや」をどのように入手しているか（複数選択可）]],";",,FALSE,0))),0,1)</f>
        <v>0</v>
      </c>
      <c r="I219" s="36">
        <f>IF(ISNA(_xlfn.XMATCH("郵便局・コンビニエンスストア・その他商業施設",_xlfn.TEXTSPLIT(回答一覧[[#This Row],[4⃣区のおしらせ「せたがや」をどのように入手しているか（複数選択可）]],";",,FALSE,0))),0,1)</f>
        <v>0</v>
      </c>
      <c r="J219" s="36">
        <f>IF(ISNA(_xlfn.XMATCH("区施設",_xlfn.TEXTSPLIT(回答一覧[[#This Row],[4⃣区のおしらせ「せたがや」をどのように入手しているか（複数選択可）]],";",,FALSE,0))),0,1)</f>
        <v>0</v>
      </c>
      <c r="K219" s="36">
        <f>IF(ISNA(_xlfn.XMATCH("区のホームページ",_xlfn.TEXTSPLIT(回答一覧[[#This Row],[4⃣区のおしらせ「せたがや」をどのように入手しているか（複数選択可）]],";",,FALSE,0))),0,1)</f>
        <v>0</v>
      </c>
      <c r="L219" s="36">
        <f>IF(ISNA(_xlfn.XMATCH("カタログポケット・マチイロ",_xlfn.TEXTSPLIT(回答一覧[[#This Row],[4⃣区のおしらせ「せたがや」をどのように入手しているか（複数選択可）]],";",,FALSE,0))),0,1)</f>
        <v>0</v>
      </c>
      <c r="M219" s="36">
        <f>IF(ISNA(_xlfn.XMATCH("入手していない",_xlfn.TEXTSPLIT(回答一覧[[#This Row],[4⃣区のおしらせ「せたがや」をどのように入手しているか（複数選択可）]],";",,FALSE,0))),0,1)</f>
        <v>0</v>
      </c>
      <c r="N219" s="36">
        <f>IF(ISNA(_xlfn.XMATCH("その他",_xlfn.TEXTSPLIT(回答一覧[[#This Row],[4⃣区のおしらせ「せたがや」をどのように入手しているか（複数選択可）]],";",,FALSE,0))),0,1)</f>
        <v>0</v>
      </c>
      <c r="O219" s="36">
        <f>IF(ISNA(_xlfn.XMATCH("無回答",_xlfn.TEXTSPLIT(回答一覧[[#This Row],[4⃣区のおしらせ「せたがや」をどのように入手しているか（複数選択可）]],";",,FALSE,0))),0,1)</f>
        <v>0</v>
      </c>
      <c r="P219" s="8" t="s">
        <v>360</v>
      </c>
      <c r="Q219" s="8" t="s">
        <v>377</v>
      </c>
      <c r="R219" s="8" t="s">
        <v>352</v>
      </c>
      <c r="S219" s="8" t="s">
        <v>352</v>
      </c>
      <c r="T219" s="8" t="s">
        <v>377</v>
      </c>
      <c r="U219" s="8" t="s">
        <v>352</v>
      </c>
      <c r="V219" s="8" t="s">
        <v>353</v>
      </c>
      <c r="W219" s="7" t="s">
        <v>434</v>
      </c>
      <c r="X219" s="36">
        <f>IF(ISNA(_xlfn.XMATCH("利用できる行政サービスや、暮らしに関わる情報・知識を入手したい",_xlfn.TEXTSPLIT(回答一覧[[#This Row],[6⃣区のおしらせ「せたがや」にどんなことを期待するか（複数選択可）]],";",,FALSE,0))),0,1)</f>
        <v>1</v>
      </c>
      <c r="Y219" s="36">
        <f>IF(ISNA(_xlfn.XMATCH("イベントの情報を入手したい",_xlfn.TEXTSPLIT(回答一覧[[#This Row],[6⃣区のおしらせ「せたがや」にどんなことを期待するか（複数選択可）]],";",,FALSE,0))),0,1)</f>
        <v>0</v>
      </c>
      <c r="Z219" s="36">
        <f>IF(ISNA(_xlfn.XMATCH("区の新しい取組みについて知りたい",_xlfn.TEXTSPLIT(回答一覧[[#This Row],[6⃣区のおしらせ「せたがや」にどんなことを期待するか（複数選択可）]],";",,FALSE,0))),0,1)</f>
        <v>0</v>
      </c>
      <c r="AA219" s="36">
        <f>IF(ISNA(_xlfn.XMATCH("予算など区政の基本的な情報を入手したい",_xlfn.TEXTSPLIT(回答一覧[[#This Row],[6⃣区のおしらせ「せたがや」にどんなことを期待するか（複数選択可）]],";",,FALSE,0))),0,1)</f>
        <v>0</v>
      </c>
      <c r="AB219" s="36">
        <f>IF(ISNA(_xlfn.XMATCH("区が直面する課題や、それに対する区の考え・取組みについて知りたい",_xlfn.TEXTSPLIT(回答一覧[[#This Row],[6⃣区のおしらせ「せたがや」にどんなことを期待するか（複数選択可）]],";",,FALSE,0))),0,1)</f>
        <v>1</v>
      </c>
      <c r="AC219" s="36">
        <f>IF(ISNA(_xlfn.XMATCH("区の取組みへの意見募集企画に意見や提案を寄せたい",_xlfn.TEXTSPLIT(回答一覧[[#This Row],[6⃣区のおしらせ「せたがや」にどんなことを期待するか（複数選択可）]],";",,FALSE,0))),0,1)</f>
        <v>0</v>
      </c>
      <c r="AD219" s="36">
        <f>IF(ISNA(_xlfn.XMATCH("区民等と区が協働して取り組んでいる事柄について知りたい",_xlfn.TEXTSPLIT(回答一覧[[#This Row],[6⃣区のおしらせ「せたがや」にどんなことを期待するか（複数選択可）]],";",,FALSE,0))),0,1)</f>
        <v>0</v>
      </c>
      <c r="AE219" s="36">
        <f>IF(ISNA(_xlfn.XMATCH("特にない",_xlfn.TEXTSPLIT(回答一覧[[#This Row],[6⃣区のおしらせ「せたがや」にどんなことを期待するか（複数選択可）]],";",,FALSE,0))),0,1)</f>
        <v>0</v>
      </c>
      <c r="AF219" s="36">
        <f>IF(ISNA(_xlfn.XMATCH("無回答",_xlfn.TEXTSPLIT(回答一覧[[#This Row],[6⃣区のおしらせ「せたがや」にどんなことを期待するか（複数選択可）]],";",,FALSE,0))),0,1)</f>
        <v>0</v>
      </c>
      <c r="AG219" s="7" t="s">
        <v>750</v>
      </c>
      <c r="AH219" s="36">
        <f>IF(ISNA(_xlfn.XMATCH("健康づくりや高齢者・障害者の福祉に関すること",_xlfn.TEXTSPLIT(回答一覧[[#This Row],[7⃣区のおしらせ「せたがや」でどのようなテーマを特集してほしいか（複数選択可）]],";",,FALSE,0))),0,1)</f>
        <v>1</v>
      </c>
      <c r="AI219" s="36">
        <f>IF(ISNA(_xlfn.XMATCH("生活の困りごとに対する支援に関すること",_xlfn.TEXTSPLIT(回答一覧[[#This Row],[7⃣区のおしらせ「せたがや」でどのようなテーマを特集してほしいか（複数選択可）]],";",,FALSE,0))),0,1)</f>
        <v>0</v>
      </c>
      <c r="AJ219" s="36">
        <f>IF(ISNA(_xlfn.XMATCH("子ども・若者や教育に関すること",_xlfn.TEXTSPLIT(回答一覧[[#This Row],[7⃣区のおしらせ「せたがや」でどのようなテーマを特集してほしいか（複数選択可）]],";",,FALSE,0))),0,1)</f>
        <v>0</v>
      </c>
      <c r="AK219" s="36">
        <f>IF(ISNA(_xlfn.XMATCH("地域コミュニティに関すること",_xlfn.TEXTSPLIT(回答一覧[[#This Row],[7⃣区のおしらせ「せたがや」でどのようなテーマを特集してほしいか（複数選択可）]],";",,FALSE,0))),0,1)</f>
        <v>0</v>
      </c>
      <c r="AL219" s="36">
        <f>IF(ISNA(_xlfn.XMATCH("防災や防犯に関すること",_xlfn.TEXTSPLIT(回答一覧[[#This Row],[7⃣区のおしらせ「せたがや」でどのようなテーマを特集してほしいか（複数選択可）]],";",,FALSE,0))),0,1)</f>
        <v>0</v>
      </c>
      <c r="AM219" s="36">
        <f>IF(ISNA(_xlfn.XMATCH("多様性の尊重（人権尊重・男女共同参画）に関すること",_xlfn.TEXTSPLIT(回答一覧[[#This Row],[7⃣区のおしらせ「せたがや」でどのようなテーマを特集してほしいか（複数選択可）]],";",,FALSE,0))),0,1)</f>
        <v>0</v>
      </c>
      <c r="AN219" s="36">
        <f>IF(ISNA(_xlfn.XMATCH("文化・芸術やスポーツ、生涯学習に関すること",_xlfn.TEXTSPLIT(回答一覧[[#This Row],[7⃣区のおしらせ「せたがや」でどのようなテーマを特集してほしいか（複数選択可）]],";",,FALSE,0))),0,1)</f>
        <v>0</v>
      </c>
      <c r="AO219" s="36">
        <f>IF(ISNA(_xlfn.XMATCH("清掃・資源リサイクルに関すること",_xlfn.TEXTSPLIT(回答一覧[[#This Row],[7⃣区のおしらせ「せたがや」でどのようなテーマを特集してほしいか（複数選択可）]],";",,FALSE,0))),0,1)</f>
        <v>0</v>
      </c>
      <c r="AP219" s="36">
        <f>IF(ISNA(_xlfn.XMATCH("消費者支援や産業振興・雇用促進に関すること",_xlfn.TEXTSPLIT(回答一覧[[#This Row],[7⃣区のおしらせ「せたがや」でどのようなテーマを特集してほしいか（複数選択可）]],";",,FALSE,0))),0,1)</f>
        <v>0</v>
      </c>
      <c r="AQ219" s="36">
        <f>IF(ISNA(_xlfn.XMATCH("公園・緑地や自然環境の保護に関すること",_xlfn.TEXTSPLIT(回答一覧[[#This Row],[7⃣区のおしらせ「せたがや」でどのようなテーマを特集してほしいか（複数選択可）]],";",,FALSE,0))),0,1)</f>
        <v>0</v>
      </c>
      <c r="AR219" s="36">
        <f>IF(ISNA(_xlfn.XMATCH("都市景観や交通に関すること",_xlfn.TEXTSPLIT(回答一覧[[#This Row],[7⃣区のおしらせ「せたがや」でどのようなテーマを特集してほしいか（複数選択可）]],";",,FALSE,0))),0,1)</f>
        <v>0</v>
      </c>
      <c r="AS219" s="36">
        <f>IF(ISNA(_xlfn.XMATCH("特にない",_xlfn.TEXTSPLIT(回答一覧[[#This Row],[7⃣区のおしらせ「せたがや」でどのようなテーマを特集してほしいか（複数選択可）]],";",,FALSE,0))),0,1)</f>
        <v>0</v>
      </c>
      <c r="AT219" s="36">
        <f>IF(ISNA(_xlfn.XMATCH("その他",_xlfn.TEXTSPLIT(回答一覧[[#This Row],[7⃣区のおしらせ「せたがや」でどのようなテーマを特集してほしいか（複数選択可）]],";",,FALSE,0))),0,1)</f>
        <v>0</v>
      </c>
      <c r="AU219" s="36">
        <f>IF(ISNA(_xlfn.XMATCH("無回答",_xlfn.TEXTSPLIT(回答一覧[[#This Row],[7⃣区のおしらせ「せたがや」でどのようなテーマを特集してほしいか（複数選択可）]],";",,FALSE,0))),0,1)</f>
        <v>0</v>
      </c>
      <c r="AV219" s="8" t="s">
        <v>356</v>
      </c>
      <c r="AW219" s="8" t="s">
        <v>383</v>
      </c>
      <c r="AX219" s="8" t="s">
        <v>698</v>
      </c>
      <c r="AY219" s="7"/>
    </row>
    <row r="220" spans="1:51" ht="81">
      <c r="A220" s="6" t="s">
        <v>304</v>
      </c>
      <c r="B220" s="12" t="s">
        <v>413</v>
      </c>
      <c r="C220" s="12" t="s">
        <v>380</v>
      </c>
      <c r="D220" s="8"/>
      <c r="E220" s="8" t="s">
        <v>730</v>
      </c>
      <c r="F220" s="7" t="s">
        <v>350</v>
      </c>
      <c r="G220" s="36">
        <f>IF(ISNA(_xlfn.XMATCH("新聞折込・戸別配付",_xlfn.TEXTSPLIT(回答一覧[[#This Row],[4⃣区のおしらせ「せたがや」をどのように入手しているか（複数選択可）]],";",,FALSE,0))),0,1)</f>
        <v>1</v>
      </c>
      <c r="H220" s="36">
        <f>IF(ISNA(_xlfn.XMATCH("駅",_xlfn.TEXTSPLIT(回答一覧[[#This Row],[4⃣区のおしらせ「せたがや」をどのように入手しているか（複数選択可）]],";",,FALSE,0))),0,1)</f>
        <v>0</v>
      </c>
      <c r="I220" s="36">
        <f>IF(ISNA(_xlfn.XMATCH("郵便局・コンビニエンスストア・その他商業施設",_xlfn.TEXTSPLIT(回答一覧[[#This Row],[4⃣区のおしらせ「せたがや」をどのように入手しているか（複数選択可）]],";",,FALSE,0))),0,1)</f>
        <v>0</v>
      </c>
      <c r="J220" s="36">
        <f>IF(ISNA(_xlfn.XMATCH("区施設",_xlfn.TEXTSPLIT(回答一覧[[#This Row],[4⃣区のおしらせ「せたがや」をどのように入手しているか（複数選択可）]],";",,FALSE,0))),0,1)</f>
        <v>0</v>
      </c>
      <c r="K220" s="36">
        <f>IF(ISNA(_xlfn.XMATCH("区のホームページ",_xlfn.TEXTSPLIT(回答一覧[[#This Row],[4⃣区のおしらせ「せたがや」をどのように入手しているか（複数選択可）]],";",,FALSE,0))),0,1)</f>
        <v>0</v>
      </c>
      <c r="L220" s="36">
        <f>IF(ISNA(_xlfn.XMATCH("カタログポケット・マチイロ",_xlfn.TEXTSPLIT(回答一覧[[#This Row],[4⃣区のおしらせ「せたがや」をどのように入手しているか（複数選択可）]],";",,FALSE,0))),0,1)</f>
        <v>0</v>
      </c>
      <c r="M220" s="36">
        <f>IF(ISNA(_xlfn.XMATCH("入手していない",_xlfn.TEXTSPLIT(回答一覧[[#This Row],[4⃣区のおしらせ「せたがや」をどのように入手しているか（複数選択可）]],";",,FALSE,0))),0,1)</f>
        <v>0</v>
      </c>
      <c r="N220" s="36">
        <f>IF(ISNA(_xlfn.XMATCH("その他",_xlfn.TEXTSPLIT(回答一覧[[#This Row],[4⃣区のおしらせ「せたがや」をどのように入手しているか（複数選択可）]],";",,FALSE,0))),0,1)</f>
        <v>0</v>
      </c>
      <c r="O220" s="36">
        <f>IF(ISNA(_xlfn.XMATCH("無回答",_xlfn.TEXTSPLIT(回答一覧[[#This Row],[4⃣区のおしらせ「せたがや」をどのように入手しているか（複数選択可）]],";",,FALSE,0))),0,1)</f>
        <v>0</v>
      </c>
      <c r="P220" s="8" t="s">
        <v>351</v>
      </c>
      <c r="Q220" s="8" t="s">
        <v>352</v>
      </c>
      <c r="R220" s="8" t="s">
        <v>352</v>
      </c>
      <c r="S220" s="8" t="s">
        <v>377</v>
      </c>
      <c r="T220" s="8" t="s">
        <v>352</v>
      </c>
      <c r="U220" s="8" t="s">
        <v>377</v>
      </c>
      <c r="V220" s="8" t="s">
        <v>353</v>
      </c>
      <c r="W220" s="7" t="s">
        <v>512</v>
      </c>
      <c r="X220" s="36">
        <f>IF(ISNA(_xlfn.XMATCH("利用できる行政サービスや、暮らしに関わる情報・知識を入手したい",_xlfn.TEXTSPLIT(回答一覧[[#This Row],[6⃣区のおしらせ「せたがや」にどんなことを期待するか（複数選択可）]],";",,FALSE,0))),0,1)</f>
        <v>1</v>
      </c>
      <c r="Y220" s="36">
        <f>IF(ISNA(_xlfn.XMATCH("イベントの情報を入手したい",_xlfn.TEXTSPLIT(回答一覧[[#This Row],[6⃣区のおしらせ「せたがや」にどんなことを期待するか（複数選択可）]],";",,FALSE,0))),0,1)</f>
        <v>1</v>
      </c>
      <c r="Z220" s="36">
        <f>IF(ISNA(_xlfn.XMATCH("区の新しい取組みについて知りたい",_xlfn.TEXTSPLIT(回答一覧[[#This Row],[6⃣区のおしらせ「せたがや」にどんなことを期待するか（複数選択可）]],";",,FALSE,0))),0,1)</f>
        <v>1</v>
      </c>
      <c r="AA220" s="36">
        <f>IF(ISNA(_xlfn.XMATCH("予算など区政の基本的な情報を入手したい",_xlfn.TEXTSPLIT(回答一覧[[#This Row],[6⃣区のおしらせ「せたがや」にどんなことを期待するか（複数選択可）]],";",,FALSE,0))),0,1)</f>
        <v>1</v>
      </c>
      <c r="AB220" s="36">
        <f>IF(ISNA(_xlfn.XMATCH("区が直面する課題や、それに対する区の考え・取組みについて知りたい",_xlfn.TEXTSPLIT(回答一覧[[#This Row],[6⃣区のおしらせ「せたがや」にどんなことを期待するか（複数選択可）]],";",,FALSE,0))),0,1)</f>
        <v>1</v>
      </c>
      <c r="AC220" s="36">
        <f>IF(ISNA(_xlfn.XMATCH("区の取組みへの意見募集企画に意見や提案を寄せたい",_xlfn.TEXTSPLIT(回答一覧[[#This Row],[6⃣区のおしらせ「せたがや」にどんなことを期待するか（複数選択可）]],";",,FALSE,0))),0,1)</f>
        <v>1</v>
      </c>
      <c r="AD220" s="36">
        <f>IF(ISNA(_xlfn.XMATCH("区民等と区が協働して取り組んでいる事柄について知りたい",_xlfn.TEXTSPLIT(回答一覧[[#This Row],[6⃣区のおしらせ「せたがや」にどんなことを期待するか（複数選択可）]],";",,FALSE,0))),0,1)</f>
        <v>1</v>
      </c>
      <c r="AE220" s="36">
        <f>IF(ISNA(_xlfn.XMATCH("特にない",_xlfn.TEXTSPLIT(回答一覧[[#This Row],[6⃣区のおしらせ「せたがや」にどんなことを期待するか（複数選択可）]],";",,FALSE,0))),0,1)</f>
        <v>0</v>
      </c>
      <c r="AF220" s="36">
        <f>IF(ISNA(_xlfn.XMATCH("無回答",_xlfn.TEXTSPLIT(回答一覧[[#This Row],[6⃣区のおしらせ「せたがや」にどんなことを期待するか（複数選択可）]],";",,FALSE,0))),0,1)</f>
        <v>0</v>
      </c>
      <c r="AG220" s="7" t="s">
        <v>773</v>
      </c>
      <c r="AH220" s="36">
        <f>IF(ISNA(_xlfn.XMATCH("健康づくりや高齢者・障害者の福祉に関すること",_xlfn.TEXTSPLIT(回答一覧[[#This Row],[7⃣区のおしらせ「せたがや」でどのようなテーマを特集してほしいか（複数選択可）]],";",,FALSE,0))),0,1)</f>
        <v>1</v>
      </c>
      <c r="AI220" s="36">
        <f>IF(ISNA(_xlfn.XMATCH("生活の困りごとに対する支援に関すること",_xlfn.TEXTSPLIT(回答一覧[[#This Row],[7⃣区のおしらせ「せたがや」でどのようなテーマを特集してほしいか（複数選択可）]],";",,FALSE,0))),0,1)</f>
        <v>1</v>
      </c>
      <c r="AJ220" s="36">
        <f>IF(ISNA(_xlfn.XMATCH("子ども・若者や教育に関すること",_xlfn.TEXTSPLIT(回答一覧[[#This Row],[7⃣区のおしらせ「せたがや」でどのようなテーマを特集してほしいか（複数選択可）]],";",,FALSE,0))),0,1)</f>
        <v>0</v>
      </c>
      <c r="AK220" s="36">
        <f>IF(ISNA(_xlfn.XMATCH("地域コミュニティに関すること",_xlfn.TEXTSPLIT(回答一覧[[#This Row],[7⃣区のおしらせ「せたがや」でどのようなテーマを特集してほしいか（複数選択可）]],";",,FALSE,0))),0,1)</f>
        <v>1</v>
      </c>
      <c r="AL220" s="36">
        <f>IF(ISNA(_xlfn.XMATCH("防災や防犯に関すること",_xlfn.TEXTSPLIT(回答一覧[[#This Row],[7⃣区のおしらせ「せたがや」でどのようなテーマを特集してほしいか（複数選択可）]],";",,FALSE,0))),0,1)</f>
        <v>1</v>
      </c>
      <c r="AM220" s="36">
        <f>IF(ISNA(_xlfn.XMATCH("多様性の尊重（人権尊重・男女共同参画）に関すること",_xlfn.TEXTSPLIT(回答一覧[[#This Row],[7⃣区のおしらせ「せたがや」でどのようなテーマを特集してほしいか（複数選択可）]],";",,FALSE,0))),0,1)</f>
        <v>0</v>
      </c>
      <c r="AN220" s="36">
        <f>IF(ISNA(_xlfn.XMATCH("文化・芸術やスポーツ、生涯学習に関すること",_xlfn.TEXTSPLIT(回答一覧[[#This Row],[7⃣区のおしらせ「せたがや」でどのようなテーマを特集してほしいか（複数選択可）]],";",,FALSE,0))),0,1)</f>
        <v>1</v>
      </c>
      <c r="AO220" s="36">
        <f>IF(ISNA(_xlfn.XMATCH("清掃・資源リサイクルに関すること",_xlfn.TEXTSPLIT(回答一覧[[#This Row],[7⃣区のおしらせ「せたがや」でどのようなテーマを特集してほしいか（複数選択可）]],";",,FALSE,0))),0,1)</f>
        <v>1</v>
      </c>
      <c r="AP220" s="36">
        <f>IF(ISNA(_xlfn.XMATCH("消費者支援や産業振興・雇用促進に関すること",_xlfn.TEXTSPLIT(回答一覧[[#This Row],[7⃣区のおしらせ「せたがや」でどのようなテーマを特集してほしいか（複数選択可）]],";",,FALSE,0))),0,1)</f>
        <v>0</v>
      </c>
      <c r="AQ220" s="36">
        <f>IF(ISNA(_xlfn.XMATCH("公園・緑地や自然環境の保護に関すること",_xlfn.TEXTSPLIT(回答一覧[[#This Row],[7⃣区のおしらせ「せたがや」でどのようなテーマを特集してほしいか（複数選択可）]],";",,FALSE,0))),0,1)</f>
        <v>1</v>
      </c>
      <c r="AR220" s="36">
        <f>IF(ISNA(_xlfn.XMATCH("都市景観や交通に関すること",_xlfn.TEXTSPLIT(回答一覧[[#This Row],[7⃣区のおしらせ「せたがや」でどのようなテーマを特集してほしいか（複数選択可）]],";",,FALSE,0))),0,1)</f>
        <v>0</v>
      </c>
      <c r="AS220" s="36">
        <f>IF(ISNA(_xlfn.XMATCH("特にない",_xlfn.TEXTSPLIT(回答一覧[[#This Row],[7⃣区のおしらせ「せたがや」でどのようなテーマを特集してほしいか（複数選択可）]],";",,FALSE,0))),0,1)</f>
        <v>0</v>
      </c>
      <c r="AT220" s="36">
        <f>IF(ISNA(_xlfn.XMATCH("その他",_xlfn.TEXTSPLIT(回答一覧[[#This Row],[7⃣区のおしらせ「せたがや」でどのようなテーマを特集してほしいか（複数選択可）]],";",,FALSE,0))),0,1)</f>
        <v>0</v>
      </c>
      <c r="AU220" s="36">
        <f>IF(ISNA(_xlfn.XMATCH("無回答",_xlfn.TEXTSPLIT(回答一覧[[#This Row],[7⃣区のおしらせ「せたがや」でどのようなテーマを特集してほしいか（複数選択可）]],";",,FALSE,0))),0,1)</f>
        <v>0</v>
      </c>
      <c r="AV220" s="8" t="s">
        <v>847</v>
      </c>
      <c r="AW220" s="8" t="s">
        <v>847</v>
      </c>
      <c r="AX220" s="8" t="s">
        <v>699</v>
      </c>
      <c r="AY220" s="7"/>
    </row>
    <row r="221" spans="1:51" ht="40.5">
      <c r="A221" s="6" t="s">
        <v>303</v>
      </c>
      <c r="B221" s="12" t="s">
        <v>358</v>
      </c>
      <c r="C221" s="12" t="s">
        <v>349</v>
      </c>
      <c r="D221" s="8"/>
      <c r="E221" s="8" t="s">
        <v>730</v>
      </c>
      <c r="F221" s="7" t="s">
        <v>731</v>
      </c>
      <c r="G221" s="36">
        <f>IF(ISNA(_xlfn.XMATCH("新聞折込・戸別配付",_xlfn.TEXTSPLIT(回答一覧[[#This Row],[4⃣区のおしらせ「せたがや」をどのように入手しているか（複数選択可）]],";",,FALSE,0))),0,1)</f>
        <v>1</v>
      </c>
      <c r="H221" s="36">
        <f>IF(ISNA(_xlfn.XMATCH("駅",_xlfn.TEXTSPLIT(回答一覧[[#This Row],[4⃣区のおしらせ「せたがや」をどのように入手しているか（複数選択可）]],";",,FALSE,0))),0,1)</f>
        <v>0</v>
      </c>
      <c r="I221" s="36">
        <f>IF(ISNA(_xlfn.XMATCH("郵便局・コンビニエンスストア・その他商業施設",_xlfn.TEXTSPLIT(回答一覧[[#This Row],[4⃣区のおしらせ「せたがや」をどのように入手しているか（複数選択可）]],";",,FALSE,0))),0,1)</f>
        <v>0</v>
      </c>
      <c r="J221" s="36">
        <f>IF(ISNA(_xlfn.XMATCH("区施設",_xlfn.TEXTSPLIT(回答一覧[[#This Row],[4⃣区のおしらせ「せたがや」をどのように入手しているか（複数選択可）]],";",,FALSE,0))),0,1)</f>
        <v>0</v>
      </c>
      <c r="K221" s="36">
        <f>IF(ISNA(_xlfn.XMATCH("区のホームページ",_xlfn.TEXTSPLIT(回答一覧[[#This Row],[4⃣区のおしらせ「せたがや」をどのように入手しているか（複数選択可）]],";",,FALSE,0))),0,1)</f>
        <v>0</v>
      </c>
      <c r="L221" s="36">
        <f>IF(ISNA(_xlfn.XMATCH("カタログポケット・マチイロ",_xlfn.TEXTSPLIT(回答一覧[[#This Row],[4⃣区のおしらせ「せたがや」をどのように入手しているか（複数選択可）]],";",,FALSE,0))),0,1)</f>
        <v>0</v>
      </c>
      <c r="M221" s="36">
        <f>IF(ISNA(_xlfn.XMATCH("入手していない",_xlfn.TEXTSPLIT(回答一覧[[#This Row],[4⃣区のおしらせ「せたがや」をどのように入手しているか（複数選択可）]],";",,FALSE,0))),0,1)</f>
        <v>0</v>
      </c>
      <c r="N221" s="36">
        <f>IF(ISNA(_xlfn.XMATCH("その他",_xlfn.TEXTSPLIT(回答一覧[[#This Row],[4⃣区のおしらせ「せたがや」をどのように入手しているか（複数選択可）]],";",,FALSE,0))),0,1)</f>
        <v>1</v>
      </c>
      <c r="O221" s="36">
        <f>IF(ISNA(_xlfn.XMATCH("無回答",_xlfn.TEXTSPLIT(回答一覧[[#This Row],[4⃣区のおしらせ「せたがや」をどのように入手しているか（複数選択可）]],";",,FALSE,0))),0,1)</f>
        <v>0</v>
      </c>
      <c r="P221" s="8" t="s">
        <v>360</v>
      </c>
      <c r="Q221" s="8" t="s">
        <v>352</v>
      </c>
      <c r="R221" s="8" t="s">
        <v>352</v>
      </c>
      <c r="S221" s="8" t="s">
        <v>352</v>
      </c>
      <c r="T221" s="8" t="s">
        <v>352</v>
      </c>
      <c r="U221" s="8" t="s">
        <v>352</v>
      </c>
      <c r="V221" s="8" t="s">
        <v>353</v>
      </c>
      <c r="W221" s="7" t="s">
        <v>391</v>
      </c>
      <c r="X221" s="36">
        <f>IF(ISNA(_xlfn.XMATCH("利用できる行政サービスや、暮らしに関わる情報・知識を入手したい",_xlfn.TEXTSPLIT(回答一覧[[#This Row],[6⃣区のおしらせ「せたがや」にどんなことを期待するか（複数選択可）]],";",,FALSE,0))),0,1)</f>
        <v>1</v>
      </c>
      <c r="Y221" s="36">
        <f>IF(ISNA(_xlfn.XMATCH("イベントの情報を入手したい",_xlfn.TEXTSPLIT(回答一覧[[#This Row],[6⃣区のおしらせ「せたがや」にどんなことを期待するか（複数選択可）]],";",,FALSE,0))),0,1)</f>
        <v>1</v>
      </c>
      <c r="Z221" s="36">
        <f>IF(ISNA(_xlfn.XMATCH("区の新しい取組みについて知りたい",_xlfn.TEXTSPLIT(回答一覧[[#This Row],[6⃣区のおしらせ「せたがや」にどんなことを期待するか（複数選択可）]],";",,FALSE,0))),0,1)</f>
        <v>0</v>
      </c>
      <c r="AA221" s="36">
        <f>IF(ISNA(_xlfn.XMATCH("予算など区政の基本的な情報を入手したい",_xlfn.TEXTSPLIT(回答一覧[[#This Row],[6⃣区のおしらせ「せたがや」にどんなことを期待するか（複数選択可）]],";",,FALSE,0))),0,1)</f>
        <v>0</v>
      </c>
      <c r="AB221" s="36">
        <f>IF(ISNA(_xlfn.XMATCH("区が直面する課題や、それに対する区の考え・取組みについて知りたい",_xlfn.TEXTSPLIT(回答一覧[[#This Row],[6⃣区のおしらせ「せたがや」にどんなことを期待するか（複数選択可）]],";",,FALSE,0))),0,1)</f>
        <v>0</v>
      </c>
      <c r="AC221" s="36">
        <f>IF(ISNA(_xlfn.XMATCH("区の取組みへの意見募集企画に意見や提案を寄せたい",_xlfn.TEXTSPLIT(回答一覧[[#This Row],[6⃣区のおしらせ「せたがや」にどんなことを期待するか（複数選択可）]],";",,FALSE,0))),0,1)</f>
        <v>0</v>
      </c>
      <c r="AD221" s="36">
        <f>IF(ISNA(_xlfn.XMATCH("区民等と区が協働して取り組んでいる事柄について知りたい",_xlfn.TEXTSPLIT(回答一覧[[#This Row],[6⃣区のおしらせ「せたがや」にどんなことを期待するか（複数選択可）]],";",,FALSE,0))),0,1)</f>
        <v>0</v>
      </c>
      <c r="AE221" s="36">
        <f>IF(ISNA(_xlfn.XMATCH("特にない",_xlfn.TEXTSPLIT(回答一覧[[#This Row],[6⃣区のおしらせ「せたがや」にどんなことを期待するか（複数選択可）]],";",,FALSE,0))),0,1)</f>
        <v>0</v>
      </c>
      <c r="AF221" s="36">
        <f>IF(ISNA(_xlfn.XMATCH("無回答",_xlfn.TEXTSPLIT(回答一覧[[#This Row],[6⃣区のおしらせ「せたがや」にどんなことを期待するか（複数選択可）]],";",,FALSE,0))),0,1)</f>
        <v>0</v>
      </c>
      <c r="AG221" s="7" t="s">
        <v>760</v>
      </c>
      <c r="AH221" s="36">
        <f>IF(ISNA(_xlfn.XMATCH("健康づくりや高齢者・障害者の福祉に関すること",_xlfn.TEXTSPLIT(回答一覧[[#This Row],[7⃣区のおしらせ「せたがや」でどのようなテーマを特集してほしいか（複数選択可）]],";",,FALSE,0))),0,1)</f>
        <v>1</v>
      </c>
      <c r="AI221" s="36">
        <f>IF(ISNA(_xlfn.XMATCH("生活の困りごとに対する支援に関すること",_xlfn.TEXTSPLIT(回答一覧[[#This Row],[7⃣区のおしらせ「せたがや」でどのようなテーマを特集してほしいか（複数選択可）]],";",,FALSE,0))),0,1)</f>
        <v>0</v>
      </c>
      <c r="AJ221" s="36">
        <f>IF(ISNA(_xlfn.XMATCH("子ども・若者や教育に関すること",_xlfn.TEXTSPLIT(回答一覧[[#This Row],[7⃣区のおしらせ「せたがや」でどのようなテーマを特集してほしいか（複数選択可）]],";",,FALSE,0))),0,1)</f>
        <v>0</v>
      </c>
      <c r="AK221" s="36">
        <f>IF(ISNA(_xlfn.XMATCH("地域コミュニティに関すること",_xlfn.TEXTSPLIT(回答一覧[[#This Row],[7⃣区のおしらせ「せたがや」でどのようなテーマを特集してほしいか（複数選択可）]],";",,FALSE,0))),0,1)</f>
        <v>1</v>
      </c>
      <c r="AL221" s="36">
        <f>IF(ISNA(_xlfn.XMATCH("防災や防犯に関すること",_xlfn.TEXTSPLIT(回答一覧[[#This Row],[7⃣区のおしらせ「せたがや」でどのようなテーマを特集してほしいか（複数選択可）]],";",,FALSE,0))),0,1)</f>
        <v>1</v>
      </c>
      <c r="AM221" s="36">
        <f>IF(ISNA(_xlfn.XMATCH("多様性の尊重（人権尊重・男女共同参画）に関すること",_xlfn.TEXTSPLIT(回答一覧[[#This Row],[7⃣区のおしらせ「せたがや」でどのようなテーマを特集してほしいか（複数選択可）]],";",,FALSE,0))),0,1)</f>
        <v>0</v>
      </c>
      <c r="AN221" s="36">
        <f>IF(ISNA(_xlfn.XMATCH("文化・芸術やスポーツ、生涯学習に関すること",_xlfn.TEXTSPLIT(回答一覧[[#This Row],[7⃣区のおしらせ「せたがや」でどのようなテーマを特集してほしいか（複数選択可）]],";",,FALSE,0))),0,1)</f>
        <v>1</v>
      </c>
      <c r="AO221" s="36">
        <f>IF(ISNA(_xlfn.XMATCH("清掃・資源リサイクルに関すること",_xlfn.TEXTSPLIT(回答一覧[[#This Row],[7⃣区のおしらせ「せたがや」でどのようなテーマを特集してほしいか（複数選択可）]],";",,FALSE,0))),0,1)</f>
        <v>1</v>
      </c>
      <c r="AP221" s="36">
        <f>IF(ISNA(_xlfn.XMATCH("消費者支援や産業振興・雇用促進に関すること",_xlfn.TEXTSPLIT(回答一覧[[#This Row],[7⃣区のおしらせ「せたがや」でどのようなテーマを特集してほしいか（複数選択可）]],";",,FALSE,0))),0,1)</f>
        <v>0</v>
      </c>
      <c r="AQ221" s="36">
        <f>IF(ISNA(_xlfn.XMATCH("公園・緑地や自然環境の保護に関すること",_xlfn.TEXTSPLIT(回答一覧[[#This Row],[7⃣区のおしらせ「せたがや」でどのようなテーマを特集してほしいか（複数選択可）]],";",,FALSE,0))),0,1)</f>
        <v>0</v>
      </c>
      <c r="AR221" s="36">
        <f>IF(ISNA(_xlfn.XMATCH("都市景観や交通に関すること",_xlfn.TEXTSPLIT(回答一覧[[#This Row],[7⃣区のおしらせ「せたがや」でどのようなテーマを特集してほしいか（複数選択可）]],";",,FALSE,0))),0,1)</f>
        <v>0</v>
      </c>
      <c r="AS221" s="36">
        <f>IF(ISNA(_xlfn.XMATCH("特にない",_xlfn.TEXTSPLIT(回答一覧[[#This Row],[7⃣区のおしらせ「せたがや」でどのようなテーマを特集してほしいか（複数選択可）]],";",,FALSE,0))),0,1)</f>
        <v>0</v>
      </c>
      <c r="AT221" s="36">
        <f>IF(ISNA(_xlfn.XMATCH("その他",_xlfn.TEXTSPLIT(回答一覧[[#This Row],[7⃣区のおしらせ「せたがや」でどのようなテーマを特集してほしいか（複数選択可）]],";",,FALSE,0))),0,1)</f>
        <v>0</v>
      </c>
      <c r="AU221" s="36">
        <f>IF(ISNA(_xlfn.XMATCH("無回答",_xlfn.TEXTSPLIT(回答一覧[[#This Row],[7⃣区のおしらせ「せたがや」でどのようなテーマを特集してほしいか（複数選択可）]],";",,FALSE,0))),0,1)</f>
        <v>0</v>
      </c>
      <c r="AV221" s="8" t="s">
        <v>363</v>
      </c>
      <c r="AW221" s="8" t="s">
        <v>383</v>
      </c>
      <c r="AX221" s="8" t="s">
        <v>698</v>
      </c>
      <c r="AY221" s="7"/>
    </row>
    <row r="222" spans="1:51" ht="27">
      <c r="A222" s="6" t="s">
        <v>302</v>
      </c>
      <c r="B222" s="12" t="s">
        <v>413</v>
      </c>
      <c r="C222" s="12" t="s">
        <v>349</v>
      </c>
      <c r="D222" s="8"/>
      <c r="E222" s="8" t="s">
        <v>847</v>
      </c>
      <c r="F222" s="7" t="s">
        <v>350</v>
      </c>
      <c r="G222" s="36">
        <f>IF(ISNA(_xlfn.XMATCH("新聞折込・戸別配付",_xlfn.TEXTSPLIT(回答一覧[[#This Row],[4⃣区のおしらせ「せたがや」をどのように入手しているか（複数選択可）]],";",,FALSE,0))),0,1)</f>
        <v>1</v>
      </c>
      <c r="H222" s="36">
        <f>IF(ISNA(_xlfn.XMATCH("駅",_xlfn.TEXTSPLIT(回答一覧[[#This Row],[4⃣区のおしらせ「せたがや」をどのように入手しているか（複数選択可）]],";",,FALSE,0))),0,1)</f>
        <v>0</v>
      </c>
      <c r="I222" s="36">
        <f>IF(ISNA(_xlfn.XMATCH("郵便局・コンビニエンスストア・その他商業施設",_xlfn.TEXTSPLIT(回答一覧[[#This Row],[4⃣区のおしらせ「せたがや」をどのように入手しているか（複数選択可）]],";",,FALSE,0))),0,1)</f>
        <v>0</v>
      </c>
      <c r="J222" s="36">
        <f>IF(ISNA(_xlfn.XMATCH("区施設",_xlfn.TEXTSPLIT(回答一覧[[#This Row],[4⃣区のおしらせ「せたがや」をどのように入手しているか（複数選択可）]],";",,FALSE,0))),0,1)</f>
        <v>0</v>
      </c>
      <c r="K222" s="36">
        <f>IF(ISNA(_xlfn.XMATCH("区のホームページ",_xlfn.TEXTSPLIT(回答一覧[[#This Row],[4⃣区のおしらせ「せたがや」をどのように入手しているか（複数選択可）]],";",,FALSE,0))),0,1)</f>
        <v>0</v>
      </c>
      <c r="L222" s="36">
        <f>IF(ISNA(_xlfn.XMATCH("カタログポケット・マチイロ",_xlfn.TEXTSPLIT(回答一覧[[#This Row],[4⃣区のおしらせ「せたがや」をどのように入手しているか（複数選択可）]],";",,FALSE,0))),0,1)</f>
        <v>0</v>
      </c>
      <c r="M222" s="36">
        <f>IF(ISNA(_xlfn.XMATCH("入手していない",_xlfn.TEXTSPLIT(回答一覧[[#This Row],[4⃣区のおしらせ「せたがや」をどのように入手しているか（複数選択可）]],";",,FALSE,0))),0,1)</f>
        <v>0</v>
      </c>
      <c r="N222" s="36">
        <f>IF(ISNA(_xlfn.XMATCH("その他",_xlfn.TEXTSPLIT(回答一覧[[#This Row],[4⃣区のおしらせ「せたがや」をどのように入手しているか（複数選択可）]],";",,FALSE,0))),0,1)</f>
        <v>0</v>
      </c>
      <c r="O222" s="36">
        <f>IF(ISNA(_xlfn.XMATCH("無回答",_xlfn.TEXTSPLIT(回答一覧[[#This Row],[4⃣区のおしらせ「せたがや」をどのように入手しているか（複数選択可）]],";",,FALSE,0))),0,1)</f>
        <v>0</v>
      </c>
      <c r="P222" s="8" t="s">
        <v>351</v>
      </c>
      <c r="Q222" s="8" t="s">
        <v>377</v>
      </c>
      <c r="R222" s="8" t="s">
        <v>352</v>
      </c>
      <c r="S222" s="8" t="s">
        <v>377</v>
      </c>
      <c r="T222" s="8" t="s">
        <v>352</v>
      </c>
      <c r="U222" s="8" t="s">
        <v>377</v>
      </c>
      <c r="V222" s="8" t="s">
        <v>353</v>
      </c>
      <c r="W222" s="7" t="s">
        <v>464</v>
      </c>
      <c r="X222" s="36">
        <f>IF(ISNA(_xlfn.XMATCH("利用できる行政サービスや、暮らしに関わる情報・知識を入手したい",_xlfn.TEXTSPLIT(回答一覧[[#This Row],[6⃣区のおしらせ「せたがや」にどんなことを期待するか（複数選択可）]],";",,FALSE,0))),0,1)</f>
        <v>0</v>
      </c>
      <c r="Y222" s="36">
        <f>IF(ISNA(_xlfn.XMATCH("イベントの情報を入手したい",_xlfn.TEXTSPLIT(回答一覧[[#This Row],[6⃣区のおしらせ「せたがや」にどんなことを期待するか（複数選択可）]],";",,FALSE,0))),0,1)</f>
        <v>0</v>
      </c>
      <c r="Z222" s="36">
        <f>IF(ISNA(_xlfn.XMATCH("区の新しい取組みについて知りたい",_xlfn.TEXTSPLIT(回答一覧[[#This Row],[6⃣区のおしらせ「せたがや」にどんなことを期待するか（複数選択可）]],";",,FALSE,0))),0,1)</f>
        <v>1</v>
      </c>
      <c r="AA222" s="36">
        <f>IF(ISNA(_xlfn.XMATCH("予算など区政の基本的な情報を入手したい",_xlfn.TEXTSPLIT(回答一覧[[#This Row],[6⃣区のおしらせ「せたがや」にどんなことを期待するか（複数選択可）]],";",,FALSE,0))),0,1)</f>
        <v>0</v>
      </c>
      <c r="AB222" s="36">
        <f>IF(ISNA(_xlfn.XMATCH("区が直面する課題や、それに対する区の考え・取組みについて知りたい",_xlfn.TEXTSPLIT(回答一覧[[#This Row],[6⃣区のおしらせ「せたがや」にどんなことを期待するか（複数選択可）]],";",,FALSE,0))),0,1)</f>
        <v>1</v>
      </c>
      <c r="AC222" s="36">
        <f>IF(ISNA(_xlfn.XMATCH("区の取組みへの意見募集企画に意見や提案を寄せたい",_xlfn.TEXTSPLIT(回答一覧[[#This Row],[6⃣区のおしらせ「せたがや」にどんなことを期待するか（複数選択可）]],";",,FALSE,0))),0,1)</f>
        <v>0</v>
      </c>
      <c r="AD222" s="36">
        <f>IF(ISNA(_xlfn.XMATCH("区民等と区が協働して取り組んでいる事柄について知りたい",_xlfn.TEXTSPLIT(回答一覧[[#This Row],[6⃣区のおしらせ「せたがや」にどんなことを期待するか（複数選択可）]],";",,FALSE,0))),0,1)</f>
        <v>0</v>
      </c>
      <c r="AE222" s="36">
        <f>IF(ISNA(_xlfn.XMATCH("特にない",_xlfn.TEXTSPLIT(回答一覧[[#This Row],[6⃣区のおしらせ「せたがや」にどんなことを期待するか（複数選択可）]],";",,FALSE,0))),0,1)</f>
        <v>0</v>
      </c>
      <c r="AF222" s="36">
        <f>IF(ISNA(_xlfn.XMATCH("無回答",_xlfn.TEXTSPLIT(回答一覧[[#This Row],[6⃣区のおしらせ「せたがや」にどんなことを期待するか（複数選択可）]],";",,FALSE,0))),0,1)</f>
        <v>0</v>
      </c>
      <c r="AG222" s="7" t="s">
        <v>756</v>
      </c>
      <c r="AH222" s="36">
        <f>IF(ISNA(_xlfn.XMATCH("健康づくりや高齢者・障害者の福祉に関すること",_xlfn.TEXTSPLIT(回答一覧[[#This Row],[7⃣区のおしらせ「せたがや」でどのようなテーマを特集してほしいか（複数選択可）]],";",,FALSE,0))),0,1)</f>
        <v>1</v>
      </c>
      <c r="AI222" s="36">
        <f>IF(ISNA(_xlfn.XMATCH("生活の困りごとに対する支援に関すること",_xlfn.TEXTSPLIT(回答一覧[[#This Row],[7⃣区のおしらせ「せたがや」でどのようなテーマを特集してほしいか（複数選択可）]],";",,FALSE,0))),0,1)</f>
        <v>0</v>
      </c>
      <c r="AJ222" s="36">
        <f>IF(ISNA(_xlfn.XMATCH("子ども・若者や教育に関すること",_xlfn.TEXTSPLIT(回答一覧[[#This Row],[7⃣区のおしらせ「せたがや」でどのようなテーマを特集してほしいか（複数選択可）]],";",,FALSE,0))),0,1)</f>
        <v>0</v>
      </c>
      <c r="AK222" s="36">
        <f>IF(ISNA(_xlfn.XMATCH("地域コミュニティに関すること",_xlfn.TEXTSPLIT(回答一覧[[#This Row],[7⃣区のおしらせ「せたがや」でどのようなテーマを特集してほしいか（複数選択可）]],";",,FALSE,0))),0,1)</f>
        <v>0</v>
      </c>
      <c r="AL222" s="36">
        <f>IF(ISNA(_xlfn.XMATCH("防災や防犯に関すること",_xlfn.TEXTSPLIT(回答一覧[[#This Row],[7⃣区のおしらせ「せたがや」でどのようなテーマを特集してほしいか（複数選択可）]],";",,FALSE,0))),0,1)</f>
        <v>0</v>
      </c>
      <c r="AM222" s="36">
        <f>IF(ISNA(_xlfn.XMATCH("多様性の尊重（人権尊重・男女共同参画）に関すること",_xlfn.TEXTSPLIT(回答一覧[[#This Row],[7⃣区のおしらせ「せたがや」でどのようなテーマを特集してほしいか（複数選択可）]],";",,FALSE,0))),0,1)</f>
        <v>0</v>
      </c>
      <c r="AN222" s="36">
        <f>IF(ISNA(_xlfn.XMATCH("文化・芸術やスポーツ、生涯学習に関すること",_xlfn.TEXTSPLIT(回答一覧[[#This Row],[7⃣区のおしらせ「せたがや」でどのようなテーマを特集してほしいか（複数選択可）]],";",,FALSE,0))),0,1)</f>
        <v>1</v>
      </c>
      <c r="AO222" s="36">
        <f>IF(ISNA(_xlfn.XMATCH("清掃・資源リサイクルに関すること",_xlfn.TEXTSPLIT(回答一覧[[#This Row],[7⃣区のおしらせ「せたがや」でどのようなテーマを特集してほしいか（複数選択可）]],";",,FALSE,0))),0,1)</f>
        <v>0</v>
      </c>
      <c r="AP222" s="36">
        <f>IF(ISNA(_xlfn.XMATCH("消費者支援や産業振興・雇用促進に関すること",_xlfn.TEXTSPLIT(回答一覧[[#This Row],[7⃣区のおしらせ「せたがや」でどのようなテーマを特集してほしいか（複数選択可）]],";",,FALSE,0))),0,1)</f>
        <v>0</v>
      </c>
      <c r="AQ222" s="36">
        <f>IF(ISNA(_xlfn.XMATCH("公園・緑地や自然環境の保護に関すること",_xlfn.TEXTSPLIT(回答一覧[[#This Row],[7⃣区のおしらせ「せたがや」でどのようなテーマを特集してほしいか（複数選択可）]],";",,FALSE,0))),0,1)</f>
        <v>0</v>
      </c>
      <c r="AR222" s="36">
        <f>IF(ISNA(_xlfn.XMATCH("都市景観や交通に関すること",_xlfn.TEXTSPLIT(回答一覧[[#This Row],[7⃣区のおしらせ「せたがや」でどのようなテーマを特集してほしいか（複数選択可）]],";",,FALSE,0))),0,1)</f>
        <v>0</v>
      </c>
      <c r="AS222" s="36">
        <f>IF(ISNA(_xlfn.XMATCH("特にない",_xlfn.TEXTSPLIT(回答一覧[[#This Row],[7⃣区のおしらせ「せたがや」でどのようなテーマを特集してほしいか（複数選択可）]],";",,FALSE,0))),0,1)</f>
        <v>0</v>
      </c>
      <c r="AT222" s="36">
        <f>IF(ISNA(_xlfn.XMATCH("その他",_xlfn.TEXTSPLIT(回答一覧[[#This Row],[7⃣区のおしらせ「せたがや」でどのようなテーマを特集してほしいか（複数選択可）]],";",,FALSE,0))),0,1)</f>
        <v>0</v>
      </c>
      <c r="AU222" s="36">
        <f>IF(ISNA(_xlfn.XMATCH("無回答",_xlfn.TEXTSPLIT(回答一覧[[#This Row],[7⃣区のおしらせ「せたがや」でどのようなテーマを特集してほしいか（複数選択可）]],";",,FALSE,0))),0,1)</f>
        <v>0</v>
      </c>
      <c r="AV222" s="8" t="s">
        <v>356</v>
      </c>
      <c r="AW222" s="8" t="s">
        <v>397</v>
      </c>
      <c r="AX222" s="8" t="s">
        <v>698</v>
      </c>
      <c r="AY222" s="7"/>
    </row>
    <row r="223" spans="1:51" ht="81">
      <c r="A223" s="6" t="s">
        <v>301</v>
      </c>
      <c r="B223" s="12" t="s">
        <v>374</v>
      </c>
      <c r="C223" s="12" t="s">
        <v>349</v>
      </c>
      <c r="D223" s="8"/>
      <c r="E223" s="8" t="s">
        <v>730</v>
      </c>
      <c r="F223" s="7" t="s">
        <v>502</v>
      </c>
      <c r="G223" s="36">
        <f>IF(ISNA(_xlfn.XMATCH("新聞折込・戸別配付",_xlfn.TEXTSPLIT(回答一覧[[#This Row],[4⃣区のおしらせ「せたがや」をどのように入手しているか（複数選択可）]],";",,FALSE,0))),0,1)</f>
        <v>0</v>
      </c>
      <c r="H223" s="36">
        <f>IF(ISNA(_xlfn.XMATCH("駅",_xlfn.TEXTSPLIT(回答一覧[[#This Row],[4⃣区のおしらせ「せたがや」をどのように入手しているか（複数選択可）]],";",,FALSE,0))),0,1)</f>
        <v>0</v>
      </c>
      <c r="I223" s="36">
        <f>IF(ISNA(_xlfn.XMATCH("郵便局・コンビニエンスストア・その他商業施設",_xlfn.TEXTSPLIT(回答一覧[[#This Row],[4⃣区のおしらせ「せたがや」をどのように入手しているか（複数選択可）]],";",,FALSE,0))),0,1)</f>
        <v>1</v>
      </c>
      <c r="J223" s="36">
        <f>IF(ISNA(_xlfn.XMATCH("区施設",_xlfn.TEXTSPLIT(回答一覧[[#This Row],[4⃣区のおしらせ「せたがや」をどのように入手しているか（複数選択可）]],";",,FALSE,0))),0,1)</f>
        <v>1</v>
      </c>
      <c r="K223" s="36">
        <f>IF(ISNA(_xlfn.XMATCH("区のホームページ",_xlfn.TEXTSPLIT(回答一覧[[#This Row],[4⃣区のおしらせ「せたがや」をどのように入手しているか（複数選択可）]],";",,FALSE,0))),0,1)</f>
        <v>0</v>
      </c>
      <c r="L223" s="36">
        <f>IF(ISNA(_xlfn.XMATCH("カタログポケット・マチイロ",_xlfn.TEXTSPLIT(回答一覧[[#This Row],[4⃣区のおしらせ「せたがや」をどのように入手しているか（複数選択可）]],";",,FALSE,0))),0,1)</f>
        <v>0</v>
      </c>
      <c r="M223" s="36">
        <f>IF(ISNA(_xlfn.XMATCH("入手していない",_xlfn.TEXTSPLIT(回答一覧[[#This Row],[4⃣区のおしらせ「せたがや」をどのように入手しているか（複数選択可）]],";",,FALSE,0))),0,1)</f>
        <v>0</v>
      </c>
      <c r="N223" s="36">
        <f>IF(ISNA(_xlfn.XMATCH("その他",_xlfn.TEXTSPLIT(回答一覧[[#This Row],[4⃣区のおしらせ「せたがや」をどのように入手しているか（複数選択可）]],";",,FALSE,0))),0,1)</f>
        <v>0</v>
      </c>
      <c r="O223" s="36">
        <f>IF(ISNA(_xlfn.XMATCH("無回答",_xlfn.TEXTSPLIT(回答一覧[[#This Row],[4⃣区のおしらせ「せたがや」をどのように入手しているか（複数選択可）]],";",,FALSE,0))),0,1)</f>
        <v>0</v>
      </c>
      <c r="P223" s="8" t="s">
        <v>387</v>
      </c>
      <c r="Q223" s="8" t="s">
        <v>377</v>
      </c>
      <c r="R223" s="8" t="s">
        <v>377</v>
      </c>
      <c r="S223" s="8" t="s">
        <v>352</v>
      </c>
      <c r="T223" s="8" t="s">
        <v>352</v>
      </c>
      <c r="U223" s="8" t="s">
        <v>352</v>
      </c>
      <c r="V223" s="8" t="s">
        <v>353</v>
      </c>
      <c r="W223" s="7" t="s">
        <v>414</v>
      </c>
      <c r="X223" s="36">
        <f>IF(ISNA(_xlfn.XMATCH("利用できる行政サービスや、暮らしに関わる情報・知識を入手したい",_xlfn.TEXTSPLIT(回答一覧[[#This Row],[6⃣区のおしらせ「せたがや」にどんなことを期待するか（複数選択可）]],";",,FALSE,0))),0,1)</f>
        <v>1</v>
      </c>
      <c r="Y223" s="36">
        <f>IF(ISNA(_xlfn.XMATCH("イベントの情報を入手したい",_xlfn.TEXTSPLIT(回答一覧[[#This Row],[6⃣区のおしらせ「せたがや」にどんなことを期待するか（複数選択可）]],";",,FALSE,0))),0,1)</f>
        <v>1</v>
      </c>
      <c r="Z223" s="36">
        <f>IF(ISNA(_xlfn.XMATCH("区の新しい取組みについて知りたい",_xlfn.TEXTSPLIT(回答一覧[[#This Row],[6⃣区のおしらせ「せたがや」にどんなことを期待するか（複数選択可）]],";",,FALSE,0))),0,1)</f>
        <v>1</v>
      </c>
      <c r="AA223" s="36">
        <f>IF(ISNA(_xlfn.XMATCH("予算など区政の基本的な情報を入手したい",_xlfn.TEXTSPLIT(回答一覧[[#This Row],[6⃣区のおしらせ「せたがや」にどんなことを期待するか（複数選択可）]],";",,FALSE,0))),0,1)</f>
        <v>1</v>
      </c>
      <c r="AB223" s="36">
        <f>IF(ISNA(_xlfn.XMATCH("区が直面する課題や、それに対する区の考え・取組みについて知りたい",_xlfn.TEXTSPLIT(回答一覧[[#This Row],[6⃣区のおしらせ「せたがや」にどんなことを期待するか（複数選択可）]],";",,FALSE,0))),0,1)</f>
        <v>1</v>
      </c>
      <c r="AC223" s="36">
        <f>IF(ISNA(_xlfn.XMATCH("区の取組みへの意見募集企画に意見や提案を寄せたい",_xlfn.TEXTSPLIT(回答一覧[[#This Row],[6⃣区のおしらせ「せたがや」にどんなことを期待するか（複数選択可）]],";",,FALSE,0))),0,1)</f>
        <v>1</v>
      </c>
      <c r="AD223" s="36">
        <f>IF(ISNA(_xlfn.XMATCH("区民等と区が協働して取り組んでいる事柄について知りたい",_xlfn.TEXTSPLIT(回答一覧[[#This Row],[6⃣区のおしらせ「せたがや」にどんなことを期待するか（複数選択可）]],";",,FALSE,0))),0,1)</f>
        <v>1</v>
      </c>
      <c r="AE223" s="36">
        <f>IF(ISNA(_xlfn.XMATCH("特にない",_xlfn.TEXTSPLIT(回答一覧[[#This Row],[6⃣区のおしらせ「せたがや」にどんなことを期待するか（複数選択可）]],";",,FALSE,0))),0,1)</f>
        <v>0</v>
      </c>
      <c r="AF223" s="36">
        <f>IF(ISNA(_xlfn.XMATCH("無回答",_xlfn.TEXTSPLIT(回答一覧[[#This Row],[6⃣区のおしらせ「せたがや」にどんなことを期待するか（複数選択可）]],";",,FALSE,0))),0,1)</f>
        <v>0</v>
      </c>
      <c r="AG223" s="7" t="s">
        <v>792</v>
      </c>
      <c r="AH223" s="36">
        <f>IF(ISNA(_xlfn.XMATCH("健康づくりや高齢者・障害者の福祉に関すること",_xlfn.TEXTSPLIT(回答一覧[[#This Row],[7⃣区のおしらせ「せたがや」でどのようなテーマを特集してほしいか（複数選択可）]],";",,FALSE,0))),0,1)</f>
        <v>0</v>
      </c>
      <c r="AI223" s="36">
        <f>IF(ISNA(_xlfn.XMATCH("生活の困りごとに対する支援に関すること",_xlfn.TEXTSPLIT(回答一覧[[#This Row],[7⃣区のおしらせ「せたがや」でどのようなテーマを特集してほしいか（複数選択可）]],";",,FALSE,0))),0,1)</f>
        <v>0</v>
      </c>
      <c r="AJ223" s="36">
        <f>IF(ISNA(_xlfn.XMATCH("子ども・若者や教育に関すること",_xlfn.TEXTSPLIT(回答一覧[[#This Row],[7⃣区のおしらせ「せたがや」でどのようなテーマを特集してほしいか（複数選択可）]],";",,FALSE,0))),0,1)</f>
        <v>0</v>
      </c>
      <c r="AK223" s="36">
        <f>IF(ISNA(_xlfn.XMATCH("地域コミュニティに関すること",_xlfn.TEXTSPLIT(回答一覧[[#This Row],[7⃣区のおしらせ「せたがや」でどのようなテーマを特集してほしいか（複数選択可）]],";",,FALSE,0))),0,1)</f>
        <v>0</v>
      </c>
      <c r="AL223" s="36">
        <f>IF(ISNA(_xlfn.XMATCH("防災や防犯に関すること",_xlfn.TEXTSPLIT(回答一覧[[#This Row],[7⃣区のおしらせ「せたがや」でどのようなテーマを特集してほしいか（複数選択可）]],";",,FALSE,0))),0,1)</f>
        <v>1</v>
      </c>
      <c r="AM223" s="36">
        <f>IF(ISNA(_xlfn.XMATCH("多様性の尊重（人権尊重・男女共同参画）に関すること",_xlfn.TEXTSPLIT(回答一覧[[#This Row],[7⃣区のおしらせ「せたがや」でどのようなテーマを特集してほしいか（複数選択可）]],";",,FALSE,0))),0,1)</f>
        <v>0</v>
      </c>
      <c r="AN223" s="36">
        <f>IF(ISNA(_xlfn.XMATCH("文化・芸術やスポーツ、生涯学習に関すること",_xlfn.TEXTSPLIT(回答一覧[[#This Row],[7⃣区のおしらせ「せたがや」でどのようなテーマを特集してほしいか（複数選択可）]],";",,FALSE,0))),0,1)</f>
        <v>1</v>
      </c>
      <c r="AO223" s="36">
        <f>IF(ISNA(_xlfn.XMATCH("清掃・資源リサイクルに関すること",_xlfn.TEXTSPLIT(回答一覧[[#This Row],[7⃣区のおしらせ「せたがや」でどのようなテーマを特集してほしいか（複数選択可）]],";",,FALSE,0))),0,1)</f>
        <v>0</v>
      </c>
      <c r="AP223" s="36">
        <f>IF(ISNA(_xlfn.XMATCH("消費者支援や産業振興・雇用促進に関すること",_xlfn.TEXTSPLIT(回答一覧[[#This Row],[7⃣区のおしらせ「せたがや」でどのようなテーマを特集してほしいか（複数選択可）]],";",,FALSE,0))),0,1)</f>
        <v>0</v>
      </c>
      <c r="AQ223" s="36">
        <f>IF(ISNA(_xlfn.XMATCH("公園・緑地や自然環境の保護に関すること",_xlfn.TEXTSPLIT(回答一覧[[#This Row],[7⃣区のおしらせ「せたがや」でどのようなテーマを特集してほしいか（複数選択可）]],";",,FALSE,0))),0,1)</f>
        <v>0</v>
      </c>
      <c r="AR223" s="36">
        <f>IF(ISNA(_xlfn.XMATCH("都市景観や交通に関すること",_xlfn.TEXTSPLIT(回答一覧[[#This Row],[7⃣区のおしらせ「せたがや」でどのようなテーマを特集してほしいか（複数選択可）]],";",,FALSE,0))),0,1)</f>
        <v>1</v>
      </c>
      <c r="AS223" s="36">
        <f>IF(ISNA(_xlfn.XMATCH("特にない",_xlfn.TEXTSPLIT(回答一覧[[#This Row],[7⃣区のおしらせ「せたがや」でどのようなテーマを特集してほしいか（複数選択可）]],";",,FALSE,0))),0,1)</f>
        <v>0</v>
      </c>
      <c r="AT223" s="36">
        <f>IF(ISNA(_xlfn.XMATCH("その他",_xlfn.TEXTSPLIT(回答一覧[[#This Row],[7⃣区のおしらせ「せたがや」でどのようなテーマを特集してほしいか（複数選択可）]],";",,FALSE,0))),0,1)</f>
        <v>0</v>
      </c>
      <c r="AU223" s="36">
        <f>IF(ISNA(_xlfn.XMATCH("無回答",_xlfn.TEXTSPLIT(回答一覧[[#This Row],[7⃣区のおしらせ「せたがや」でどのようなテーマを特集してほしいか（複数選択可）]],";",,FALSE,0))),0,1)</f>
        <v>0</v>
      </c>
      <c r="AV223" s="8" t="s">
        <v>419</v>
      </c>
      <c r="AW223" s="8" t="s">
        <v>357</v>
      </c>
      <c r="AX223" s="8" t="s">
        <v>698</v>
      </c>
      <c r="AY223" s="7"/>
    </row>
    <row r="224" spans="1:51" ht="40.5">
      <c r="A224" s="6" t="s">
        <v>300</v>
      </c>
      <c r="B224" s="12" t="s">
        <v>358</v>
      </c>
      <c r="C224" s="12" t="s">
        <v>349</v>
      </c>
      <c r="D224" s="8"/>
      <c r="E224" s="8" t="s">
        <v>363</v>
      </c>
      <c r="F224" s="7" t="s">
        <v>732</v>
      </c>
      <c r="G224" s="36">
        <f>IF(ISNA(_xlfn.XMATCH("新聞折込・戸別配付",_xlfn.TEXTSPLIT(回答一覧[[#This Row],[4⃣区のおしらせ「せたがや」をどのように入手しているか（複数選択可）]],";",,FALSE,0))),0,1)</f>
        <v>0</v>
      </c>
      <c r="H224" s="36">
        <f>IF(ISNA(_xlfn.XMATCH("駅",_xlfn.TEXTSPLIT(回答一覧[[#This Row],[4⃣区のおしらせ「せたがや」をどのように入手しているか（複数選択可）]],";",,FALSE,0))),0,1)</f>
        <v>0</v>
      </c>
      <c r="I224" s="36">
        <f>IF(ISNA(_xlfn.XMATCH("郵便局・コンビニエンスストア・その他商業施設",_xlfn.TEXTSPLIT(回答一覧[[#This Row],[4⃣区のおしらせ「せたがや」をどのように入手しているか（複数選択可）]],";",,FALSE,0))),0,1)</f>
        <v>1</v>
      </c>
      <c r="J224" s="36">
        <f>IF(ISNA(_xlfn.XMATCH("区施設",_xlfn.TEXTSPLIT(回答一覧[[#This Row],[4⃣区のおしらせ「せたがや」をどのように入手しているか（複数選択可）]],";",,FALSE,0))),0,1)</f>
        <v>0</v>
      </c>
      <c r="K224" s="36">
        <f>IF(ISNA(_xlfn.XMATCH("区のホームページ",_xlfn.TEXTSPLIT(回答一覧[[#This Row],[4⃣区のおしらせ「せたがや」をどのように入手しているか（複数選択可）]],";",,FALSE,0))),0,1)</f>
        <v>0</v>
      </c>
      <c r="L224" s="36">
        <f>IF(ISNA(_xlfn.XMATCH("カタログポケット・マチイロ",_xlfn.TEXTSPLIT(回答一覧[[#This Row],[4⃣区のおしらせ「せたがや」をどのように入手しているか（複数選択可）]],";",,FALSE,0))),0,1)</f>
        <v>0</v>
      </c>
      <c r="M224" s="36">
        <f>IF(ISNA(_xlfn.XMATCH("入手していない",_xlfn.TEXTSPLIT(回答一覧[[#This Row],[4⃣区のおしらせ「せたがや」をどのように入手しているか（複数選択可）]],";",,FALSE,0))),0,1)</f>
        <v>0</v>
      </c>
      <c r="N224" s="36">
        <f>IF(ISNA(_xlfn.XMATCH("その他",_xlfn.TEXTSPLIT(回答一覧[[#This Row],[4⃣区のおしらせ「せたがや」をどのように入手しているか（複数選択可）]],";",,FALSE,0))),0,1)</f>
        <v>1</v>
      </c>
      <c r="O224" s="36">
        <f>IF(ISNA(_xlfn.XMATCH("無回答",_xlfn.TEXTSPLIT(回答一覧[[#This Row],[4⃣区のおしらせ「せたがや」をどのように入手しているか（複数選択可）]],";",,FALSE,0))),0,1)</f>
        <v>0</v>
      </c>
      <c r="P224" s="8" t="s">
        <v>360</v>
      </c>
      <c r="Q224" s="8" t="s">
        <v>352</v>
      </c>
      <c r="R224" s="8" t="s">
        <v>352</v>
      </c>
      <c r="S224" s="8" t="s">
        <v>352</v>
      </c>
      <c r="T224" s="8" t="s">
        <v>352</v>
      </c>
      <c r="U224" s="8" t="s">
        <v>352</v>
      </c>
      <c r="V224" s="8" t="s">
        <v>353</v>
      </c>
      <c r="W224" s="7" t="s">
        <v>745</v>
      </c>
      <c r="X224" s="36">
        <f>IF(ISNA(_xlfn.XMATCH("利用できる行政サービスや、暮らしに関わる情報・知識を入手したい",_xlfn.TEXTSPLIT(回答一覧[[#This Row],[6⃣区のおしらせ「せたがや」にどんなことを期待するか（複数選択可）]],";",,FALSE,0))),0,1)</f>
        <v>1</v>
      </c>
      <c r="Y224" s="36">
        <f>IF(ISNA(_xlfn.XMATCH("イベントの情報を入手したい",_xlfn.TEXTSPLIT(回答一覧[[#This Row],[6⃣区のおしらせ「せたがや」にどんなことを期待するか（複数選択可）]],";",,FALSE,0))),0,1)</f>
        <v>0</v>
      </c>
      <c r="Z224" s="36">
        <f>IF(ISNA(_xlfn.XMATCH("区の新しい取組みについて知りたい",_xlfn.TEXTSPLIT(回答一覧[[#This Row],[6⃣区のおしらせ「せたがや」にどんなことを期待するか（複数選択可）]],";",,FALSE,0))),0,1)</f>
        <v>0</v>
      </c>
      <c r="AA224" s="36">
        <f>IF(ISNA(_xlfn.XMATCH("予算など区政の基本的な情報を入手したい",_xlfn.TEXTSPLIT(回答一覧[[#This Row],[6⃣区のおしらせ「せたがや」にどんなことを期待するか（複数選択可）]],";",,FALSE,0))),0,1)</f>
        <v>0</v>
      </c>
      <c r="AB224" s="36">
        <f>IF(ISNA(_xlfn.XMATCH("区が直面する課題や、それに対する区の考え・取組みについて知りたい",_xlfn.TEXTSPLIT(回答一覧[[#This Row],[6⃣区のおしらせ「せたがや」にどんなことを期待するか（複数選択可）]],";",,FALSE,0))),0,1)</f>
        <v>0</v>
      </c>
      <c r="AC224" s="36">
        <f>IF(ISNA(_xlfn.XMATCH("区の取組みへの意見募集企画に意見や提案を寄せたい",_xlfn.TEXTSPLIT(回答一覧[[#This Row],[6⃣区のおしらせ「せたがや」にどんなことを期待するか（複数選択可）]],";",,FALSE,0))),0,1)</f>
        <v>1</v>
      </c>
      <c r="AD224" s="36">
        <f>IF(ISNA(_xlfn.XMATCH("区民等と区が協働して取り組んでいる事柄について知りたい",_xlfn.TEXTSPLIT(回答一覧[[#This Row],[6⃣区のおしらせ「せたがや」にどんなことを期待するか（複数選択可）]],";",,FALSE,0))),0,1)</f>
        <v>1</v>
      </c>
      <c r="AE224" s="36">
        <f>IF(ISNA(_xlfn.XMATCH("特にない",_xlfn.TEXTSPLIT(回答一覧[[#This Row],[6⃣区のおしらせ「せたがや」にどんなことを期待するか（複数選択可）]],";",,FALSE,0))),0,1)</f>
        <v>0</v>
      </c>
      <c r="AF224" s="36">
        <f>IF(ISNA(_xlfn.XMATCH("無回答",_xlfn.TEXTSPLIT(回答一覧[[#This Row],[6⃣区のおしらせ「せたがや」にどんなことを期待するか（複数選択可）]],";",,FALSE,0))),0,1)</f>
        <v>0</v>
      </c>
      <c r="AG224" s="7" t="s">
        <v>764</v>
      </c>
      <c r="AH224" s="36">
        <f>IF(ISNA(_xlfn.XMATCH("健康づくりや高齢者・障害者の福祉に関すること",_xlfn.TEXTSPLIT(回答一覧[[#This Row],[7⃣区のおしらせ「せたがや」でどのようなテーマを特集してほしいか（複数選択可）]],";",,FALSE,0))),0,1)</f>
        <v>1</v>
      </c>
      <c r="AI224" s="36">
        <f>IF(ISNA(_xlfn.XMATCH("生活の困りごとに対する支援に関すること",_xlfn.TEXTSPLIT(回答一覧[[#This Row],[7⃣区のおしらせ「せたがや」でどのようなテーマを特集してほしいか（複数選択可）]],";",,FALSE,0))),0,1)</f>
        <v>1</v>
      </c>
      <c r="AJ224" s="36">
        <f>IF(ISNA(_xlfn.XMATCH("子ども・若者や教育に関すること",_xlfn.TEXTSPLIT(回答一覧[[#This Row],[7⃣区のおしらせ「せたがや」でどのようなテーマを特集してほしいか（複数選択可）]],";",,FALSE,0))),0,1)</f>
        <v>0</v>
      </c>
      <c r="AK224" s="36">
        <f>IF(ISNA(_xlfn.XMATCH("地域コミュニティに関すること",_xlfn.TEXTSPLIT(回答一覧[[#This Row],[7⃣区のおしらせ「せたがや」でどのようなテーマを特集してほしいか（複数選択可）]],";",,FALSE,0))),0,1)</f>
        <v>0</v>
      </c>
      <c r="AL224" s="36">
        <f>IF(ISNA(_xlfn.XMATCH("防災や防犯に関すること",_xlfn.TEXTSPLIT(回答一覧[[#This Row],[7⃣区のおしらせ「せたがや」でどのようなテーマを特集してほしいか（複数選択可）]],";",,FALSE,0))),0,1)</f>
        <v>0</v>
      </c>
      <c r="AM224" s="36">
        <f>IF(ISNA(_xlfn.XMATCH("多様性の尊重（人権尊重・男女共同参画）に関すること",_xlfn.TEXTSPLIT(回答一覧[[#This Row],[7⃣区のおしらせ「せたがや」でどのようなテーマを特集してほしいか（複数選択可）]],";",,FALSE,0))),0,1)</f>
        <v>0</v>
      </c>
      <c r="AN224" s="36">
        <f>IF(ISNA(_xlfn.XMATCH("文化・芸術やスポーツ、生涯学習に関すること",_xlfn.TEXTSPLIT(回答一覧[[#This Row],[7⃣区のおしらせ「せたがや」でどのようなテーマを特集してほしいか（複数選択可）]],";",,FALSE,0))),0,1)</f>
        <v>0</v>
      </c>
      <c r="AO224" s="36">
        <f>IF(ISNA(_xlfn.XMATCH("清掃・資源リサイクルに関すること",_xlfn.TEXTSPLIT(回答一覧[[#This Row],[7⃣区のおしらせ「せたがや」でどのようなテーマを特集してほしいか（複数選択可）]],";",,FALSE,0))),0,1)</f>
        <v>1</v>
      </c>
      <c r="AP224" s="36">
        <f>IF(ISNA(_xlfn.XMATCH("消費者支援や産業振興・雇用促進に関すること",_xlfn.TEXTSPLIT(回答一覧[[#This Row],[7⃣区のおしらせ「せたがや」でどのようなテーマを特集してほしいか（複数選択可）]],";",,FALSE,0))),0,1)</f>
        <v>1</v>
      </c>
      <c r="AQ224" s="36">
        <f>IF(ISNA(_xlfn.XMATCH("公園・緑地や自然環境の保護に関すること",_xlfn.TEXTSPLIT(回答一覧[[#This Row],[7⃣区のおしらせ「せたがや」でどのようなテーマを特集してほしいか（複数選択可）]],";",,FALSE,0))),0,1)</f>
        <v>0</v>
      </c>
      <c r="AR224" s="36">
        <f>IF(ISNA(_xlfn.XMATCH("都市景観や交通に関すること",_xlfn.TEXTSPLIT(回答一覧[[#This Row],[7⃣区のおしらせ「せたがや」でどのようなテーマを特集してほしいか（複数選択可）]],";",,FALSE,0))),0,1)</f>
        <v>0</v>
      </c>
      <c r="AS224" s="36">
        <f>IF(ISNA(_xlfn.XMATCH("特にない",_xlfn.TEXTSPLIT(回答一覧[[#This Row],[7⃣区のおしらせ「せたがや」でどのようなテーマを特集してほしいか（複数選択可）]],";",,FALSE,0))),0,1)</f>
        <v>0</v>
      </c>
      <c r="AT224" s="36">
        <f>IF(ISNA(_xlfn.XMATCH("その他",_xlfn.TEXTSPLIT(回答一覧[[#This Row],[7⃣区のおしらせ「せたがや」でどのようなテーマを特集してほしいか（複数選択可）]],";",,FALSE,0))),0,1)</f>
        <v>0</v>
      </c>
      <c r="AU224" s="36">
        <f>IF(ISNA(_xlfn.XMATCH("無回答",_xlfn.TEXTSPLIT(回答一覧[[#This Row],[7⃣区のおしらせ「せたがや」でどのようなテーマを特集してほしいか（複数選択可）]],";",,FALSE,0))),0,1)</f>
        <v>0</v>
      </c>
      <c r="AV224" s="8" t="s">
        <v>419</v>
      </c>
      <c r="AW224" s="8" t="s">
        <v>357</v>
      </c>
      <c r="AX224" s="8" t="s">
        <v>698</v>
      </c>
      <c r="AY224" s="7"/>
    </row>
    <row r="225" spans="1:51" ht="43.5">
      <c r="A225" s="6" t="s">
        <v>299</v>
      </c>
      <c r="B225" s="12" t="s">
        <v>374</v>
      </c>
      <c r="C225" s="12" t="s">
        <v>349</v>
      </c>
      <c r="D225" s="8"/>
      <c r="E225" s="8" t="s">
        <v>730</v>
      </c>
      <c r="F225" s="7" t="s">
        <v>350</v>
      </c>
      <c r="G225" s="36">
        <f>IF(ISNA(_xlfn.XMATCH("新聞折込・戸別配付",_xlfn.TEXTSPLIT(回答一覧[[#This Row],[4⃣区のおしらせ「せたがや」をどのように入手しているか（複数選択可）]],";",,FALSE,0))),0,1)</f>
        <v>1</v>
      </c>
      <c r="H225" s="36">
        <f>IF(ISNA(_xlfn.XMATCH("駅",_xlfn.TEXTSPLIT(回答一覧[[#This Row],[4⃣区のおしらせ「せたがや」をどのように入手しているか（複数選択可）]],";",,FALSE,0))),0,1)</f>
        <v>0</v>
      </c>
      <c r="I225" s="36">
        <f>IF(ISNA(_xlfn.XMATCH("郵便局・コンビニエンスストア・その他商業施設",_xlfn.TEXTSPLIT(回答一覧[[#This Row],[4⃣区のおしらせ「せたがや」をどのように入手しているか（複数選択可）]],";",,FALSE,0))),0,1)</f>
        <v>0</v>
      </c>
      <c r="J225" s="36">
        <f>IF(ISNA(_xlfn.XMATCH("区施設",_xlfn.TEXTSPLIT(回答一覧[[#This Row],[4⃣区のおしらせ「せたがや」をどのように入手しているか（複数選択可）]],";",,FALSE,0))),0,1)</f>
        <v>0</v>
      </c>
      <c r="K225" s="36">
        <f>IF(ISNA(_xlfn.XMATCH("区のホームページ",_xlfn.TEXTSPLIT(回答一覧[[#This Row],[4⃣区のおしらせ「せたがや」をどのように入手しているか（複数選択可）]],";",,FALSE,0))),0,1)</f>
        <v>0</v>
      </c>
      <c r="L225" s="36">
        <f>IF(ISNA(_xlfn.XMATCH("カタログポケット・マチイロ",_xlfn.TEXTSPLIT(回答一覧[[#This Row],[4⃣区のおしらせ「せたがや」をどのように入手しているか（複数選択可）]],";",,FALSE,0))),0,1)</f>
        <v>0</v>
      </c>
      <c r="M225" s="36">
        <f>IF(ISNA(_xlfn.XMATCH("入手していない",_xlfn.TEXTSPLIT(回答一覧[[#This Row],[4⃣区のおしらせ「せたがや」をどのように入手しているか（複数選択可）]],";",,FALSE,0))),0,1)</f>
        <v>0</v>
      </c>
      <c r="N225" s="36">
        <f>IF(ISNA(_xlfn.XMATCH("その他",_xlfn.TEXTSPLIT(回答一覧[[#This Row],[4⃣区のおしらせ「せたがや」をどのように入手しているか（複数選択可）]],";",,FALSE,0))),0,1)</f>
        <v>0</v>
      </c>
      <c r="O225" s="36">
        <f>IF(ISNA(_xlfn.XMATCH("無回答",_xlfn.TEXTSPLIT(回答一覧[[#This Row],[4⃣区のおしらせ「せたがや」をどのように入手しているか（複数選択可）]],";",,FALSE,0))),0,1)</f>
        <v>0</v>
      </c>
      <c r="P225" s="8" t="s">
        <v>387</v>
      </c>
      <c r="Q225" s="8" t="s">
        <v>352</v>
      </c>
      <c r="R225" s="8" t="s">
        <v>377</v>
      </c>
      <c r="S225" s="8" t="s">
        <v>377</v>
      </c>
      <c r="T225" s="8" t="s">
        <v>377</v>
      </c>
      <c r="U225" s="8" t="s">
        <v>352</v>
      </c>
      <c r="V225" s="8" t="s">
        <v>353</v>
      </c>
      <c r="W225" s="7" t="s">
        <v>519</v>
      </c>
      <c r="X225" s="36">
        <f>IF(ISNA(_xlfn.XMATCH("利用できる行政サービスや、暮らしに関わる情報・知識を入手したい",_xlfn.TEXTSPLIT(回答一覧[[#This Row],[6⃣区のおしらせ「せたがや」にどんなことを期待するか（複数選択可）]],";",,FALSE,0))),0,1)</f>
        <v>1</v>
      </c>
      <c r="Y225" s="36">
        <f>IF(ISNA(_xlfn.XMATCH("イベントの情報を入手したい",_xlfn.TEXTSPLIT(回答一覧[[#This Row],[6⃣区のおしらせ「せたがや」にどんなことを期待するか（複数選択可）]],";",,FALSE,0))),0,1)</f>
        <v>0</v>
      </c>
      <c r="Z225" s="36">
        <f>IF(ISNA(_xlfn.XMATCH("区の新しい取組みについて知りたい",_xlfn.TEXTSPLIT(回答一覧[[#This Row],[6⃣区のおしらせ「せたがや」にどんなことを期待するか（複数選択可）]],";",,FALSE,0))),0,1)</f>
        <v>0</v>
      </c>
      <c r="AA225" s="36">
        <f>IF(ISNA(_xlfn.XMATCH("予算など区政の基本的な情報を入手したい",_xlfn.TEXTSPLIT(回答一覧[[#This Row],[6⃣区のおしらせ「せたがや」にどんなことを期待するか（複数選択可）]],";",,FALSE,0))),0,1)</f>
        <v>1</v>
      </c>
      <c r="AB225" s="36">
        <f>IF(ISNA(_xlfn.XMATCH("区が直面する課題や、それに対する区の考え・取組みについて知りたい",_xlfn.TEXTSPLIT(回答一覧[[#This Row],[6⃣区のおしらせ「せたがや」にどんなことを期待するか（複数選択可）]],";",,FALSE,0))),0,1)</f>
        <v>1</v>
      </c>
      <c r="AC225" s="36">
        <f>IF(ISNA(_xlfn.XMATCH("区の取組みへの意見募集企画に意見や提案を寄せたい",_xlfn.TEXTSPLIT(回答一覧[[#This Row],[6⃣区のおしらせ「せたがや」にどんなことを期待するか（複数選択可）]],";",,FALSE,0))),0,1)</f>
        <v>0</v>
      </c>
      <c r="AD225" s="36">
        <f>IF(ISNA(_xlfn.XMATCH("区民等と区が協働して取り組んでいる事柄について知りたい",_xlfn.TEXTSPLIT(回答一覧[[#This Row],[6⃣区のおしらせ「せたがや」にどんなことを期待するか（複数選択可）]],";",,FALSE,0))),0,1)</f>
        <v>0</v>
      </c>
      <c r="AE225" s="36">
        <f>IF(ISNA(_xlfn.XMATCH("特にない",_xlfn.TEXTSPLIT(回答一覧[[#This Row],[6⃣区のおしらせ「せたがや」にどんなことを期待するか（複数選択可）]],";",,FALSE,0))),0,1)</f>
        <v>0</v>
      </c>
      <c r="AF225" s="36">
        <f>IF(ISNA(_xlfn.XMATCH("無回答",_xlfn.TEXTSPLIT(回答一覧[[#This Row],[6⃣区のおしらせ「せたがや」にどんなことを期待するか（複数選択可）]],";",,FALSE,0))),0,1)</f>
        <v>0</v>
      </c>
      <c r="AG225" s="7" t="s">
        <v>774</v>
      </c>
      <c r="AH225" s="36">
        <f>IF(ISNA(_xlfn.XMATCH("健康づくりや高齢者・障害者の福祉に関すること",_xlfn.TEXTSPLIT(回答一覧[[#This Row],[7⃣区のおしらせ「せたがや」でどのようなテーマを特集してほしいか（複数選択可）]],";",,FALSE,0))),0,1)</f>
        <v>0</v>
      </c>
      <c r="AI225" s="36">
        <f>IF(ISNA(_xlfn.XMATCH("生活の困りごとに対する支援に関すること",_xlfn.TEXTSPLIT(回答一覧[[#This Row],[7⃣区のおしらせ「せたがや」でどのようなテーマを特集してほしいか（複数選択可）]],";",,FALSE,0))),0,1)</f>
        <v>0</v>
      </c>
      <c r="AJ225" s="36">
        <f>IF(ISNA(_xlfn.XMATCH("子ども・若者や教育に関すること",_xlfn.TEXTSPLIT(回答一覧[[#This Row],[7⃣区のおしらせ「せたがや」でどのようなテーマを特集してほしいか（複数選択可）]],";",,FALSE,0))),0,1)</f>
        <v>0</v>
      </c>
      <c r="AK225" s="36">
        <f>IF(ISNA(_xlfn.XMATCH("地域コミュニティに関すること",_xlfn.TEXTSPLIT(回答一覧[[#This Row],[7⃣区のおしらせ「せたがや」でどのようなテーマを特集してほしいか（複数選択可）]],";",,FALSE,0))),0,1)</f>
        <v>1</v>
      </c>
      <c r="AL225" s="36">
        <f>IF(ISNA(_xlfn.XMATCH("防災や防犯に関すること",_xlfn.TEXTSPLIT(回答一覧[[#This Row],[7⃣区のおしらせ「せたがや」でどのようなテーマを特集してほしいか（複数選択可）]],";",,FALSE,0))),0,1)</f>
        <v>0</v>
      </c>
      <c r="AM225" s="36">
        <f>IF(ISNA(_xlfn.XMATCH("多様性の尊重（人権尊重・男女共同参画）に関すること",_xlfn.TEXTSPLIT(回答一覧[[#This Row],[7⃣区のおしらせ「せたがや」でどのようなテーマを特集してほしいか（複数選択可）]],";",,FALSE,0))),0,1)</f>
        <v>0</v>
      </c>
      <c r="AN225" s="36">
        <f>IF(ISNA(_xlfn.XMATCH("文化・芸術やスポーツ、生涯学習に関すること",_xlfn.TEXTSPLIT(回答一覧[[#This Row],[7⃣区のおしらせ「せたがや」でどのようなテーマを特集してほしいか（複数選択可）]],";",,FALSE,0))),0,1)</f>
        <v>1</v>
      </c>
      <c r="AO225" s="36">
        <f>IF(ISNA(_xlfn.XMATCH("清掃・資源リサイクルに関すること",_xlfn.TEXTSPLIT(回答一覧[[#This Row],[7⃣区のおしらせ「せたがや」でどのようなテーマを特集してほしいか（複数選択可）]],";",,FALSE,0))),0,1)</f>
        <v>0</v>
      </c>
      <c r="AP225" s="36">
        <f>IF(ISNA(_xlfn.XMATCH("消費者支援や産業振興・雇用促進に関すること",_xlfn.TEXTSPLIT(回答一覧[[#This Row],[7⃣区のおしらせ「せたがや」でどのようなテーマを特集してほしいか（複数選択可）]],";",,FALSE,0))),0,1)</f>
        <v>0</v>
      </c>
      <c r="AQ225" s="36">
        <f>IF(ISNA(_xlfn.XMATCH("公園・緑地や自然環境の保護に関すること",_xlfn.TEXTSPLIT(回答一覧[[#This Row],[7⃣区のおしらせ「せたがや」でどのようなテーマを特集してほしいか（複数選択可）]],";",,FALSE,0))),0,1)</f>
        <v>1</v>
      </c>
      <c r="AR225" s="36">
        <f>IF(ISNA(_xlfn.XMATCH("都市景観や交通に関すること",_xlfn.TEXTSPLIT(回答一覧[[#This Row],[7⃣区のおしらせ「せたがや」でどのようなテーマを特集してほしいか（複数選択可）]],";",,FALSE,0))),0,1)</f>
        <v>0</v>
      </c>
      <c r="AS225" s="36">
        <f>IF(ISNA(_xlfn.XMATCH("特にない",_xlfn.TEXTSPLIT(回答一覧[[#This Row],[7⃣区のおしらせ「せたがや」でどのようなテーマを特集してほしいか（複数選択可）]],";",,FALSE,0))),0,1)</f>
        <v>0</v>
      </c>
      <c r="AT225" s="36">
        <f>IF(ISNA(_xlfn.XMATCH("その他",_xlfn.TEXTSPLIT(回答一覧[[#This Row],[7⃣区のおしらせ「せたがや」でどのようなテーマを特集してほしいか（複数選択可）]],";",,FALSE,0))),0,1)</f>
        <v>0</v>
      </c>
      <c r="AU225" s="36">
        <f>IF(ISNA(_xlfn.XMATCH("無回答",_xlfn.TEXTSPLIT(回答一覧[[#This Row],[7⃣区のおしらせ「せたがや」でどのようなテーマを特集してほしいか（複数選択可）]],";",,FALSE,0))),0,1)</f>
        <v>0</v>
      </c>
      <c r="AV225" s="8" t="s">
        <v>419</v>
      </c>
      <c r="AW225" s="8" t="s">
        <v>357</v>
      </c>
      <c r="AX225" s="8" t="s">
        <v>698</v>
      </c>
      <c r="AY225" s="7" t="s">
        <v>806</v>
      </c>
    </row>
    <row r="226" spans="1:51" ht="27">
      <c r="A226" s="6" t="s">
        <v>298</v>
      </c>
      <c r="B226" s="12" t="s">
        <v>348</v>
      </c>
      <c r="C226" s="12" t="s">
        <v>349</v>
      </c>
      <c r="D226" s="8"/>
      <c r="E226" s="8" t="s">
        <v>730</v>
      </c>
      <c r="F226" s="7" t="s">
        <v>502</v>
      </c>
      <c r="G226" s="36">
        <f>IF(ISNA(_xlfn.XMATCH("新聞折込・戸別配付",_xlfn.TEXTSPLIT(回答一覧[[#This Row],[4⃣区のおしらせ「せたがや」をどのように入手しているか（複数選択可）]],";",,FALSE,0))),0,1)</f>
        <v>0</v>
      </c>
      <c r="H226" s="36">
        <f>IF(ISNA(_xlfn.XMATCH("駅",_xlfn.TEXTSPLIT(回答一覧[[#This Row],[4⃣区のおしらせ「せたがや」をどのように入手しているか（複数選択可）]],";",,FALSE,0))),0,1)</f>
        <v>0</v>
      </c>
      <c r="I226" s="36">
        <f>IF(ISNA(_xlfn.XMATCH("郵便局・コンビニエンスストア・その他商業施設",_xlfn.TEXTSPLIT(回答一覧[[#This Row],[4⃣区のおしらせ「せたがや」をどのように入手しているか（複数選択可）]],";",,FALSE,0))),0,1)</f>
        <v>1</v>
      </c>
      <c r="J226" s="36">
        <f>IF(ISNA(_xlfn.XMATCH("区施設",_xlfn.TEXTSPLIT(回答一覧[[#This Row],[4⃣区のおしらせ「せたがや」をどのように入手しているか（複数選択可）]],";",,FALSE,0))),0,1)</f>
        <v>1</v>
      </c>
      <c r="K226" s="36">
        <f>IF(ISNA(_xlfn.XMATCH("区のホームページ",_xlfn.TEXTSPLIT(回答一覧[[#This Row],[4⃣区のおしらせ「せたがや」をどのように入手しているか（複数選択可）]],";",,FALSE,0))),0,1)</f>
        <v>0</v>
      </c>
      <c r="L226" s="36">
        <f>IF(ISNA(_xlfn.XMATCH("カタログポケット・マチイロ",_xlfn.TEXTSPLIT(回答一覧[[#This Row],[4⃣区のおしらせ「せたがや」をどのように入手しているか（複数選択可）]],";",,FALSE,0))),0,1)</f>
        <v>0</v>
      </c>
      <c r="M226" s="36">
        <f>IF(ISNA(_xlfn.XMATCH("入手していない",_xlfn.TEXTSPLIT(回答一覧[[#This Row],[4⃣区のおしらせ「せたがや」をどのように入手しているか（複数選択可）]],";",,FALSE,0))),0,1)</f>
        <v>0</v>
      </c>
      <c r="N226" s="36">
        <f>IF(ISNA(_xlfn.XMATCH("その他",_xlfn.TEXTSPLIT(回答一覧[[#This Row],[4⃣区のおしらせ「せたがや」をどのように入手しているか（複数選択可）]],";",,FALSE,0))),0,1)</f>
        <v>0</v>
      </c>
      <c r="O226" s="36">
        <f>IF(ISNA(_xlfn.XMATCH("無回答",_xlfn.TEXTSPLIT(回答一覧[[#This Row],[4⃣区のおしらせ「せたがや」をどのように入手しているか（複数選択可）]],";",,FALSE,0))),0,1)</f>
        <v>0</v>
      </c>
      <c r="P226" s="8" t="s">
        <v>360</v>
      </c>
      <c r="Q226" s="8" t="s">
        <v>352</v>
      </c>
      <c r="R226" s="8" t="s">
        <v>352</v>
      </c>
      <c r="S226" s="8" t="s">
        <v>352</v>
      </c>
      <c r="T226" s="8" t="s">
        <v>377</v>
      </c>
      <c r="U226" s="8" t="s">
        <v>352</v>
      </c>
      <c r="V226" s="8" t="s">
        <v>353</v>
      </c>
      <c r="W226" s="7" t="s">
        <v>444</v>
      </c>
      <c r="X226" s="36">
        <f>IF(ISNA(_xlfn.XMATCH("利用できる行政サービスや、暮らしに関わる情報・知識を入手したい",_xlfn.TEXTSPLIT(回答一覧[[#This Row],[6⃣区のおしらせ「せたがや」にどんなことを期待するか（複数選択可）]],";",,FALSE,0))),0,1)</f>
        <v>1</v>
      </c>
      <c r="Y226" s="36">
        <f>IF(ISNA(_xlfn.XMATCH("イベントの情報を入手したい",_xlfn.TEXTSPLIT(回答一覧[[#This Row],[6⃣区のおしらせ「せたがや」にどんなことを期待するか（複数選択可）]],";",,FALSE,0))),0,1)</f>
        <v>0</v>
      </c>
      <c r="Z226" s="36">
        <f>IF(ISNA(_xlfn.XMATCH("区の新しい取組みについて知りたい",_xlfn.TEXTSPLIT(回答一覧[[#This Row],[6⃣区のおしらせ「せたがや」にどんなことを期待するか（複数選択可）]],";",,FALSE,0))),0,1)</f>
        <v>0</v>
      </c>
      <c r="AA226" s="36">
        <f>IF(ISNA(_xlfn.XMATCH("予算など区政の基本的な情報を入手したい",_xlfn.TEXTSPLIT(回答一覧[[#This Row],[6⃣区のおしらせ「せたがや」にどんなことを期待するか（複数選択可）]],";",,FALSE,0))),0,1)</f>
        <v>0</v>
      </c>
      <c r="AB226" s="36">
        <f>IF(ISNA(_xlfn.XMATCH("区が直面する課題や、それに対する区の考え・取組みについて知りたい",_xlfn.TEXTSPLIT(回答一覧[[#This Row],[6⃣区のおしらせ「せたがや」にどんなことを期待するか（複数選択可）]],";",,FALSE,0))),0,1)</f>
        <v>0</v>
      </c>
      <c r="AC226" s="36">
        <f>IF(ISNA(_xlfn.XMATCH("区の取組みへの意見募集企画に意見や提案を寄せたい",_xlfn.TEXTSPLIT(回答一覧[[#This Row],[6⃣区のおしらせ「せたがや」にどんなことを期待するか（複数選択可）]],";",,FALSE,0))),0,1)</f>
        <v>0</v>
      </c>
      <c r="AD226" s="36">
        <f>IF(ISNA(_xlfn.XMATCH("区民等と区が協働して取り組んでいる事柄について知りたい",_xlfn.TEXTSPLIT(回答一覧[[#This Row],[6⃣区のおしらせ「せたがや」にどんなことを期待するか（複数選択可）]],";",,FALSE,0))),0,1)</f>
        <v>0</v>
      </c>
      <c r="AE226" s="36">
        <f>IF(ISNA(_xlfn.XMATCH("特にない",_xlfn.TEXTSPLIT(回答一覧[[#This Row],[6⃣区のおしらせ「せたがや」にどんなことを期待するか（複数選択可）]],";",,FALSE,0))),0,1)</f>
        <v>0</v>
      </c>
      <c r="AF226" s="36">
        <f>IF(ISNA(_xlfn.XMATCH("無回答",_xlfn.TEXTSPLIT(回答一覧[[#This Row],[6⃣区のおしらせ「せたがや」にどんなことを期待するか（複数選択可）]],";",,FALSE,0))),0,1)</f>
        <v>0</v>
      </c>
      <c r="AG226" s="7" t="s">
        <v>751</v>
      </c>
      <c r="AH226" s="36">
        <f>IF(ISNA(_xlfn.XMATCH("健康づくりや高齢者・障害者の福祉に関すること",_xlfn.TEXTSPLIT(回答一覧[[#This Row],[7⃣区のおしらせ「せたがや」でどのようなテーマを特集してほしいか（複数選択可）]],";",,FALSE,0))),0,1)</f>
        <v>1</v>
      </c>
      <c r="AI226" s="36">
        <f>IF(ISNA(_xlfn.XMATCH("生活の困りごとに対する支援に関すること",_xlfn.TEXTSPLIT(回答一覧[[#This Row],[7⃣区のおしらせ「せたがや」でどのようなテーマを特集してほしいか（複数選択可）]],";",,FALSE,0))),0,1)</f>
        <v>0</v>
      </c>
      <c r="AJ226" s="36">
        <f>IF(ISNA(_xlfn.XMATCH("子ども・若者や教育に関すること",_xlfn.TEXTSPLIT(回答一覧[[#This Row],[7⃣区のおしらせ「せたがや」でどのようなテーマを特集してほしいか（複数選択可）]],";",,FALSE,0))),0,1)</f>
        <v>0</v>
      </c>
      <c r="AK226" s="36">
        <f>IF(ISNA(_xlfn.XMATCH("地域コミュニティに関すること",_xlfn.TEXTSPLIT(回答一覧[[#This Row],[7⃣区のおしらせ「せたがや」でどのようなテーマを特集してほしいか（複数選択可）]],";",,FALSE,0))),0,1)</f>
        <v>1</v>
      </c>
      <c r="AL226" s="36">
        <f>IF(ISNA(_xlfn.XMATCH("防災や防犯に関すること",_xlfn.TEXTSPLIT(回答一覧[[#This Row],[7⃣区のおしらせ「せたがや」でどのようなテーマを特集してほしいか（複数選択可）]],";",,FALSE,0))),0,1)</f>
        <v>0</v>
      </c>
      <c r="AM226" s="36">
        <f>IF(ISNA(_xlfn.XMATCH("多様性の尊重（人権尊重・男女共同参画）に関すること",_xlfn.TEXTSPLIT(回答一覧[[#This Row],[7⃣区のおしらせ「せたがや」でどのようなテーマを特集してほしいか（複数選択可）]],";",,FALSE,0))),0,1)</f>
        <v>0</v>
      </c>
      <c r="AN226" s="36">
        <f>IF(ISNA(_xlfn.XMATCH("文化・芸術やスポーツ、生涯学習に関すること",_xlfn.TEXTSPLIT(回答一覧[[#This Row],[7⃣区のおしらせ「せたがや」でどのようなテーマを特集してほしいか（複数選択可）]],";",,FALSE,0))),0,1)</f>
        <v>0</v>
      </c>
      <c r="AO226" s="36">
        <f>IF(ISNA(_xlfn.XMATCH("清掃・資源リサイクルに関すること",_xlfn.TEXTSPLIT(回答一覧[[#This Row],[7⃣区のおしらせ「せたがや」でどのようなテーマを特集してほしいか（複数選択可）]],";",,FALSE,0))),0,1)</f>
        <v>0</v>
      </c>
      <c r="AP226" s="36">
        <f>IF(ISNA(_xlfn.XMATCH("消費者支援や産業振興・雇用促進に関すること",_xlfn.TEXTSPLIT(回答一覧[[#This Row],[7⃣区のおしらせ「せたがや」でどのようなテーマを特集してほしいか（複数選択可）]],";",,FALSE,0))),0,1)</f>
        <v>0</v>
      </c>
      <c r="AQ226" s="36">
        <f>IF(ISNA(_xlfn.XMATCH("公園・緑地や自然環境の保護に関すること",_xlfn.TEXTSPLIT(回答一覧[[#This Row],[7⃣区のおしらせ「せたがや」でどのようなテーマを特集してほしいか（複数選択可）]],";",,FALSE,0))),0,1)</f>
        <v>0</v>
      </c>
      <c r="AR226" s="36">
        <f>IF(ISNA(_xlfn.XMATCH("都市景観や交通に関すること",_xlfn.TEXTSPLIT(回答一覧[[#This Row],[7⃣区のおしらせ「せたがや」でどのようなテーマを特集してほしいか（複数選択可）]],";",,FALSE,0))),0,1)</f>
        <v>0</v>
      </c>
      <c r="AS226" s="36">
        <f>IF(ISNA(_xlfn.XMATCH("特にない",_xlfn.TEXTSPLIT(回答一覧[[#This Row],[7⃣区のおしらせ「せたがや」でどのようなテーマを特集してほしいか（複数選択可）]],";",,FALSE,0))),0,1)</f>
        <v>0</v>
      </c>
      <c r="AT226" s="36">
        <f>IF(ISNA(_xlfn.XMATCH("その他",_xlfn.TEXTSPLIT(回答一覧[[#This Row],[7⃣区のおしらせ「せたがや」でどのようなテーマを特集してほしいか（複数選択可）]],";",,FALSE,0))),0,1)</f>
        <v>0</v>
      </c>
      <c r="AU226" s="36">
        <f>IF(ISNA(_xlfn.XMATCH("無回答",_xlfn.TEXTSPLIT(回答一覧[[#This Row],[7⃣区のおしらせ「せたがや」でどのようなテーマを特集してほしいか（複数選択可）]],";",,FALSE,0))),0,1)</f>
        <v>0</v>
      </c>
      <c r="AV226" s="8" t="s">
        <v>356</v>
      </c>
      <c r="AW226" s="8" t="s">
        <v>357</v>
      </c>
      <c r="AX226" s="8" t="s">
        <v>699</v>
      </c>
      <c r="AY226" s="7"/>
    </row>
    <row r="227" spans="1:51" ht="27">
      <c r="A227" s="6" t="s">
        <v>297</v>
      </c>
      <c r="B227" s="12" t="s">
        <v>413</v>
      </c>
      <c r="C227" s="12" t="s">
        <v>349</v>
      </c>
      <c r="D227" s="8"/>
      <c r="E227" s="8" t="s">
        <v>730</v>
      </c>
      <c r="F227" s="7" t="s">
        <v>350</v>
      </c>
      <c r="G227" s="36">
        <f>IF(ISNA(_xlfn.XMATCH("新聞折込・戸別配付",_xlfn.TEXTSPLIT(回答一覧[[#This Row],[4⃣区のおしらせ「せたがや」をどのように入手しているか（複数選択可）]],";",,FALSE,0))),0,1)</f>
        <v>1</v>
      </c>
      <c r="H227" s="36">
        <f>IF(ISNA(_xlfn.XMATCH("駅",_xlfn.TEXTSPLIT(回答一覧[[#This Row],[4⃣区のおしらせ「せたがや」をどのように入手しているか（複数選択可）]],";",,FALSE,0))),0,1)</f>
        <v>0</v>
      </c>
      <c r="I227" s="36">
        <f>IF(ISNA(_xlfn.XMATCH("郵便局・コンビニエンスストア・その他商業施設",_xlfn.TEXTSPLIT(回答一覧[[#This Row],[4⃣区のおしらせ「せたがや」をどのように入手しているか（複数選択可）]],";",,FALSE,0))),0,1)</f>
        <v>0</v>
      </c>
      <c r="J227" s="36">
        <f>IF(ISNA(_xlfn.XMATCH("区施設",_xlfn.TEXTSPLIT(回答一覧[[#This Row],[4⃣区のおしらせ「せたがや」をどのように入手しているか（複数選択可）]],";",,FALSE,0))),0,1)</f>
        <v>0</v>
      </c>
      <c r="K227" s="36">
        <f>IF(ISNA(_xlfn.XMATCH("区のホームページ",_xlfn.TEXTSPLIT(回答一覧[[#This Row],[4⃣区のおしらせ「せたがや」をどのように入手しているか（複数選択可）]],";",,FALSE,0))),0,1)</f>
        <v>0</v>
      </c>
      <c r="L227" s="36">
        <f>IF(ISNA(_xlfn.XMATCH("カタログポケット・マチイロ",_xlfn.TEXTSPLIT(回答一覧[[#This Row],[4⃣区のおしらせ「せたがや」をどのように入手しているか（複数選択可）]],";",,FALSE,0))),0,1)</f>
        <v>0</v>
      </c>
      <c r="M227" s="36">
        <f>IF(ISNA(_xlfn.XMATCH("入手していない",_xlfn.TEXTSPLIT(回答一覧[[#This Row],[4⃣区のおしらせ「せたがや」をどのように入手しているか（複数選択可）]],";",,FALSE,0))),0,1)</f>
        <v>0</v>
      </c>
      <c r="N227" s="36">
        <f>IF(ISNA(_xlfn.XMATCH("その他",_xlfn.TEXTSPLIT(回答一覧[[#This Row],[4⃣区のおしらせ「せたがや」をどのように入手しているか（複数選択可）]],";",,FALSE,0))),0,1)</f>
        <v>0</v>
      </c>
      <c r="O227" s="36">
        <f>IF(ISNA(_xlfn.XMATCH("無回答",_xlfn.TEXTSPLIT(回答一覧[[#This Row],[4⃣区のおしらせ「せたがや」をどのように入手しているか（複数選択可）]],";",,FALSE,0))),0,1)</f>
        <v>0</v>
      </c>
      <c r="P227" s="8" t="s">
        <v>360</v>
      </c>
      <c r="Q227" s="8" t="s">
        <v>352</v>
      </c>
      <c r="R227" s="8" t="s">
        <v>352</v>
      </c>
      <c r="S227" s="8" t="s">
        <v>352</v>
      </c>
      <c r="T227" s="8" t="s">
        <v>352</v>
      </c>
      <c r="U227" s="8" t="s">
        <v>377</v>
      </c>
      <c r="V227" s="8" t="s">
        <v>353</v>
      </c>
      <c r="W227" s="7" t="s">
        <v>746</v>
      </c>
      <c r="X227" s="36">
        <f>IF(ISNA(_xlfn.XMATCH("利用できる行政サービスや、暮らしに関わる情報・知識を入手したい",_xlfn.TEXTSPLIT(回答一覧[[#This Row],[6⃣区のおしらせ「せたがや」にどんなことを期待するか（複数選択可）]],";",,FALSE,0))),0,1)</f>
        <v>0</v>
      </c>
      <c r="Y227" s="36">
        <f>IF(ISNA(_xlfn.XMATCH("イベントの情報を入手したい",_xlfn.TEXTSPLIT(回答一覧[[#This Row],[6⃣区のおしらせ「せたがや」にどんなことを期待するか（複数選択可）]],";",,FALSE,0))),0,1)</f>
        <v>0</v>
      </c>
      <c r="Z227" s="36">
        <f>IF(ISNA(_xlfn.XMATCH("区の新しい取組みについて知りたい",_xlfn.TEXTSPLIT(回答一覧[[#This Row],[6⃣区のおしらせ「せたがや」にどんなことを期待するか（複数選択可）]],";",,FALSE,0))),0,1)</f>
        <v>0</v>
      </c>
      <c r="AA227" s="36">
        <f>IF(ISNA(_xlfn.XMATCH("予算など区政の基本的な情報を入手したい",_xlfn.TEXTSPLIT(回答一覧[[#This Row],[6⃣区のおしらせ「せたがや」にどんなことを期待するか（複数選択可）]],";",,FALSE,0))),0,1)</f>
        <v>0</v>
      </c>
      <c r="AB227" s="36">
        <f>IF(ISNA(_xlfn.XMATCH("区が直面する課題や、それに対する区の考え・取組みについて知りたい",_xlfn.TEXTSPLIT(回答一覧[[#This Row],[6⃣区のおしらせ「せたがや」にどんなことを期待するか（複数選択可）]],";",,FALSE,0))),0,1)</f>
        <v>0</v>
      </c>
      <c r="AC227" s="36">
        <f>IF(ISNA(_xlfn.XMATCH("区の取組みへの意見募集企画に意見や提案を寄せたい",_xlfn.TEXTSPLIT(回答一覧[[#This Row],[6⃣区のおしらせ「せたがや」にどんなことを期待するか（複数選択可）]],";",,FALSE,0))),0,1)</f>
        <v>0</v>
      </c>
      <c r="AD227" s="36">
        <f>IF(ISNA(_xlfn.XMATCH("区民等と区が協働して取り組んでいる事柄について知りたい",_xlfn.TEXTSPLIT(回答一覧[[#This Row],[6⃣区のおしらせ「せたがや」にどんなことを期待するか（複数選択可）]],";",,FALSE,0))),0,1)</f>
        <v>1</v>
      </c>
      <c r="AE227" s="36">
        <f>IF(ISNA(_xlfn.XMATCH("特にない",_xlfn.TEXTSPLIT(回答一覧[[#This Row],[6⃣区のおしらせ「せたがや」にどんなことを期待するか（複数選択可）]],";",,FALSE,0))),0,1)</f>
        <v>0</v>
      </c>
      <c r="AF227" s="36">
        <f>IF(ISNA(_xlfn.XMATCH("無回答",_xlfn.TEXTSPLIT(回答一覧[[#This Row],[6⃣区のおしらせ「せたがや」にどんなことを期待するか（複数選択可）]],";",,FALSE,0))),0,1)</f>
        <v>0</v>
      </c>
      <c r="AG227" s="7" t="s">
        <v>638</v>
      </c>
      <c r="AH227" s="36">
        <f>IF(ISNA(_xlfn.XMATCH("健康づくりや高齢者・障害者の福祉に関すること",_xlfn.TEXTSPLIT(回答一覧[[#This Row],[7⃣区のおしらせ「せたがや」でどのようなテーマを特集してほしいか（複数選択可）]],";",,FALSE,0))),0,1)</f>
        <v>0</v>
      </c>
      <c r="AI227" s="36">
        <f>IF(ISNA(_xlfn.XMATCH("生活の困りごとに対する支援に関すること",_xlfn.TEXTSPLIT(回答一覧[[#This Row],[7⃣区のおしらせ「せたがや」でどのようなテーマを特集してほしいか（複数選択可）]],";",,FALSE,0))),0,1)</f>
        <v>1</v>
      </c>
      <c r="AJ227" s="36">
        <f>IF(ISNA(_xlfn.XMATCH("子ども・若者や教育に関すること",_xlfn.TEXTSPLIT(回答一覧[[#This Row],[7⃣区のおしらせ「せたがや」でどのようなテーマを特集してほしいか（複数選択可）]],";",,FALSE,0))),0,1)</f>
        <v>0</v>
      </c>
      <c r="AK227" s="36">
        <f>IF(ISNA(_xlfn.XMATCH("地域コミュニティに関すること",_xlfn.TEXTSPLIT(回答一覧[[#This Row],[7⃣区のおしらせ「せたがや」でどのようなテーマを特集してほしいか（複数選択可）]],";",,FALSE,0))),0,1)</f>
        <v>0</v>
      </c>
      <c r="AL227" s="36">
        <f>IF(ISNA(_xlfn.XMATCH("防災や防犯に関すること",_xlfn.TEXTSPLIT(回答一覧[[#This Row],[7⃣区のおしらせ「せたがや」でどのようなテーマを特集してほしいか（複数選択可）]],";",,FALSE,0))),0,1)</f>
        <v>1</v>
      </c>
      <c r="AM227" s="36">
        <f>IF(ISNA(_xlfn.XMATCH("多様性の尊重（人権尊重・男女共同参画）に関すること",_xlfn.TEXTSPLIT(回答一覧[[#This Row],[7⃣区のおしらせ「せたがや」でどのようなテーマを特集してほしいか（複数選択可）]],";",,FALSE,0))),0,1)</f>
        <v>0</v>
      </c>
      <c r="AN227" s="36">
        <f>IF(ISNA(_xlfn.XMATCH("文化・芸術やスポーツ、生涯学習に関すること",_xlfn.TEXTSPLIT(回答一覧[[#This Row],[7⃣区のおしらせ「せたがや」でどのようなテーマを特集してほしいか（複数選択可）]],";",,FALSE,0))),0,1)</f>
        <v>0</v>
      </c>
      <c r="AO227" s="36">
        <f>IF(ISNA(_xlfn.XMATCH("清掃・資源リサイクルに関すること",_xlfn.TEXTSPLIT(回答一覧[[#This Row],[7⃣区のおしらせ「せたがや」でどのようなテーマを特集してほしいか（複数選択可）]],";",,FALSE,0))),0,1)</f>
        <v>0</v>
      </c>
      <c r="AP227" s="36">
        <f>IF(ISNA(_xlfn.XMATCH("消費者支援や産業振興・雇用促進に関すること",_xlfn.TEXTSPLIT(回答一覧[[#This Row],[7⃣区のおしらせ「せたがや」でどのようなテーマを特集してほしいか（複数選択可）]],";",,FALSE,0))),0,1)</f>
        <v>0</v>
      </c>
      <c r="AQ227" s="36">
        <f>IF(ISNA(_xlfn.XMATCH("公園・緑地や自然環境の保護に関すること",_xlfn.TEXTSPLIT(回答一覧[[#This Row],[7⃣区のおしらせ「せたがや」でどのようなテーマを特集してほしいか（複数選択可）]],";",,FALSE,0))),0,1)</f>
        <v>1</v>
      </c>
      <c r="AR227" s="36">
        <f>IF(ISNA(_xlfn.XMATCH("都市景観や交通に関すること",_xlfn.TEXTSPLIT(回答一覧[[#This Row],[7⃣区のおしらせ「せたがや」でどのようなテーマを特集してほしいか（複数選択可）]],";",,FALSE,0))),0,1)</f>
        <v>0</v>
      </c>
      <c r="AS227" s="36">
        <f>IF(ISNA(_xlfn.XMATCH("特にない",_xlfn.TEXTSPLIT(回答一覧[[#This Row],[7⃣区のおしらせ「せたがや」でどのようなテーマを特集してほしいか（複数選択可）]],";",,FALSE,0))),0,1)</f>
        <v>0</v>
      </c>
      <c r="AT227" s="36">
        <f>IF(ISNA(_xlfn.XMATCH("その他",_xlfn.TEXTSPLIT(回答一覧[[#This Row],[7⃣区のおしらせ「せたがや」でどのようなテーマを特集してほしいか（複数選択可）]],";",,FALSE,0))),0,1)</f>
        <v>0</v>
      </c>
      <c r="AU227" s="36">
        <f>IF(ISNA(_xlfn.XMATCH("無回答",_xlfn.TEXTSPLIT(回答一覧[[#This Row],[7⃣区のおしらせ「せたがや」でどのようなテーマを特集してほしいか（複数選択可）]],";",,FALSE,0))),0,1)</f>
        <v>0</v>
      </c>
      <c r="AV227" s="8" t="s">
        <v>356</v>
      </c>
      <c r="AW227" s="8" t="s">
        <v>397</v>
      </c>
      <c r="AX227" s="8" t="s">
        <v>701</v>
      </c>
      <c r="AY227" s="7"/>
    </row>
    <row r="228" spans="1:51" ht="81">
      <c r="A228" s="6" t="s">
        <v>296</v>
      </c>
      <c r="B228" s="12" t="s">
        <v>348</v>
      </c>
      <c r="C228" s="12" t="s">
        <v>349</v>
      </c>
      <c r="D228" s="8"/>
      <c r="E228" s="8" t="s">
        <v>730</v>
      </c>
      <c r="F228" s="7" t="s">
        <v>365</v>
      </c>
      <c r="G228" s="36">
        <f>IF(ISNA(_xlfn.XMATCH("新聞折込・戸別配付",_xlfn.TEXTSPLIT(回答一覧[[#This Row],[4⃣区のおしらせ「せたがや」をどのように入手しているか（複数選択可）]],";",,FALSE,0))),0,1)</f>
        <v>1</v>
      </c>
      <c r="H228" s="36">
        <f>IF(ISNA(_xlfn.XMATCH("駅",_xlfn.TEXTSPLIT(回答一覧[[#This Row],[4⃣区のおしらせ「せたがや」をどのように入手しているか（複数選択可）]],";",,FALSE,0))),0,1)</f>
        <v>0</v>
      </c>
      <c r="I228" s="36">
        <f>IF(ISNA(_xlfn.XMATCH("郵便局・コンビニエンスストア・その他商業施設",_xlfn.TEXTSPLIT(回答一覧[[#This Row],[4⃣区のおしらせ「せたがや」をどのように入手しているか（複数選択可）]],";",,FALSE,0))),0,1)</f>
        <v>0</v>
      </c>
      <c r="J228" s="36">
        <f>IF(ISNA(_xlfn.XMATCH("区施設",_xlfn.TEXTSPLIT(回答一覧[[#This Row],[4⃣区のおしらせ「せたがや」をどのように入手しているか（複数選択可）]],";",,FALSE,0))),0,1)</f>
        <v>1</v>
      </c>
      <c r="K228" s="36">
        <f>IF(ISNA(_xlfn.XMATCH("区のホームページ",_xlfn.TEXTSPLIT(回答一覧[[#This Row],[4⃣区のおしらせ「せたがや」をどのように入手しているか（複数選択可）]],";",,FALSE,0))),0,1)</f>
        <v>0</v>
      </c>
      <c r="L228" s="36">
        <f>IF(ISNA(_xlfn.XMATCH("カタログポケット・マチイロ",_xlfn.TEXTSPLIT(回答一覧[[#This Row],[4⃣区のおしらせ「せたがや」をどのように入手しているか（複数選択可）]],";",,FALSE,0))),0,1)</f>
        <v>0</v>
      </c>
      <c r="M228" s="36">
        <f>IF(ISNA(_xlfn.XMATCH("入手していない",_xlfn.TEXTSPLIT(回答一覧[[#This Row],[4⃣区のおしらせ「せたがや」をどのように入手しているか（複数選択可）]],";",,FALSE,0))),0,1)</f>
        <v>0</v>
      </c>
      <c r="N228" s="36">
        <f>IF(ISNA(_xlfn.XMATCH("その他",_xlfn.TEXTSPLIT(回答一覧[[#This Row],[4⃣区のおしらせ「せたがや」をどのように入手しているか（複数選択可）]],";",,FALSE,0))),0,1)</f>
        <v>0</v>
      </c>
      <c r="O228" s="36">
        <f>IF(ISNA(_xlfn.XMATCH("無回答",_xlfn.TEXTSPLIT(回答一覧[[#This Row],[4⃣区のおしらせ「せたがや」をどのように入手しているか（複数選択可）]],";",,FALSE,0))),0,1)</f>
        <v>0</v>
      </c>
      <c r="P228" s="8" t="s">
        <v>351</v>
      </c>
      <c r="Q228" s="8" t="s">
        <v>352</v>
      </c>
      <c r="R228" s="8" t="s">
        <v>352</v>
      </c>
      <c r="S228" s="8" t="s">
        <v>352</v>
      </c>
      <c r="T228" s="8" t="s">
        <v>352</v>
      </c>
      <c r="U228" s="8" t="s">
        <v>352</v>
      </c>
      <c r="V228" s="8" t="s">
        <v>353</v>
      </c>
      <c r="W228" s="7" t="s">
        <v>414</v>
      </c>
      <c r="X228" s="36">
        <f>IF(ISNA(_xlfn.XMATCH("利用できる行政サービスや、暮らしに関わる情報・知識を入手したい",_xlfn.TEXTSPLIT(回答一覧[[#This Row],[6⃣区のおしらせ「せたがや」にどんなことを期待するか（複数選択可）]],";",,FALSE,0))),0,1)</f>
        <v>1</v>
      </c>
      <c r="Y228" s="36">
        <f>IF(ISNA(_xlfn.XMATCH("イベントの情報を入手したい",_xlfn.TEXTSPLIT(回答一覧[[#This Row],[6⃣区のおしらせ「せたがや」にどんなことを期待するか（複数選択可）]],";",,FALSE,0))),0,1)</f>
        <v>1</v>
      </c>
      <c r="Z228" s="36">
        <f>IF(ISNA(_xlfn.XMATCH("区の新しい取組みについて知りたい",_xlfn.TEXTSPLIT(回答一覧[[#This Row],[6⃣区のおしらせ「せたがや」にどんなことを期待するか（複数選択可）]],";",,FALSE,0))),0,1)</f>
        <v>1</v>
      </c>
      <c r="AA228" s="36">
        <f>IF(ISNA(_xlfn.XMATCH("予算など区政の基本的な情報を入手したい",_xlfn.TEXTSPLIT(回答一覧[[#This Row],[6⃣区のおしらせ「せたがや」にどんなことを期待するか（複数選択可）]],";",,FALSE,0))),0,1)</f>
        <v>1</v>
      </c>
      <c r="AB228" s="36">
        <f>IF(ISNA(_xlfn.XMATCH("区が直面する課題や、それに対する区の考え・取組みについて知りたい",_xlfn.TEXTSPLIT(回答一覧[[#This Row],[6⃣区のおしらせ「せたがや」にどんなことを期待するか（複数選択可）]],";",,FALSE,0))),0,1)</f>
        <v>1</v>
      </c>
      <c r="AC228" s="36">
        <f>IF(ISNA(_xlfn.XMATCH("区の取組みへの意見募集企画に意見や提案を寄せたい",_xlfn.TEXTSPLIT(回答一覧[[#This Row],[6⃣区のおしらせ「せたがや」にどんなことを期待するか（複数選択可）]],";",,FALSE,0))),0,1)</f>
        <v>1</v>
      </c>
      <c r="AD228" s="36">
        <f>IF(ISNA(_xlfn.XMATCH("区民等と区が協働して取り組んでいる事柄について知りたい",_xlfn.TEXTSPLIT(回答一覧[[#This Row],[6⃣区のおしらせ「せたがや」にどんなことを期待するか（複数選択可）]],";",,FALSE,0))),0,1)</f>
        <v>1</v>
      </c>
      <c r="AE228" s="36">
        <f>IF(ISNA(_xlfn.XMATCH("特にない",_xlfn.TEXTSPLIT(回答一覧[[#This Row],[6⃣区のおしらせ「せたがや」にどんなことを期待するか（複数選択可）]],";",,FALSE,0))),0,1)</f>
        <v>0</v>
      </c>
      <c r="AF228" s="36">
        <f>IF(ISNA(_xlfn.XMATCH("無回答",_xlfn.TEXTSPLIT(回答一覧[[#This Row],[6⃣区のおしらせ「せたがや」にどんなことを期待するか（複数選択可）]],";",,FALSE,0))),0,1)</f>
        <v>0</v>
      </c>
      <c r="AG228" s="7" t="s">
        <v>775</v>
      </c>
      <c r="AH228" s="36">
        <f>IF(ISNA(_xlfn.XMATCH("健康づくりや高齢者・障害者の福祉に関すること",_xlfn.TEXTSPLIT(回答一覧[[#This Row],[7⃣区のおしらせ「せたがや」でどのようなテーマを特集してほしいか（複数選択可）]],";",,FALSE,0))),0,1)</f>
        <v>1</v>
      </c>
      <c r="AI228" s="36">
        <f>IF(ISNA(_xlfn.XMATCH("生活の困りごとに対する支援に関すること",_xlfn.TEXTSPLIT(回答一覧[[#This Row],[7⃣区のおしらせ「せたがや」でどのようなテーマを特集してほしいか（複数選択可）]],";",,FALSE,0))),0,1)</f>
        <v>1</v>
      </c>
      <c r="AJ228" s="36">
        <f>IF(ISNA(_xlfn.XMATCH("子ども・若者や教育に関すること",_xlfn.TEXTSPLIT(回答一覧[[#This Row],[7⃣区のおしらせ「せたがや」でどのようなテーマを特集してほしいか（複数選択可）]],";",,FALSE,0))),0,1)</f>
        <v>1</v>
      </c>
      <c r="AK228" s="36">
        <f>IF(ISNA(_xlfn.XMATCH("地域コミュニティに関すること",_xlfn.TEXTSPLIT(回答一覧[[#This Row],[7⃣区のおしらせ「せたがや」でどのようなテーマを特集してほしいか（複数選択可）]],";",,FALSE,0))),0,1)</f>
        <v>1</v>
      </c>
      <c r="AL228" s="36">
        <f>IF(ISNA(_xlfn.XMATCH("防災や防犯に関すること",_xlfn.TEXTSPLIT(回答一覧[[#This Row],[7⃣区のおしらせ「せたがや」でどのようなテーマを特集してほしいか（複数選択可）]],";",,FALSE,0))),0,1)</f>
        <v>1</v>
      </c>
      <c r="AM228" s="36">
        <f>IF(ISNA(_xlfn.XMATCH("多様性の尊重（人権尊重・男女共同参画）に関すること",_xlfn.TEXTSPLIT(回答一覧[[#This Row],[7⃣区のおしらせ「せたがや」でどのようなテーマを特集してほしいか（複数選択可）]],";",,FALSE,0))),0,1)</f>
        <v>1</v>
      </c>
      <c r="AN228" s="36">
        <f>IF(ISNA(_xlfn.XMATCH("文化・芸術やスポーツ、生涯学習に関すること",_xlfn.TEXTSPLIT(回答一覧[[#This Row],[7⃣区のおしらせ「せたがや」でどのようなテーマを特集してほしいか（複数選択可）]],";",,FALSE,0))),0,1)</f>
        <v>1</v>
      </c>
      <c r="AO228" s="36">
        <f>IF(ISNA(_xlfn.XMATCH("清掃・資源リサイクルに関すること",_xlfn.TEXTSPLIT(回答一覧[[#This Row],[7⃣区のおしらせ「せたがや」でどのようなテーマを特集してほしいか（複数選択可）]],";",,FALSE,0))),0,1)</f>
        <v>1</v>
      </c>
      <c r="AP228" s="36">
        <f>IF(ISNA(_xlfn.XMATCH("消費者支援や産業振興・雇用促進に関すること",_xlfn.TEXTSPLIT(回答一覧[[#This Row],[7⃣区のおしらせ「せたがや」でどのようなテーマを特集してほしいか（複数選択可）]],";",,FALSE,0))),0,1)</f>
        <v>1</v>
      </c>
      <c r="AQ228" s="36">
        <f>IF(ISNA(_xlfn.XMATCH("公園・緑地や自然環境の保護に関すること",_xlfn.TEXTSPLIT(回答一覧[[#This Row],[7⃣区のおしらせ「せたがや」でどのようなテーマを特集してほしいか（複数選択可）]],";",,FALSE,0))),0,1)</f>
        <v>1</v>
      </c>
      <c r="AR228" s="36">
        <f>IF(ISNA(_xlfn.XMATCH("都市景観や交通に関すること",_xlfn.TEXTSPLIT(回答一覧[[#This Row],[7⃣区のおしらせ「せたがや」でどのようなテーマを特集してほしいか（複数選択可）]],";",,FALSE,0))),0,1)</f>
        <v>0</v>
      </c>
      <c r="AS228" s="36">
        <f>IF(ISNA(_xlfn.XMATCH("特にない",_xlfn.TEXTSPLIT(回答一覧[[#This Row],[7⃣区のおしらせ「せたがや」でどのようなテーマを特集してほしいか（複数選択可）]],";",,FALSE,0))),0,1)</f>
        <v>0</v>
      </c>
      <c r="AT228" s="36">
        <f>IF(ISNA(_xlfn.XMATCH("その他",_xlfn.TEXTSPLIT(回答一覧[[#This Row],[7⃣区のおしらせ「せたがや」でどのようなテーマを特集してほしいか（複数選択可）]],";",,FALSE,0))),0,1)</f>
        <v>0</v>
      </c>
      <c r="AU228" s="36">
        <f>IF(ISNA(_xlfn.XMATCH("無回答",_xlfn.TEXTSPLIT(回答一覧[[#This Row],[7⃣区のおしらせ「せたがや」でどのようなテーマを特集してほしいか（複数選択可）]],";",,FALSE,0))),0,1)</f>
        <v>0</v>
      </c>
      <c r="AV228" s="8" t="s">
        <v>356</v>
      </c>
      <c r="AW228" s="8" t="s">
        <v>397</v>
      </c>
      <c r="AX228" s="8" t="s">
        <v>698</v>
      </c>
      <c r="AY228" s="7"/>
    </row>
    <row r="229" spans="1:51" ht="27">
      <c r="A229" s="6" t="s">
        <v>295</v>
      </c>
      <c r="B229" s="12" t="s">
        <v>413</v>
      </c>
      <c r="C229" s="12" t="s">
        <v>349</v>
      </c>
      <c r="D229" s="8"/>
      <c r="E229" s="8" t="s">
        <v>730</v>
      </c>
      <c r="F229" s="7" t="s">
        <v>350</v>
      </c>
      <c r="G229" s="36">
        <f>IF(ISNA(_xlfn.XMATCH("新聞折込・戸別配付",_xlfn.TEXTSPLIT(回答一覧[[#This Row],[4⃣区のおしらせ「せたがや」をどのように入手しているか（複数選択可）]],";",,FALSE,0))),0,1)</f>
        <v>1</v>
      </c>
      <c r="H229" s="36">
        <f>IF(ISNA(_xlfn.XMATCH("駅",_xlfn.TEXTSPLIT(回答一覧[[#This Row],[4⃣区のおしらせ「せたがや」をどのように入手しているか（複数選択可）]],";",,FALSE,0))),0,1)</f>
        <v>0</v>
      </c>
      <c r="I229" s="36">
        <f>IF(ISNA(_xlfn.XMATCH("郵便局・コンビニエンスストア・その他商業施設",_xlfn.TEXTSPLIT(回答一覧[[#This Row],[4⃣区のおしらせ「せたがや」をどのように入手しているか（複数選択可）]],";",,FALSE,0))),0,1)</f>
        <v>0</v>
      </c>
      <c r="J229" s="36">
        <f>IF(ISNA(_xlfn.XMATCH("区施設",_xlfn.TEXTSPLIT(回答一覧[[#This Row],[4⃣区のおしらせ「せたがや」をどのように入手しているか（複数選択可）]],";",,FALSE,0))),0,1)</f>
        <v>0</v>
      </c>
      <c r="K229" s="36">
        <f>IF(ISNA(_xlfn.XMATCH("区のホームページ",_xlfn.TEXTSPLIT(回答一覧[[#This Row],[4⃣区のおしらせ「せたがや」をどのように入手しているか（複数選択可）]],";",,FALSE,0))),0,1)</f>
        <v>0</v>
      </c>
      <c r="L229" s="36">
        <f>IF(ISNA(_xlfn.XMATCH("カタログポケット・マチイロ",_xlfn.TEXTSPLIT(回答一覧[[#This Row],[4⃣区のおしらせ「せたがや」をどのように入手しているか（複数選択可）]],";",,FALSE,0))),0,1)</f>
        <v>0</v>
      </c>
      <c r="M229" s="36">
        <f>IF(ISNA(_xlfn.XMATCH("入手していない",_xlfn.TEXTSPLIT(回答一覧[[#This Row],[4⃣区のおしらせ「せたがや」をどのように入手しているか（複数選択可）]],";",,FALSE,0))),0,1)</f>
        <v>0</v>
      </c>
      <c r="N229" s="36">
        <f>IF(ISNA(_xlfn.XMATCH("その他",_xlfn.TEXTSPLIT(回答一覧[[#This Row],[4⃣区のおしらせ「せたがや」をどのように入手しているか（複数選択可）]],";",,FALSE,0))),0,1)</f>
        <v>0</v>
      </c>
      <c r="O229" s="36">
        <f>IF(ISNA(_xlfn.XMATCH("無回答",_xlfn.TEXTSPLIT(回答一覧[[#This Row],[4⃣区のおしらせ「せたがや」をどのように入手しているか（複数選択可）]],";",,FALSE,0))),0,1)</f>
        <v>0</v>
      </c>
      <c r="P229" s="8" t="s">
        <v>351</v>
      </c>
      <c r="Q229" s="8" t="s">
        <v>352</v>
      </c>
      <c r="R229" s="8" t="s">
        <v>352</v>
      </c>
      <c r="S229" s="8" t="s">
        <v>352</v>
      </c>
      <c r="T229" s="8" t="s">
        <v>352</v>
      </c>
      <c r="U229" s="8" t="s">
        <v>847</v>
      </c>
      <c r="V229" s="8" t="s">
        <v>847</v>
      </c>
      <c r="W229" s="7" t="s">
        <v>645</v>
      </c>
      <c r="X229" s="36">
        <f>IF(ISNA(_xlfn.XMATCH("利用できる行政サービスや、暮らしに関わる情報・知識を入手したい",_xlfn.TEXTSPLIT(回答一覧[[#This Row],[6⃣区のおしらせ「せたがや」にどんなことを期待するか（複数選択可）]],";",,FALSE,0))),0,1)</f>
        <v>0</v>
      </c>
      <c r="Y229" s="36">
        <f>IF(ISNA(_xlfn.XMATCH("イベントの情報を入手したい",_xlfn.TEXTSPLIT(回答一覧[[#This Row],[6⃣区のおしらせ「せたがや」にどんなことを期待するか（複数選択可）]],";",,FALSE,0))),0,1)</f>
        <v>0</v>
      </c>
      <c r="Z229" s="36">
        <f>IF(ISNA(_xlfn.XMATCH("区の新しい取組みについて知りたい",_xlfn.TEXTSPLIT(回答一覧[[#This Row],[6⃣区のおしらせ「せたがや」にどんなことを期待するか（複数選択可）]],";",,FALSE,0))),0,1)</f>
        <v>0</v>
      </c>
      <c r="AA229" s="36">
        <f>IF(ISNA(_xlfn.XMATCH("予算など区政の基本的な情報を入手したい",_xlfn.TEXTSPLIT(回答一覧[[#This Row],[6⃣区のおしらせ「せたがや」にどんなことを期待するか（複数選択可）]],";",,FALSE,0))),0,1)</f>
        <v>0</v>
      </c>
      <c r="AB229" s="36">
        <f>IF(ISNA(_xlfn.XMATCH("区が直面する課題や、それに対する区の考え・取組みについて知りたい",_xlfn.TEXTSPLIT(回答一覧[[#This Row],[6⃣区のおしらせ「せたがや」にどんなことを期待するか（複数選択可）]],";",,FALSE,0))),0,1)</f>
        <v>1</v>
      </c>
      <c r="AC229" s="36">
        <f>IF(ISNA(_xlfn.XMATCH("区の取組みへの意見募集企画に意見や提案を寄せたい",_xlfn.TEXTSPLIT(回答一覧[[#This Row],[6⃣区のおしらせ「せたがや」にどんなことを期待するか（複数選択可）]],";",,FALSE,0))),0,1)</f>
        <v>0</v>
      </c>
      <c r="AD229" s="36">
        <f>IF(ISNA(_xlfn.XMATCH("区民等と区が協働して取り組んでいる事柄について知りたい",_xlfn.TEXTSPLIT(回答一覧[[#This Row],[6⃣区のおしらせ「せたがや」にどんなことを期待するか（複数選択可）]],";",,FALSE,0))),0,1)</f>
        <v>0</v>
      </c>
      <c r="AE229" s="36">
        <f>IF(ISNA(_xlfn.XMATCH("特にない",_xlfn.TEXTSPLIT(回答一覧[[#This Row],[6⃣区のおしらせ「せたがや」にどんなことを期待するか（複数選択可）]],";",,FALSE,0))),0,1)</f>
        <v>0</v>
      </c>
      <c r="AF229" s="36">
        <f>IF(ISNA(_xlfn.XMATCH("無回答",_xlfn.TEXTSPLIT(回答一覧[[#This Row],[6⃣区のおしらせ「せたがや」にどんなことを期待するか（複数選択可）]],";",,FALSE,0))),0,1)</f>
        <v>0</v>
      </c>
      <c r="AG229" s="7" t="s">
        <v>765</v>
      </c>
      <c r="AH229" s="36">
        <f>IF(ISNA(_xlfn.XMATCH("健康づくりや高齢者・障害者の福祉に関すること",_xlfn.TEXTSPLIT(回答一覧[[#This Row],[7⃣区のおしらせ「せたがや」でどのようなテーマを特集してほしいか（複数選択可）]],";",,FALSE,0))),0,1)</f>
        <v>0</v>
      </c>
      <c r="AI229" s="36">
        <f>IF(ISNA(_xlfn.XMATCH("生活の困りごとに対する支援に関すること",_xlfn.TEXTSPLIT(回答一覧[[#This Row],[7⃣区のおしらせ「せたがや」でどのようなテーマを特集してほしいか（複数選択可）]],";",,FALSE,0))),0,1)</f>
        <v>0</v>
      </c>
      <c r="AJ229" s="36">
        <f>IF(ISNA(_xlfn.XMATCH("子ども・若者や教育に関すること",_xlfn.TEXTSPLIT(回答一覧[[#This Row],[7⃣区のおしらせ「せたがや」でどのようなテーマを特集してほしいか（複数選択可）]],";",,FALSE,0))),0,1)</f>
        <v>0</v>
      </c>
      <c r="AK229" s="36">
        <f>IF(ISNA(_xlfn.XMATCH("地域コミュニティに関すること",_xlfn.TEXTSPLIT(回答一覧[[#This Row],[7⃣区のおしらせ「せたがや」でどのようなテーマを特集してほしいか（複数選択可）]],";",,FALSE,0))),0,1)</f>
        <v>0</v>
      </c>
      <c r="AL229" s="36">
        <f>IF(ISNA(_xlfn.XMATCH("防災や防犯に関すること",_xlfn.TEXTSPLIT(回答一覧[[#This Row],[7⃣区のおしらせ「せたがや」でどのようなテーマを特集してほしいか（複数選択可）]],";",,FALSE,0))),0,1)</f>
        <v>0</v>
      </c>
      <c r="AM229" s="36">
        <f>IF(ISNA(_xlfn.XMATCH("多様性の尊重（人権尊重・男女共同参画）に関すること",_xlfn.TEXTSPLIT(回答一覧[[#This Row],[7⃣区のおしらせ「せたがや」でどのようなテーマを特集してほしいか（複数選択可）]],";",,FALSE,0))),0,1)</f>
        <v>0</v>
      </c>
      <c r="AN229" s="36">
        <f>IF(ISNA(_xlfn.XMATCH("文化・芸術やスポーツ、生涯学習に関すること",_xlfn.TEXTSPLIT(回答一覧[[#This Row],[7⃣区のおしらせ「せたがや」でどのようなテーマを特集してほしいか（複数選択可）]],";",,FALSE,0))),0,1)</f>
        <v>0</v>
      </c>
      <c r="AO229" s="36">
        <f>IF(ISNA(_xlfn.XMATCH("清掃・資源リサイクルに関すること",_xlfn.TEXTSPLIT(回答一覧[[#This Row],[7⃣区のおしらせ「せたがや」でどのようなテーマを特集してほしいか（複数選択可）]],";",,FALSE,0))),0,1)</f>
        <v>0</v>
      </c>
      <c r="AP229" s="36">
        <f>IF(ISNA(_xlfn.XMATCH("消費者支援や産業振興・雇用促進に関すること",_xlfn.TEXTSPLIT(回答一覧[[#This Row],[7⃣区のおしらせ「せたがや」でどのようなテーマを特集してほしいか（複数選択可）]],";",,FALSE,0))),0,1)</f>
        <v>1</v>
      </c>
      <c r="AQ229" s="36">
        <f>IF(ISNA(_xlfn.XMATCH("公園・緑地や自然環境の保護に関すること",_xlfn.TEXTSPLIT(回答一覧[[#This Row],[7⃣区のおしらせ「せたがや」でどのようなテーマを特集してほしいか（複数選択可）]],";",,FALSE,0))),0,1)</f>
        <v>0</v>
      </c>
      <c r="AR229" s="36">
        <f>IF(ISNA(_xlfn.XMATCH("都市景観や交通に関すること",_xlfn.TEXTSPLIT(回答一覧[[#This Row],[7⃣区のおしらせ「せたがや」でどのようなテーマを特集してほしいか（複数選択可）]],";",,FALSE,0))),0,1)</f>
        <v>0</v>
      </c>
      <c r="AS229" s="36">
        <f>IF(ISNA(_xlfn.XMATCH("特にない",_xlfn.TEXTSPLIT(回答一覧[[#This Row],[7⃣区のおしらせ「せたがや」でどのようなテーマを特集してほしいか（複数選択可）]],";",,FALSE,0))),0,1)</f>
        <v>0</v>
      </c>
      <c r="AT229" s="36">
        <f>IF(ISNA(_xlfn.XMATCH("その他",_xlfn.TEXTSPLIT(回答一覧[[#This Row],[7⃣区のおしらせ「せたがや」でどのようなテーマを特集してほしいか（複数選択可）]],";",,FALSE,0))),0,1)</f>
        <v>0</v>
      </c>
      <c r="AU229" s="36">
        <f>IF(ISNA(_xlfn.XMATCH("無回答",_xlfn.TEXTSPLIT(回答一覧[[#This Row],[7⃣区のおしらせ「せたがや」でどのようなテーマを特集してほしいか（複数選択可）]],";",,FALSE,0))),0,1)</f>
        <v>0</v>
      </c>
      <c r="AV229" s="8" t="s">
        <v>419</v>
      </c>
      <c r="AW229" s="8" t="s">
        <v>847</v>
      </c>
      <c r="AX229" s="8" t="s">
        <v>699</v>
      </c>
      <c r="AY229" s="7"/>
    </row>
    <row r="230" spans="1:51" ht="67.5">
      <c r="A230" s="6" t="s">
        <v>294</v>
      </c>
      <c r="B230" s="12" t="s">
        <v>348</v>
      </c>
      <c r="C230" s="12" t="s">
        <v>349</v>
      </c>
      <c r="D230" s="8"/>
      <c r="E230" s="8" t="s">
        <v>730</v>
      </c>
      <c r="F230" s="7" t="s">
        <v>350</v>
      </c>
      <c r="G230" s="36">
        <f>IF(ISNA(_xlfn.XMATCH("新聞折込・戸別配付",_xlfn.TEXTSPLIT(回答一覧[[#This Row],[4⃣区のおしらせ「せたがや」をどのように入手しているか（複数選択可）]],";",,FALSE,0))),0,1)</f>
        <v>1</v>
      </c>
      <c r="H230" s="36">
        <f>IF(ISNA(_xlfn.XMATCH("駅",_xlfn.TEXTSPLIT(回答一覧[[#This Row],[4⃣区のおしらせ「せたがや」をどのように入手しているか（複数選択可）]],";",,FALSE,0))),0,1)</f>
        <v>0</v>
      </c>
      <c r="I230" s="36">
        <f>IF(ISNA(_xlfn.XMATCH("郵便局・コンビニエンスストア・その他商業施設",_xlfn.TEXTSPLIT(回答一覧[[#This Row],[4⃣区のおしらせ「せたがや」をどのように入手しているか（複数選択可）]],";",,FALSE,0))),0,1)</f>
        <v>0</v>
      </c>
      <c r="J230" s="36">
        <f>IF(ISNA(_xlfn.XMATCH("区施設",_xlfn.TEXTSPLIT(回答一覧[[#This Row],[4⃣区のおしらせ「せたがや」をどのように入手しているか（複数選択可）]],";",,FALSE,0))),0,1)</f>
        <v>0</v>
      </c>
      <c r="K230" s="36">
        <f>IF(ISNA(_xlfn.XMATCH("区のホームページ",_xlfn.TEXTSPLIT(回答一覧[[#This Row],[4⃣区のおしらせ「せたがや」をどのように入手しているか（複数選択可）]],";",,FALSE,0))),0,1)</f>
        <v>0</v>
      </c>
      <c r="L230" s="36">
        <f>IF(ISNA(_xlfn.XMATCH("カタログポケット・マチイロ",_xlfn.TEXTSPLIT(回答一覧[[#This Row],[4⃣区のおしらせ「せたがや」をどのように入手しているか（複数選択可）]],";",,FALSE,0))),0,1)</f>
        <v>0</v>
      </c>
      <c r="M230" s="36">
        <f>IF(ISNA(_xlfn.XMATCH("入手していない",_xlfn.TEXTSPLIT(回答一覧[[#This Row],[4⃣区のおしらせ「せたがや」をどのように入手しているか（複数選択可）]],";",,FALSE,0))),0,1)</f>
        <v>0</v>
      </c>
      <c r="N230" s="36">
        <f>IF(ISNA(_xlfn.XMATCH("その他",_xlfn.TEXTSPLIT(回答一覧[[#This Row],[4⃣区のおしらせ「せたがや」をどのように入手しているか（複数選択可）]],";",,FALSE,0))),0,1)</f>
        <v>0</v>
      </c>
      <c r="O230" s="36">
        <f>IF(ISNA(_xlfn.XMATCH("無回答",_xlfn.TEXTSPLIT(回答一覧[[#This Row],[4⃣区のおしらせ「せたがや」をどのように入手しているか（複数選択可）]],";",,FALSE,0))),0,1)</f>
        <v>0</v>
      </c>
      <c r="P230" s="8" t="s">
        <v>360</v>
      </c>
      <c r="Q230" s="8" t="s">
        <v>352</v>
      </c>
      <c r="R230" s="8" t="s">
        <v>352</v>
      </c>
      <c r="S230" s="8" t="s">
        <v>352</v>
      </c>
      <c r="T230" s="8" t="s">
        <v>352</v>
      </c>
      <c r="U230" s="8" t="s">
        <v>377</v>
      </c>
      <c r="V230" s="8" t="s">
        <v>353</v>
      </c>
      <c r="W230" s="7" t="s">
        <v>738</v>
      </c>
      <c r="X230" s="36">
        <f>IF(ISNA(_xlfn.XMATCH("利用できる行政サービスや、暮らしに関わる情報・知識を入手したい",_xlfn.TEXTSPLIT(回答一覧[[#This Row],[6⃣区のおしらせ「せたがや」にどんなことを期待するか（複数選択可）]],";",,FALSE,0))),0,1)</f>
        <v>1</v>
      </c>
      <c r="Y230" s="36">
        <f>IF(ISNA(_xlfn.XMATCH("イベントの情報を入手したい",_xlfn.TEXTSPLIT(回答一覧[[#This Row],[6⃣区のおしらせ「せたがや」にどんなことを期待するか（複数選択可）]],";",,FALSE,0))),0,1)</f>
        <v>1</v>
      </c>
      <c r="Z230" s="36">
        <f>IF(ISNA(_xlfn.XMATCH("区の新しい取組みについて知りたい",_xlfn.TEXTSPLIT(回答一覧[[#This Row],[6⃣区のおしらせ「せたがや」にどんなことを期待するか（複数選択可）]],";",,FALSE,0))),0,1)</f>
        <v>0</v>
      </c>
      <c r="AA230" s="36">
        <f>IF(ISNA(_xlfn.XMATCH("予算など区政の基本的な情報を入手したい",_xlfn.TEXTSPLIT(回答一覧[[#This Row],[6⃣区のおしらせ「せたがや」にどんなことを期待するか（複数選択可）]],";",,FALSE,0))),0,1)</f>
        <v>0</v>
      </c>
      <c r="AB230" s="36">
        <f>IF(ISNA(_xlfn.XMATCH("区が直面する課題や、それに対する区の考え・取組みについて知りたい",_xlfn.TEXTSPLIT(回答一覧[[#This Row],[6⃣区のおしらせ「せたがや」にどんなことを期待するか（複数選択可）]],";",,FALSE,0))),0,1)</f>
        <v>1</v>
      </c>
      <c r="AC230" s="36">
        <f>IF(ISNA(_xlfn.XMATCH("区の取組みへの意見募集企画に意見や提案を寄せたい",_xlfn.TEXTSPLIT(回答一覧[[#This Row],[6⃣区のおしらせ「せたがや」にどんなことを期待するか（複数選択可）]],";",,FALSE,0))),0,1)</f>
        <v>1</v>
      </c>
      <c r="AD230" s="36">
        <f>IF(ISNA(_xlfn.XMATCH("区民等と区が協働して取り組んでいる事柄について知りたい",_xlfn.TEXTSPLIT(回答一覧[[#This Row],[6⃣区のおしらせ「せたがや」にどんなことを期待するか（複数選択可）]],";",,FALSE,0))),0,1)</f>
        <v>1</v>
      </c>
      <c r="AE230" s="36">
        <f>IF(ISNA(_xlfn.XMATCH("特にない",_xlfn.TEXTSPLIT(回答一覧[[#This Row],[6⃣区のおしらせ「せたがや」にどんなことを期待するか（複数選択可）]],";",,FALSE,0))),0,1)</f>
        <v>0</v>
      </c>
      <c r="AF230" s="36">
        <f>IF(ISNA(_xlfn.XMATCH("無回答",_xlfn.TEXTSPLIT(回答一覧[[#This Row],[6⃣区のおしらせ「せたがや」にどんなことを期待するか（複数選択可）]],";",,FALSE,0))),0,1)</f>
        <v>0</v>
      </c>
      <c r="AG230" s="7" t="s">
        <v>776</v>
      </c>
      <c r="AH230" s="36">
        <f>IF(ISNA(_xlfn.XMATCH("健康づくりや高齢者・障害者の福祉に関すること",_xlfn.TEXTSPLIT(回答一覧[[#This Row],[7⃣区のおしらせ「せたがや」でどのようなテーマを特集してほしいか（複数選択可）]],";",,FALSE,0))),0,1)</f>
        <v>1</v>
      </c>
      <c r="AI230" s="36">
        <f>IF(ISNA(_xlfn.XMATCH("生活の困りごとに対する支援に関すること",_xlfn.TEXTSPLIT(回答一覧[[#This Row],[7⃣区のおしらせ「せたがや」でどのようなテーマを特集してほしいか（複数選択可）]],";",,FALSE,0))),0,1)</f>
        <v>1</v>
      </c>
      <c r="AJ230" s="36">
        <f>IF(ISNA(_xlfn.XMATCH("子ども・若者や教育に関すること",_xlfn.TEXTSPLIT(回答一覧[[#This Row],[7⃣区のおしらせ「せたがや」でどのようなテーマを特集してほしいか（複数選択可）]],";",,FALSE,0))),0,1)</f>
        <v>0</v>
      </c>
      <c r="AK230" s="36">
        <f>IF(ISNA(_xlfn.XMATCH("地域コミュニティに関すること",_xlfn.TEXTSPLIT(回答一覧[[#This Row],[7⃣区のおしらせ「せたがや」でどのようなテーマを特集してほしいか（複数選択可）]],";",,FALSE,0))),0,1)</f>
        <v>1</v>
      </c>
      <c r="AL230" s="36">
        <f>IF(ISNA(_xlfn.XMATCH("防災や防犯に関すること",_xlfn.TEXTSPLIT(回答一覧[[#This Row],[7⃣区のおしらせ「せたがや」でどのようなテーマを特集してほしいか（複数選択可）]],";",,FALSE,0))),0,1)</f>
        <v>1</v>
      </c>
      <c r="AM230" s="36">
        <f>IF(ISNA(_xlfn.XMATCH("多様性の尊重（人権尊重・男女共同参画）に関すること",_xlfn.TEXTSPLIT(回答一覧[[#This Row],[7⃣区のおしらせ「せたがや」でどのようなテーマを特集してほしいか（複数選択可）]],";",,FALSE,0))),0,1)</f>
        <v>0</v>
      </c>
      <c r="AN230" s="36">
        <f>IF(ISNA(_xlfn.XMATCH("文化・芸術やスポーツ、生涯学習に関すること",_xlfn.TEXTSPLIT(回答一覧[[#This Row],[7⃣区のおしらせ「せたがや」でどのようなテーマを特集してほしいか（複数選択可）]],";",,FALSE,0))),0,1)</f>
        <v>1</v>
      </c>
      <c r="AO230" s="36">
        <f>IF(ISNA(_xlfn.XMATCH("清掃・資源リサイクルに関すること",_xlfn.TEXTSPLIT(回答一覧[[#This Row],[7⃣区のおしらせ「せたがや」でどのようなテーマを特集してほしいか（複数選択可）]],";",,FALSE,0))),0,1)</f>
        <v>1</v>
      </c>
      <c r="AP230" s="36">
        <f>IF(ISNA(_xlfn.XMATCH("消費者支援や産業振興・雇用促進に関すること",_xlfn.TEXTSPLIT(回答一覧[[#This Row],[7⃣区のおしらせ「せたがや」でどのようなテーマを特集してほしいか（複数選択可）]],";",,FALSE,0))),0,1)</f>
        <v>1</v>
      </c>
      <c r="AQ230" s="36">
        <f>IF(ISNA(_xlfn.XMATCH("公園・緑地や自然環境の保護に関すること",_xlfn.TEXTSPLIT(回答一覧[[#This Row],[7⃣区のおしらせ「せたがや」でどのようなテーマを特集してほしいか（複数選択可）]],";",,FALSE,0))),0,1)</f>
        <v>1</v>
      </c>
      <c r="AR230" s="36">
        <f>IF(ISNA(_xlfn.XMATCH("都市景観や交通に関すること",_xlfn.TEXTSPLIT(回答一覧[[#This Row],[7⃣区のおしらせ「せたがや」でどのようなテーマを特集してほしいか（複数選択可）]],";",,FALSE,0))),0,1)</f>
        <v>0</v>
      </c>
      <c r="AS230" s="36">
        <f>IF(ISNA(_xlfn.XMATCH("特にない",_xlfn.TEXTSPLIT(回答一覧[[#This Row],[7⃣区のおしらせ「せたがや」でどのようなテーマを特集してほしいか（複数選択可）]],";",,FALSE,0))),0,1)</f>
        <v>0</v>
      </c>
      <c r="AT230" s="36">
        <f>IF(ISNA(_xlfn.XMATCH("その他",_xlfn.TEXTSPLIT(回答一覧[[#This Row],[7⃣区のおしらせ「せたがや」でどのようなテーマを特集してほしいか（複数選択可）]],";",,FALSE,0))),0,1)</f>
        <v>0</v>
      </c>
      <c r="AU230" s="36">
        <f>IF(ISNA(_xlfn.XMATCH("無回答",_xlfn.TEXTSPLIT(回答一覧[[#This Row],[7⃣区のおしらせ「せたがや」でどのようなテーマを特集してほしいか（複数選択可）]],";",,FALSE,0))),0,1)</f>
        <v>0</v>
      </c>
      <c r="AV230" s="8" t="s">
        <v>356</v>
      </c>
      <c r="AW230" s="8" t="s">
        <v>357</v>
      </c>
      <c r="AX230" s="8" t="s">
        <v>698</v>
      </c>
      <c r="AY230" s="7"/>
    </row>
    <row r="231" spans="1:51" ht="40.5">
      <c r="A231" s="6" t="s">
        <v>293</v>
      </c>
      <c r="B231" s="12" t="s">
        <v>413</v>
      </c>
      <c r="C231" s="12" t="s">
        <v>349</v>
      </c>
      <c r="D231" s="8"/>
      <c r="E231" s="8" t="s">
        <v>847</v>
      </c>
      <c r="F231" s="7" t="s">
        <v>350</v>
      </c>
      <c r="G231" s="36">
        <f>IF(ISNA(_xlfn.XMATCH("新聞折込・戸別配付",_xlfn.TEXTSPLIT(回答一覧[[#This Row],[4⃣区のおしらせ「せたがや」をどのように入手しているか（複数選択可）]],";",,FALSE,0))),0,1)</f>
        <v>1</v>
      </c>
      <c r="H231" s="36">
        <f>IF(ISNA(_xlfn.XMATCH("駅",_xlfn.TEXTSPLIT(回答一覧[[#This Row],[4⃣区のおしらせ「せたがや」をどのように入手しているか（複数選択可）]],";",,FALSE,0))),0,1)</f>
        <v>0</v>
      </c>
      <c r="I231" s="36">
        <f>IF(ISNA(_xlfn.XMATCH("郵便局・コンビニエンスストア・その他商業施設",_xlfn.TEXTSPLIT(回答一覧[[#This Row],[4⃣区のおしらせ「せたがや」をどのように入手しているか（複数選択可）]],";",,FALSE,0))),0,1)</f>
        <v>0</v>
      </c>
      <c r="J231" s="36">
        <f>IF(ISNA(_xlfn.XMATCH("区施設",_xlfn.TEXTSPLIT(回答一覧[[#This Row],[4⃣区のおしらせ「せたがや」をどのように入手しているか（複数選択可）]],";",,FALSE,0))),0,1)</f>
        <v>0</v>
      </c>
      <c r="K231" s="36">
        <f>IF(ISNA(_xlfn.XMATCH("区のホームページ",_xlfn.TEXTSPLIT(回答一覧[[#This Row],[4⃣区のおしらせ「せたがや」をどのように入手しているか（複数選択可）]],";",,FALSE,0))),0,1)</f>
        <v>0</v>
      </c>
      <c r="L231" s="36">
        <f>IF(ISNA(_xlfn.XMATCH("カタログポケット・マチイロ",_xlfn.TEXTSPLIT(回答一覧[[#This Row],[4⃣区のおしらせ「せたがや」をどのように入手しているか（複数選択可）]],";",,FALSE,0))),0,1)</f>
        <v>0</v>
      </c>
      <c r="M231" s="36">
        <f>IF(ISNA(_xlfn.XMATCH("入手していない",_xlfn.TEXTSPLIT(回答一覧[[#This Row],[4⃣区のおしらせ「せたがや」をどのように入手しているか（複数選択可）]],";",,FALSE,0))),0,1)</f>
        <v>0</v>
      </c>
      <c r="N231" s="36">
        <f>IF(ISNA(_xlfn.XMATCH("その他",_xlfn.TEXTSPLIT(回答一覧[[#This Row],[4⃣区のおしらせ「せたがや」をどのように入手しているか（複数選択可）]],";",,FALSE,0))),0,1)</f>
        <v>0</v>
      </c>
      <c r="O231" s="36">
        <f>IF(ISNA(_xlfn.XMATCH("無回答",_xlfn.TEXTSPLIT(回答一覧[[#This Row],[4⃣区のおしらせ「せたがや」をどのように入手しているか（複数選択可）]],";",,FALSE,0))),0,1)</f>
        <v>0</v>
      </c>
      <c r="P231" s="8" t="s">
        <v>360</v>
      </c>
      <c r="Q231" s="8" t="s">
        <v>352</v>
      </c>
      <c r="R231" s="8" t="s">
        <v>352</v>
      </c>
      <c r="S231" s="8" t="s">
        <v>352</v>
      </c>
      <c r="T231" s="8" t="s">
        <v>352</v>
      </c>
      <c r="U231" s="8" t="s">
        <v>352</v>
      </c>
      <c r="V231" s="8" t="s">
        <v>353</v>
      </c>
      <c r="W231" s="7" t="s">
        <v>454</v>
      </c>
      <c r="X231" s="36">
        <f>IF(ISNA(_xlfn.XMATCH("利用できる行政サービスや、暮らしに関わる情報・知識を入手したい",_xlfn.TEXTSPLIT(回答一覧[[#This Row],[6⃣区のおしらせ「せたがや」にどんなことを期待するか（複数選択可）]],";",,FALSE,0))),0,1)</f>
        <v>1</v>
      </c>
      <c r="Y231" s="36">
        <f>IF(ISNA(_xlfn.XMATCH("イベントの情報を入手したい",_xlfn.TEXTSPLIT(回答一覧[[#This Row],[6⃣区のおしらせ「せたがや」にどんなことを期待するか（複数選択可）]],";",,FALSE,0))),0,1)</f>
        <v>1</v>
      </c>
      <c r="Z231" s="36">
        <f>IF(ISNA(_xlfn.XMATCH("区の新しい取組みについて知りたい",_xlfn.TEXTSPLIT(回答一覧[[#This Row],[6⃣区のおしらせ「せたがや」にどんなことを期待するか（複数選択可）]],";",,FALSE,0))),0,1)</f>
        <v>0</v>
      </c>
      <c r="AA231" s="36">
        <f>IF(ISNA(_xlfn.XMATCH("予算など区政の基本的な情報を入手したい",_xlfn.TEXTSPLIT(回答一覧[[#This Row],[6⃣区のおしらせ「せたがや」にどんなことを期待するか（複数選択可）]],";",,FALSE,0))),0,1)</f>
        <v>0</v>
      </c>
      <c r="AB231" s="36">
        <f>IF(ISNA(_xlfn.XMATCH("区が直面する課題や、それに対する区の考え・取組みについて知りたい",_xlfn.TEXTSPLIT(回答一覧[[#This Row],[6⃣区のおしらせ「せたがや」にどんなことを期待するか（複数選択可）]],";",,FALSE,0))),0,1)</f>
        <v>0</v>
      </c>
      <c r="AC231" s="36">
        <f>IF(ISNA(_xlfn.XMATCH("区の取組みへの意見募集企画に意見や提案を寄せたい",_xlfn.TEXTSPLIT(回答一覧[[#This Row],[6⃣区のおしらせ「せたがや」にどんなことを期待するか（複数選択可）]],";",,FALSE,0))),0,1)</f>
        <v>0</v>
      </c>
      <c r="AD231" s="36">
        <f>IF(ISNA(_xlfn.XMATCH("区民等と区が協働して取り組んでいる事柄について知りたい",_xlfn.TEXTSPLIT(回答一覧[[#This Row],[6⃣区のおしらせ「せたがや」にどんなことを期待するか（複数選択可）]],";",,FALSE,0))),0,1)</f>
        <v>1</v>
      </c>
      <c r="AE231" s="36">
        <f>IF(ISNA(_xlfn.XMATCH("特にない",_xlfn.TEXTSPLIT(回答一覧[[#This Row],[6⃣区のおしらせ「せたがや」にどんなことを期待するか（複数選択可）]],";",,FALSE,0))),0,1)</f>
        <v>0</v>
      </c>
      <c r="AF231" s="36">
        <f>IF(ISNA(_xlfn.XMATCH("無回答",_xlfn.TEXTSPLIT(回答一覧[[#This Row],[6⃣区のおしらせ「せたがや」にどんなことを期待するか（複数選択可）]],";",,FALSE,0))),0,1)</f>
        <v>0</v>
      </c>
      <c r="AG231" s="7" t="s">
        <v>793</v>
      </c>
      <c r="AH231" s="36">
        <f>IF(ISNA(_xlfn.XMATCH("健康づくりや高齢者・障害者の福祉に関すること",_xlfn.TEXTSPLIT(回答一覧[[#This Row],[7⃣区のおしらせ「せたがや」でどのようなテーマを特集してほしいか（複数選択可）]],";",,FALSE,0))),0,1)</f>
        <v>1</v>
      </c>
      <c r="AI231" s="36">
        <f>IF(ISNA(_xlfn.XMATCH("生活の困りごとに対する支援に関すること",_xlfn.TEXTSPLIT(回答一覧[[#This Row],[7⃣区のおしらせ「せたがや」でどのようなテーマを特集してほしいか（複数選択可）]],";",,FALSE,0))),0,1)</f>
        <v>0</v>
      </c>
      <c r="AJ231" s="36">
        <f>IF(ISNA(_xlfn.XMATCH("子ども・若者や教育に関すること",_xlfn.TEXTSPLIT(回答一覧[[#This Row],[7⃣区のおしらせ「せたがや」でどのようなテーマを特集してほしいか（複数選択可）]],";",,FALSE,0))),0,1)</f>
        <v>0</v>
      </c>
      <c r="AK231" s="36">
        <f>IF(ISNA(_xlfn.XMATCH("地域コミュニティに関すること",_xlfn.TEXTSPLIT(回答一覧[[#This Row],[7⃣区のおしらせ「せたがや」でどのようなテーマを特集してほしいか（複数選択可）]],";",,FALSE,0))),0,1)</f>
        <v>1</v>
      </c>
      <c r="AL231" s="36">
        <f>IF(ISNA(_xlfn.XMATCH("防災や防犯に関すること",_xlfn.TEXTSPLIT(回答一覧[[#This Row],[7⃣区のおしらせ「せたがや」でどのようなテーマを特集してほしいか（複数選択可）]],";",,FALSE,0))),0,1)</f>
        <v>1</v>
      </c>
      <c r="AM231" s="36">
        <f>IF(ISNA(_xlfn.XMATCH("多様性の尊重（人権尊重・男女共同参画）に関すること",_xlfn.TEXTSPLIT(回答一覧[[#This Row],[7⃣区のおしらせ「せたがや」でどのようなテーマを特集してほしいか（複数選択可）]],";",,FALSE,0))),0,1)</f>
        <v>0</v>
      </c>
      <c r="AN231" s="36">
        <f>IF(ISNA(_xlfn.XMATCH("文化・芸術やスポーツ、生涯学習に関すること",_xlfn.TEXTSPLIT(回答一覧[[#This Row],[7⃣区のおしらせ「せたがや」でどのようなテーマを特集してほしいか（複数選択可）]],";",,FALSE,0))),0,1)</f>
        <v>0</v>
      </c>
      <c r="AO231" s="36">
        <f>IF(ISNA(_xlfn.XMATCH("清掃・資源リサイクルに関すること",_xlfn.TEXTSPLIT(回答一覧[[#This Row],[7⃣区のおしらせ「せたがや」でどのようなテーマを特集してほしいか（複数選択可）]],";",,FALSE,0))),0,1)</f>
        <v>1</v>
      </c>
      <c r="AP231" s="36">
        <f>IF(ISNA(_xlfn.XMATCH("消費者支援や産業振興・雇用促進に関すること",_xlfn.TEXTSPLIT(回答一覧[[#This Row],[7⃣区のおしらせ「せたがや」でどのようなテーマを特集してほしいか（複数選択可）]],";",,FALSE,0))),0,1)</f>
        <v>1</v>
      </c>
      <c r="AQ231" s="36">
        <f>IF(ISNA(_xlfn.XMATCH("公園・緑地や自然環境の保護に関すること",_xlfn.TEXTSPLIT(回答一覧[[#This Row],[7⃣区のおしらせ「せたがや」でどのようなテーマを特集してほしいか（複数選択可）]],";",,FALSE,0))),0,1)</f>
        <v>0</v>
      </c>
      <c r="AR231" s="36">
        <f>IF(ISNA(_xlfn.XMATCH("都市景観や交通に関すること",_xlfn.TEXTSPLIT(回答一覧[[#This Row],[7⃣区のおしらせ「せたがや」でどのようなテーマを特集してほしいか（複数選択可）]],";",,FALSE,0))),0,1)</f>
        <v>1</v>
      </c>
      <c r="AS231" s="36">
        <f>IF(ISNA(_xlfn.XMATCH("特にない",_xlfn.TEXTSPLIT(回答一覧[[#This Row],[7⃣区のおしらせ「せたがや」でどのようなテーマを特集してほしいか（複数選択可）]],";",,FALSE,0))),0,1)</f>
        <v>0</v>
      </c>
      <c r="AT231" s="36">
        <f>IF(ISNA(_xlfn.XMATCH("その他",_xlfn.TEXTSPLIT(回答一覧[[#This Row],[7⃣区のおしらせ「せたがや」でどのようなテーマを特集してほしいか（複数選択可）]],";",,FALSE,0))),0,1)</f>
        <v>0</v>
      </c>
      <c r="AU231" s="36">
        <f>IF(ISNA(_xlfn.XMATCH("無回答",_xlfn.TEXTSPLIT(回答一覧[[#This Row],[7⃣区のおしらせ「せたがや」でどのようなテーマを特集してほしいか（複数選択可）]],";",,FALSE,0))),0,1)</f>
        <v>0</v>
      </c>
      <c r="AV231" s="8" t="s">
        <v>356</v>
      </c>
      <c r="AW231" s="8" t="s">
        <v>397</v>
      </c>
      <c r="AX231" s="8" t="s">
        <v>698</v>
      </c>
      <c r="AY231" s="7"/>
    </row>
    <row r="232" spans="1:51" ht="54">
      <c r="A232" s="6" t="s">
        <v>292</v>
      </c>
      <c r="B232" s="12" t="s">
        <v>413</v>
      </c>
      <c r="C232" s="12" t="s">
        <v>380</v>
      </c>
      <c r="D232" s="8"/>
      <c r="E232" s="8" t="s">
        <v>730</v>
      </c>
      <c r="F232" s="7" t="s">
        <v>350</v>
      </c>
      <c r="G232" s="36">
        <f>IF(ISNA(_xlfn.XMATCH("新聞折込・戸別配付",_xlfn.TEXTSPLIT(回答一覧[[#This Row],[4⃣区のおしらせ「せたがや」をどのように入手しているか（複数選択可）]],";",,FALSE,0))),0,1)</f>
        <v>1</v>
      </c>
      <c r="H232" s="36">
        <f>IF(ISNA(_xlfn.XMATCH("駅",_xlfn.TEXTSPLIT(回答一覧[[#This Row],[4⃣区のおしらせ「せたがや」をどのように入手しているか（複数選択可）]],";",,FALSE,0))),0,1)</f>
        <v>0</v>
      </c>
      <c r="I232" s="36">
        <f>IF(ISNA(_xlfn.XMATCH("郵便局・コンビニエンスストア・その他商業施設",_xlfn.TEXTSPLIT(回答一覧[[#This Row],[4⃣区のおしらせ「せたがや」をどのように入手しているか（複数選択可）]],";",,FALSE,0))),0,1)</f>
        <v>0</v>
      </c>
      <c r="J232" s="36">
        <f>IF(ISNA(_xlfn.XMATCH("区施設",_xlfn.TEXTSPLIT(回答一覧[[#This Row],[4⃣区のおしらせ「せたがや」をどのように入手しているか（複数選択可）]],";",,FALSE,0))),0,1)</f>
        <v>0</v>
      </c>
      <c r="K232" s="36">
        <f>IF(ISNA(_xlfn.XMATCH("区のホームページ",_xlfn.TEXTSPLIT(回答一覧[[#This Row],[4⃣区のおしらせ「せたがや」をどのように入手しているか（複数選択可）]],";",,FALSE,0))),0,1)</f>
        <v>0</v>
      </c>
      <c r="L232" s="36">
        <f>IF(ISNA(_xlfn.XMATCH("カタログポケット・マチイロ",_xlfn.TEXTSPLIT(回答一覧[[#This Row],[4⃣区のおしらせ「せたがや」をどのように入手しているか（複数選択可）]],";",,FALSE,0))),0,1)</f>
        <v>0</v>
      </c>
      <c r="M232" s="36">
        <f>IF(ISNA(_xlfn.XMATCH("入手していない",_xlfn.TEXTSPLIT(回答一覧[[#This Row],[4⃣区のおしらせ「せたがや」をどのように入手しているか（複数選択可）]],";",,FALSE,0))),0,1)</f>
        <v>0</v>
      </c>
      <c r="N232" s="36">
        <f>IF(ISNA(_xlfn.XMATCH("その他",_xlfn.TEXTSPLIT(回答一覧[[#This Row],[4⃣区のおしらせ「せたがや」をどのように入手しているか（複数選択可）]],";",,FALSE,0))),0,1)</f>
        <v>0</v>
      </c>
      <c r="O232" s="36">
        <f>IF(ISNA(_xlfn.XMATCH("無回答",_xlfn.TEXTSPLIT(回答一覧[[#This Row],[4⃣区のおしらせ「せたがや」をどのように入手しているか（複数選択可）]],";",,FALSE,0))),0,1)</f>
        <v>0</v>
      </c>
      <c r="P232" s="8" t="s">
        <v>360</v>
      </c>
      <c r="Q232" s="8" t="s">
        <v>377</v>
      </c>
      <c r="R232" s="8" t="s">
        <v>377</v>
      </c>
      <c r="S232" s="8" t="s">
        <v>377</v>
      </c>
      <c r="T232" s="8" t="s">
        <v>377</v>
      </c>
      <c r="U232" s="8" t="s">
        <v>377</v>
      </c>
      <c r="V232" s="8" t="s">
        <v>370</v>
      </c>
      <c r="W232" s="7" t="s">
        <v>747</v>
      </c>
      <c r="X232" s="36">
        <f>IF(ISNA(_xlfn.XMATCH("利用できる行政サービスや、暮らしに関わる情報・知識を入手したい",_xlfn.TEXTSPLIT(回答一覧[[#This Row],[6⃣区のおしらせ「せたがや」にどんなことを期待するか（複数選択可）]],";",,FALSE,0))),0,1)</f>
        <v>1</v>
      </c>
      <c r="Y232" s="36">
        <f>IF(ISNA(_xlfn.XMATCH("イベントの情報を入手したい",_xlfn.TEXTSPLIT(回答一覧[[#This Row],[6⃣区のおしらせ「せたがや」にどんなことを期待するか（複数選択可）]],";",,FALSE,0))),0,1)</f>
        <v>0</v>
      </c>
      <c r="Z232" s="36">
        <f>IF(ISNA(_xlfn.XMATCH("区の新しい取組みについて知りたい",_xlfn.TEXTSPLIT(回答一覧[[#This Row],[6⃣区のおしらせ「せたがや」にどんなことを期待するか（複数選択可）]],";",,FALSE,0))),0,1)</f>
        <v>1</v>
      </c>
      <c r="AA232" s="36">
        <f>IF(ISNA(_xlfn.XMATCH("予算など区政の基本的な情報を入手したい",_xlfn.TEXTSPLIT(回答一覧[[#This Row],[6⃣区のおしらせ「せたがや」にどんなことを期待するか（複数選択可）]],";",,FALSE,0))),0,1)</f>
        <v>1</v>
      </c>
      <c r="AB232" s="36">
        <f>IF(ISNA(_xlfn.XMATCH("区が直面する課題や、それに対する区の考え・取組みについて知りたい",_xlfn.TEXTSPLIT(回答一覧[[#This Row],[6⃣区のおしらせ「せたがや」にどんなことを期待するか（複数選択可）]],";",,FALSE,0))),0,1)</f>
        <v>0</v>
      </c>
      <c r="AC232" s="36">
        <f>IF(ISNA(_xlfn.XMATCH("区の取組みへの意見募集企画に意見や提案を寄せたい",_xlfn.TEXTSPLIT(回答一覧[[#This Row],[6⃣区のおしらせ「せたがや」にどんなことを期待するか（複数選択可）]],";",,FALSE,0))),0,1)</f>
        <v>1</v>
      </c>
      <c r="AD232" s="36">
        <f>IF(ISNA(_xlfn.XMATCH("区民等と区が協働して取り組んでいる事柄について知りたい",_xlfn.TEXTSPLIT(回答一覧[[#This Row],[6⃣区のおしらせ「せたがや」にどんなことを期待するか（複数選択可）]],";",,FALSE,0))),0,1)</f>
        <v>1</v>
      </c>
      <c r="AE232" s="36">
        <f>IF(ISNA(_xlfn.XMATCH("特にない",_xlfn.TEXTSPLIT(回答一覧[[#This Row],[6⃣区のおしらせ「せたがや」にどんなことを期待するか（複数選択可）]],";",,FALSE,0))),0,1)</f>
        <v>0</v>
      </c>
      <c r="AF232" s="36">
        <f>IF(ISNA(_xlfn.XMATCH("無回答",_xlfn.TEXTSPLIT(回答一覧[[#This Row],[6⃣区のおしらせ「せたがや」にどんなことを期待するか（複数選択可）]],";",,FALSE,0))),0,1)</f>
        <v>0</v>
      </c>
      <c r="AG232" s="7" t="s">
        <v>761</v>
      </c>
      <c r="AH232" s="36">
        <f>IF(ISNA(_xlfn.XMATCH("健康づくりや高齢者・障害者の福祉に関すること",_xlfn.TEXTSPLIT(回答一覧[[#This Row],[7⃣区のおしらせ「せたがや」でどのようなテーマを特集してほしいか（複数選択可）]],";",,FALSE,0))),0,1)</f>
        <v>1</v>
      </c>
      <c r="AI232" s="36">
        <f>IF(ISNA(_xlfn.XMATCH("生活の困りごとに対する支援に関すること",_xlfn.TEXTSPLIT(回答一覧[[#This Row],[7⃣区のおしらせ「せたがや」でどのようなテーマを特集してほしいか（複数選択可）]],";",,FALSE,0))),0,1)</f>
        <v>1</v>
      </c>
      <c r="AJ232" s="36">
        <f>IF(ISNA(_xlfn.XMATCH("子ども・若者や教育に関すること",_xlfn.TEXTSPLIT(回答一覧[[#This Row],[7⃣区のおしらせ「せたがや」でどのようなテーマを特集してほしいか（複数選択可）]],";",,FALSE,0))),0,1)</f>
        <v>0</v>
      </c>
      <c r="AK232" s="36">
        <f>IF(ISNA(_xlfn.XMATCH("地域コミュニティに関すること",_xlfn.TEXTSPLIT(回答一覧[[#This Row],[7⃣区のおしらせ「せたがや」でどのようなテーマを特集してほしいか（複数選択可）]],";",,FALSE,0))),0,1)</f>
        <v>1</v>
      </c>
      <c r="AL232" s="36">
        <f>IF(ISNA(_xlfn.XMATCH("防災や防犯に関すること",_xlfn.TEXTSPLIT(回答一覧[[#This Row],[7⃣区のおしらせ「せたがや」でどのようなテーマを特集してほしいか（複数選択可）]],";",,FALSE,0))),0,1)</f>
        <v>0</v>
      </c>
      <c r="AM232" s="36">
        <f>IF(ISNA(_xlfn.XMATCH("多様性の尊重（人権尊重・男女共同参画）に関すること",_xlfn.TEXTSPLIT(回答一覧[[#This Row],[7⃣区のおしらせ「せたがや」でどのようなテーマを特集してほしいか（複数選択可）]],";",,FALSE,0))),0,1)</f>
        <v>0</v>
      </c>
      <c r="AN232" s="36">
        <f>IF(ISNA(_xlfn.XMATCH("文化・芸術やスポーツ、生涯学習に関すること",_xlfn.TEXTSPLIT(回答一覧[[#This Row],[7⃣区のおしらせ「せたがや」でどのようなテーマを特集してほしいか（複数選択可）]],";",,FALSE,0))),0,1)</f>
        <v>0</v>
      </c>
      <c r="AO232" s="36">
        <f>IF(ISNA(_xlfn.XMATCH("清掃・資源リサイクルに関すること",_xlfn.TEXTSPLIT(回答一覧[[#This Row],[7⃣区のおしらせ「せたがや」でどのようなテーマを特集してほしいか（複数選択可）]],";",,FALSE,0))),0,1)</f>
        <v>1</v>
      </c>
      <c r="AP232" s="36">
        <f>IF(ISNA(_xlfn.XMATCH("消費者支援や産業振興・雇用促進に関すること",_xlfn.TEXTSPLIT(回答一覧[[#This Row],[7⃣区のおしらせ「せたがや」でどのようなテーマを特集してほしいか（複数選択可）]],";",,FALSE,0))),0,1)</f>
        <v>0</v>
      </c>
      <c r="AQ232" s="36">
        <f>IF(ISNA(_xlfn.XMATCH("公園・緑地や自然環境の保護に関すること",_xlfn.TEXTSPLIT(回答一覧[[#This Row],[7⃣区のおしらせ「せたがや」でどのようなテーマを特集してほしいか（複数選択可）]],";",,FALSE,0))),0,1)</f>
        <v>0</v>
      </c>
      <c r="AR232" s="36">
        <f>IF(ISNA(_xlfn.XMATCH("都市景観や交通に関すること",_xlfn.TEXTSPLIT(回答一覧[[#This Row],[7⃣区のおしらせ「せたがや」でどのようなテーマを特集してほしいか（複数選択可）]],";",,FALSE,0))),0,1)</f>
        <v>0</v>
      </c>
      <c r="AS232" s="36">
        <f>IF(ISNA(_xlfn.XMATCH("特にない",_xlfn.TEXTSPLIT(回答一覧[[#This Row],[7⃣区のおしらせ「せたがや」でどのようなテーマを特集してほしいか（複数選択可）]],";",,FALSE,0))),0,1)</f>
        <v>0</v>
      </c>
      <c r="AT232" s="36">
        <f>IF(ISNA(_xlfn.XMATCH("その他",_xlfn.TEXTSPLIT(回答一覧[[#This Row],[7⃣区のおしらせ「せたがや」でどのようなテーマを特集してほしいか（複数選択可）]],";",,FALSE,0))),0,1)</f>
        <v>0</v>
      </c>
      <c r="AU232" s="36">
        <f>IF(ISNA(_xlfn.XMATCH("無回答",_xlfn.TEXTSPLIT(回答一覧[[#This Row],[7⃣区のおしらせ「せたがや」でどのようなテーマを特集してほしいか（複数選択可）]],";",,FALSE,0))),0,1)</f>
        <v>0</v>
      </c>
      <c r="AV232" s="8" t="s">
        <v>363</v>
      </c>
      <c r="AW232" s="8" t="s">
        <v>397</v>
      </c>
      <c r="AX232" s="8" t="s">
        <v>701</v>
      </c>
      <c r="AY232" s="7"/>
    </row>
    <row r="233" spans="1:51" ht="27">
      <c r="A233" s="6" t="s">
        <v>291</v>
      </c>
      <c r="B233" s="12" t="s">
        <v>413</v>
      </c>
      <c r="C233" s="12" t="s">
        <v>349</v>
      </c>
      <c r="D233" s="8"/>
      <c r="E233" s="8" t="s">
        <v>730</v>
      </c>
      <c r="F233" s="7" t="s">
        <v>350</v>
      </c>
      <c r="G233" s="36">
        <f>IF(ISNA(_xlfn.XMATCH("新聞折込・戸別配付",_xlfn.TEXTSPLIT(回答一覧[[#This Row],[4⃣区のおしらせ「せたがや」をどのように入手しているか（複数選択可）]],";",,FALSE,0))),0,1)</f>
        <v>1</v>
      </c>
      <c r="H233" s="36">
        <f>IF(ISNA(_xlfn.XMATCH("駅",_xlfn.TEXTSPLIT(回答一覧[[#This Row],[4⃣区のおしらせ「せたがや」をどのように入手しているか（複数選択可）]],";",,FALSE,0))),0,1)</f>
        <v>0</v>
      </c>
      <c r="I233" s="36">
        <f>IF(ISNA(_xlfn.XMATCH("郵便局・コンビニエンスストア・その他商業施設",_xlfn.TEXTSPLIT(回答一覧[[#This Row],[4⃣区のおしらせ「せたがや」をどのように入手しているか（複数選択可）]],";",,FALSE,0))),0,1)</f>
        <v>0</v>
      </c>
      <c r="J233" s="36">
        <f>IF(ISNA(_xlfn.XMATCH("区施設",_xlfn.TEXTSPLIT(回答一覧[[#This Row],[4⃣区のおしらせ「せたがや」をどのように入手しているか（複数選択可）]],";",,FALSE,0))),0,1)</f>
        <v>0</v>
      </c>
      <c r="K233" s="36">
        <f>IF(ISNA(_xlfn.XMATCH("区のホームページ",_xlfn.TEXTSPLIT(回答一覧[[#This Row],[4⃣区のおしらせ「せたがや」をどのように入手しているか（複数選択可）]],";",,FALSE,0))),0,1)</f>
        <v>0</v>
      </c>
      <c r="L233" s="36">
        <f>IF(ISNA(_xlfn.XMATCH("カタログポケット・マチイロ",_xlfn.TEXTSPLIT(回答一覧[[#This Row],[4⃣区のおしらせ「せたがや」をどのように入手しているか（複数選択可）]],";",,FALSE,0))),0,1)</f>
        <v>0</v>
      </c>
      <c r="M233" s="36">
        <f>IF(ISNA(_xlfn.XMATCH("入手していない",_xlfn.TEXTSPLIT(回答一覧[[#This Row],[4⃣区のおしらせ「せたがや」をどのように入手しているか（複数選択可）]],";",,FALSE,0))),0,1)</f>
        <v>0</v>
      </c>
      <c r="N233" s="36">
        <f>IF(ISNA(_xlfn.XMATCH("その他",_xlfn.TEXTSPLIT(回答一覧[[#This Row],[4⃣区のおしらせ「せたがや」をどのように入手しているか（複数選択可）]],";",,FALSE,0))),0,1)</f>
        <v>0</v>
      </c>
      <c r="O233" s="36">
        <f>IF(ISNA(_xlfn.XMATCH("無回答",_xlfn.TEXTSPLIT(回答一覧[[#This Row],[4⃣区のおしらせ「せたがや」をどのように入手しているか（複数選択可）]],";",,FALSE,0))),0,1)</f>
        <v>0</v>
      </c>
      <c r="P233" s="8" t="s">
        <v>351</v>
      </c>
      <c r="Q233" s="8" t="s">
        <v>377</v>
      </c>
      <c r="R233" s="8" t="s">
        <v>352</v>
      </c>
      <c r="S233" s="8" t="s">
        <v>352</v>
      </c>
      <c r="T233" s="8" t="s">
        <v>352</v>
      </c>
      <c r="U233" s="8" t="s">
        <v>377</v>
      </c>
      <c r="V233" s="8" t="s">
        <v>353</v>
      </c>
      <c r="W233" s="7" t="s">
        <v>391</v>
      </c>
      <c r="X233" s="36">
        <f>IF(ISNA(_xlfn.XMATCH("利用できる行政サービスや、暮らしに関わる情報・知識を入手したい",_xlfn.TEXTSPLIT(回答一覧[[#This Row],[6⃣区のおしらせ「せたがや」にどんなことを期待するか（複数選択可）]],";",,FALSE,0))),0,1)</f>
        <v>1</v>
      </c>
      <c r="Y233" s="36">
        <f>IF(ISNA(_xlfn.XMATCH("イベントの情報を入手したい",_xlfn.TEXTSPLIT(回答一覧[[#This Row],[6⃣区のおしらせ「せたがや」にどんなことを期待するか（複数選択可）]],";",,FALSE,0))),0,1)</f>
        <v>1</v>
      </c>
      <c r="Z233" s="36">
        <f>IF(ISNA(_xlfn.XMATCH("区の新しい取組みについて知りたい",_xlfn.TEXTSPLIT(回答一覧[[#This Row],[6⃣区のおしらせ「せたがや」にどんなことを期待するか（複数選択可）]],";",,FALSE,0))),0,1)</f>
        <v>0</v>
      </c>
      <c r="AA233" s="36">
        <f>IF(ISNA(_xlfn.XMATCH("予算など区政の基本的な情報を入手したい",_xlfn.TEXTSPLIT(回答一覧[[#This Row],[6⃣区のおしらせ「せたがや」にどんなことを期待するか（複数選択可）]],";",,FALSE,0))),0,1)</f>
        <v>0</v>
      </c>
      <c r="AB233" s="36">
        <f>IF(ISNA(_xlfn.XMATCH("区が直面する課題や、それに対する区の考え・取組みについて知りたい",_xlfn.TEXTSPLIT(回答一覧[[#This Row],[6⃣区のおしらせ「せたがや」にどんなことを期待するか（複数選択可）]],";",,FALSE,0))),0,1)</f>
        <v>0</v>
      </c>
      <c r="AC233" s="36">
        <f>IF(ISNA(_xlfn.XMATCH("区の取組みへの意見募集企画に意見や提案を寄せたい",_xlfn.TEXTSPLIT(回答一覧[[#This Row],[6⃣区のおしらせ「せたがや」にどんなことを期待するか（複数選択可）]],";",,FALSE,0))),0,1)</f>
        <v>0</v>
      </c>
      <c r="AD233" s="36">
        <f>IF(ISNA(_xlfn.XMATCH("区民等と区が協働して取り組んでいる事柄について知りたい",_xlfn.TEXTSPLIT(回答一覧[[#This Row],[6⃣区のおしらせ「せたがや」にどんなことを期待するか（複数選択可）]],";",,FALSE,0))),0,1)</f>
        <v>0</v>
      </c>
      <c r="AE233" s="36">
        <f>IF(ISNA(_xlfn.XMATCH("特にない",_xlfn.TEXTSPLIT(回答一覧[[#This Row],[6⃣区のおしらせ「せたがや」にどんなことを期待するか（複数選択可）]],";",,FALSE,0))),0,1)</f>
        <v>0</v>
      </c>
      <c r="AF233" s="36">
        <f>IF(ISNA(_xlfn.XMATCH("無回答",_xlfn.TEXTSPLIT(回答一覧[[#This Row],[6⃣区のおしらせ「せたがや」にどんなことを期待するか（複数選択可）]],";",,FALSE,0))),0,1)</f>
        <v>0</v>
      </c>
      <c r="AG233" s="7" t="s">
        <v>597</v>
      </c>
      <c r="AH233" s="36">
        <f>IF(ISNA(_xlfn.XMATCH("健康づくりや高齢者・障害者の福祉に関すること",_xlfn.TEXTSPLIT(回答一覧[[#This Row],[7⃣区のおしらせ「せたがや」でどのようなテーマを特集してほしいか（複数選択可）]],";",,FALSE,0))),0,1)</f>
        <v>0</v>
      </c>
      <c r="AI233" s="36">
        <f>IF(ISNA(_xlfn.XMATCH("生活の困りごとに対する支援に関すること",_xlfn.TEXTSPLIT(回答一覧[[#This Row],[7⃣区のおしらせ「せたがや」でどのようなテーマを特集してほしいか（複数選択可）]],";",,FALSE,0))),0,1)</f>
        <v>0</v>
      </c>
      <c r="AJ233" s="36">
        <f>IF(ISNA(_xlfn.XMATCH("子ども・若者や教育に関すること",_xlfn.TEXTSPLIT(回答一覧[[#This Row],[7⃣区のおしらせ「せたがや」でどのようなテーマを特集してほしいか（複数選択可）]],";",,FALSE,0))),0,1)</f>
        <v>0</v>
      </c>
      <c r="AK233" s="36">
        <f>IF(ISNA(_xlfn.XMATCH("地域コミュニティに関すること",_xlfn.TEXTSPLIT(回答一覧[[#This Row],[7⃣区のおしらせ「せたがや」でどのようなテーマを特集してほしいか（複数選択可）]],";",,FALSE,0))),0,1)</f>
        <v>1</v>
      </c>
      <c r="AL233" s="36">
        <f>IF(ISNA(_xlfn.XMATCH("防災や防犯に関すること",_xlfn.TEXTSPLIT(回答一覧[[#This Row],[7⃣区のおしらせ「せたがや」でどのようなテーマを特集してほしいか（複数選択可）]],";",,FALSE,0))),0,1)</f>
        <v>1</v>
      </c>
      <c r="AM233" s="36">
        <f>IF(ISNA(_xlfn.XMATCH("多様性の尊重（人権尊重・男女共同参画）に関すること",_xlfn.TEXTSPLIT(回答一覧[[#This Row],[7⃣区のおしらせ「せたがや」でどのようなテーマを特集してほしいか（複数選択可）]],";",,FALSE,0))),0,1)</f>
        <v>0</v>
      </c>
      <c r="AN233" s="36">
        <f>IF(ISNA(_xlfn.XMATCH("文化・芸術やスポーツ、生涯学習に関すること",_xlfn.TEXTSPLIT(回答一覧[[#This Row],[7⃣区のおしらせ「せたがや」でどのようなテーマを特集してほしいか（複数選択可）]],";",,FALSE,0))),0,1)</f>
        <v>0</v>
      </c>
      <c r="AO233" s="36">
        <f>IF(ISNA(_xlfn.XMATCH("清掃・資源リサイクルに関すること",_xlfn.TEXTSPLIT(回答一覧[[#This Row],[7⃣区のおしらせ「せたがや」でどのようなテーマを特集してほしいか（複数選択可）]],";",,FALSE,0))),0,1)</f>
        <v>0</v>
      </c>
      <c r="AP233" s="36">
        <f>IF(ISNA(_xlfn.XMATCH("消費者支援や産業振興・雇用促進に関すること",_xlfn.TEXTSPLIT(回答一覧[[#This Row],[7⃣区のおしらせ「せたがや」でどのようなテーマを特集してほしいか（複数選択可）]],";",,FALSE,0))),0,1)</f>
        <v>0</v>
      </c>
      <c r="AQ233" s="36">
        <f>IF(ISNA(_xlfn.XMATCH("公園・緑地や自然環境の保護に関すること",_xlfn.TEXTSPLIT(回答一覧[[#This Row],[7⃣区のおしらせ「せたがや」でどのようなテーマを特集してほしいか（複数選択可）]],";",,FALSE,0))),0,1)</f>
        <v>1</v>
      </c>
      <c r="AR233" s="36">
        <f>IF(ISNA(_xlfn.XMATCH("都市景観や交通に関すること",_xlfn.TEXTSPLIT(回答一覧[[#This Row],[7⃣区のおしらせ「せたがや」でどのようなテーマを特集してほしいか（複数選択可）]],";",,FALSE,0))),0,1)</f>
        <v>0</v>
      </c>
      <c r="AS233" s="36">
        <f>IF(ISNA(_xlfn.XMATCH("特にない",_xlfn.TEXTSPLIT(回答一覧[[#This Row],[7⃣区のおしらせ「せたがや」でどのようなテーマを特集してほしいか（複数選択可）]],";",,FALSE,0))),0,1)</f>
        <v>0</v>
      </c>
      <c r="AT233" s="36">
        <f>IF(ISNA(_xlfn.XMATCH("その他",_xlfn.TEXTSPLIT(回答一覧[[#This Row],[7⃣区のおしらせ「せたがや」でどのようなテーマを特集してほしいか（複数選択可）]],";",,FALSE,0))),0,1)</f>
        <v>0</v>
      </c>
      <c r="AU233" s="36">
        <f>IF(ISNA(_xlfn.XMATCH("無回答",_xlfn.TEXTSPLIT(回答一覧[[#This Row],[7⃣区のおしらせ「せたがや」でどのようなテーマを特集してほしいか（複数選択可）]],";",,FALSE,0))),0,1)</f>
        <v>0</v>
      </c>
      <c r="AV233" s="8" t="s">
        <v>356</v>
      </c>
      <c r="AW233" s="8" t="s">
        <v>383</v>
      </c>
      <c r="AX233" s="8" t="s">
        <v>701</v>
      </c>
      <c r="AY233" s="7"/>
    </row>
    <row r="234" spans="1:51" ht="40.5">
      <c r="A234" s="6" t="s">
        <v>290</v>
      </c>
      <c r="B234" s="12" t="s">
        <v>348</v>
      </c>
      <c r="C234" s="12" t="s">
        <v>349</v>
      </c>
      <c r="D234" s="8"/>
      <c r="E234" s="8" t="s">
        <v>730</v>
      </c>
      <c r="F234" s="7" t="s">
        <v>350</v>
      </c>
      <c r="G234" s="36">
        <f>IF(ISNA(_xlfn.XMATCH("新聞折込・戸別配付",_xlfn.TEXTSPLIT(回答一覧[[#This Row],[4⃣区のおしらせ「せたがや」をどのように入手しているか（複数選択可）]],";",,FALSE,0))),0,1)</f>
        <v>1</v>
      </c>
      <c r="H234" s="36">
        <f>IF(ISNA(_xlfn.XMATCH("駅",_xlfn.TEXTSPLIT(回答一覧[[#This Row],[4⃣区のおしらせ「せたがや」をどのように入手しているか（複数選択可）]],";",,FALSE,0))),0,1)</f>
        <v>0</v>
      </c>
      <c r="I234" s="36">
        <f>IF(ISNA(_xlfn.XMATCH("郵便局・コンビニエンスストア・その他商業施設",_xlfn.TEXTSPLIT(回答一覧[[#This Row],[4⃣区のおしらせ「せたがや」をどのように入手しているか（複数選択可）]],";",,FALSE,0))),0,1)</f>
        <v>0</v>
      </c>
      <c r="J234" s="36">
        <f>IF(ISNA(_xlfn.XMATCH("区施設",_xlfn.TEXTSPLIT(回答一覧[[#This Row],[4⃣区のおしらせ「せたがや」をどのように入手しているか（複数選択可）]],";",,FALSE,0))),0,1)</f>
        <v>0</v>
      </c>
      <c r="K234" s="36">
        <f>IF(ISNA(_xlfn.XMATCH("区のホームページ",_xlfn.TEXTSPLIT(回答一覧[[#This Row],[4⃣区のおしらせ「せたがや」をどのように入手しているか（複数選択可）]],";",,FALSE,0))),0,1)</f>
        <v>0</v>
      </c>
      <c r="L234" s="36">
        <f>IF(ISNA(_xlfn.XMATCH("カタログポケット・マチイロ",_xlfn.TEXTSPLIT(回答一覧[[#This Row],[4⃣区のおしらせ「せたがや」をどのように入手しているか（複数選択可）]],";",,FALSE,0))),0,1)</f>
        <v>0</v>
      </c>
      <c r="M234" s="36">
        <f>IF(ISNA(_xlfn.XMATCH("入手していない",_xlfn.TEXTSPLIT(回答一覧[[#This Row],[4⃣区のおしらせ「せたがや」をどのように入手しているか（複数選択可）]],";",,FALSE,0))),0,1)</f>
        <v>0</v>
      </c>
      <c r="N234" s="36">
        <f>IF(ISNA(_xlfn.XMATCH("その他",_xlfn.TEXTSPLIT(回答一覧[[#This Row],[4⃣区のおしらせ「せたがや」をどのように入手しているか（複数選択可）]],";",,FALSE,0))),0,1)</f>
        <v>0</v>
      </c>
      <c r="O234" s="36">
        <f>IF(ISNA(_xlfn.XMATCH("無回答",_xlfn.TEXTSPLIT(回答一覧[[#This Row],[4⃣区のおしらせ「せたがや」をどのように入手しているか（複数選択可）]],";",,FALSE,0))),0,1)</f>
        <v>0</v>
      </c>
      <c r="P234" s="8" t="s">
        <v>387</v>
      </c>
      <c r="Q234" s="8" t="s">
        <v>352</v>
      </c>
      <c r="R234" s="8" t="s">
        <v>377</v>
      </c>
      <c r="S234" s="8" t="s">
        <v>352</v>
      </c>
      <c r="T234" s="8" t="s">
        <v>377</v>
      </c>
      <c r="U234" s="8" t="s">
        <v>377</v>
      </c>
      <c r="V234" s="8" t="s">
        <v>353</v>
      </c>
      <c r="W234" s="7" t="s">
        <v>748</v>
      </c>
      <c r="X234" s="36">
        <f>IF(ISNA(_xlfn.XMATCH("利用できる行政サービスや、暮らしに関わる情報・知識を入手したい",_xlfn.TEXTSPLIT(回答一覧[[#This Row],[6⃣区のおしらせ「せたがや」にどんなことを期待するか（複数選択可）]],";",,FALSE,0))),0,1)</f>
        <v>0</v>
      </c>
      <c r="Y234" s="36">
        <f>IF(ISNA(_xlfn.XMATCH("イベントの情報を入手したい",_xlfn.TEXTSPLIT(回答一覧[[#This Row],[6⃣区のおしらせ「せたがや」にどんなことを期待するか（複数選択可）]],";",,FALSE,0))),0,1)</f>
        <v>0</v>
      </c>
      <c r="Z234" s="36">
        <f>IF(ISNA(_xlfn.XMATCH("区の新しい取組みについて知りたい",_xlfn.TEXTSPLIT(回答一覧[[#This Row],[6⃣区のおしらせ「せたがや」にどんなことを期待するか（複数選択可）]],";",,FALSE,0))),0,1)</f>
        <v>1</v>
      </c>
      <c r="AA234" s="36">
        <f>IF(ISNA(_xlfn.XMATCH("予算など区政の基本的な情報を入手したい",_xlfn.TEXTSPLIT(回答一覧[[#This Row],[6⃣区のおしらせ「せたがや」にどんなことを期待するか（複数選択可）]],";",,FALSE,0))),0,1)</f>
        <v>0</v>
      </c>
      <c r="AB234" s="36">
        <f>IF(ISNA(_xlfn.XMATCH("区が直面する課題や、それに対する区の考え・取組みについて知りたい",_xlfn.TEXTSPLIT(回答一覧[[#This Row],[6⃣区のおしらせ「せたがや」にどんなことを期待するか（複数選択可）]],";",,FALSE,0))),0,1)</f>
        <v>1</v>
      </c>
      <c r="AC234" s="36">
        <f>IF(ISNA(_xlfn.XMATCH("区の取組みへの意見募集企画に意見や提案を寄せたい",_xlfn.TEXTSPLIT(回答一覧[[#This Row],[6⃣区のおしらせ「せたがや」にどんなことを期待するか（複数選択可）]],";",,FALSE,0))),0,1)</f>
        <v>0</v>
      </c>
      <c r="AD234" s="36">
        <f>IF(ISNA(_xlfn.XMATCH("区民等と区が協働して取り組んでいる事柄について知りたい",_xlfn.TEXTSPLIT(回答一覧[[#This Row],[6⃣区のおしらせ「せたがや」にどんなことを期待するか（複数選択可）]],";",,FALSE,0))),0,1)</f>
        <v>1</v>
      </c>
      <c r="AE234" s="36">
        <f>IF(ISNA(_xlfn.XMATCH("特にない",_xlfn.TEXTSPLIT(回答一覧[[#This Row],[6⃣区のおしらせ「せたがや」にどんなことを期待するか（複数選択可）]],";",,FALSE,0))),0,1)</f>
        <v>0</v>
      </c>
      <c r="AF234" s="36">
        <f>IF(ISNA(_xlfn.XMATCH("無回答",_xlfn.TEXTSPLIT(回答一覧[[#This Row],[6⃣区のおしらせ「せたがや」にどんなことを期待するか（複数選択可）]],";",,FALSE,0))),0,1)</f>
        <v>0</v>
      </c>
      <c r="AG234" s="7" t="s">
        <v>777</v>
      </c>
      <c r="AH234" s="36">
        <f>IF(ISNA(_xlfn.XMATCH("健康づくりや高齢者・障害者の福祉に関すること",_xlfn.TEXTSPLIT(回答一覧[[#This Row],[7⃣区のおしらせ「せたがや」でどのようなテーマを特集してほしいか（複数選択可）]],";",,FALSE,0))),0,1)</f>
        <v>0</v>
      </c>
      <c r="AI234" s="36">
        <f>IF(ISNA(_xlfn.XMATCH("生活の困りごとに対する支援に関すること",_xlfn.TEXTSPLIT(回答一覧[[#This Row],[7⃣区のおしらせ「せたがや」でどのようなテーマを特集してほしいか（複数選択可）]],";",,FALSE,0))),0,1)</f>
        <v>0</v>
      </c>
      <c r="AJ234" s="36">
        <f>IF(ISNA(_xlfn.XMATCH("子ども・若者や教育に関すること",_xlfn.TEXTSPLIT(回答一覧[[#This Row],[7⃣区のおしらせ「せたがや」でどのようなテーマを特集してほしいか（複数選択可）]],";",,FALSE,0))),0,1)</f>
        <v>0</v>
      </c>
      <c r="AK234" s="36">
        <f>IF(ISNA(_xlfn.XMATCH("地域コミュニティに関すること",_xlfn.TEXTSPLIT(回答一覧[[#This Row],[7⃣区のおしらせ「せたがや」でどのようなテーマを特集してほしいか（複数選択可）]],";",,FALSE,0))),0,1)</f>
        <v>0</v>
      </c>
      <c r="AL234" s="36">
        <f>IF(ISNA(_xlfn.XMATCH("防災や防犯に関すること",_xlfn.TEXTSPLIT(回答一覧[[#This Row],[7⃣区のおしらせ「せたがや」でどのようなテーマを特集してほしいか（複数選択可）]],";",,FALSE,0))),0,1)</f>
        <v>0</v>
      </c>
      <c r="AM234" s="36">
        <f>IF(ISNA(_xlfn.XMATCH("多様性の尊重（人権尊重・男女共同参画）に関すること",_xlfn.TEXTSPLIT(回答一覧[[#This Row],[7⃣区のおしらせ「せたがや」でどのようなテーマを特集してほしいか（複数選択可）]],";",,FALSE,0))),0,1)</f>
        <v>1</v>
      </c>
      <c r="AN234" s="36">
        <f>IF(ISNA(_xlfn.XMATCH("文化・芸術やスポーツ、生涯学習に関すること",_xlfn.TEXTSPLIT(回答一覧[[#This Row],[7⃣区のおしらせ「せたがや」でどのようなテーマを特集してほしいか（複数選択可）]],";",,FALSE,0))),0,1)</f>
        <v>0</v>
      </c>
      <c r="AO234" s="36">
        <f>IF(ISNA(_xlfn.XMATCH("清掃・資源リサイクルに関すること",_xlfn.TEXTSPLIT(回答一覧[[#This Row],[7⃣区のおしらせ「せたがや」でどのようなテーマを特集してほしいか（複数選択可）]],";",,FALSE,0))),0,1)</f>
        <v>1</v>
      </c>
      <c r="AP234" s="36">
        <f>IF(ISNA(_xlfn.XMATCH("消費者支援や産業振興・雇用促進に関すること",_xlfn.TEXTSPLIT(回答一覧[[#This Row],[7⃣区のおしらせ「せたがや」でどのようなテーマを特集してほしいか（複数選択可）]],";",,FALSE,0))),0,1)</f>
        <v>0</v>
      </c>
      <c r="AQ234" s="36">
        <f>IF(ISNA(_xlfn.XMATCH("公園・緑地や自然環境の保護に関すること",_xlfn.TEXTSPLIT(回答一覧[[#This Row],[7⃣区のおしらせ「せたがや」でどのようなテーマを特集してほしいか（複数選択可）]],";",,FALSE,0))),0,1)</f>
        <v>1</v>
      </c>
      <c r="AR234" s="36">
        <f>IF(ISNA(_xlfn.XMATCH("都市景観や交通に関すること",_xlfn.TEXTSPLIT(回答一覧[[#This Row],[7⃣区のおしらせ「せたがや」でどのようなテーマを特集してほしいか（複数選択可）]],";",,FALSE,0))),0,1)</f>
        <v>0</v>
      </c>
      <c r="AS234" s="36">
        <f>IF(ISNA(_xlfn.XMATCH("特にない",_xlfn.TEXTSPLIT(回答一覧[[#This Row],[7⃣区のおしらせ「せたがや」でどのようなテーマを特集してほしいか（複数選択可）]],";",,FALSE,0))),0,1)</f>
        <v>0</v>
      </c>
      <c r="AT234" s="36">
        <f>IF(ISNA(_xlfn.XMATCH("その他",_xlfn.TEXTSPLIT(回答一覧[[#This Row],[7⃣区のおしらせ「せたがや」でどのようなテーマを特集してほしいか（複数選択可）]],";",,FALSE,0))),0,1)</f>
        <v>0</v>
      </c>
      <c r="AU234" s="36">
        <f>IF(ISNA(_xlfn.XMATCH("無回答",_xlfn.TEXTSPLIT(回答一覧[[#This Row],[7⃣区のおしらせ「せたがや」でどのようなテーマを特集してほしいか（複数選択可）]],";",,FALSE,0))),0,1)</f>
        <v>0</v>
      </c>
      <c r="AV234" s="8" t="s">
        <v>356</v>
      </c>
      <c r="AW234" s="8" t="s">
        <v>357</v>
      </c>
      <c r="AX234" s="8" t="s">
        <v>701</v>
      </c>
      <c r="AY234" s="7"/>
    </row>
    <row r="235" spans="1:51" ht="40.5">
      <c r="A235" s="6" t="s">
        <v>289</v>
      </c>
      <c r="B235" s="12" t="s">
        <v>413</v>
      </c>
      <c r="C235" s="12" t="s">
        <v>380</v>
      </c>
      <c r="D235" s="8"/>
      <c r="E235" s="8" t="s">
        <v>730</v>
      </c>
      <c r="F235" s="7" t="s">
        <v>350</v>
      </c>
      <c r="G235" s="36">
        <f>IF(ISNA(_xlfn.XMATCH("新聞折込・戸別配付",_xlfn.TEXTSPLIT(回答一覧[[#This Row],[4⃣区のおしらせ「せたがや」をどのように入手しているか（複数選択可）]],";",,FALSE,0))),0,1)</f>
        <v>1</v>
      </c>
      <c r="H235" s="36">
        <f>IF(ISNA(_xlfn.XMATCH("駅",_xlfn.TEXTSPLIT(回答一覧[[#This Row],[4⃣区のおしらせ「せたがや」をどのように入手しているか（複数選択可）]],";",,FALSE,0))),0,1)</f>
        <v>0</v>
      </c>
      <c r="I235" s="36">
        <f>IF(ISNA(_xlfn.XMATCH("郵便局・コンビニエンスストア・その他商業施設",_xlfn.TEXTSPLIT(回答一覧[[#This Row],[4⃣区のおしらせ「せたがや」をどのように入手しているか（複数選択可）]],";",,FALSE,0))),0,1)</f>
        <v>0</v>
      </c>
      <c r="J235" s="36">
        <f>IF(ISNA(_xlfn.XMATCH("区施設",_xlfn.TEXTSPLIT(回答一覧[[#This Row],[4⃣区のおしらせ「せたがや」をどのように入手しているか（複数選択可）]],";",,FALSE,0))),0,1)</f>
        <v>0</v>
      </c>
      <c r="K235" s="36">
        <f>IF(ISNA(_xlfn.XMATCH("区のホームページ",_xlfn.TEXTSPLIT(回答一覧[[#This Row],[4⃣区のおしらせ「せたがや」をどのように入手しているか（複数選択可）]],";",,FALSE,0))),0,1)</f>
        <v>0</v>
      </c>
      <c r="L235" s="36">
        <f>IF(ISNA(_xlfn.XMATCH("カタログポケット・マチイロ",_xlfn.TEXTSPLIT(回答一覧[[#This Row],[4⃣区のおしらせ「せたがや」をどのように入手しているか（複数選択可）]],";",,FALSE,0))),0,1)</f>
        <v>0</v>
      </c>
      <c r="M235" s="36">
        <f>IF(ISNA(_xlfn.XMATCH("入手していない",_xlfn.TEXTSPLIT(回答一覧[[#This Row],[4⃣区のおしらせ「せたがや」をどのように入手しているか（複数選択可）]],";",,FALSE,0))),0,1)</f>
        <v>0</v>
      </c>
      <c r="N235" s="36">
        <f>IF(ISNA(_xlfn.XMATCH("その他",_xlfn.TEXTSPLIT(回答一覧[[#This Row],[4⃣区のおしらせ「せたがや」をどのように入手しているか（複数選択可）]],";",,FALSE,0))),0,1)</f>
        <v>0</v>
      </c>
      <c r="O235" s="36">
        <f>IF(ISNA(_xlfn.XMATCH("無回答",_xlfn.TEXTSPLIT(回答一覧[[#This Row],[4⃣区のおしらせ「せたがや」をどのように入手しているか（複数選択可）]],";",,FALSE,0))),0,1)</f>
        <v>0</v>
      </c>
      <c r="P235" s="8" t="s">
        <v>351</v>
      </c>
      <c r="Q235" s="8" t="s">
        <v>352</v>
      </c>
      <c r="R235" s="8" t="s">
        <v>352</v>
      </c>
      <c r="S235" s="8" t="s">
        <v>352</v>
      </c>
      <c r="T235" s="8" t="s">
        <v>352</v>
      </c>
      <c r="U235" s="8" t="s">
        <v>377</v>
      </c>
      <c r="V235" s="8" t="s">
        <v>353</v>
      </c>
      <c r="W235" s="7" t="s">
        <v>434</v>
      </c>
      <c r="X235" s="36">
        <f>IF(ISNA(_xlfn.XMATCH("利用できる行政サービスや、暮らしに関わる情報・知識を入手したい",_xlfn.TEXTSPLIT(回答一覧[[#This Row],[6⃣区のおしらせ「せたがや」にどんなことを期待するか（複数選択可）]],";",,FALSE,0))),0,1)</f>
        <v>1</v>
      </c>
      <c r="Y235" s="36">
        <f>IF(ISNA(_xlfn.XMATCH("イベントの情報を入手したい",_xlfn.TEXTSPLIT(回答一覧[[#This Row],[6⃣区のおしらせ「せたがや」にどんなことを期待するか（複数選択可）]],";",,FALSE,0))),0,1)</f>
        <v>0</v>
      </c>
      <c r="Z235" s="36">
        <f>IF(ISNA(_xlfn.XMATCH("区の新しい取組みについて知りたい",_xlfn.TEXTSPLIT(回答一覧[[#This Row],[6⃣区のおしらせ「せたがや」にどんなことを期待するか（複数選択可）]],";",,FALSE,0))),0,1)</f>
        <v>0</v>
      </c>
      <c r="AA235" s="36">
        <f>IF(ISNA(_xlfn.XMATCH("予算など区政の基本的な情報を入手したい",_xlfn.TEXTSPLIT(回答一覧[[#This Row],[6⃣区のおしらせ「せたがや」にどんなことを期待するか（複数選択可）]],";",,FALSE,0))),0,1)</f>
        <v>0</v>
      </c>
      <c r="AB235" s="36">
        <f>IF(ISNA(_xlfn.XMATCH("区が直面する課題や、それに対する区の考え・取組みについて知りたい",_xlfn.TEXTSPLIT(回答一覧[[#This Row],[6⃣区のおしらせ「せたがや」にどんなことを期待するか（複数選択可）]],";",,FALSE,0))),0,1)</f>
        <v>1</v>
      </c>
      <c r="AC235" s="36">
        <f>IF(ISNA(_xlfn.XMATCH("区の取組みへの意見募集企画に意見や提案を寄せたい",_xlfn.TEXTSPLIT(回答一覧[[#This Row],[6⃣区のおしらせ「せたがや」にどんなことを期待するか（複数選択可）]],";",,FALSE,0))),0,1)</f>
        <v>0</v>
      </c>
      <c r="AD235" s="36">
        <f>IF(ISNA(_xlfn.XMATCH("区民等と区が協働して取り組んでいる事柄について知りたい",_xlfn.TEXTSPLIT(回答一覧[[#This Row],[6⃣区のおしらせ「せたがや」にどんなことを期待するか（複数選択可）]],";",,FALSE,0))),0,1)</f>
        <v>0</v>
      </c>
      <c r="AE235" s="36">
        <f>IF(ISNA(_xlfn.XMATCH("特にない",_xlfn.TEXTSPLIT(回答一覧[[#This Row],[6⃣区のおしらせ「せたがや」にどんなことを期待するか（複数選択可）]],";",,FALSE,0))),0,1)</f>
        <v>0</v>
      </c>
      <c r="AF235" s="36">
        <f>IF(ISNA(_xlfn.XMATCH("無回答",_xlfn.TEXTSPLIT(回答一覧[[#This Row],[6⃣区のおしらせ「せたがや」にどんなことを期待するか（複数選択可）]],";",,FALSE,0))),0,1)</f>
        <v>0</v>
      </c>
      <c r="AG235" s="7" t="s">
        <v>418</v>
      </c>
      <c r="AH235" s="36">
        <f>IF(ISNA(_xlfn.XMATCH("健康づくりや高齢者・障害者の福祉に関すること",_xlfn.TEXTSPLIT(回答一覧[[#This Row],[7⃣区のおしらせ「せたがや」でどのようなテーマを特集してほしいか（複数選択可）]],";",,FALSE,0))),0,1)</f>
        <v>1</v>
      </c>
      <c r="AI235" s="36">
        <f>IF(ISNA(_xlfn.XMATCH("生活の困りごとに対する支援に関すること",_xlfn.TEXTSPLIT(回答一覧[[#This Row],[7⃣区のおしらせ「せたがや」でどのようなテーマを特集してほしいか（複数選択可）]],";",,FALSE,0))),0,1)</f>
        <v>0</v>
      </c>
      <c r="AJ235" s="36">
        <f>IF(ISNA(_xlfn.XMATCH("子ども・若者や教育に関すること",_xlfn.TEXTSPLIT(回答一覧[[#This Row],[7⃣区のおしらせ「せたがや」でどのようなテーマを特集してほしいか（複数選択可）]],";",,FALSE,0))),0,1)</f>
        <v>0</v>
      </c>
      <c r="AK235" s="36">
        <f>IF(ISNA(_xlfn.XMATCH("地域コミュニティに関すること",_xlfn.TEXTSPLIT(回答一覧[[#This Row],[7⃣区のおしらせ「せたがや」でどのようなテーマを特集してほしいか（複数選択可）]],";",,FALSE,0))),0,1)</f>
        <v>0</v>
      </c>
      <c r="AL235" s="36">
        <f>IF(ISNA(_xlfn.XMATCH("防災や防犯に関すること",_xlfn.TEXTSPLIT(回答一覧[[#This Row],[7⃣区のおしらせ「せたがや」でどのようなテーマを特集してほしいか（複数選択可）]],";",,FALSE,0))),0,1)</f>
        <v>1</v>
      </c>
      <c r="AM235" s="36">
        <f>IF(ISNA(_xlfn.XMATCH("多様性の尊重（人権尊重・男女共同参画）に関すること",_xlfn.TEXTSPLIT(回答一覧[[#This Row],[7⃣区のおしらせ「せたがや」でどのようなテーマを特集してほしいか（複数選択可）]],";",,FALSE,0))),0,1)</f>
        <v>0</v>
      </c>
      <c r="AN235" s="36">
        <f>IF(ISNA(_xlfn.XMATCH("文化・芸術やスポーツ、生涯学習に関すること",_xlfn.TEXTSPLIT(回答一覧[[#This Row],[7⃣区のおしらせ「せたがや」でどのようなテーマを特集してほしいか（複数選択可）]],";",,FALSE,0))),0,1)</f>
        <v>0</v>
      </c>
      <c r="AO235" s="36">
        <f>IF(ISNA(_xlfn.XMATCH("清掃・資源リサイクルに関すること",_xlfn.TEXTSPLIT(回答一覧[[#This Row],[7⃣区のおしらせ「せたがや」でどのようなテーマを特集してほしいか（複数選択可）]],";",,FALSE,0))),0,1)</f>
        <v>0</v>
      </c>
      <c r="AP235" s="36">
        <f>IF(ISNA(_xlfn.XMATCH("消費者支援や産業振興・雇用促進に関すること",_xlfn.TEXTSPLIT(回答一覧[[#This Row],[7⃣区のおしらせ「せたがや」でどのようなテーマを特集してほしいか（複数選択可）]],";",,FALSE,0))),0,1)</f>
        <v>0</v>
      </c>
      <c r="AQ235" s="36">
        <f>IF(ISNA(_xlfn.XMATCH("公園・緑地や自然環境の保護に関すること",_xlfn.TEXTSPLIT(回答一覧[[#This Row],[7⃣区のおしらせ「せたがや」でどのようなテーマを特集してほしいか（複数選択可）]],";",,FALSE,0))),0,1)</f>
        <v>0</v>
      </c>
      <c r="AR235" s="36">
        <f>IF(ISNA(_xlfn.XMATCH("都市景観や交通に関すること",_xlfn.TEXTSPLIT(回答一覧[[#This Row],[7⃣区のおしらせ「せたがや」でどのようなテーマを特集してほしいか（複数選択可）]],";",,FALSE,0))),0,1)</f>
        <v>0</v>
      </c>
      <c r="AS235" s="36">
        <f>IF(ISNA(_xlfn.XMATCH("特にない",_xlfn.TEXTSPLIT(回答一覧[[#This Row],[7⃣区のおしらせ「せたがや」でどのようなテーマを特集してほしいか（複数選択可）]],";",,FALSE,0))),0,1)</f>
        <v>0</v>
      </c>
      <c r="AT235" s="36">
        <f>IF(ISNA(_xlfn.XMATCH("その他",_xlfn.TEXTSPLIT(回答一覧[[#This Row],[7⃣区のおしらせ「せたがや」でどのようなテーマを特集してほしいか（複数選択可）]],";",,FALSE,0))),0,1)</f>
        <v>0</v>
      </c>
      <c r="AU235" s="36">
        <f>IF(ISNA(_xlfn.XMATCH("無回答",_xlfn.TEXTSPLIT(回答一覧[[#This Row],[7⃣区のおしらせ「せたがや」でどのようなテーマを特集してほしいか（複数選択可）]],";",,FALSE,0))),0,1)</f>
        <v>0</v>
      </c>
      <c r="AV235" s="8" t="s">
        <v>363</v>
      </c>
      <c r="AW235" s="8" t="s">
        <v>357</v>
      </c>
      <c r="AX235" s="8" t="s">
        <v>701</v>
      </c>
      <c r="AY235" s="7"/>
    </row>
    <row r="236" spans="1:51" ht="54">
      <c r="A236" s="6" t="s">
        <v>288</v>
      </c>
      <c r="B236" s="12" t="s">
        <v>358</v>
      </c>
      <c r="C236" s="12" t="s">
        <v>349</v>
      </c>
      <c r="D236" s="8"/>
      <c r="E236" s="8" t="s">
        <v>730</v>
      </c>
      <c r="F236" s="7" t="s">
        <v>734</v>
      </c>
      <c r="G236" s="36">
        <f>IF(ISNA(_xlfn.XMATCH("新聞折込・戸別配付",_xlfn.TEXTSPLIT(回答一覧[[#This Row],[4⃣区のおしらせ「せたがや」をどのように入手しているか（複数選択可）]],";",,FALSE,0))),0,1)</f>
        <v>1</v>
      </c>
      <c r="H236" s="36">
        <f>IF(ISNA(_xlfn.XMATCH("駅",_xlfn.TEXTSPLIT(回答一覧[[#This Row],[4⃣区のおしらせ「せたがや」をどのように入手しているか（複数選択可）]],";",,FALSE,0))),0,1)</f>
        <v>1</v>
      </c>
      <c r="I236" s="36">
        <f>IF(ISNA(_xlfn.XMATCH("郵便局・コンビニエンスストア・その他商業施設",_xlfn.TEXTSPLIT(回答一覧[[#This Row],[4⃣区のおしらせ「せたがや」をどのように入手しているか（複数選択可）]],";",,FALSE,0))),0,1)</f>
        <v>1</v>
      </c>
      <c r="J236" s="36">
        <f>IF(ISNA(_xlfn.XMATCH("区施設",_xlfn.TEXTSPLIT(回答一覧[[#This Row],[4⃣区のおしらせ「せたがや」をどのように入手しているか（複数選択可）]],";",,FALSE,0))),0,1)</f>
        <v>1</v>
      </c>
      <c r="K236" s="36">
        <f>IF(ISNA(_xlfn.XMATCH("区のホームページ",_xlfn.TEXTSPLIT(回答一覧[[#This Row],[4⃣区のおしらせ「せたがや」をどのように入手しているか（複数選択可）]],";",,FALSE,0))),0,1)</f>
        <v>0</v>
      </c>
      <c r="L236" s="36">
        <f>IF(ISNA(_xlfn.XMATCH("カタログポケット・マチイロ",_xlfn.TEXTSPLIT(回答一覧[[#This Row],[4⃣区のおしらせ「せたがや」をどのように入手しているか（複数選択可）]],";",,FALSE,0))),0,1)</f>
        <v>0</v>
      </c>
      <c r="M236" s="36">
        <f>IF(ISNA(_xlfn.XMATCH("入手していない",_xlfn.TEXTSPLIT(回答一覧[[#This Row],[4⃣区のおしらせ「せたがや」をどのように入手しているか（複数選択可）]],";",,FALSE,0))),0,1)</f>
        <v>0</v>
      </c>
      <c r="N236" s="36">
        <f>IF(ISNA(_xlfn.XMATCH("その他",_xlfn.TEXTSPLIT(回答一覧[[#This Row],[4⃣区のおしらせ「せたがや」をどのように入手しているか（複数選択可）]],";",,FALSE,0))),0,1)</f>
        <v>0</v>
      </c>
      <c r="O236" s="36">
        <f>IF(ISNA(_xlfn.XMATCH("無回答",_xlfn.TEXTSPLIT(回答一覧[[#This Row],[4⃣区のおしらせ「せたがや」をどのように入手しているか（複数選択可）]],";",,FALSE,0))),0,1)</f>
        <v>0</v>
      </c>
      <c r="P236" s="8" t="s">
        <v>360</v>
      </c>
      <c r="Q236" s="8" t="s">
        <v>377</v>
      </c>
      <c r="R236" s="8" t="s">
        <v>352</v>
      </c>
      <c r="S236" s="8" t="s">
        <v>352</v>
      </c>
      <c r="T236" s="8" t="s">
        <v>352</v>
      </c>
      <c r="U236" s="8" t="s">
        <v>352</v>
      </c>
      <c r="V236" s="8" t="s">
        <v>353</v>
      </c>
      <c r="W236" s="7" t="s">
        <v>627</v>
      </c>
      <c r="X236" s="36">
        <f>IF(ISNA(_xlfn.XMATCH("利用できる行政サービスや、暮らしに関わる情報・知識を入手したい",_xlfn.TEXTSPLIT(回答一覧[[#This Row],[6⃣区のおしらせ「せたがや」にどんなことを期待するか（複数選択可）]],";",,FALSE,0))),0,1)</f>
        <v>1</v>
      </c>
      <c r="Y236" s="36">
        <f>IF(ISNA(_xlfn.XMATCH("イベントの情報を入手したい",_xlfn.TEXTSPLIT(回答一覧[[#This Row],[6⃣区のおしらせ「せたがや」にどんなことを期待するか（複数選択可）]],";",,FALSE,0))),0,1)</f>
        <v>0</v>
      </c>
      <c r="Z236" s="36">
        <f>IF(ISNA(_xlfn.XMATCH("区の新しい取組みについて知りたい",_xlfn.TEXTSPLIT(回答一覧[[#This Row],[6⃣区のおしらせ「せたがや」にどんなことを期待するか（複数選択可）]],";",,FALSE,0))),0,1)</f>
        <v>1</v>
      </c>
      <c r="AA236" s="36">
        <f>IF(ISNA(_xlfn.XMATCH("予算など区政の基本的な情報を入手したい",_xlfn.TEXTSPLIT(回答一覧[[#This Row],[6⃣区のおしらせ「せたがや」にどんなことを期待するか（複数選択可）]],";",,FALSE,0))),0,1)</f>
        <v>1</v>
      </c>
      <c r="AB236" s="36">
        <f>IF(ISNA(_xlfn.XMATCH("区が直面する課題や、それに対する区の考え・取組みについて知りたい",_xlfn.TEXTSPLIT(回答一覧[[#This Row],[6⃣区のおしらせ「せたがや」にどんなことを期待するか（複数選択可）]],";",,FALSE,0))),0,1)</f>
        <v>1</v>
      </c>
      <c r="AC236" s="36">
        <f>IF(ISNA(_xlfn.XMATCH("区の取組みへの意見募集企画に意見や提案を寄せたい",_xlfn.TEXTSPLIT(回答一覧[[#This Row],[6⃣区のおしらせ「せたがや」にどんなことを期待するか（複数選択可）]],";",,FALSE,0))),0,1)</f>
        <v>1</v>
      </c>
      <c r="AD236" s="36">
        <f>IF(ISNA(_xlfn.XMATCH("区民等と区が協働して取り組んでいる事柄について知りたい",_xlfn.TEXTSPLIT(回答一覧[[#This Row],[6⃣区のおしらせ「せたがや」にどんなことを期待するか（複数選択可）]],";",,FALSE,0))),0,1)</f>
        <v>0</v>
      </c>
      <c r="AE236" s="36">
        <f>IF(ISNA(_xlfn.XMATCH("特にない",_xlfn.TEXTSPLIT(回答一覧[[#This Row],[6⃣区のおしらせ「せたがや」にどんなことを期待するか（複数選択可）]],";",,FALSE,0))),0,1)</f>
        <v>0</v>
      </c>
      <c r="AF236" s="36">
        <f>IF(ISNA(_xlfn.XMATCH("無回答",_xlfn.TEXTSPLIT(回答一覧[[#This Row],[6⃣区のおしらせ「せたがや」にどんなことを期待するか（複数選択可）]],";",,FALSE,0))),0,1)</f>
        <v>0</v>
      </c>
      <c r="AG236" s="7" t="s">
        <v>794</v>
      </c>
      <c r="AH236" s="36">
        <f>IF(ISNA(_xlfn.XMATCH("健康づくりや高齢者・障害者の福祉に関すること",_xlfn.TEXTSPLIT(回答一覧[[#This Row],[7⃣区のおしらせ「せたがや」でどのようなテーマを特集してほしいか（複数選択可）]],";",,FALSE,0))),0,1)</f>
        <v>0</v>
      </c>
      <c r="AI236" s="36">
        <f>IF(ISNA(_xlfn.XMATCH("生活の困りごとに対する支援に関すること",_xlfn.TEXTSPLIT(回答一覧[[#This Row],[7⃣区のおしらせ「せたがや」でどのようなテーマを特集してほしいか（複数選択可）]],";",,FALSE,0))),0,1)</f>
        <v>1</v>
      </c>
      <c r="AJ236" s="36">
        <f>IF(ISNA(_xlfn.XMATCH("子ども・若者や教育に関すること",_xlfn.TEXTSPLIT(回答一覧[[#This Row],[7⃣区のおしらせ「せたがや」でどのようなテーマを特集してほしいか（複数選択可）]],";",,FALSE,0))),0,1)</f>
        <v>1</v>
      </c>
      <c r="AK236" s="36">
        <f>IF(ISNA(_xlfn.XMATCH("地域コミュニティに関すること",_xlfn.TEXTSPLIT(回答一覧[[#This Row],[7⃣区のおしらせ「せたがや」でどのようなテーマを特集してほしいか（複数選択可）]],";",,FALSE,0))),0,1)</f>
        <v>0</v>
      </c>
      <c r="AL236" s="36">
        <f>IF(ISNA(_xlfn.XMATCH("防災や防犯に関すること",_xlfn.TEXTSPLIT(回答一覧[[#This Row],[7⃣区のおしらせ「せたがや」でどのようなテーマを特集してほしいか（複数選択可）]],";",,FALSE,0))),0,1)</f>
        <v>1</v>
      </c>
      <c r="AM236" s="36">
        <f>IF(ISNA(_xlfn.XMATCH("多様性の尊重（人権尊重・男女共同参画）に関すること",_xlfn.TEXTSPLIT(回答一覧[[#This Row],[7⃣区のおしらせ「せたがや」でどのようなテーマを特集してほしいか（複数選択可）]],";",,FALSE,0))),0,1)</f>
        <v>0</v>
      </c>
      <c r="AN236" s="36">
        <f>IF(ISNA(_xlfn.XMATCH("文化・芸術やスポーツ、生涯学習に関すること",_xlfn.TEXTSPLIT(回答一覧[[#This Row],[7⃣区のおしらせ「せたがや」でどのようなテーマを特集してほしいか（複数選択可）]],";",,FALSE,0))),0,1)</f>
        <v>1</v>
      </c>
      <c r="AO236" s="36">
        <f>IF(ISNA(_xlfn.XMATCH("清掃・資源リサイクルに関すること",_xlfn.TEXTSPLIT(回答一覧[[#This Row],[7⃣区のおしらせ「せたがや」でどのようなテーマを特集してほしいか（複数選択可）]],";",,FALSE,0))),0,1)</f>
        <v>0</v>
      </c>
      <c r="AP236" s="36">
        <f>IF(ISNA(_xlfn.XMATCH("消費者支援や産業振興・雇用促進に関すること",_xlfn.TEXTSPLIT(回答一覧[[#This Row],[7⃣区のおしらせ「せたがや」でどのようなテーマを特集してほしいか（複数選択可）]],";",,FALSE,0))),0,1)</f>
        <v>0</v>
      </c>
      <c r="AQ236" s="36">
        <f>IF(ISNA(_xlfn.XMATCH("公園・緑地や自然環境の保護に関すること",_xlfn.TEXTSPLIT(回答一覧[[#This Row],[7⃣区のおしらせ「せたがや」でどのようなテーマを特集してほしいか（複数選択可）]],";",,FALSE,0))),0,1)</f>
        <v>1</v>
      </c>
      <c r="AR236" s="36">
        <f>IF(ISNA(_xlfn.XMATCH("都市景観や交通に関すること",_xlfn.TEXTSPLIT(回答一覧[[#This Row],[7⃣区のおしらせ「せたがや」でどのようなテーマを特集してほしいか（複数選択可）]],";",,FALSE,0))),0,1)</f>
        <v>1</v>
      </c>
      <c r="AS236" s="36">
        <f>IF(ISNA(_xlfn.XMATCH("特にない",_xlfn.TEXTSPLIT(回答一覧[[#This Row],[7⃣区のおしらせ「せたがや」でどのようなテーマを特集してほしいか（複数選択可）]],";",,FALSE,0))),0,1)</f>
        <v>0</v>
      </c>
      <c r="AT236" s="36">
        <f>IF(ISNA(_xlfn.XMATCH("その他",_xlfn.TEXTSPLIT(回答一覧[[#This Row],[7⃣区のおしらせ「せたがや」でどのようなテーマを特集してほしいか（複数選択可）]],";",,FALSE,0))),0,1)</f>
        <v>0</v>
      </c>
      <c r="AU236" s="36">
        <f>IF(ISNA(_xlfn.XMATCH("無回答",_xlfn.TEXTSPLIT(回答一覧[[#This Row],[7⃣区のおしらせ「せたがや」でどのようなテーマを特集してほしいか（複数選択可）]],";",,FALSE,0))),0,1)</f>
        <v>0</v>
      </c>
      <c r="AV236" s="8" t="s">
        <v>356</v>
      </c>
      <c r="AW236" s="8" t="s">
        <v>357</v>
      </c>
      <c r="AX236" s="8" t="s">
        <v>698</v>
      </c>
      <c r="AY236" s="7"/>
    </row>
    <row r="237" spans="1:51" ht="40.5">
      <c r="A237" s="6" t="s">
        <v>287</v>
      </c>
      <c r="B237" s="12" t="s">
        <v>374</v>
      </c>
      <c r="C237" s="12" t="s">
        <v>349</v>
      </c>
      <c r="D237" s="8"/>
      <c r="E237" s="8" t="s">
        <v>730</v>
      </c>
      <c r="F237" s="7" t="s">
        <v>350</v>
      </c>
      <c r="G237" s="36">
        <f>IF(ISNA(_xlfn.XMATCH("新聞折込・戸別配付",_xlfn.TEXTSPLIT(回答一覧[[#This Row],[4⃣区のおしらせ「せたがや」をどのように入手しているか（複数選択可）]],";",,FALSE,0))),0,1)</f>
        <v>1</v>
      </c>
      <c r="H237" s="36">
        <f>IF(ISNA(_xlfn.XMATCH("駅",_xlfn.TEXTSPLIT(回答一覧[[#This Row],[4⃣区のおしらせ「せたがや」をどのように入手しているか（複数選択可）]],";",,FALSE,0))),0,1)</f>
        <v>0</v>
      </c>
      <c r="I237" s="36">
        <f>IF(ISNA(_xlfn.XMATCH("郵便局・コンビニエンスストア・その他商業施設",_xlfn.TEXTSPLIT(回答一覧[[#This Row],[4⃣区のおしらせ「せたがや」をどのように入手しているか（複数選択可）]],";",,FALSE,0))),0,1)</f>
        <v>0</v>
      </c>
      <c r="J237" s="36">
        <f>IF(ISNA(_xlfn.XMATCH("区施設",_xlfn.TEXTSPLIT(回答一覧[[#This Row],[4⃣区のおしらせ「せたがや」をどのように入手しているか（複数選択可）]],";",,FALSE,0))),0,1)</f>
        <v>0</v>
      </c>
      <c r="K237" s="36">
        <f>IF(ISNA(_xlfn.XMATCH("区のホームページ",_xlfn.TEXTSPLIT(回答一覧[[#This Row],[4⃣区のおしらせ「せたがや」をどのように入手しているか（複数選択可）]],";",,FALSE,0))),0,1)</f>
        <v>0</v>
      </c>
      <c r="L237" s="36">
        <f>IF(ISNA(_xlfn.XMATCH("カタログポケット・マチイロ",_xlfn.TEXTSPLIT(回答一覧[[#This Row],[4⃣区のおしらせ「せたがや」をどのように入手しているか（複数選択可）]],";",,FALSE,0))),0,1)</f>
        <v>0</v>
      </c>
      <c r="M237" s="36">
        <f>IF(ISNA(_xlfn.XMATCH("入手していない",_xlfn.TEXTSPLIT(回答一覧[[#This Row],[4⃣区のおしらせ「せたがや」をどのように入手しているか（複数選択可）]],";",,FALSE,0))),0,1)</f>
        <v>0</v>
      </c>
      <c r="N237" s="36">
        <f>IF(ISNA(_xlfn.XMATCH("その他",_xlfn.TEXTSPLIT(回答一覧[[#This Row],[4⃣区のおしらせ「せたがや」をどのように入手しているか（複数選択可）]],";",,FALSE,0))),0,1)</f>
        <v>0</v>
      </c>
      <c r="O237" s="36">
        <f>IF(ISNA(_xlfn.XMATCH("無回答",_xlfn.TEXTSPLIT(回答一覧[[#This Row],[4⃣区のおしらせ「せたがや」をどのように入手しているか（複数選択可）]],";",,FALSE,0))),0,1)</f>
        <v>0</v>
      </c>
      <c r="P237" s="8" t="s">
        <v>351</v>
      </c>
      <c r="Q237" s="8" t="s">
        <v>352</v>
      </c>
      <c r="R237" s="8" t="s">
        <v>352</v>
      </c>
      <c r="S237" s="8" t="s">
        <v>352</v>
      </c>
      <c r="T237" s="8" t="s">
        <v>352</v>
      </c>
      <c r="U237" s="8" t="s">
        <v>352</v>
      </c>
      <c r="V237" s="8" t="s">
        <v>353</v>
      </c>
      <c r="W237" s="7" t="s">
        <v>741</v>
      </c>
      <c r="X237" s="36">
        <f>IF(ISNA(_xlfn.XMATCH("利用できる行政サービスや、暮らしに関わる情報・知識を入手したい",_xlfn.TEXTSPLIT(回答一覧[[#This Row],[6⃣区のおしらせ「せたがや」にどんなことを期待するか（複数選択可）]],";",,FALSE,0))),0,1)</f>
        <v>1</v>
      </c>
      <c r="Y237" s="36">
        <f>IF(ISNA(_xlfn.XMATCH("イベントの情報を入手したい",_xlfn.TEXTSPLIT(回答一覧[[#This Row],[6⃣区のおしらせ「せたがや」にどんなことを期待するか（複数選択可）]],";",,FALSE,0))),0,1)</f>
        <v>0</v>
      </c>
      <c r="Z237" s="36">
        <f>IF(ISNA(_xlfn.XMATCH("区の新しい取組みについて知りたい",_xlfn.TEXTSPLIT(回答一覧[[#This Row],[6⃣区のおしらせ「せたがや」にどんなことを期待するか（複数選択可）]],";",,FALSE,0))),0,1)</f>
        <v>1</v>
      </c>
      <c r="AA237" s="36">
        <f>IF(ISNA(_xlfn.XMATCH("予算など区政の基本的な情報を入手したい",_xlfn.TEXTSPLIT(回答一覧[[#This Row],[6⃣区のおしらせ「せたがや」にどんなことを期待するか（複数選択可）]],";",,FALSE,0))),0,1)</f>
        <v>0</v>
      </c>
      <c r="AB237" s="36">
        <f>IF(ISNA(_xlfn.XMATCH("区が直面する課題や、それに対する区の考え・取組みについて知りたい",_xlfn.TEXTSPLIT(回答一覧[[#This Row],[6⃣区のおしらせ「せたがや」にどんなことを期待するか（複数選択可）]],";",,FALSE,0))),0,1)</f>
        <v>0</v>
      </c>
      <c r="AC237" s="36">
        <f>IF(ISNA(_xlfn.XMATCH("区の取組みへの意見募集企画に意見や提案を寄せたい",_xlfn.TEXTSPLIT(回答一覧[[#This Row],[6⃣区のおしらせ「せたがや」にどんなことを期待するか（複数選択可）]],";",,FALSE,0))),0,1)</f>
        <v>0</v>
      </c>
      <c r="AD237" s="36">
        <f>IF(ISNA(_xlfn.XMATCH("区民等と区が協働して取り組んでいる事柄について知りたい",_xlfn.TEXTSPLIT(回答一覧[[#This Row],[6⃣区のおしらせ「せたがや」にどんなことを期待するか（複数選択可）]],";",,FALSE,0))),0,1)</f>
        <v>1</v>
      </c>
      <c r="AE237" s="36">
        <f>IF(ISNA(_xlfn.XMATCH("特にない",_xlfn.TEXTSPLIT(回答一覧[[#This Row],[6⃣区のおしらせ「せたがや」にどんなことを期待するか（複数選択可）]],";",,FALSE,0))),0,1)</f>
        <v>0</v>
      </c>
      <c r="AF237" s="36">
        <f>IF(ISNA(_xlfn.XMATCH("無回答",_xlfn.TEXTSPLIT(回答一覧[[#This Row],[6⃣区のおしらせ「せたがや」にどんなことを期待するか（複数選択可）]],";",,FALSE,0))),0,1)</f>
        <v>0</v>
      </c>
      <c r="AG237" s="7" t="s">
        <v>762</v>
      </c>
      <c r="AH237" s="36">
        <f>IF(ISNA(_xlfn.XMATCH("健康づくりや高齢者・障害者の福祉に関すること",_xlfn.TEXTSPLIT(回答一覧[[#This Row],[7⃣区のおしらせ「せたがや」でどのようなテーマを特集してほしいか（複数選択可）]],";",,FALSE,0))),0,1)</f>
        <v>1</v>
      </c>
      <c r="AI237" s="36">
        <f>IF(ISNA(_xlfn.XMATCH("生活の困りごとに対する支援に関すること",_xlfn.TEXTSPLIT(回答一覧[[#This Row],[7⃣区のおしらせ「せたがや」でどのようなテーマを特集してほしいか（複数選択可）]],";",,FALSE,0))),0,1)</f>
        <v>1</v>
      </c>
      <c r="AJ237" s="36">
        <f>IF(ISNA(_xlfn.XMATCH("子ども・若者や教育に関すること",_xlfn.TEXTSPLIT(回答一覧[[#This Row],[7⃣区のおしらせ「せたがや」でどのようなテーマを特集してほしいか（複数選択可）]],";",,FALSE,0))),0,1)</f>
        <v>1</v>
      </c>
      <c r="AK237" s="36">
        <f>IF(ISNA(_xlfn.XMATCH("地域コミュニティに関すること",_xlfn.TEXTSPLIT(回答一覧[[#This Row],[7⃣区のおしらせ「せたがや」でどのようなテーマを特集してほしいか（複数選択可）]],";",,FALSE,0))),0,1)</f>
        <v>1</v>
      </c>
      <c r="AL237" s="36">
        <f>IF(ISNA(_xlfn.XMATCH("防災や防犯に関すること",_xlfn.TEXTSPLIT(回答一覧[[#This Row],[7⃣区のおしらせ「せたがや」でどのようなテーマを特集してほしいか（複数選択可）]],";",,FALSE,0))),0,1)</f>
        <v>1</v>
      </c>
      <c r="AM237" s="36">
        <f>IF(ISNA(_xlfn.XMATCH("多様性の尊重（人権尊重・男女共同参画）に関すること",_xlfn.TEXTSPLIT(回答一覧[[#This Row],[7⃣区のおしらせ「せたがや」でどのようなテーマを特集してほしいか（複数選択可）]],";",,FALSE,0))),0,1)</f>
        <v>0</v>
      </c>
      <c r="AN237" s="36">
        <f>IF(ISNA(_xlfn.XMATCH("文化・芸術やスポーツ、生涯学習に関すること",_xlfn.TEXTSPLIT(回答一覧[[#This Row],[7⃣区のおしらせ「せたがや」でどのようなテーマを特集してほしいか（複数選択可）]],";",,FALSE,0))),0,1)</f>
        <v>0</v>
      </c>
      <c r="AO237" s="36">
        <f>IF(ISNA(_xlfn.XMATCH("清掃・資源リサイクルに関すること",_xlfn.TEXTSPLIT(回答一覧[[#This Row],[7⃣区のおしらせ「せたがや」でどのようなテーマを特集してほしいか（複数選択可）]],";",,FALSE,0))),0,1)</f>
        <v>1</v>
      </c>
      <c r="AP237" s="36">
        <f>IF(ISNA(_xlfn.XMATCH("消費者支援や産業振興・雇用促進に関すること",_xlfn.TEXTSPLIT(回答一覧[[#This Row],[7⃣区のおしらせ「せたがや」でどのようなテーマを特集してほしいか（複数選択可）]],";",,FALSE,0))),0,1)</f>
        <v>0</v>
      </c>
      <c r="AQ237" s="36">
        <f>IF(ISNA(_xlfn.XMATCH("公園・緑地や自然環境の保護に関すること",_xlfn.TEXTSPLIT(回答一覧[[#This Row],[7⃣区のおしらせ「せたがや」でどのようなテーマを特集してほしいか（複数選択可）]],";",,FALSE,0))),0,1)</f>
        <v>0</v>
      </c>
      <c r="AR237" s="36">
        <f>IF(ISNA(_xlfn.XMATCH("都市景観や交通に関すること",_xlfn.TEXTSPLIT(回答一覧[[#This Row],[7⃣区のおしらせ「せたがや」でどのようなテーマを特集してほしいか（複数選択可）]],";",,FALSE,0))),0,1)</f>
        <v>0</v>
      </c>
      <c r="AS237" s="36">
        <f>IF(ISNA(_xlfn.XMATCH("特にない",_xlfn.TEXTSPLIT(回答一覧[[#This Row],[7⃣区のおしらせ「せたがや」でどのようなテーマを特集してほしいか（複数選択可）]],";",,FALSE,0))),0,1)</f>
        <v>0</v>
      </c>
      <c r="AT237" s="36">
        <f>IF(ISNA(_xlfn.XMATCH("その他",_xlfn.TEXTSPLIT(回答一覧[[#This Row],[7⃣区のおしらせ「せたがや」でどのようなテーマを特集してほしいか（複数選択可）]],";",,FALSE,0))),0,1)</f>
        <v>0</v>
      </c>
      <c r="AU237" s="36">
        <f>IF(ISNA(_xlfn.XMATCH("無回答",_xlfn.TEXTSPLIT(回答一覧[[#This Row],[7⃣区のおしらせ「せたがや」でどのようなテーマを特集してほしいか（複数選択可）]],";",,FALSE,0))),0,1)</f>
        <v>0</v>
      </c>
      <c r="AV237" s="8" t="s">
        <v>356</v>
      </c>
      <c r="AW237" s="8" t="s">
        <v>357</v>
      </c>
      <c r="AX237" s="8" t="s">
        <v>701</v>
      </c>
      <c r="AY237" s="7"/>
    </row>
    <row r="238" spans="1:51" ht="27">
      <c r="A238" s="6" t="s">
        <v>286</v>
      </c>
      <c r="B238" s="12" t="s">
        <v>348</v>
      </c>
      <c r="C238" s="12" t="s">
        <v>380</v>
      </c>
      <c r="D238" s="8"/>
      <c r="E238" s="8" t="s">
        <v>730</v>
      </c>
      <c r="F238" s="7" t="s">
        <v>350</v>
      </c>
      <c r="G238" s="36">
        <f>IF(ISNA(_xlfn.XMATCH("新聞折込・戸別配付",_xlfn.TEXTSPLIT(回答一覧[[#This Row],[4⃣区のおしらせ「せたがや」をどのように入手しているか（複数選択可）]],";",,FALSE,0))),0,1)</f>
        <v>1</v>
      </c>
      <c r="H238" s="36">
        <f>IF(ISNA(_xlfn.XMATCH("駅",_xlfn.TEXTSPLIT(回答一覧[[#This Row],[4⃣区のおしらせ「せたがや」をどのように入手しているか（複数選択可）]],";",,FALSE,0))),0,1)</f>
        <v>0</v>
      </c>
      <c r="I238" s="36">
        <f>IF(ISNA(_xlfn.XMATCH("郵便局・コンビニエンスストア・その他商業施設",_xlfn.TEXTSPLIT(回答一覧[[#This Row],[4⃣区のおしらせ「せたがや」をどのように入手しているか（複数選択可）]],";",,FALSE,0))),0,1)</f>
        <v>0</v>
      </c>
      <c r="J238" s="36">
        <f>IF(ISNA(_xlfn.XMATCH("区施設",_xlfn.TEXTSPLIT(回答一覧[[#This Row],[4⃣区のおしらせ「せたがや」をどのように入手しているか（複数選択可）]],";",,FALSE,0))),0,1)</f>
        <v>0</v>
      </c>
      <c r="K238" s="36">
        <f>IF(ISNA(_xlfn.XMATCH("区のホームページ",_xlfn.TEXTSPLIT(回答一覧[[#This Row],[4⃣区のおしらせ「せたがや」をどのように入手しているか（複数選択可）]],";",,FALSE,0))),0,1)</f>
        <v>0</v>
      </c>
      <c r="L238" s="36">
        <f>IF(ISNA(_xlfn.XMATCH("カタログポケット・マチイロ",_xlfn.TEXTSPLIT(回答一覧[[#This Row],[4⃣区のおしらせ「せたがや」をどのように入手しているか（複数選択可）]],";",,FALSE,0))),0,1)</f>
        <v>0</v>
      </c>
      <c r="M238" s="36">
        <f>IF(ISNA(_xlfn.XMATCH("入手していない",_xlfn.TEXTSPLIT(回答一覧[[#This Row],[4⃣区のおしらせ「せたがや」をどのように入手しているか（複数選択可）]],";",,FALSE,0))),0,1)</f>
        <v>0</v>
      </c>
      <c r="N238" s="36">
        <f>IF(ISNA(_xlfn.XMATCH("その他",_xlfn.TEXTSPLIT(回答一覧[[#This Row],[4⃣区のおしらせ「せたがや」をどのように入手しているか（複数選択可）]],";",,FALSE,0))),0,1)</f>
        <v>0</v>
      </c>
      <c r="O238" s="36">
        <f>IF(ISNA(_xlfn.XMATCH("無回答",_xlfn.TEXTSPLIT(回答一覧[[#This Row],[4⃣区のおしらせ「せたがや」をどのように入手しているか（複数選択可）]],";",,FALSE,0))),0,1)</f>
        <v>0</v>
      </c>
      <c r="P238" s="8" t="s">
        <v>351</v>
      </c>
      <c r="Q238" s="8" t="s">
        <v>352</v>
      </c>
      <c r="R238" s="8" t="s">
        <v>352</v>
      </c>
      <c r="S238" s="8" t="s">
        <v>352</v>
      </c>
      <c r="T238" s="8" t="s">
        <v>847</v>
      </c>
      <c r="U238" s="8" t="s">
        <v>377</v>
      </c>
      <c r="V238" s="8" t="s">
        <v>353</v>
      </c>
      <c r="W238" s="7" t="s">
        <v>391</v>
      </c>
      <c r="X238" s="36">
        <f>IF(ISNA(_xlfn.XMATCH("利用できる行政サービスや、暮らしに関わる情報・知識を入手したい",_xlfn.TEXTSPLIT(回答一覧[[#This Row],[6⃣区のおしらせ「せたがや」にどんなことを期待するか（複数選択可）]],";",,FALSE,0))),0,1)</f>
        <v>1</v>
      </c>
      <c r="Y238" s="36">
        <f>IF(ISNA(_xlfn.XMATCH("イベントの情報を入手したい",_xlfn.TEXTSPLIT(回答一覧[[#This Row],[6⃣区のおしらせ「せたがや」にどんなことを期待するか（複数選択可）]],";",,FALSE,0))),0,1)</f>
        <v>1</v>
      </c>
      <c r="Z238" s="36">
        <f>IF(ISNA(_xlfn.XMATCH("区の新しい取組みについて知りたい",_xlfn.TEXTSPLIT(回答一覧[[#This Row],[6⃣区のおしらせ「せたがや」にどんなことを期待するか（複数選択可）]],";",,FALSE,0))),0,1)</f>
        <v>0</v>
      </c>
      <c r="AA238" s="36">
        <f>IF(ISNA(_xlfn.XMATCH("予算など区政の基本的な情報を入手したい",_xlfn.TEXTSPLIT(回答一覧[[#This Row],[6⃣区のおしらせ「せたがや」にどんなことを期待するか（複数選択可）]],";",,FALSE,0))),0,1)</f>
        <v>0</v>
      </c>
      <c r="AB238" s="36">
        <f>IF(ISNA(_xlfn.XMATCH("区が直面する課題や、それに対する区の考え・取組みについて知りたい",_xlfn.TEXTSPLIT(回答一覧[[#This Row],[6⃣区のおしらせ「せたがや」にどんなことを期待するか（複数選択可）]],";",,FALSE,0))),0,1)</f>
        <v>0</v>
      </c>
      <c r="AC238" s="36">
        <f>IF(ISNA(_xlfn.XMATCH("区の取組みへの意見募集企画に意見や提案を寄せたい",_xlfn.TEXTSPLIT(回答一覧[[#This Row],[6⃣区のおしらせ「せたがや」にどんなことを期待するか（複数選択可）]],";",,FALSE,0))),0,1)</f>
        <v>0</v>
      </c>
      <c r="AD238" s="36">
        <f>IF(ISNA(_xlfn.XMATCH("区民等と区が協働して取り組んでいる事柄について知りたい",_xlfn.TEXTSPLIT(回答一覧[[#This Row],[6⃣区のおしらせ「せたがや」にどんなことを期待するか（複数選択可）]],";",,FALSE,0))),0,1)</f>
        <v>0</v>
      </c>
      <c r="AE238" s="36">
        <f>IF(ISNA(_xlfn.XMATCH("特にない",_xlfn.TEXTSPLIT(回答一覧[[#This Row],[6⃣区のおしらせ「せたがや」にどんなことを期待するか（複数選択可）]],";",,FALSE,0))),0,1)</f>
        <v>0</v>
      </c>
      <c r="AF238" s="36">
        <f>IF(ISNA(_xlfn.XMATCH("無回答",_xlfn.TEXTSPLIT(回答一覧[[#This Row],[6⃣区のおしらせ「せたがや」にどんなことを期待するか（複数選択可）]],";",,FALSE,0))),0,1)</f>
        <v>0</v>
      </c>
      <c r="AG238" s="7" t="s">
        <v>660</v>
      </c>
      <c r="AH238" s="36">
        <f>IF(ISNA(_xlfn.XMATCH("健康づくりや高齢者・障害者の福祉に関すること",_xlfn.TEXTSPLIT(回答一覧[[#This Row],[7⃣区のおしらせ「せたがや」でどのようなテーマを特集してほしいか（複数選択可）]],";",,FALSE,0))),0,1)</f>
        <v>1</v>
      </c>
      <c r="AI238" s="36">
        <f>IF(ISNA(_xlfn.XMATCH("生活の困りごとに対する支援に関すること",_xlfn.TEXTSPLIT(回答一覧[[#This Row],[7⃣区のおしらせ「せたがや」でどのようなテーマを特集してほしいか（複数選択可）]],";",,FALSE,0))),0,1)</f>
        <v>0</v>
      </c>
      <c r="AJ238" s="36">
        <f>IF(ISNA(_xlfn.XMATCH("子ども・若者や教育に関すること",_xlfn.TEXTSPLIT(回答一覧[[#This Row],[7⃣区のおしらせ「せたがや」でどのようなテーマを特集してほしいか（複数選択可）]],";",,FALSE,0))),0,1)</f>
        <v>0</v>
      </c>
      <c r="AK238" s="36">
        <f>IF(ISNA(_xlfn.XMATCH("地域コミュニティに関すること",_xlfn.TEXTSPLIT(回答一覧[[#This Row],[7⃣区のおしらせ「せたがや」でどのようなテーマを特集してほしいか（複数選択可）]],";",,FALSE,0))),0,1)</f>
        <v>0</v>
      </c>
      <c r="AL238" s="36">
        <f>IF(ISNA(_xlfn.XMATCH("防災や防犯に関すること",_xlfn.TEXTSPLIT(回答一覧[[#This Row],[7⃣区のおしらせ「せたがや」でどのようなテーマを特集してほしいか（複数選択可）]],";",,FALSE,0))),0,1)</f>
        <v>1</v>
      </c>
      <c r="AM238" s="36">
        <f>IF(ISNA(_xlfn.XMATCH("多様性の尊重（人権尊重・男女共同参画）に関すること",_xlfn.TEXTSPLIT(回答一覧[[#This Row],[7⃣区のおしらせ「せたがや」でどのようなテーマを特集してほしいか（複数選択可）]],";",,FALSE,0))),0,1)</f>
        <v>0</v>
      </c>
      <c r="AN238" s="36">
        <f>IF(ISNA(_xlfn.XMATCH("文化・芸術やスポーツ、生涯学習に関すること",_xlfn.TEXTSPLIT(回答一覧[[#This Row],[7⃣区のおしらせ「せたがや」でどのようなテーマを特集してほしいか（複数選択可）]],";",,FALSE,0))),0,1)</f>
        <v>1</v>
      </c>
      <c r="AO238" s="36">
        <f>IF(ISNA(_xlfn.XMATCH("清掃・資源リサイクルに関すること",_xlfn.TEXTSPLIT(回答一覧[[#This Row],[7⃣区のおしらせ「せたがや」でどのようなテーマを特集してほしいか（複数選択可）]],";",,FALSE,0))),0,1)</f>
        <v>0</v>
      </c>
      <c r="AP238" s="36">
        <f>IF(ISNA(_xlfn.XMATCH("消費者支援や産業振興・雇用促進に関すること",_xlfn.TEXTSPLIT(回答一覧[[#This Row],[7⃣区のおしらせ「せたがや」でどのようなテーマを特集してほしいか（複数選択可）]],";",,FALSE,0))),0,1)</f>
        <v>0</v>
      </c>
      <c r="AQ238" s="36">
        <f>IF(ISNA(_xlfn.XMATCH("公園・緑地や自然環境の保護に関すること",_xlfn.TEXTSPLIT(回答一覧[[#This Row],[7⃣区のおしらせ「せたがや」でどのようなテーマを特集してほしいか（複数選択可）]],";",,FALSE,0))),0,1)</f>
        <v>0</v>
      </c>
      <c r="AR238" s="36">
        <f>IF(ISNA(_xlfn.XMATCH("都市景観や交通に関すること",_xlfn.TEXTSPLIT(回答一覧[[#This Row],[7⃣区のおしらせ「せたがや」でどのようなテーマを特集してほしいか（複数選択可）]],";",,FALSE,0))),0,1)</f>
        <v>0</v>
      </c>
      <c r="AS238" s="36">
        <f>IF(ISNA(_xlfn.XMATCH("特にない",_xlfn.TEXTSPLIT(回答一覧[[#This Row],[7⃣区のおしらせ「せたがや」でどのようなテーマを特集してほしいか（複数選択可）]],";",,FALSE,0))),0,1)</f>
        <v>0</v>
      </c>
      <c r="AT238" s="36">
        <f>IF(ISNA(_xlfn.XMATCH("その他",_xlfn.TEXTSPLIT(回答一覧[[#This Row],[7⃣区のおしらせ「せたがや」でどのようなテーマを特集してほしいか（複数選択可）]],";",,FALSE,0))),0,1)</f>
        <v>0</v>
      </c>
      <c r="AU238" s="36">
        <f>IF(ISNA(_xlfn.XMATCH("無回答",_xlfn.TEXTSPLIT(回答一覧[[#This Row],[7⃣区のおしらせ「せたがや」でどのようなテーマを特集してほしいか（複数選択可）]],";",,FALSE,0))),0,1)</f>
        <v>0</v>
      </c>
      <c r="AV238" s="8" t="s">
        <v>419</v>
      </c>
      <c r="AW238" s="8" t="s">
        <v>357</v>
      </c>
      <c r="AX238" s="8" t="s">
        <v>699</v>
      </c>
      <c r="AY238" s="7"/>
    </row>
    <row r="239" spans="1:51" ht="54">
      <c r="A239" s="6" t="s">
        <v>285</v>
      </c>
      <c r="B239" s="12" t="s">
        <v>364</v>
      </c>
      <c r="C239" s="12" t="s">
        <v>380</v>
      </c>
      <c r="D239" s="8"/>
      <c r="E239" s="8" t="s">
        <v>730</v>
      </c>
      <c r="F239" s="7" t="s">
        <v>734</v>
      </c>
      <c r="G239" s="36">
        <f>IF(ISNA(_xlfn.XMATCH("新聞折込・戸別配付",_xlfn.TEXTSPLIT(回答一覧[[#This Row],[4⃣区のおしらせ「せたがや」をどのように入手しているか（複数選択可）]],";",,FALSE,0))),0,1)</f>
        <v>1</v>
      </c>
      <c r="H239" s="36">
        <f>IF(ISNA(_xlfn.XMATCH("駅",_xlfn.TEXTSPLIT(回答一覧[[#This Row],[4⃣区のおしらせ「せたがや」をどのように入手しているか（複数選択可）]],";",,FALSE,0))),0,1)</f>
        <v>1</v>
      </c>
      <c r="I239" s="36">
        <f>IF(ISNA(_xlfn.XMATCH("郵便局・コンビニエンスストア・その他商業施設",_xlfn.TEXTSPLIT(回答一覧[[#This Row],[4⃣区のおしらせ「せたがや」をどのように入手しているか（複数選択可）]],";",,FALSE,0))),0,1)</f>
        <v>1</v>
      </c>
      <c r="J239" s="36">
        <f>IF(ISNA(_xlfn.XMATCH("区施設",_xlfn.TEXTSPLIT(回答一覧[[#This Row],[4⃣区のおしらせ「せたがや」をどのように入手しているか（複数選択可）]],";",,FALSE,0))),0,1)</f>
        <v>1</v>
      </c>
      <c r="K239" s="36">
        <f>IF(ISNA(_xlfn.XMATCH("区のホームページ",_xlfn.TEXTSPLIT(回答一覧[[#This Row],[4⃣区のおしらせ「せたがや」をどのように入手しているか（複数選択可）]],";",,FALSE,0))),0,1)</f>
        <v>0</v>
      </c>
      <c r="L239" s="36">
        <f>IF(ISNA(_xlfn.XMATCH("カタログポケット・マチイロ",_xlfn.TEXTSPLIT(回答一覧[[#This Row],[4⃣区のおしらせ「せたがや」をどのように入手しているか（複数選択可）]],";",,FALSE,0))),0,1)</f>
        <v>0</v>
      </c>
      <c r="M239" s="36">
        <f>IF(ISNA(_xlfn.XMATCH("入手していない",_xlfn.TEXTSPLIT(回答一覧[[#This Row],[4⃣区のおしらせ「せたがや」をどのように入手しているか（複数選択可）]],";",,FALSE,0))),0,1)</f>
        <v>0</v>
      </c>
      <c r="N239" s="36">
        <f>IF(ISNA(_xlfn.XMATCH("その他",_xlfn.TEXTSPLIT(回答一覧[[#This Row],[4⃣区のおしらせ「せたがや」をどのように入手しているか（複数選択可）]],";",,FALSE,0))),0,1)</f>
        <v>0</v>
      </c>
      <c r="O239" s="36">
        <f>IF(ISNA(_xlfn.XMATCH("無回答",_xlfn.TEXTSPLIT(回答一覧[[#This Row],[4⃣区のおしらせ「せたがや」をどのように入手しているか（複数選択可）]],";",,FALSE,0))),0,1)</f>
        <v>0</v>
      </c>
      <c r="P239" s="8" t="s">
        <v>351</v>
      </c>
      <c r="Q239" s="8" t="s">
        <v>352</v>
      </c>
      <c r="R239" s="8" t="s">
        <v>352</v>
      </c>
      <c r="S239" s="8" t="s">
        <v>352</v>
      </c>
      <c r="T239" s="8" t="s">
        <v>352</v>
      </c>
      <c r="U239" s="8" t="s">
        <v>352</v>
      </c>
      <c r="V239" s="8" t="s">
        <v>353</v>
      </c>
      <c r="W239" s="7" t="s">
        <v>737</v>
      </c>
      <c r="X239" s="36">
        <f>IF(ISNA(_xlfn.XMATCH("利用できる行政サービスや、暮らしに関わる情報・知識を入手したい",_xlfn.TEXTSPLIT(回答一覧[[#This Row],[6⃣区のおしらせ「せたがや」にどんなことを期待するか（複数選択可）]],";",,FALSE,0))),0,1)</f>
        <v>1</v>
      </c>
      <c r="Y239" s="36">
        <f>IF(ISNA(_xlfn.XMATCH("イベントの情報を入手したい",_xlfn.TEXTSPLIT(回答一覧[[#This Row],[6⃣区のおしらせ「せたがや」にどんなことを期待するか（複数選択可）]],";",,FALSE,0))),0,1)</f>
        <v>1</v>
      </c>
      <c r="Z239" s="36">
        <f>IF(ISNA(_xlfn.XMATCH("区の新しい取組みについて知りたい",_xlfn.TEXTSPLIT(回答一覧[[#This Row],[6⃣区のおしらせ「せたがや」にどんなことを期待するか（複数選択可）]],";",,FALSE,0))),0,1)</f>
        <v>1</v>
      </c>
      <c r="AA239" s="36">
        <f>IF(ISNA(_xlfn.XMATCH("予算など区政の基本的な情報を入手したい",_xlfn.TEXTSPLIT(回答一覧[[#This Row],[6⃣区のおしらせ「せたがや」にどんなことを期待するか（複数選択可）]],";",,FALSE,0))),0,1)</f>
        <v>1</v>
      </c>
      <c r="AB239" s="36">
        <f>IF(ISNA(_xlfn.XMATCH("区が直面する課題や、それに対する区の考え・取組みについて知りたい",_xlfn.TEXTSPLIT(回答一覧[[#This Row],[6⃣区のおしらせ「せたがや」にどんなことを期待するか（複数選択可）]],";",,FALSE,0))),0,1)</f>
        <v>0</v>
      </c>
      <c r="AC239" s="36">
        <f>IF(ISNA(_xlfn.XMATCH("区の取組みへの意見募集企画に意見や提案を寄せたい",_xlfn.TEXTSPLIT(回答一覧[[#This Row],[6⃣区のおしらせ「せたがや」にどんなことを期待するか（複数選択可）]],";",,FALSE,0))),0,1)</f>
        <v>1</v>
      </c>
      <c r="AD239" s="36">
        <f>IF(ISNA(_xlfn.XMATCH("区民等と区が協働して取り組んでいる事柄について知りたい",_xlfn.TEXTSPLIT(回答一覧[[#This Row],[6⃣区のおしらせ「せたがや」にどんなことを期待するか（複数選択可）]],";",,FALSE,0))),0,1)</f>
        <v>0</v>
      </c>
      <c r="AE239" s="36">
        <f>IF(ISNA(_xlfn.XMATCH("特にない",_xlfn.TEXTSPLIT(回答一覧[[#This Row],[6⃣区のおしらせ「せたがや」にどんなことを期待するか（複数選択可）]],";",,FALSE,0))),0,1)</f>
        <v>0</v>
      </c>
      <c r="AF239" s="36">
        <f>IF(ISNA(_xlfn.XMATCH("無回答",_xlfn.TEXTSPLIT(回答一覧[[#This Row],[6⃣区のおしらせ「せたがや」にどんなことを期待するか（複数選択可）]],";",,FALSE,0))),0,1)</f>
        <v>0</v>
      </c>
      <c r="AG239" s="7" t="s">
        <v>795</v>
      </c>
      <c r="AH239" s="36">
        <f>IF(ISNA(_xlfn.XMATCH("健康づくりや高齢者・障害者の福祉に関すること",_xlfn.TEXTSPLIT(回答一覧[[#This Row],[7⃣区のおしらせ「せたがや」でどのようなテーマを特集してほしいか（複数選択可）]],";",,FALSE,0))),0,1)</f>
        <v>0</v>
      </c>
      <c r="AI239" s="36">
        <f>IF(ISNA(_xlfn.XMATCH("生活の困りごとに対する支援に関すること",_xlfn.TEXTSPLIT(回答一覧[[#This Row],[7⃣区のおしらせ「せたがや」でどのようなテーマを特集してほしいか（複数選択可）]],";",,FALSE,0))),0,1)</f>
        <v>0</v>
      </c>
      <c r="AJ239" s="36">
        <f>IF(ISNA(_xlfn.XMATCH("子ども・若者や教育に関すること",_xlfn.TEXTSPLIT(回答一覧[[#This Row],[7⃣区のおしらせ「せたがや」でどのようなテーマを特集してほしいか（複数選択可）]],";",,FALSE,0))),0,1)</f>
        <v>0</v>
      </c>
      <c r="AK239" s="36">
        <f>IF(ISNA(_xlfn.XMATCH("地域コミュニティに関すること",_xlfn.TEXTSPLIT(回答一覧[[#This Row],[7⃣区のおしらせ「せたがや」でどのようなテーマを特集してほしいか（複数選択可）]],";",,FALSE,0))),0,1)</f>
        <v>0</v>
      </c>
      <c r="AL239" s="36">
        <f>IF(ISNA(_xlfn.XMATCH("防災や防犯に関すること",_xlfn.TEXTSPLIT(回答一覧[[#This Row],[7⃣区のおしらせ「せたがや」でどのようなテーマを特集してほしいか（複数選択可）]],";",,FALSE,0))),0,1)</f>
        <v>0</v>
      </c>
      <c r="AM239" s="36">
        <f>IF(ISNA(_xlfn.XMATCH("多様性の尊重（人権尊重・男女共同参画）に関すること",_xlfn.TEXTSPLIT(回答一覧[[#This Row],[7⃣区のおしらせ「せたがや」でどのようなテーマを特集してほしいか（複数選択可）]],";",,FALSE,0))),0,1)</f>
        <v>0</v>
      </c>
      <c r="AN239" s="36">
        <f>IF(ISNA(_xlfn.XMATCH("文化・芸術やスポーツ、生涯学習に関すること",_xlfn.TEXTSPLIT(回答一覧[[#This Row],[7⃣区のおしらせ「せたがや」でどのようなテーマを特集してほしいか（複数選択可）]],";",,FALSE,0))),0,1)</f>
        <v>1</v>
      </c>
      <c r="AO239" s="36">
        <f>IF(ISNA(_xlfn.XMATCH("清掃・資源リサイクルに関すること",_xlfn.TEXTSPLIT(回答一覧[[#This Row],[7⃣区のおしらせ「せたがや」でどのようなテーマを特集してほしいか（複数選択可）]],";",,FALSE,0))),0,1)</f>
        <v>1</v>
      </c>
      <c r="AP239" s="36">
        <f>IF(ISNA(_xlfn.XMATCH("消費者支援や産業振興・雇用促進に関すること",_xlfn.TEXTSPLIT(回答一覧[[#This Row],[7⃣区のおしらせ「せたがや」でどのようなテーマを特集してほしいか（複数選択可）]],";",,FALSE,0))),0,1)</f>
        <v>0</v>
      </c>
      <c r="AQ239" s="36">
        <f>IF(ISNA(_xlfn.XMATCH("公園・緑地や自然環境の保護に関すること",_xlfn.TEXTSPLIT(回答一覧[[#This Row],[7⃣区のおしらせ「せたがや」でどのようなテーマを特集してほしいか（複数選択可）]],";",,FALSE,0))),0,1)</f>
        <v>1</v>
      </c>
      <c r="AR239" s="36">
        <f>IF(ISNA(_xlfn.XMATCH("都市景観や交通に関すること",_xlfn.TEXTSPLIT(回答一覧[[#This Row],[7⃣区のおしらせ「せたがや」でどのようなテーマを特集してほしいか（複数選択可）]],";",,FALSE,0))),0,1)</f>
        <v>1</v>
      </c>
      <c r="AS239" s="36">
        <f>IF(ISNA(_xlfn.XMATCH("特にない",_xlfn.TEXTSPLIT(回答一覧[[#This Row],[7⃣区のおしらせ「せたがや」でどのようなテーマを特集してほしいか（複数選択可）]],";",,FALSE,0))),0,1)</f>
        <v>0</v>
      </c>
      <c r="AT239" s="36">
        <f>IF(ISNA(_xlfn.XMATCH("その他",_xlfn.TEXTSPLIT(回答一覧[[#This Row],[7⃣区のおしらせ「せたがや」でどのようなテーマを特集してほしいか（複数選択可）]],";",,FALSE,0))),0,1)</f>
        <v>0</v>
      </c>
      <c r="AU239" s="36">
        <f>IF(ISNA(_xlfn.XMATCH("無回答",_xlfn.TEXTSPLIT(回答一覧[[#This Row],[7⃣区のおしらせ「せたがや」でどのようなテーマを特集してほしいか（複数選択可）]],";",,FALSE,0))),0,1)</f>
        <v>0</v>
      </c>
      <c r="AV239" s="8" t="s">
        <v>356</v>
      </c>
      <c r="AW239" s="8" t="s">
        <v>383</v>
      </c>
      <c r="AX239" s="8" t="s">
        <v>698</v>
      </c>
      <c r="AY239" s="7"/>
    </row>
    <row r="240" spans="1:51" ht="81">
      <c r="A240" s="6" t="s">
        <v>284</v>
      </c>
      <c r="B240" s="12" t="s">
        <v>348</v>
      </c>
      <c r="C240" s="12" t="s">
        <v>380</v>
      </c>
      <c r="D240" s="8"/>
      <c r="E240" s="8" t="s">
        <v>730</v>
      </c>
      <c r="F240" s="7" t="s">
        <v>735</v>
      </c>
      <c r="G240" s="36">
        <f>IF(ISNA(_xlfn.XMATCH("新聞折込・戸別配付",_xlfn.TEXTSPLIT(回答一覧[[#This Row],[4⃣区のおしらせ「せたがや」をどのように入手しているか（複数選択可）]],";",,FALSE,0))),0,1)</f>
        <v>1</v>
      </c>
      <c r="H240" s="36">
        <f>IF(ISNA(_xlfn.XMATCH("駅",_xlfn.TEXTSPLIT(回答一覧[[#This Row],[4⃣区のおしらせ「せたがや」をどのように入手しているか（複数選択可）]],";",,FALSE,0))),0,1)</f>
        <v>1</v>
      </c>
      <c r="I240" s="36">
        <f>IF(ISNA(_xlfn.XMATCH("郵便局・コンビニエンスストア・その他商業施設",_xlfn.TEXTSPLIT(回答一覧[[#This Row],[4⃣区のおしらせ「せたがや」をどのように入手しているか（複数選択可）]],";",,FALSE,0))),0,1)</f>
        <v>0</v>
      </c>
      <c r="J240" s="36">
        <f>IF(ISNA(_xlfn.XMATCH("区施設",_xlfn.TEXTSPLIT(回答一覧[[#This Row],[4⃣区のおしらせ「せたがや」をどのように入手しているか（複数選択可）]],";",,FALSE,0))),0,1)</f>
        <v>1</v>
      </c>
      <c r="K240" s="36">
        <f>IF(ISNA(_xlfn.XMATCH("区のホームページ",_xlfn.TEXTSPLIT(回答一覧[[#This Row],[4⃣区のおしらせ「せたがや」をどのように入手しているか（複数選択可）]],";",,FALSE,0))),0,1)</f>
        <v>0</v>
      </c>
      <c r="L240" s="36">
        <f>IF(ISNA(_xlfn.XMATCH("カタログポケット・マチイロ",_xlfn.TEXTSPLIT(回答一覧[[#This Row],[4⃣区のおしらせ「せたがや」をどのように入手しているか（複数選択可）]],";",,FALSE,0))),0,1)</f>
        <v>0</v>
      </c>
      <c r="M240" s="36">
        <f>IF(ISNA(_xlfn.XMATCH("入手していない",_xlfn.TEXTSPLIT(回答一覧[[#This Row],[4⃣区のおしらせ「せたがや」をどのように入手しているか（複数選択可）]],";",,FALSE,0))),0,1)</f>
        <v>0</v>
      </c>
      <c r="N240" s="36">
        <f>IF(ISNA(_xlfn.XMATCH("その他",_xlfn.TEXTSPLIT(回答一覧[[#This Row],[4⃣区のおしらせ「せたがや」をどのように入手しているか（複数選択可）]],";",,FALSE,0))),0,1)</f>
        <v>0</v>
      </c>
      <c r="O240" s="36">
        <f>IF(ISNA(_xlfn.XMATCH("無回答",_xlfn.TEXTSPLIT(回答一覧[[#This Row],[4⃣区のおしらせ「せたがや」をどのように入手しているか（複数選択可）]],";",,FALSE,0))),0,1)</f>
        <v>0</v>
      </c>
      <c r="P240" s="8" t="s">
        <v>387</v>
      </c>
      <c r="Q240" s="8" t="s">
        <v>352</v>
      </c>
      <c r="R240" s="8" t="s">
        <v>352</v>
      </c>
      <c r="S240" s="8" t="s">
        <v>352</v>
      </c>
      <c r="T240" s="8" t="s">
        <v>377</v>
      </c>
      <c r="U240" s="8" t="s">
        <v>352</v>
      </c>
      <c r="V240" s="8" t="s">
        <v>353</v>
      </c>
      <c r="W240" s="7" t="s">
        <v>414</v>
      </c>
      <c r="X240" s="36">
        <f>IF(ISNA(_xlfn.XMATCH("利用できる行政サービスや、暮らしに関わる情報・知識を入手したい",_xlfn.TEXTSPLIT(回答一覧[[#This Row],[6⃣区のおしらせ「せたがや」にどんなことを期待するか（複数選択可）]],";",,FALSE,0))),0,1)</f>
        <v>1</v>
      </c>
      <c r="Y240" s="36">
        <f>IF(ISNA(_xlfn.XMATCH("イベントの情報を入手したい",_xlfn.TEXTSPLIT(回答一覧[[#This Row],[6⃣区のおしらせ「せたがや」にどんなことを期待するか（複数選択可）]],";",,FALSE,0))),0,1)</f>
        <v>1</v>
      </c>
      <c r="Z240" s="36">
        <f>IF(ISNA(_xlfn.XMATCH("区の新しい取組みについて知りたい",_xlfn.TEXTSPLIT(回答一覧[[#This Row],[6⃣区のおしらせ「せたがや」にどんなことを期待するか（複数選択可）]],";",,FALSE,0))),0,1)</f>
        <v>1</v>
      </c>
      <c r="AA240" s="36">
        <f>IF(ISNA(_xlfn.XMATCH("予算など区政の基本的な情報を入手したい",_xlfn.TEXTSPLIT(回答一覧[[#This Row],[6⃣区のおしらせ「せたがや」にどんなことを期待するか（複数選択可）]],";",,FALSE,0))),0,1)</f>
        <v>1</v>
      </c>
      <c r="AB240" s="36">
        <f>IF(ISNA(_xlfn.XMATCH("区が直面する課題や、それに対する区の考え・取組みについて知りたい",_xlfn.TEXTSPLIT(回答一覧[[#This Row],[6⃣区のおしらせ「せたがや」にどんなことを期待するか（複数選択可）]],";",,FALSE,0))),0,1)</f>
        <v>1</v>
      </c>
      <c r="AC240" s="36">
        <f>IF(ISNA(_xlfn.XMATCH("区の取組みへの意見募集企画に意見や提案を寄せたい",_xlfn.TEXTSPLIT(回答一覧[[#This Row],[6⃣区のおしらせ「せたがや」にどんなことを期待するか（複数選択可）]],";",,FALSE,0))),0,1)</f>
        <v>1</v>
      </c>
      <c r="AD240" s="36">
        <f>IF(ISNA(_xlfn.XMATCH("区民等と区が協働して取り組んでいる事柄について知りたい",_xlfn.TEXTSPLIT(回答一覧[[#This Row],[6⃣区のおしらせ「せたがや」にどんなことを期待するか（複数選択可）]],";",,FALSE,0))),0,1)</f>
        <v>1</v>
      </c>
      <c r="AE240" s="36">
        <f>IF(ISNA(_xlfn.XMATCH("特にない",_xlfn.TEXTSPLIT(回答一覧[[#This Row],[6⃣区のおしらせ「せたがや」にどんなことを期待するか（複数選択可）]],";",,FALSE,0))),0,1)</f>
        <v>0</v>
      </c>
      <c r="AF240" s="36">
        <f>IF(ISNA(_xlfn.XMATCH("無回答",_xlfn.TEXTSPLIT(回答一覧[[#This Row],[6⃣区のおしらせ「せたがや」にどんなことを期待するか（複数選択可）]],";",,FALSE,0))),0,1)</f>
        <v>0</v>
      </c>
      <c r="AG240" s="7" t="s">
        <v>522</v>
      </c>
      <c r="AH240" s="36">
        <f>IF(ISNA(_xlfn.XMATCH("健康づくりや高齢者・障害者の福祉に関すること",_xlfn.TEXTSPLIT(回答一覧[[#This Row],[7⃣区のおしらせ「せたがや」でどのようなテーマを特集してほしいか（複数選択可）]],";",,FALSE,0))),0,1)</f>
        <v>1</v>
      </c>
      <c r="AI240" s="36">
        <f>IF(ISNA(_xlfn.XMATCH("生活の困りごとに対する支援に関すること",_xlfn.TEXTSPLIT(回答一覧[[#This Row],[7⃣区のおしらせ「せたがや」でどのようなテーマを特集してほしいか（複数選択可）]],";",,FALSE,0))),0,1)</f>
        <v>1</v>
      </c>
      <c r="AJ240" s="36">
        <f>IF(ISNA(_xlfn.XMATCH("子ども・若者や教育に関すること",_xlfn.TEXTSPLIT(回答一覧[[#This Row],[7⃣区のおしらせ「せたがや」でどのようなテーマを特集してほしいか（複数選択可）]],";",,FALSE,0))),0,1)</f>
        <v>1</v>
      </c>
      <c r="AK240" s="36">
        <f>IF(ISNA(_xlfn.XMATCH("地域コミュニティに関すること",_xlfn.TEXTSPLIT(回答一覧[[#This Row],[7⃣区のおしらせ「せたがや」でどのようなテーマを特集してほしいか（複数選択可）]],";",,FALSE,0))),0,1)</f>
        <v>1</v>
      </c>
      <c r="AL240" s="36">
        <f>IF(ISNA(_xlfn.XMATCH("防災や防犯に関すること",_xlfn.TEXTSPLIT(回答一覧[[#This Row],[7⃣区のおしらせ「せたがや」でどのようなテーマを特集してほしいか（複数選択可）]],";",,FALSE,0))),0,1)</f>
        <v>1</v>
      </c>
      <c r="AM240" s="36">
        <f>IF(ISNA(_xlfn.XMATCH("多様性の尊重（人権尊重・男女共同参画）に関すること",_xlfn.TEXTSPLIT(回答一覧[[#This Row],[7⃣区のおしらせ「せたがや」でどのようなテーマを特集してほしいか（複数選択可）]],";",,FALSE,0))),0,1)</f>
        <v>1</v>
      </c>
      <c r="AN240" s="36">
        <f>IF(ISNA(_xlfn.XMATCH("文化・芸術やスポーツ、生涯学習に関すること",_xlfn.TEXTSPLIT(回答一覧[[#This Row],[7⃣区のおしらせ「せたがや」でどのようなテーマを特集してほしいか（複数選択可）]],";",,FALSE,0))),0,1)</f>
        <v>1</v>
      </c>
      <c r="AO240" s="36">
        <f>IF(ISNA(_xlfn.XMATCH("清掃・資源リサイクルに関すること",_xlfn.TEXTSPLIT(回答一覧[[#This Row],[7⃣区のおしらせ「せたがや」でどのようなテーマを特集してほしいか（複数選択可）]],";",,FALSE,0))),0,1)</f>
        <v>1</v>
      </c>
      <c r="AP240" s="36">
        <f>IF(ISNA(_xlfn.XMATCH("消費者支援や産業振興・雇用促進に関すること",_xlfn.TEXTSPLIT(回答一覧[[#This Row],[7⃣区のおしらせ「せたがや」でどのようなテーマを特集してほしいか（複数選択可）]],";",,FALSE,0))),0,1)</f>
        <v>1</v>
      </c>
      <c r="AQ240" s="36">
        <f>IF(ISNA(_xlfn.XMATCH("公園・緑地や自然環境の保護に関すること",_xlfn.TEXTSPLIT(回答一覧[[#This Row],[7⃣区のおしらせ「せたがや」でどのようなテーマを特集してほしいか（複数選択可）]],";",,FALSE,0))),0,1)</f>
        <v>1</v>
      </c>
      <c r="AR240" s="36">
        <f>IF(ISNA(_xlfn.XMATCH("都市景観や交通に関すること",_xlfn.TEXTSPLIT(回答一覧[[#This Row],[7⃣区のおしらせ「せたがや」でどのようなテーマを特集してほしいか（複数選択可）]],";",,FALSE,0))),0,1)</f>
        <v>1</v>
      </c>
      <c r="AS240" s="36">
        <f>IF(ISNA(_xlfn.XMATCH("特にない",_xlfn.TEXTSPLIT(回答一覧[[#This Row],[7⃣区のおしらせ「せたがや」でどのようなテーマを特集してほしいか（複数選択可）]],";",,FALSE,0))),0,1)</f>
        <v>0</v>
      </c>
      <c r="AT240" s="36">
        <f>IF(ISNA(_xlfn.XMATCH("その他",_xlfn.TEXTSPLIT(回答一覧[[#This Row],[7⃣区のおしらせ「せたがや」でどのようなテーマを特集してほしいか（複数選択可）]],";",,FALSE,0))),0,1)</f>
        <v>0</v>
      </c>
      <c r="AU240" s="36">
        <f>IF(ISNA(_xlfn.XMATCH("無回答",_xlfn.TEXTSPLIT(回答一覧[[#This Row],[7⃣区のおしらせ「せたがや」でどのようなテーマを特集してほしいか（複数選択可）]],";",,FALSE,0))),0,1)</f>
        <v>0</v>
      </c>
      <c r="AV240" s="8" t="s">
        <v>356</v>
      </c>
      <c r="AW240" s="8" t="s">
        <v>383</v>
      </c>
      <c r="AX240" s="8" t="s">
        <v>698</v>
      </c>
      <c r="AY240" s="7"/>
    </row>
    <row r="241" spans="1:51" ht="67.5">
      <c r="A241" s="9" t="s">
        <v>283</v>
      </c>
      <c r="B241" s="13" t="s">
        <v>348</v>
      </c>
      <c r="C241" s="13" t="s">
        <v>349</v>
      </c>
      <c r="D241" s="11"/>
      <c r="E241" s="11" t="s">
        <v>730</v>
      </c>
      <c r="F241" s="10" t="s">
        <v>350</v>
      </c>
      <c r="G241" s="37">
        <f>IF(ISNA(_xlfn.XMATCH("新聞折込・戸別配付",_xlfn.TEXTSPLIT(回答一覧[[#This Row],[4⃣区のおしらせ「せたがや」をどのように入手しているか（複数選択可）]],";",,FALSE,0))),0,1)</f>
        <v>1</v>
      </c>
      <c r="H241" s="37">
        <f>IF(ISNA(_xlfn.XMATCH("駅",_xlfn.TEXTSPLIT(回答一覧[[#This Row],[4⃣区のおしらせ「せたがや」をどのように入手しているか（複数選択可）]],";",,FALSE,0))),0,1)</f>
        <v>0</v>
      </c>
      <c r="I241" s="37">
        <f>IF(ISNA(_xlfn.XMATCH("郵便局・コンビニエンスストア・その他商業施設",_xlfn.TEXTSPLIT(回答一覧[[#This Row],[4⃣区のおしらせ「せたがや」をどのように入手しているか（複数選択可）]],";",,FALSE,0))),0,1)</f>
        <v>0</v>
      </c>
      <c r="J241" s="37">
        <f>IF(ISNA(_xlfn.XMATCH("区施設",_xlfn.TEXTSPLIT(回答一覧[[#This Row],[4⃣区のおしらせ「せたがや」をどのように入手しているか（複数選択可）]],";",,FALSE,0))),0,1)</f>
        <v>0</v>
      </c>
      <c r="K241" s="37">
        <f>IF(ISNA(_xlfn.XMATCH("区のホームページ",_xlfn.TEXTSPLIT(回答一覧[[#This Row],[4⃣区のおしらせ「せたがや」をどのように入手しているか（複数選択可）]],";",,FALSE,0))),0,1)</f>
        <v>0</v>
      </c>
      <c r="L241" s="37">
        <f>IF(ISNA(_xlfn.XMATCH("カタログポケット・マチイロ",_xlfn.TEXTSPLIT(回答一覧[[#This Row],[4⃣区のおしらせ「せたがや」をどのように入手しているか（複数選択可）]],";",,FALSE,0))),0,1)</f>
        <v>0</v>
      </c>
      <c r="M241" s="37">
        <f>IF(ISNA(_xlfn.XMATCH("入手していない",_xlfn.TEXTSPLIT(回答一覧[[#This Row],[4⃣区のおしらせ「せたがや」をどのように入手しているか（複数選択可）]],";",,FALSE,0))),0,1)</f>
        <v>0</v>
      </c>
      <c r="N241" s="37">
        <f>IF(ISNA(_xlfn.XMATCH("その他",_xlfn.TEXTSPLIT(回答一覧[[#This Row],[4⃣区のおしらせ「せたがや」をどのように入手しているか（複数選択可）]],";",,FALSE,0))),0,1)</f>
        <v>0</v>
      </c>
      <c r="O241" s="37">
        <f>IF(ISNA(_xlfn.XMATCH("無回答",_xlfn.TEXTSPLIT(回答一覧[[#This Row],[4⃣区のおしらせ「せたがや」をどのように入手しているか（複数選択可）]],";",,FALSE,0))),0,1)</f>
        <v>0</v>
      </c>
      <c r="P241" s="11" t="s">
        <v>360</v>
      </c>
      <c r="Q241" s="11" t="s">
        <v>352</v>
      </c>
      <c r="R241" s="11" t="s">
        <v>352</v>
      </c>
      <c r="S241" s="11" t="s">
        <v>352</v>
      </c>
      <c r="T241" s="11" t="s">
        <v>352</v>
      </c>
      <c r="U241" s="11" t="s">
        <v>352</v>
      </c>
      <c r="V241" s="11" t="s">
        <v>353</v>
      </c>
      <c r="W241" s="10" t="s">
        <v>749</v>
      </c>
      <c r="X241" s="37">
        <f>IF(ISNA(_xlfn.XMATCH("利用できる行政サービスや、暮らしに関わる情報・知識を入手したい",_xlfn.TEXTSPLIT(回答一覧[[#This Row],[6⃣区のおしらせ「せたがや」にどんなことを期待するか（複数選択可）]],";",,FALSE,0))),0,1)</f>
        <v>1</v>
      </c>
      <c r="Y241" s="37">
        <f>IF(ISNA(_xlfn.XMATCH("イベントの情報を入手したい",_xlfn.TEXTSPLIT(回答一覧[[#This Row],[6⃣区のおしらせ「せたがや」にどんなことを期待するか（複数選択可）]],";",,FALSE,0))),0,1)</f>
        <v>0</v>
      </c>
      <c r="Z241" s="37">
        <f>IF(ISNA(_xlfn.XMATCH("区の新しい取組みについて知りたい",_xlfn.TEXTSPLIT(回答一覧[[#This Row],[6⃣区のおしらせ「せたがや」にどんなことを期待するか（複数選択可）]],";",,FALSE,0))),0,1)</f>
        <v>1</v>
      </c>
      <c r="AA241" s="37">
        <f>IF(ISNA(_xlfn.XMATCH("予算など区政の基本的な情報を入手したい",_xlfn.TEXTSPLIT(回答一覧[[#This Row],[6⃣区のおしらせ「せたがや」にどんなことを期待するか（複数選択可）]],";",,FALSE,0))),0,1)</f>
        <v>1</v>
      </c>
      <c r="AB241" s="37">
        <f>IF(ISNA(_xlfn.XMATCH("区が直面する課題や、それに対する区の考え・取組みについて知りたい",_xlfn.TEXTSPLIT(回答一覧[[#This Row],[6⃣区のおしらせ「せたがや」にどんなことを期待するか（複数選択可）]],";",,FALSE,0))),0,1)</f>
        <v>1</v>
      </c>
      <c r="AC241" s="37">
        <f>IF(ISNA(_xlfn.XMATCH("区の取組みへの意見募集企画に意見や提案を寄せたい",_xlfn.TEXTSPLIT(回答一覧[[#This Row],[6⃣区のおしらせ「せたがや」にどんなことを期待するか（複数選択可）]],";",,FALSE,0))),0,1)</f>
        <v>0</v>
      </c>
      <c r="AD241" s="37">
        <f>IF(ISNA(_xlfn.XMATCH("区民等と区が協働して取り組んでいる事柄について知りたい",_xlfn.TEXTSPLIT(回答一覧[[#This Row],[6⃣区のおしらせ「せたがや」にどんなことを期待するか（複数選択可）]],";",,FALSE,0))),0,1)</f>
        <v>1</v>
      </c>
      <c r="AE241" s="37">
        <f>IF(ISNA(_xlfn.XMATCH("特にない",_xlfn.TEXTSPLIT(回答一覧[[#This Row],[6⃣区のおしらせ「せたがや」にどんなことを期待するか（複数選択可）]],";",,FALSE,0))),0,1)</f>
        <v>0</v>
      </c>
      <c r="AF241" s="37">
        <f>IF(ISNA(_xlfn.XMATCH("無回答",_xlfn.TEXTSPLIT(回答一覧[[#This Row],[6⃣区のおしらせ「せたがや」にどんなことを期待するか（複数選択可）]],";",,FALSE,0))),0,1)</f>
        <v>0</v>
      </c>
      <c r="AG241" s="10" t="s">
        <v>796</v>
      </c>
      <c r="AH241" s="37">
        <f>IF(ISNA(_xlfn.XMATCH("健康づくりや高齢者・障害者の福祉に関すること",_xlfn.TEXTSPLIT(回答一覧[[#This Row],[7⃣区のおしらせ「せたがや」でどのようなテーマを特集してほしいか（複数選択可）]],";",,FALSE,0))),0,1)</f>
        <v>1</v>
      </c>
      <c r="AI241" s="37">
        <f>IF(ISNA(_xlfn.XMATCH("生活の困りごとに対する支援に関すること",_xlfn.TEXTSPLIT(回答一覧[[#This Row],[7⃣区のおしらせ「せたがや」でどのようなテーマを特集してほしいか（複数選択可）]],";",,FALSE,0))),0,1)</f>
        <v>0</v>
      </c>
      <c r="AJ241" s="37">
        <f>IF(ISNA(_xlfn.XMATCH("子ども・若者や教育に関すること",_xlfn.TEXTSPLIT(回答一覧[[#This Row],[7⃣区のおしらせ「せたがや」でどのようなテーマを特集してほしいか（複数選択可）]],";",,FALSE,0))),0,1)</f>
        <v>0</v>
      </c>
      <c r="AK241" s="37">
        <f>IF(ISNA(_xlfn.XMATCH("地域コミュニティに関すること",_xlfn.TEXTSPLIT(回答一覧[[#This Row],[7⃣区のおしらせ「せたがや」でどのようなテーマを特集してほしいか（複数選択可）]],";",,FALSE,0))),0,1)</f>
        <v>0</v>
      </c>
      <c r="AL241" s="37">
        <f>IF(ISNA(_xlfn.XMATCH("防災や防犯に関すること",_xlfn.TEXTSPLIT(回答一覧[[#This Row],[7⃣区のおしらせ「せたがや」でどのようなテーマを特集してほしいか（複数選択可）]],";",,FALSE,0))),0,1)</f>
        <v>1</v>
      </c>
      <c r="AM241" s="37">
        <f>IF(ISNA(_xlfn.XMATCH("多様性の尊重（人権尊重・男女共同参画）に関すること",_xlfn.TEXTSPLIT(回答一覧[[#This Row],[7⃣区のおしらせ「せたがや」でどのようなテーマを特集してほしいか（複数選択可）]],";",,FALSE,0))),0,1)</f>
        <v>0</v>
      </c>
      <c r="AN241" s="37">
        <f>IF(ISNA(_xlfn.XMATCH("文化・芸術やスポーツ、生涯学習に関すること",_xlfn.TEXTSPLIT(回答一覧[[#This Row],[7⃣区のおしらせ「せたがや」でどのようなテーマを特集してほしいか（複数選択可）]],";",,FALSE,0))),0,1)</f>
        <v>1</v>
      </c>
      <c r="AO241" s="37">
        <f>IF(ISNA(_xlfn.XMATCH("清掃・資源リサイクルに関すること",_xlfn.TEXTSPLIT(回答一覧[[#This Row],[7⃣区のおしらせ「せたがや」でどのようなテーマを特集してほしいか（複数選択可）]],";",,FALSE,0))),0,1)</f>
        <v>0</v>
      </c>
      <c r="AP241" s="37">
        <f>IF(ISNA(_xlfn.XMATCH("消費者支援や産業振興・雇用促進に関すること",_xlfn.TEXTSPLIT(回答一覧[[#This Row],[7⃣区のおしらせ「せたがや」でどのようなテーマを特集してほしいか（複数選択可）]],";",,FALSE,0))),0,1)</f>
        <v>0</v>
      </c>
      <c r="AQ241" s="37">
        <f>IF(ISNA(_xlfn.XMATCH("公園・緑地や自然環境の保護に関すること",_xlfn.TEXTSPLIT(回答一覧[[#This Row],[7⃣区のおしらせ「せたがや」でどのようなテーマを特集してほしいか（複数選択可）]],";",,FALSE,0))),0,1)</f>
        <v>0</v>
      </c>
      <c r="AR241" s="37">
        <f>IF(ISNA(_xlfn.XMATCH("都市景観や交通に関すること",_xlfn.TEXTSPLIT(回答一覧[[#This Row],[7⃣区のおしらせ「せたがや」でどのようなテーマを特集してほしいか（複数選択可）]],";",,FALSE,0))),0,1)</f>
        <v>1</v>
      </c>
      <c r="AS241" s="37">
        <f>IF(ISNA(_xlfn.XMATCH("特にない",_xlfn.TEXTSPLIT(回答一覧[[#This Row],[7⃣区のおしらせ「せたがや」でどのようなテーマを特集してほしいか（複数選択可）]],";",,FALSE,0))),0,1)</f>
        <v>0</v>
      </c>
      <c r="AT241" s="37">
        <f>IF(ISNA(_xlfn.XMATCH("その他",_xlfn.TEXTSPLIT(回答一覧[[#This Row],[7⃣区のおしらせ「せたがや」でどのようなテーマを特集してほしいか（複数選択可）]],";",,FALSE,0))),0,1)</f>
        <v>0</v>
      </c>
      <c r="AU241" s="37">
        <f>IF(ISNA(_xlfn.XMATCH("無回答",_xlfn.TEXTSPLIT(回答一覧[[#This Row],[7⃣区のおしらせ「せたがや」でどのようなテーマを特集してほしいか（複数選択可）]],";",,FALSE,0))),0,1)</f>
        <v>0</v>
      </c>
      <c r="AV241" s="11" t="s">
        <v>419</v>
      </c>
      <c r="AW241" s="11" t="s">
        <v>357</v>
      </c>
      <c r="AX241" s="11" t="s">
        <v>698</v>
      </c>
      <c r="AY241" s="10"/>
    </row>
  </sheetData>
  <phoneticPr fontId="3"/>
  <pageMargins left="0.7" right="0.7" top="0.75" bottom="0.75" header="0.3" footer="0.3"/>
  <pageSetup paperSize="9"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ACC49-8435-4E0D-9585-B99E3CEA7585}">
  <dimension ref="A1:BC15"/>
  <sheetViews>
    <sheetView workbookViewId="0">
      <selection activeCell="A13" sqref="A13"/>
    </sheetView>
  </sheetViews>
  <sheetFormatPr defaultRowHeight="13.5"/>
  <cols>
    <col min="1" max="1" width="8" bestFit="1" customWidth="1"/>
    <col min="2" max="2" width="9.1796875" bestFit="1" customWidth="1"/>
    <col min="3" max="3" width="9.54296875" bestFit="1" customWidth="1"/>
    <col min="4" max="4" width="9.54296875" customWidth="1"/>
    <col min="6" max="6" width="7.54296875" bestFit="1" customWidth="1"/>
    <col min="7" max="7" width="8.81640625" bestFit="1" customWidth="1"/>
    <col min="11" max="11" width="9.1796875" bestFit="1" customWidth="1"/>
    <col min="12" max="12" width="55.26953125" bestFit="1" customWidth="1"/>
    <col min="14" max="14" width="28.26953125" bestFit="1" customWidth="1"/>
    <col min="15" max="15" width="32.81640625" bestFit="1" customWidth="1"/>
    <col min="17" max="17" width="27.81640625" bestFit="1" customWidth="1"/>
    <col min="18" max="18" width="5.1796875" bestFit="1" customWidth="1"/>
    <col min="21" max="21" width="19.1796875" bestFit="1" customWidth="1"/>
    <col min="22" max="22" width="34.26953125" bestFit="1" customWidth="1"/>
    <col min="24" max="24" width="9.26953125" bestFit="1" customWidth="1"/>
    <col min="25" max="25" width="28.08984375" bestFit="1" customWidth="1"/>
    <col min="27" max="27" width="9.26953125" bestFit="1" customWidth="1"/>
    <col min="28" max="28" width="38.1796875" bestFit="1" customWidth="1"/>
    <col min="30" max="30" width="9.26953125" bestFit="1" customWidth="1"/>
    <col min="31" max="31" width="40" bestFit="1" customWidth="1"/>
    <col min="33" max="33" width="9.26953125" bestFit="1" customWidth="1"/>
    <col min="34" max="34" width="32.54296875" bestFit="1" customWidth="1"/>
    <col min="36" max="36" width="9.26953125" bestFit="1" customWidth="1"/>
    <col min="37" max="37" width="29.1796875" bestFit="1" customWidth="1"/>
    <col min="39" max="39" width="33.36328125" bestFit="1" customWidth="1"/>
    <col min="40" max="40" width="25.54296875" bestFit="1" customWidth="1"/>
    <col min="42" max="42" width="45.6328125" bestFit="1" customWidth="1"/>
    <col min="43" max="43" width="5.453125" bestFit="1" customWidth="1"/>
    <col min="45" max="45" width="34.81640625" bestFit="1" customWidth="1"/>
    <col min="46" max="46" width="5.453125" bestFit="1" customWidth="1"/>
    <col min="48" max="48" width="12.1796875" bestFit="1" customWidth="1"/>
    <col min="49" max="49" width="37.1796875" bestFit="1" customWidth="1"/>
    <col min="51" max="51" width="10.54296875" bestFit="1" customWidth="1"/>
    <col min="52" max="52" width="62.08984375" bestFit="1" customWidth="1"/>
    <col min="54" max="54" width="8.36328125" bestFit="1" customWidth="1"/>
    <col min="55" max="55" width="11.1796875" bestFit="1" customWidth="1"/>
    <col min="56" max="56" width="8.54296875" bestFit="1" customWidth="1"/>
    <col min="57" max="58" width="4" bestFit="1" customWidth="1"/>
    <col min="59" max="59" width="4.26953125" bestFit="1" customWidth="1"/>
  </cols>
  <sheetData>
    <row r="1" spans="1:55">
      <c r="A1" s="29" t="s">
        <v>844</v>
      </c>
      <c r="B1" t="s">
        <v>843</v>
      </c>
      <c r="F1" s="29" t="s">
        <v>844</v>
      </c>
      <c r="G1" t="s">
        <v>846</v>
      </c>
      <c r="K1" s="29" t="s">
        <v>844</v>
      </c>
      <c r="L1" t="s">
        <v>848</v>
      </c>
      <c r="N1" s="29" t="s">
        <v>844</v>
      </c>
      <c r="O1" t="s">
        <v>849</v>
      </c>
      <c r="Q1" s="29" t="s">
        <v>860</v>
      </c>
      <c r="U1" s="29" t="s">
        <v>844</v>
      </c>
      <c r="V1" t="s">
        <v>861</v>
      </c>
      <c r="X1" s="29" t="s">
        <v>844</v>
      </c>
      <c r="Y1" t="s">
        <v>862</v>
      </c>
      <c r="AA1" s="29" t="s">
        <v>844</v>
      </c>
      <c r="AB1" t="s">
        <v>864</v>
      </c>
      <c r="AD1" s="29" t="s">
        <v>844</v>
      </c>
      <c r="AE1" t="s">
        <v>865</v>
      </c>
      <c r="AG1" s="29" t="s">
        <v>844</v>
      </c>
      <c r="AH1" t="s">
        <v>866</v>
      </c>
      <c r="AJ1" s="29" t="s">
        <v>844</v>
      </c>
      <c r="AK1" t="s">
        <v>867</v>
      </c>
      <c r="AM1" s="29" t="s">
        <v>844</v>
      </c>
      <c r="AN1" t="s">
        <v>868</v>
      </c>
      <c r="AP1" s="29" t="s">
        <v>860</v>
      </c>
      <c r="AS1" s="29" t="s">
        <v>860</v>
      </c>
      <c r="AV1" s="29" t="s">
        <v>844</v>
      </c>
      <c r="AW1" t="s">
        <v>897</v>
      </c>
      <c r="AY1" s="29" t="s">
        <v>844</v>
      </c>
      <c r="AZ1" t="s">
        <v>898</v>
      </c>
      <c r="BB1" s="29" t="s">
        <v>844</v>
      </c>
      <c r="BC1" t="s">
        <v>901</v>
      </c>
    </row>
    <row r="2" spans="1:55">
      <c r="A2" s="30" t="s">
        <v>617</v>
      </c>
      <c r="B2" s="32">
        <v>1</v>
      </c>
      <c r="D2" s="31"/>
      <c r="F2" s="30" t="s">
        <v>380</v>
      </c>
      <c r="G2" s="32">
        <v>83</v>
      </c>
      <c r="K2" s="30" t="s">
        <v>728</v>
      </c>
      <c r="L2" s="32">
        <v>174</v>
      </c>
      <c r="N2" s="30" t="s">
        <v>730</v>
      </c>
      <c r="O2" s="32">
        <v>197</v>
      </c>
      <c r="Q2" s="30" t="s">
        <v>350</v>
      </c>
      <c r="R2" s="32">
        <v>198</v>
      </c>
      <c r="U2" s="30" t="s">
        <v>351</v>
      </c>
      <c r="V2" s="32">
        <v>79</v>
      </c>
      <c r="X2" s="30" t="s">
        <v>377</v>
      </c>
      <c r="Y2" s="32">
        <v>86</v>
      </c>
      <c r="AA2" s="30" t="s">
        <v>377</v>
      </c>
      <c r="AB2" s="32">
        <v>66</v>
      </c>
      <c r="AD2" s="30" t="s">
        <v>377</v>
      </c>
      <c r="AE2" s="32">
        <v>74</v>
      </c>
      <c r="AG2" s="30" t="s">
        <v>377</v>
      </c>
      <c r="AH2" s="32">
        <v>52</v>
      </c>
      <c r="AJ2" s="30" t="s">
        <v>377</v>
      </c>
      <c r="AK2" s="32">
        <v>77</v>
      </c>
      <c r="AM2" s="30" t="s">
        <v>353</v>
      </c>
      <c r="AN2" s="32">
        <v>216</v>
      </c>
      <c r="AP2" s="30" t="s">
        <v>444</v>
      </c>
      <c r="AQ2" s="32">
        <v>221</v>
      </c>
      <c r="AS2" s="30" t="s">
        <v>750</v>
      </c>
      <c r="AT2" s="32">
        <v>143</v>
      </c>
      <c r="AV2" s="30" t="s">
        <v>356</v>
      </c>
      <c r="AW2" s="32">
        <v>131</v>
      </c>
      <c r="AY2" s="30" t="s">
        <v>397</v>
      </c>
      <c r="AZ2" s="32">
        <v>48</v>
      </c>
      <c r="BB2" s="30" t="s">
        <v>347</v>
      </c>
      <c r="BC2" s="32">
        <v>179</v>
      </c>
    </row>
    <row r="3" spans="1:55">
      <c r="A3" s="30" t="s">
        <v>482</v>
      </c>
      <c r="B3" s="32">
        <v>2</v>
      </c>
      <c r="D3" s="31"/>
      <c r="F3" s="30" t="s">
        <v>349</v>
      </c>
      <c r="G3" s="32">
        <v>155</v>
      </c>
      <c r="K3" s="30" t="s">
        <v>389</v>
      </c>
      <c r="L3" s="32">
        <v>4</v>
      </c>
      <c r="N3" s="30" t="s">
        <v>363</v>
      </c>
      <c r="O3" s="32">
        <v>31</v>
      </c>
      <c r="Q3" s="30" t="s">
        <v>390</v>
      </c>
      <c r="R3" s="32">
        <v>17</v>
      </c>
      <c r="U3" s="30" t="s">
        <v>360</v>
      </c>
      <c r="V3" s="32">
        <v>118</v>
      </c>
      <c r="X3" s="30" t="s">
        <v>352</v>
      </c>
      <c r="Y3" s="32">
        <v>148</v>
      </c>
      <c r="AA3" s="30" t="s">
        <v>352</v>
      </c>
      <c r="AB3" s="32">
        <v>167</v>
      </c>
      <c r="AD3" s="30" t="s">
        <v>352</v>
      </c>
      <c r="AE3" s="32">
        <v>159</v>
      </c>
      <c r="AG3" s="30" t="s">
        <v>352</v>
      </c>
      <c r="AH3" s="32">
        <v>181</v>
      </c>
      <c r="AJ3" s="30" t="s">
        <v>352</v>
      </c>
      <c r="AK3" s="32">
        <v>156</v>
      </c>
      <c r="AM3" s="30" t="s">
        <v>370</v>
      </c>
      <c r="AN3" s="32">
        <v>17</v>
      </c>
      <c r="AP3" s="30" t="s">
        <v>445</v>
      </c>
      <c r="AQ3" s="32">
        <v>184</v>
      </c>
      <c r="AS3" s="30" t="s">
        <v>435</v>
      </c>
      <c r="AT3" s="32">
        <v>117</v>
      </c>
      <c r="AV3" s="30" t="s">
        <v>363</v>
      </c>
      <c r="AW3" s="32">
        <v>67</v>
      </c>
      <c r="AY3" s="30" t="s">
        <v>383</v>
      </c>
      <c r="AZ3" s="32">
        <v>46</v>
      </c>
      <c r="BB3" s="30" t="s">
        <v>701</v>
      </c>
      <c r="BC3" s="32">
        <v>31</v>
      </c>
    </row>
    <row r="4" spans="1:55">
      <c r="A4" s="30" t="s">
        <v>368</v>
      </c>
      <c r="B4" s="32">
        <v>10</v>
      </c>
      <c r="D4" s="31"/>
      <c r="F4" s="30" t="s">
        <v>401</v>
      </c>
      <c r="G4" s="32">
        <v>2</v>
      </c>
      <c r="K4" s="30" t="s">
        <v>401</v>
      </c>
      <c r="L4" s="32">
        <v>1</v>
      </c>
      <c r="N4" s="30" t="s">
        <v>419</v>
      </c>
      <c r="O4" s="32">
        <v>5</v>
      </c>
      <c r="Q4" s="30" t="s">
        <v>449</v>
      </c>
      <c r="R4" s="32">
        <v>9</v>
      </c>
      <c r="U4" s="30" t="s">
        <v>387</v>
      </c>
      <c r="V4" s="32">
        <v>30</v>
      </c>
      <c r="X4" s="30" t="s">
        <v>401</v>
      </c>
      <c r="Y4" s="32">
        <v>6</v>
      </c>
      <c r="AA4" s="30" t="s">
        <v>401</v>
      </c>
      <c r="AB4" s="32">
        <v>7</v>
      </c>
      <c r="AD4" s="30" t="s">
        <v>401</v>
      </c>
      <c r="AE4" s="32">
        <v>7</v>
      </c>
      <c r="AG4" s="30" t="s">
        <v>401</v>
      </c>
      <c r="AH4" s="32">
        <v>7</v>
      </c>
      <c r="AJ4" s="30" t="s">
        <v>401</v>
      </c>
      <c r="AK4" s="32">
        <v>7</v>
      </c>
      <c r="AM4" s="30" t="s">
        <v>401</v>
      </c>
      <c r="AN4" s="32">
        <v>7</v>
      </c>
      <c r="AP4" s="30" t="s">
        <v>488</v>
      </c>
      <c r="AQ4" s="32">
        <v>146</v>
      </c>
      <c r="AS4" s="30" t="s">
        <v>678</v>
      </c>
      <c r="AT4" s="32">
        <v>71</v>
      </c>
      <c r="AV4" s="30" t="s">
        <v>419</v>
      </c>
      <c r="AW4" s="32">
        <v>29</v>
      </c>
      <c r="AY4" s="30" t="s">
        <v>357</v>
      </c>
      <c r="AZ4" s="32">
        <v>135</v>
      </c>
      <c r="BB4" s="30" t="s">
        <v>698</v>
      </c>
      <c r="BC4" s="32">
        <v>26</v>
      </c>
    </row>
    <row r="5" spans="1:55">
      <c r="A5" s="30" t="s">
        <v>364</v>
      </c>
      <c r="B5" s="32">
        <v>24</v>
      </c>
      <c r="D5" s="31"/>
      <c r="F5" s="30" t="s">
        <v>845</v>
      </c>
      <c r="G5" s="32">
        <v>240</v>
      </c>
      <c r="K5" s="30" t="s">
        <v>845</v>
      </c>
      <c r="L5" s="32">
        <v>179</v>
      </c>
      <c r="N5" s="30" t="s">
        <v>729</v>
      </c>
      <c r="O5" s="32">
        <v>4</v>
      </c>
      <c r="Q5" s="30" t="s">
        <v>359</v>
      </c>
      <c r="R5" s="32">
        <v>27</v>
      </c>
      <c r="U5" s="30" t="s">
        <v>436</v>
      </c>
      <c r="V5" s="32">
        <v>8</v>
      </c>
      <c r="X5" s="30" t="s">
        <v>845</v>
      </c>
      <c r="Y5" s="32">
        <v>240</v>
      </c>
      <c r="AA5" s="30" t="s">
        <v>845</v>
      </c>
      <c r="AB5" s="32">
        <v>240</v>
      </c>
      <c r="AD5" s="30" t="s">
        <v>845</v>
      </c>
      <c r="AE5" s="32">
        <v>240</v>
      </c>
      <c r="AG5" s="30" t="s">
        <v>845</v>
      </c>
      <c r="AH5" s="32">
        <v>240</v>
      </c>
      <c r="AJ5" s="30" t="s">
        <v>845</v>
      </c>
      <c r="AK5" s="32">
        <v>240</v>
      </c>
      <c r="AM5" s="30" t="s">
        <v>845</v>
      </c>
      <c r="AN5" s="32">
        <v>240</v>
      </c>
      <c r="AP5" s="30" t="s">
        <v>878</v>
      </c>
      <c r="AQ5" s="32">
        <v>70</v>
      </c>
      <c r="AS5" s="30" t="s">
        <v>894</v>
      </c>
      <c r="AT5" s="32">
        <v>127</v>
      </c>
      <c r="AV5" s="30" t="s">
        <v>389</v>
      </c>
      <c r="AW5" s="32">
        <v>9</v>
      </c>
      <c r="AY5" s="30" t="s">
        <v>401</v>
      </c>
      <c r="AZ5" s="32">
        <v>11</v>
      </c>
      <c r="BB5" s="30" t="s">
        <v>699</v>
      </c>
      <c r="BC5" s="32">
        <v>4</v>
      </c>
    </row>
    <row r="6" spans="1:55">
      <c r="A6" s="30" t="s">
        <v>374</v>
      </c>
      <c r="B6" s="32">
        <v>48</v>
      </c>
      <c r="D6" s="31"/>
      <c r="N6" s="30" t="s">
        <v>401</v>
      </c>
      <c r="O6" s="32">
        <v>3</v>
      </c>
      <c r="Q6" s="30" t="s">
        <v>483</v>
      </c>
      <c r="R6" s="32">
        <v>9</v>
      </c>
      <c r="U6" s="30" t="s">
        <v>401</v>
      </c>
      <c r="V6" s="32">
        <v>5</v>
      </c>
      <c r="AP6" s="30" t="s">
        <v>645</v>
      </c>
      <c r="AQ6" s="32">
        <v>137</v>
      </c>
      <c r="AS6" s="30" t="s">
        <v>895</v>
      </c>
      <c r="AT6" s="32">
        <v>145</v>
      </c>
      <c r="AV6" s="30" t="s">
        <v>401</v>
      </c>
      <c r="AW6" s="32">
        <v>4</v>
      </c>
      <c r="AY6" s="30" t="s">
        <v>845</v>
      </c>
      <c r="AZ6" s="32">
        <v>240</v>
      </c>
      <c r="BB6" s="30" t="s">
        <v>845</v>
      </c>
      <c r="BC6" s="32">
        <v>240</v>
      </c>
    </row>
    <row r="7" spans="1:55">
      <c r="A7" s="30" t="s">
        <v>358</v>
      </c>
      <c r="B7" s="32">
        <v>60</v>
      </c>
      <c r="D7" s="31"/>
      <c r="N7" s="30" t="s">
        <v>845</v>
      </c>
      <c r="O7" s="32">
        <v>240</v>
      </c>
      <c r="Q7" s="30" t="s">
        <v>543</v>
      </c>
      <c r="R7" s="32">
        <v>6</v>
      </c>
      <c r="U7" s="30" t="s">
        <v>845</v>
      </c>
      <c r="V7" s="32">
        <v>240</v>
      </c>
      <c r="AP7" s="30" t="s">
        <v>879</v>
      </c>
      <c r="AQ7" s="32">
        <v>64</v>
      </c>
      <c r="AS7" s="30" t="s">
        <v>646</v>
      </c>
      <c r="AT7" s="32">
        <v>30</v>
      </c>
      <c r="AV7" s="30" t="s">
        <v>845</v>
      </c>
      <c r="AW7" s="32">
        <v>240</v>
      </c>
    </row>
    <row r="8" spans="1:55">
      <c r="A8" s="30" t="s">
        <v>348</v>
      </c>
      <c r="B8" s="32">
        <v>60</v>
      </c>
      <c r="D8" s="31"/>
      <c r="Q8" s="30" t="s">
        <v>386</v>
      </c>
      <c r="R8" s="32">
        <v>3</v>
      </c>
      <c r="AP8" s="30" t="s">
        <v>746</v>
      </c>
      <c r="AQ8" s="32">
        <v>97</v>
      </c>
      <c r="AS8" s="30" t="s">
        <v>446</v>
      </c>
      <c r="AT8" s="32">
        <v>164</v>
      </c>
    </row>
    <row r="9" spans="1:55">
      <c r="A9" s="30" t="s">
        <v>413</v>
      </c>
      <c r="B9" s="32">
        <v>34</v>
      </c>
      <c r="D9" s="31"/>
      <c r="Q9" s="30" t="s">
        <v>375</v>
      </c>
      <c r="R9" s="32">
        <v>4</v>
      </c>
      <c r="AP9" s="30" t="s">
        <v>481</v>
      </c>
      <c r="AQ9" s="32">
        <v>0</v>
      </c>
      <c r="AS9" s="30" t="s">
        <v>759</v>
      </c>
      <c r="AT9" s="32">
        <v>113</v>
      </c>
    </row>
    <row r="10" spans="1:55">
      <c r="A10" s="30" t="s">
        <v>401</v>
      </c>
      <c r="B10" s="32">
        <v>1</v>
      </c>
      <c r="D10" s="31"/>
      <c r="Q10" s="30" t="s">
        <v>401</v>
      </c>
      <c r="R10" s="32">
        <v>6</v>
      </c>
      <c r="AP10" s="30" t="s">
        <v>401</v>
      </c>
      <c r="AQ10" s="32">
        <v>1</v>
      </c>
      <c r="AS10" s="30" t="s">
        <v>765</v>
      </c>
      <c r="AT10" s="32">
        <v>48</v>
      </c>
    </row>
    <row r="11" spans="1:55">
      <c r="A11" s="30" t="s">
        <v>845</v>
      </c>
      <c r="B11" s="32">
        <v>240</v>
      </c>
      <c r="D11" s="31"/>
      <c r="AS11" s="30" t="s">
        <v>534</v>
      </c>
      <c r="AT11" s="32">
        <v>98</v>
      </c>
    </row>
    <row r="12" spans="1:55">
      <c r="AS12" s="30" t="s">
        <v>896</v>
      </c>
      <c r="AT12" s="32">
        <v>89</v>
      </c>
    </row>
    <row r="13" spans="1:55">
      <c r="AS13" s="30" t="s">
        <v>481</v>
      </c>
      <c r="AT13" s="32">
        <v>1</v>
      </c>
    </row>
    <row r="14" spans="1:55">
      <c r="AS14" s="30" t="s">
        <v>375</v>
      </c>
      <c r="AT14" s="32">
        <v>5</v>
      </c>
    </row>
    <row r="15" spans="1:55">
      <c r="AS15" s="30" t="s">
        <v>401</v>
      </c>
      <c r="AT15" s="32">
        <v>2</v>
      </c>
    </row>
  </sheetData>
  <phoneticPr fontId="3"/>
  <pageMargins left="0.7" right="0.7" top="0.75" bottom="0.75" header="0.3" footer="0.3"/>
  <pageSetup paperSize="9" orientation="portrait" horizontalDpi="300" verticalDpi="300"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E825-829F-4998-A3DE-25D3CF4266A2}">
  <sheetPr>
    <pageSetUpPr fitToPage="1"/>
  </sheetPr>
  <dimension ref="A1:B4"/>
  <sheetViews>
    <sheetView zoomScale="70" zoomScaleNormal="70" workbookViewId="0">
      <pane xSplit="1" ySplit="1" topLeftCell="B2" activePane="bottomRight" state="frozen"/>
      <selection pane="topRight" activeCell="C1" sqref="C1"/>
      <selection pane="bottomLeft" activeCell="A2" sqref="A2"/>
      <selection pane="bottomRight" activeCell="A2" sqref="A2"/>
    </sheetView>
  </sheetViews>
  <sheetFormatPr defaultColWidth="2.54296875" defaultRowHeight="13.5"/>
  <cols>
    <col min="1" max="1" width="10.6328125" style="4" bestFit="1" customWidth="1"/>
    <col min="2" max="2" width="42.26953125" style="4" customWidth="1"/>
  </cols>
  <sheetData>
    <row r="1" spans="1:2" s="26" customFormat="1" ht="27">
      <c r="A1" s="23" t="s">
        <v>1</v>
      </c>
      <c r="B1" s="24" t="s">
        <v>970</v>
      </c>
    </row>
    <row r="2" spans="1:2">
      <c r="A2" s="6" t="s">
        <v>240</v>
      </c>
      <c r="B2" s="7" t="s">
        <v>663</v>
      </c>
    </row>
    <row r="3" spans="1:2">
      <c r="A3" s="6" t="s">
        <v>92</v>
      </c>
      <c r="B3" s="7" t="s">
        <v>376</v>
      </c>
    </row>
    <row r="4" spans="1:2">
      <c r="A4" s="6" t="s">
        <v>300</v>
      </c>
      <c r="B4" s="7" t="s">
        <v>706</v>
      </c>
    </row>
  </sheetData>
  <phoneticPr fontId="3"/>
  <printOptions horizontalCentered="1"/>
  <pageMargins left="0.78740157480314965" right="0.78740157480314965" top="0.78740157480314965" bottom="0.78740157480314965" header="0.59055118110236227" footer="0.59055118110236227"/>
  <pageSetup paperSize="8" fitToHeight="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37134-F071-4180-B183-A72EE46B8639}">
  <sheetPr>
    <pageSetUpPr fitToPage="1"/>
  </sheetPr>
  <dimension ref="A1:B11"/>
  <sheetViews>
    <sheetView zoomScale="70" zoomScaleNormal="70" workbookViewId="0">
      <pane xSplit="1" ySplit="1" topLeftCell="B2" activePane="bottomRight" state="frozen"/>
      <selection pane="topRight" activeCell="C1" sqref="C1"/>
      <selection pane="bottomLeft" activeCell="A2" sqref="A2"/>
      <selection pane="bottomRight" activeCell="A2" sqref="A2"/>
    </sheetView>
  </sheetViews>
  <sheetFormatPr defaultColWidth="2.54296875" defaultRowHeight="13.5"/>
  <cols>
    <col min="1" max="1" width="10.6328125" style="4" bestFit="1" customWidth="1"/>
    <col min="2" max="2" width="42.26953125" style="4" customWidth="1"/>
  </cols>
  <sheetData>
    <row r="1" spans="1:2" s="26" customFormat="1" ht="27">
      <c r="A1" s="23" t="s">
        <v>1</v>
      </c>
      <c r="B1" s="24" t="s">
        <v>971</v>
      </c>
    </row>
    <row r="2" spans="1:2" ht="54">
      <c r="A2" s="6" t="s">
        <v>189</v>
      </c>
      <c r="B2" s="7" t="s">
        <v>574</v>
      </c>
    </row>
    <row r="3" spans="1:2">
      <c r="A3" s="6" t="s">
        <v>173</v>
      </c>
      <c r="B3" s="7" t="s">
        <v>546</v>
      </c>
    </row>
    <row r="4" spans="1:2">
      <c r="A4" s="6" t="s">
        <v>157</v>
      </c>
      <c r="B4" s="7" t="s">
        <v>513</v>
      </c>
    </row>
    <row r="5" spans="1:2" ht="27">
      <c r="A5" s="6" t="s">
        <v>135</v>
      </c>
      <c r="B5" s="7" t="s">
        <v>474</v>
      </c>
    </row>
    <row r="6" spans="1:2" ht="67.5">
      <c r="A6" s="9" t="s">
        <v>116</v>
      </c>
      <c r="B6" s="10" t="s">
        <v>438</v>
      </c>
    </row>
    <row r="7" spans="1:2">
      <c r="A7" s="9" t="s">
        <v>103</v>
      </c>
      <c r="B7" s="10" t="s">
        <v>410</v>
      </c>
    </row>
    <row r="8" spans="1:2">
      <c r="A8" s="9" t="s">
        <v>100</v>
      </c>
      <c r="B8" s="10" t="s">
        <v>403</v>
      </c>
    </row>
    <row r="9" spans="1:2">
      <c r="A9" s="9" t="s">
        <v>330</v>
      </c>
      <c r="B9" s="10" t="s">
        <v>720</v>
      </c>
    </row>
    <row r="10" spans="1:2">
      <c r="A10" s="9" t="s">
        <v>322</v>
      </c>
      <c r="B10" s="10" t="s">
        <v>717</v>
      </c>
    </row>
    <row r="11" spans="1:2">
      <c r="A11" s="9" t="s">
        <v>307</v>
      </c>
      <c r="B11" s="10" t="s">
        <v>711</v>
      </c>
    </row>
  </sheetData>
  <phoneticPr fontId="3"/>
  <printOptions horizontalCentered="1"/>
  <pageMargins left="0.78740157480314965" right="0.78740157480314965" top="0.78740157480314965" bottom="0.78740157480314965" header="0.59055118110236227" footer="0.59055118110236227"/>
  <pageSetup paperSize="8"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E51E2-2208-4EBD-9BF4-95B94B364095}">
  <sheetPr>
    <pageSetUpPr fitToPage="1"/>
  </sheetPr>
  <dimension ref="A1:B76"/>
  <sheetViews>
    <sheetView zoomScaleNormal="100" workbookViewId="0">
      <pane xSplit="1" ySplit="1" topLeftCell="B2" activePane="bottomRight" state="frozen"/>
      <selection pane="topRight" activeCell="C1" sqref="C1"/>
      <selection pane="bottomLeft" activeCell="A2" sqref="A2"/>
      <selection pane="bottomRight" activeCell="A2" sqref="A2"/>
    </sheetView>
  </sheetViews>
  <sheetFormatPr defaultColWidth="2.54296875" defaultRowHeight="13.5"/>
  <cols>
    <col min="1" max="1" width="10.6328125" style="4" bestFit="1" customWidth="1"/>
    <col min="2" max="2" width="42.26953125" style="4" customWidth="1"/>
  </cols>
  <sheetData>
    <row r="1" spans="1:2" s="26" customFormat="1" ht="27">
      <c r="A1" s="23" t="s">
        <v>1</v>
      </c>
      <c r="B1" s="24" t="s">
        <v>972</v>
      </c>
    </row>
    <row r="2" spans="1:2">
      <c r="A2" s="6" t="s">
        <v>262</v>
      </c>
      <c r="B2" s="7" t="s">
        <v>691</v>
      </c>
    </row>
    <row r="3" spans="1:2" ht="27">
      <c r="A3" s="6" t="s">
        <v>257</v>
      </c>
      <c r="B3" s="7" t="s">
        <v>685</v>
      </c>
    </row>
    <row r="4" spans="1:2" ht="54">
      <c r="A4" s="6" t="s">
        <v>247</v>
      </c>
      <c r="B4" s="7" t="s">
        <v>675</v>
      </c>
    </row>
    <row r="5" spans="1:2">
      <c r="A5" s="6" t="s">
        <v>246</v>
      </c>
      <c r="B5" s="7" t="s">
        <v>673</v>
      </c>
    </row>
    <row r="6" spans="1:2">
      <c r="A6" s="9" t="s">
        <v>240</v>
      </c>
      <c r="B6" s="10" t="s">
        <v>665</v>
      </c>
    </row>
    <row r="7" spans="1:2" ht="27">
      <c r="A7" s="9" t="s">
        <v>237</v>
      </c>
      <c r="B7" s="10" t="s">
        <v>659</v>
      </c>
    </row>
    <row r="8" spans="1:2">
      <c r="A8" s="6" t="s">
        <v>236</v>
      </c>
      <c r="B8" s="7" t="s">
        <v>657</v>
      </c>
    </row>
    <row r="9" spans="1:2" ht="27">
      <c r="A9" s="9" t="s">
        <v>234</v>
      </c>
      <c r="B9" s="10" t="s">
        <v>973</v>
      </c>
    </row>
    <row r="10" spans="1:2" ht="54">
      <c r="A10" s="9" t="s">
        <v>232</v>
      </c>
      <c r="B10" s="10" t="s">
        <v>651</v>
      </c>
    </row>
    <row r="11" spans="1:2" ht="54">
      <c r="A11" s="9" t="s">
        <v>227</v>
      </c>
      <c r="B11" s="10" t="s">
        <v>647</v>
      </c>
    </row>
    <row r="12" spans="1:2" ht="27">
      <c r="A12" s="9" t="s">
        <v>221</v>
      </c>
      <c r="B12" s="10" t="s">
        <v>639</v>
      </c>
    </row>
    <row r="13" spans="1:2">
      <c r="A13" s="9" t="s">
        <v>218</v>
      </c>
      <c r="B13" s="10" t="s">
        <v>634</v>
      </c>
    </row>
    <row r="14" spans="1:2">
      <c r="A14" s="9" t="s">
        <v>213</v>
      </c>
      <c r="B14" s="10" t="s">
        <v>624</v>
      </c>
    </row>
    <row r="15" spans="1:2" ht="27">
      <c r="A15" s="6" t="s">
        <v>211</v>
      </c>
      <c r="B15" s="7" t="s">
        <v>622</v>
      </c>
    </row>
    <row r="16" spans="1:2">
      <c r="A16" s="6" t="s">
        <v>209</v>
      </c>
      <c r="B16" s="7" t="s">
        <v>616</v>
      </c>
    </row>
    <row r="17" spans="1:2">
      <c r="A17" s="6" t="s">
        <v>208</v>
      </c>
      <c r="B17" s="7" t="s">
        <v>613</v>
      </c>
    </row>
    <row r="18" spans="1:2">
      <c r="A18" s="6" t="s">
        <v>207</v>
      </c>
      <c r="B18" s="7" t="s">
        <v>611</v>
      </c>
    </row>
    <row r="19" spans="1:2" ht="94.5">
      <c r="A19" s="9" t="s">
        <v>206</v>
      </c>
      <c r="B19" s="10" t="s">
        <v>609</v>
      </c>
    </row>
    <row r="20" spans="1:2" ht="27">
      <c r="A20" s="9" t="s">
        <v>204</v>
      </c>
      <c r="B20" s="10" t="s">
        <v>605</v>
      </c>
    </row>
    <row r="21" spans="1:2">
      <c r="A21" s="9" t="s">
        <v>202</v>
      </c>
      <c r="B21" s="10" t="s">
        <v>601</v>
      </c>
    </row>
    <row r="22" spans="1:2" ht="40.5">
      <c r="A22" s="9" t="s">
        <v>199</v>
      </c>
      <c r="B22" s="10" t="s">
        <v>595</v>
      </c>
    </row>
    <row r="23" spans="1:2" ht="40.5">
      <c r="A23" s="6" t="s">
        <v>195</v>
      </c>
      <c r="B23" s="7" t="s">
        <v>590</v>
      </c>
    </row>
    <row r="24" spans="1:2" ht="189">
      <c r="A24" s="6" t="s">
        <v>194</v>
      </c>
      <c r="B24" s="7" t="s">
        <v>587</v>
      </c>
    </row>
    <row r="25" spans="1:2">
      <c r="A25" s="6" t="s">
        <v>190</v>
      </c>
      <c r="B25" s="7" t="s">
        <v>580</v>
      </c>
    </row>
    <row r="26" spans="1:2" ht="67.5">
      <c r="A26" s="9" t="s">
        <v>189</v>
      </c>
      <c r="B26" s="10" t="s">
        <v>576</v>
      </c>
    </row>
    <row r="27" spans="1:2" ht="27">
      <c r="A27" s="6" t="s">
        <v>187</v>
      </c>
      <c r="B27" s="7" t="s">
        <v>571</v>
      </c>
    </row>
    <row r="28" spans="1:2" ht="27">
      <c r="A28" s="9" t="s">
        <v>186</v>
      </c>
      <c r="B28" s="10" t="s">
        <v>569</v>
      </c>
    </row>
    <row r="29" spans="1:2" ht="40.5">
      <c r="A29" s="9" t="s">
        <v>178</v>
      </c>
      <c r="B29" s="10" t="s">
        <v>559</v>
      </c>
    </row>
    <row r="30" spans="1:2" ht="27">
      <c r="A30" s="6" t="s">
        <v>176</v>
      </c>
      <c r="B30" s="7" t="s">
        <v>555</v>
      </c>
    </row>
    <row r="31" spans="1:2" ht="27">
      <c r="A31" s="9" t="s">
        <v>175</v>
      </c>
      <c r="B31" s="10" t="s">
        <v>552</v>
      </c>
    </row>
    <row r="32" spans="1:2" ht="27">
      <c r="A32" s="6" t="s">
        <v>170</v>
      </c>
      <c r="B32" s="7" t="s">
        <v>541</v>
      </c>
    </row>
    <row r="33" spans="1:2">
      <c r="A33" s="9" t="s">
        <v>169</v>
      </c>
      <c r="B33" s="10" t="s">
        <v>539</v>
      </c>
    </row>
    <row r="34" spans="1:2">
      <c r="A34" s="9" t="s">
        <v>167</v>
      </c>
      <c r="B34" s="10" t="s">
        <v>535</v>
      </c>
    </row>
    <row r="35" spans="1:2">
      <c r="A35" s="6" t="s">
        <v>165</v>
      </c>
      <c r="B35" s="7" t="s">
        <v>531</v>
      </c>
    </row>
    <row r="36" spans="1:2" ht="27">
      <c r="A36" s="6" t="s">
        <v>164</v>
      </c>
      <c r="B36" s="7" t="s">
        <v>528</v>
      </c>
    </row>
    <row r="37" spans="1:2">
      <c r="A37" s="9" t="s">
        <v>163</v>
      </c>
      <c r="B37" s="10" t="s">
        <v>524</v>
      </c>
    </row>
    <row r="38" spans="1:2">
      <c r="A38" s="9" t="s">
        <v>161</v>
      </c>
      <c r="B38" s="10" t="s">
        <v>521</v>
      </c>
    </row>
    <row r="39" spans="1:2">
      <c r="A39" s="6" t="s">
        <v>158</v>
      </c>
      <c r="B39" s="7" t="s">
        <v>516</v>
      </c>
    </row>
    <row r="40" spans="1:2" ht="27">
      <c r="A40" s="9" t="s">
        <v>155</v>
      </c>
      <c r="B40" s="10" t="s">
        <v>510</v>
      </c>
    </row>
    <row r="41" spans="1:2" ht="81">
      <c r="A41" s="6" t="s">
        <v>143</v>
      </c>
      <c r="B41" s="7" t="s">
        <v>492</v>
      </c>
    </row>
    <row r="42" spans="1:2" ht="27">
      <c r="A42" s="9" t="s">
        <v>142</v>
      </c>
      <c r="B42" s="10" t="s">
        <v>490</v>
      </c>
    </row>
    <row r="43" spans="1:2" ht="27">
      <c r="A43" s="9" t="s">
        <v>138</v>
      </c>
      <c r="B43" s="10" t="s">
        <v>486</v>
      </c>
    </row>
    <row r="44" spans="1:2" ht="27">
      <c r="A44" s="6" t="s">
        <v>136</v>
      </c>
      <c r="B44" s="7" t="s">
        <v>479</v>
      </c>
    </row>
    <row r="45" spans="1:2">
      <c r="A45" s="9" t="s">
        <v>135</v>
      </c>
      <c r="B45" s="10" t="s">
        <v>476</v>
      </c>
    </row>
    <row r="46" spans="1:2" ht="27">
      <c r="A46" s="9" t="s">
        <v>127</v>
      </c>
      <c r="B46" s="10" t="s">
        <v>461</v>
      </c>
    </row>
    <row r="47" spans="1:2" ht="54">
      <c r="A47" s="9" t="s">
        <v>122</v>
      </c>
      <c r="B47" s="10" t="s">
        <v>453</v>
      </c>
    </row>
    <row r="48" spans="1:2">
      <c r="A48" s="9" t="s">
        <v>119</v>
      </c>
      <c r="B48" s="10" t="s">
        <v>447</v>
      </c>
    </row>
    <row r="49" spans="1:2" ht="40.5">
      <c r="A49" s="9" t="s">
        <v>116</v>
      </c>
      <c r="B49" s="10" t="s">
        <v>440</v>
      </c>
    </row>
    <row r="50" spans="1:2" ht="27">
      <c r="A50" s="9" t="s">
        <v>111</v>
      </c>
      <c r="B50" s="10" t="s">
        <v>426</v>
      </c>
    </row>
    <row r="51" spans="1:2" ht="27">
      <c r="A51" s="9" t="s">
        <v>100</v>
      </c>
      <c r="B51" s="10" t="s">
        <v>10</v>
      </c>
    </row>
    <row r="52" spans="1:2" ht="40.5">
      <c r="A52" s="9" t="s">
        <v>97</v>
      </c>
      <c r="B52" s="10" t="s">
        <v>395</v>
      </c>
    </row>
    <row r="53" spans="1:2" ht="27">
      <c r="A53" s="9" t="s">
        <v>91</v>
      </c>
      <c r="B53" s="10" t="s">
        <v>373</v>
      </c>
    </row>
    <row r="54" spans="1:2" ht="27">
      <c r="A54" s="9" t="s">
        <v>343</v>
      </c>
      <c r="B54" s="10" t="s">
        <v>727</v>
      </c>
    </row>
    <row r="55" spans="1:2" ht="27">
      <c r="A55" s="9" t="s">
        <v>339</v>
      </c>
      <c r="B55" s="10" t="s">
        <v>726</v>
      </c>
    </row>
    <row r="56" spans="1:2">
      <c r="A56" s="6" t="s">
        <v>337</v>
      </c>
      <c r="B56" s="7" t="s">
        <v>725</v>
      </c>
    </row>
    <row r="57" spans="1:2" ht="40.5">
      <c r="A57" s="6" t="s">
        <v>334</v>
      </c>
      <c r="B57" s="7" t="s">
        <v>724</v>
      </c>
    </row>
    <row r="58" spans="1:2" ht="27">
      <c r="A58" s="6" t="s">
        <v>333</v>
      </c>
      <c r="B58" s="7" t="s">
        <v>723</v>
      </c>
    </row>
    <row r="59" spans="1:2" ht="27">
      <c r="A59" s="9" t="s">
        <v>332</v>
      </c>
      <c r="B59" s="10" t="s">
        <v>722</v>
      </c>
    </row>
    <row r="60" spans="1:2" ht="27">
      <c r="A60" s="9" t="s">
        <v>330</v>
      </c>
      <c r="B60" s="10" t="s">
        <v>721</v>
      </c>
    </row>
    <row r="61" spans="1:2" ht="27">
      <c r="A61" s="9" t="s">
        <v>325</v>
      </c>
      <c r="B61" s="10" t="s">
        <v>719</v>
      </c>
    </row>
    <row r="62" spans="1:2" ht="40.5">
      <c r="A62" s="9" t="s">
        <v>323</v>
      </c>
      <c r="B62" s="10" t="s">
        <v>718</v>
      </c>
    </row>
    <row r="63" spans="1:2" ht="40.5">
      <c r="A63" s="6" t="s">
        <v>321</v>
      </c>
      <c r="B63" s="7" t="s">
        <v>716</v>
      </c>
    </row>
    <row r="64" spans="1:2">
      <c r="A64" s="9" t="s">
        <v>320</v>
      </c>
      <c r="B64" s="10" t="s">
        <v>715</v>
      </c>
    </row>
    <row r="65" spans="1:2" ht="40.5">
      <c r="A65" s="6" t="s">
        <v>316</v>
      </c>
      <c r="B65" s="7" t="s">
        <v>714</v>
      </c>
    </row>
    <row r="66" spans="1:2" ht="121.5">
      <c r="A66" s="6" t="s">
        <v>310</v>
      </c>
      <c r="B66" s="7" t="s">
        <v>713</v>
      </c>
    </row>
    <row r="67" spans="1:2" ht="54">
      <c r="A67" s="9" t="s">
        <v>309</v>
      </c>
      <c r="B67" s="10" t="s">
        <v>712</v>
      </c>
    </row>
    <row r="68" spans="1:2" ht="27">
      <c r="A68" s="6" t="s">
        <v>305</v>
      </c>
      <c r="B68" s="7" t="s">
        <v>710</v>
      </c>
    </row>
    <row r="69" spans="1:2">
      <c r="A69" s="6" t="s">
        <v>304</v>
      </c>
      <c r="B69" s="7" t="s">
        <v>709</v>
      </c>
    </row>
    <row r="70" spans="1:2" ht="27">
      <c r="A70" s="6" t="s">
        <v>302</v>
      </c>
      <c r="B70" s="7" t="s">
        <v>708</v>
      </c>
    </row>
    <row r="71" spans="1:2" ht="54">
      <c r="A71" s="9" t="s">
        <v>301</v>
      </c>
      <c r="B71" s="10" t="s">
        <v>707</v>
      </c>
    </row>
    <row r="72" spans="1:2" ht="81">
      <c r="A72" s="9" t="s">
        <v>299</v>
      </c>
      <c r="B72" s="10" t="s">
        <v>705</v>
      </c>
    </row>
    <row r="73" spans="1:2" ht="27">
      <c r="A73" s="6" t="s">
        <v>294</v>
      </c>
      <c r="B73" s="7" t="s">
        <v>704</v>
      </c>
    </row>
    <row r="74" spans="1:2" ht="27">
      <c r="A74" s="9" t="s">
        <v>290</v>
      </c>
      <c r="B74" s="10" t="s">
        <v>703</v>
      </c>
    </row>
    <row r="75" spans="1:2">
      <c r="A75" s="6" t="s">
        <v>288</v>
      </c>
      <c r="B75" s="7" t="s">
        <v>702</v>
      </c>
    </row>
    <row r="76" spans="1:2">
      <c r="A76" s="9" t="s">
        <v>287</v>
      </c>
      <c r="B76" s="10" t="s">
        <v>700</v>
      </c>
    </row>
  </sheetData>
  <phoneticPr fontId="3"/>
  <printOptions horizontalCentered="1"/>
  <pageMargins left="0.78740157480314965" right="0.78740157480314965" top="0.78740157480314965" bottom="0.78740157480314965" header="0.59055118110236227" footer="0.59055118110236227"/>
  <pageSetup paperSize="8" fitToHeight="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76"/>
  <sheetViews>
    <sheetView zoomScale="70" zoomScaleNormal="70" workbookViewId="0">
      <pane xSplit="2" ySplit="1" topLeftCell="C2" activePane="bottomRight" state="frozen"/>
      <selection pane="topRight" activeCell="C1" sqref="C1"/>
      <selection pane="bottomLeft" activeCell="A2" sqref="A2"/>
      <selection pane="bottomRight" activeCell="A2" sqref="A2"/>
    </sheetView>
  </sheetViews>
  <sheetFormatPr defaultColWidth="2.54296875" defaultRowHeight="13.5"/>
  <cols>
    <col min="1" max="1" width="6.90625" style="17" bestFit="1" customWidth="1"/>
    <col min="2" max="2" width="10.6328125" style="4" bestFit="1" customWidth="1"/>
    <col min="3" max="3" width="42.26953125" style="4" customWidth="1"/>
    <col min="4" max="4" width="16.81640625" style="20" customWidth="1"/>
    <col min="5" max="5" width="16.81640625" style="21" customWidth="1"/>
  </cols>
  <sheetData>
    <row r="1" spans="1:5" s="26" customFormat="1" ht="54">
      <c r="A1" s="22" t="s">
        <v>810</v>
      </c>
      <c r="B1" s="23" t="s">
        <v>1</v>
      </c>
      <c r="C1" s="24" t="s">
        <v>2</v>
      </c>
      <c r="D1" s="22" t="s">
        <v>3</v>
      </c>
      <c r="E1" s="22" t="s">
        <v>344</v>
      </c>
    </row>
    <row r="2" spans="1:5" ht="67.5">
      <c r="A2" s="14">
        <f t="shared" ref="A2:A51" si="0">ROW()-1</f>
        <v>1</v>
      </c>
      <c r="B2" s="6" t="s">
        <v>88</v>
      </c>
      <c r="C2" s="7" t="s">
        <v>4</v>
      </c>
      <c r="D2" s="18" t="s">
        <v>807</v>
      </c>
      <c r="E2" s="18"/>
    </row>
    <row r="3" spans="1:5" ht="40.5">
      <c r="A3" s="15">
        <f t="shared" si="0"/>
        <v>2</v>
      </c>
      <c r="B3" s="6" t="s">
        <v>89</v>
      </c>
      <c r="C3" s="7" t="s">
        <v>5</v>
      </c>
      <c r="D3" s="18" t="s">
        <v>808</v>
      </c>
      <c r="E3" s="18" t="s">
        <v>809</v>
      </c>
    </row>
    <row r="4" spans="1:5">
      <c r="A4" s="15">
        <f t="shared" si="0"/>
        <v>3</v>
      </c>
      <c r="B4" s="6" t="s">
        <v>90</v>
      </c>
      <c r="C4" s="7" t="s">
        <v>6</v>
      </c>
      <c r="D4" s="18" t="s">
        <v>811</v>
      </c>
      <c r="E4" s="18"/>
    </row>
    <row r="5" spans="1:5" ht="81">
      <c r="A5" s="15">
        <f t="shared" si="0"/>
        <v>4</v>
      </c>
      <c r="B5" s="6" t="s">
        <v>91</v>
      </c>
      <c r="C5" s="7" t="s">
        <v>7</v>
      </c>
      <c r="D5" s="18" t="s">
        <v>811</v>
      </c>
      <c r="E5" s="18"/>
    </row>
    <row r="6" spans="1:5" ht="94.5">
      <c r="A6" s="15">
        <f t="shared" si="0"/>
        <v>5</v>
      </c>
      <c r="B6" s="6" t="s">
        <v>95</v>
      </c>
      <c r="C6" s="7" t="s">
        <v>812</v>
      </c>
      <c r="D6" s="18" t="s">
        <v>808</v>
      </c>
      <c r="E6" s="18"/>
    </row>
    <row r="7" spans="1:5" ht="81">
      <c r="A7" s="15">
        <f t="shared" si="0"/>
        <v>6</v>
      </c>
      <c r="B7" s="6" t="s">
        <v>95</v>
      </c>
      <c r="C7" s="7" t="s">
        <v>822</v>
      </c>
      <c r="D7" s="18" t="s">
        <v>813</v>
      </c>
      <c r="E7" s="18" t="s">
        <v>807</v>
      </c>
    </row>
    <row r="8" spans="1:5" ht="27">
      <c r="A8" s="15">
        <f t="shared" si="0"/>
        <v>7</v>
      </c>
      <c r="B8" s="6" t="s">
        <v>97</v>
      </c>
      <c r="C8" s="7" t="s">
        <v>8</v>
      </c>
      <c r="D8" s="18" t="s">
        <v>811</v>
      </c>
      <c r="E8" s="18" t="s">
        <v>808</v>
      </c>
    </row>
    <row r="9" spans="1:5">
      <c r="A9" s="15">
        <f t="shared" si="0"/>
        <v>8</v>
      </c>
      <c r="B9" s="6" t="s">
        <v>98</v>
      </c>
      <c r="C9" s="7" t="s">
        <v>9</v>
      </c>
      <c r="D9" s="18" t="s">
        <v>811</v>
      </c>
      <c r="E9" s="18"/>
    </row>
    <row r="10" spans="1:5" ht="27">
      <c r="A10" s="15">
        <f t="shared" si="0"/>
        <v>9</v>
      </c>
      <c r="B10" s="6" t="s">
        <v>100</v>
      </c>
      <c r="C10" s="7" t="s">
        <v>10</v>
      </c>
      <c r="D10" s="18" t="s">
        <v>811</v>
      </c>
      <c r="E10" s="18"/>
    </row>
    <row r="11" spans="1:5" ht="27">
      <c r="A11" s="15">
        <f t="shared" si="0"/>
        <v>10</v>
      </c>
      <c r="B11" s="6" t="s">
        <v>103</v>
      </c>
      <c r="C11" s="7" t="s">
        <v>11</v>
      </c>
      <c r="D11" s="18" t="s">
        <v>813</v>
      </c>
      <c r="E11" s="18"/>
    </row>
    <row r="12" spans="1:5">
      <c r="A12" s="15">
        <f t="shared" si="0"/>
        <v>11</v>
      </c>
      <c r="B12" s="6" t="s">
        <v>104</v>
      </c>
      <c r="C12" s="7" t="s">
        <v>815</v>
      </c>
      <c r="D12" s="18" t="s">
        <v>811</v>
      </c>
      <c r="E12" s="18"/>
    </row>
    <row r="13" spans="1:5">
      <c r="A13" s="15">
        <f>ROW()-1</f>
        <v>12</v>
      </c>
      <c r="B13" s="6" t="s">
        <v>104</v>
      </c>
      <c r="C13" s="7" t="s">
        <v>816</v>
      </c>
      <c r="D13" s="18" t="s">
        <v>811</v>
      </c>
      <c r="E13" s="18"/>
    </row>
    <row r="14" spans="1:5" ht="27">
      <c r="A14" s="15">
        <f>ROW()-1</f>
        <v>13</v>
      </c>
      <c r="B14" s="6" t="s">
        <v>104</v>
      </c>
      <c r="C14" s="7" t="s">
        <v>817</v>
      </c>
      <c r="D14" s="18" t="s">
        <v>811</v>
      </c>
      <c r="E14" s="18"/>
    </row>
    <row r="15" spans="1:5" ht="40.5">
      <c r="A15" s="15">
        <f>ROW()-1</f>
        <v>14</v>
      </c>
      <c r="B15" s="6" t="s">
        <v>104</v>
      </c>
      <c r="C15" s="7" t="s">
        <v>818</v>
      </c>
      <c r="D15" s="18" t="s">
        <v>808</v>
      </c>
      <c r="E15" s="18" t="s">
        <v>809</v>
      </c>
    </row>
    <row r="16" spans="1:5">
      <c r="A16" s="15">
        <f t="shared" si="0"/>
        <v>15</v>
      </c>
      <c r="B16" s="6" t="s">
        <v>105</v>
      </c>
      <c r="C16" s="7" t="s">
        <v>12</v>
      </c>
      <c r="D16" s="18" t="s">
        <v>808</v>
      </c>
      <c r="E16" s="18"/>
    </row>
    <row r="17" spans="1:5" ht="81">
      <c r="A17" s="15">
        <f t="shared" si="0"/>
        <v>16</v>
      </c>
      <c r="B17" s="6" t="s">
        <v>107</v>
      </c>
      <c r="C17" s="7" t="s">
        <v>840</v>
      </c>
      <c r="D17" s="18" t="s">
        <v>808</v>
      </c>
      <c r="E17" s="18" t="s">
        <v>811</v>
      </c>
    </row>
    <row r="18" spans="1:5">
      <c r="A18" s="15">
        <f>ROW()-1</f>
        <v>17</v>
      </c>
      <c r="B18" s="6" t="s">
        <v>107</v>
      </c>
      <c r="C18" s="7" t="s">
        <v>842</v>
      </c>
      <c r="D18" s="18" t="s">
        <v>808</v>
      </c>
      <c r="E18" s="18"/>
    </row>
    <row r="19" spans="1:5">
      <c r="A19" s="15">
        <f>ROW()-1</f>
        <v>18</v>
      </c>
      <c r="B19" s="6" t="s">
        <v>107</v>
      </c>
      <c r="C19" s="7" t="s">
        <v>841</v>
      </c>
      <c r="D19" s="18" t="s">
        <v>375</v>
      </c>
      <c r="E19" s="18"/>
    </row>
    <row r="20" spans="1:5" ht="67.5">
      <c r="A20" s="15">
        <f t="shared" si="0"/>
        <v>19</v>
      </c>
      <c r="B20" s="6" t="s">
        <v>108</v>
      </c>
      <c r="C20" s="7" t="s">
        <v>13</v>
      </c>
      <c r="D20" s="18" t="s">
        <v>811</v>
      </c>
      <c r="E20" s="18"/>
    </row>
    <row r="21" spans="1:5" ht="27">
      <c r="A21" s="15">
        <f t="shared" si="0"/>
        <v>20</v>
      </c>
      <c r="B21" s="6" t="s">
        <v>111</v>
      </c>
      <c r="C21" s="7" t="s">
        <v>14</v>
      </c>
      <c r="D21" s="18" t="s">
        <v>811</v>
      </c>
      <c r="E21" s="18"/>
    </row>
    <row r="22" spans="1:5" ht="27">
      <c r="A22" s="15">
        <f t="shared" si="0"/>
        <v>21</v>
      </c>
      <c r="B22" s="6" t="s">
        <v>112</v>
      </c>
      <c r="C22" s="7" t="s">
        <v>15</v>
      </c>
      <c r="D22" s="18" t="s">
        <v>375</v>
      </c>
      <c r="E22" s="18"/>
    </row>
    <row r="23" spans="1:5">
      <c r="A23" s="15">
        <f t="shared" si="0"/>
        <v>22</v>
      </c>
      <c r="B23" s="6" t="s">
        <v>113</v>
      </c>
      <c r="C23" s="7" t="s">
        <v>903</v>
      </c>
      <c r="D23" s="18" t="s">
        <v>902</v>
      </c>
      <c r="E23" s="18"/>
    </row>
    <row r="24" spans="1:5">
      <c r="A24" s="15">
        <f>ROW()-1</f>
        <v>23</v>
      </c>
      <c r="B24" s="6" t="s">
        <v>113</v>
      </c>
      <c r="C24" s="7" t="s">
        <v>904</v>
      </c>
      <c r="D24" s="18" t="s">
        <v>808</v>
      </c>
      <c r="E24" s="18"/>
    </row>
    <row r="25" spans="1:5">
      <c r="A25" s="15">
        <f>ROW()-1</f>
        <v>24</v>
      </c>
      <c r="B25" s="6" t="s">
        <v>113</v>
      </c>
      <c r="C25" s="7" t="s">
        <v>905</v>
      </c>
      <c r="D25" s="18" t="s">
        <v>906</v>
      </c>
      <c r="E25" s="18"/>
    </row>
    <row r="26" spans="1:5" ht="27">
      <c r="A26" s="15">
        <f t="shared" si="0"/>
        <v>25</v>
      </c>
      <c r="B26" s="6" t="s">
        <v>116</v>
      </c>
      <c r="C26" s="7" t="s">
        <v>16</v>
      </c>
      <c r="D26" s="18" t="s">
        <v>907</v>
      </c>
      <c r="E26" s="18"/>
    </row>
    <row r="27" spans="1:5" ht="67.5">
      <c r="A27" s="15">
        <f t="shared" si="0"/>
        <v>26</v>
      </c>
      <c r="B27" s="6" t="s">
        <v>117</v>
      </c>
      <c r="C27" s="7" t="s">
        <v>17</v>
      </c>
      <c r="D27" s="18" t="s">
        <v>808</v>
      </c>
      <c r="E27" s="18" t="s">
        <v>809</v>
      </c>
    </row>
    <row r="28" spans="1:5" ht="40.5">
      <c r="A28" s="15">
        <f t="shared" si="0"/>
        <v>27</v>
      </c>
      <c r="B28" s="6" t="s">
        <v>119</v>
      </c>
      <c r="C28" s="7" t="s">
        <v>18</v>
      </c>
      <c r="D28" s="18" t="s">
        <v>908</v>
      </c>
      <c r="E28" s="18"/>
    </row>
    <row r="29" spans="1:5" ht="54">
      <c r="A29" s="15">
        <f t="shared" si="0"/>
        <v>28</v>
      </c>
      <c r="B29" s="6" t="s">
        <v>120</v>
      </c>
      <c r="C29" s="7" t="s">
        <v>819</v>
      </c>
      <c r="D29" s="18" t="s">
        <v>808</v>
      </c>
      <c r="E29" s="18"/>
    </row>
    <row r="30" spans="1:5" ht="108">
      <c r="A30" s="15">
        <f t="shared" si="0"/>
        <v>29</v>
      </c>
      <c r="B30" s="6" t="s">
        <v>122</v>
      </c>
      <c r="C30" s="7" t="s">
        <v>19</v>
      </c>
      <c r="D30" s="18" t="s">
        <v>811</v>
      </c>
      <c r="E30" s="18" t="s">
        <v>907</v>
      </c>
    </row>
    <row r="31" spans="1:5" ht="108">
      <c r="A31" s="15">
        <f t="shared" si="0"/>
        <v>30</v>
      </c>
      <c r="B31" s="6" t="s">
        <v>124</v>
      </c>
      <c r="C31" s="7" t="s">
        <v>20</v>
      </c>
      <c r="D31" s="18" t="s">
        <v>808</v>
      </c>
      <c r="E31" s="18"/>
    </row>
    <row r="32" spans="1:5">
      <c r="A32" s="15">
        <f t="shared" si="0"/>
        <v>31</v>
      </c>
      <c r="B32" s="6" t="s">
        <v>126</v>
      </c>
      <c r="C32" s="7" t="s">
        <v>21</v>
      </c>
      <c r="D32" s="18" t="s">
        <v>811</v>
      </c>
      <c r="E32" s="18"/>
    </row>
    <row r="33" spans="1:5" ht="27">
      <c r="A33" s="15">
        <f t="shared" si="0"/>
        <v>32</v>
      </c>
      <c r="B33" s="6" t="s">
        <v>127</v>
      </c>
      <c r="C33" s="7" t="s">
        <v>22</v>
      </c>
      <c r="D33" s="18" t="s">
        <v>808</v>
      </c>
      <c r="E33" s="18"/>
    </row>
    <row r="34" spans="1:5" ht="54">
      <c r="A34" s="15">
        <f t="shared" si="0"/>
        <v>33</v>
      </c>
      <c r="B34" s="6" t="s">
        <v>128</v>
      </c>
      <c r="C34" s="7" t="s">
        <v>909</v>
      </c>
      <c r="D34" s="18" t="s">
        <v>808</v>
      </c>
      <c r="E34" s="18"/>
    </row>
    <row r="35" spans="1:5" ht="54">
      <c r="A35" s="15">
        <f>ROW()-1</f>
        <v>34</v>
      </c>
      <c r="B35" s="6" t="s">
        <v>128</v>
      </c>
      <c r="C35" s="7" t="s">
        <v>910</v>
      </c>
      <c r="D35" s="18" t="s">
        <v>808</v>
      </c>
      <c r="E35" s="18"/>
    </row>
    <row r="36" spans="1:5" ht="54">
      <c r="A36" s="15">
        <f t="shared" si="0"/>
        <v>35</v>
      </c>
      <c r="B36" s="6" t="s">
        <v>129</v>
      </c>
      <c r="C36" s="7" t="s">
        <v>23</v>
      </c>
      <c r="D36" s="18" t="s">
        <v>808</v>
      </c>
      <c r="E36" s="18" t="s">
        <v>807</v>
      </c>
    </row>
    <row r="37" spans="1:5" ht="27">
      <c r="A37" s="15">
        <f t="shared" si="0"/>
        <v>36</v>
      </c>
      <c r="B37" s="6" t="s">
        <v>133</v>
      </c>
      <c r="C37" s="7" t="s">
        <v>24</v>
      </c>
      <c r="D37" s="18" t="s">
        <v>811</v>
      </c>
      <c r="E37" s="18"/>
    </row>
    <row r="38" spans="1:5" ht="81">
      <c r="A38" s="15">
        <f t="shared" si="0"/>
        <v>37</v>
      </c>
      <c r="B38" s="6" t="s">
        <v>135</v>
      </c>
      <c r="C38" s="7" t="s">
        <v>25</v>
      </c>
      <c r="D38" s="18" t="s">
        <v>911</v>
      </c>
      <c r="E38" s="18"/>
    </row>
    <row r="39" spans="1:5">
      <c r="A39" s="15">
        <f t="shared" si="0"/>
        <v>38</v>
      </c>
      <c r="B39" s="6" t="s">
        <v>136</v>
      </c>
      <c r="C39" s="7" t="s">
        <v>912</v>
      </c>
      <c r="D39" s="18" t="s">
        <v>808</v>
      </c>
      <c r="E39" s="18"/>
    </row>
    <row r="40" spans="1:5">
      <c r="A40" s="15">
        <f>ROW()-1</f>
        <v>39</v>
      </c>
      <c r="B40" s="6" t="s">
        <v>136</v>
      </c>
      <c r="C40" s="7" t="s">
        <v>913</v>
      </c>
      <c r="D40" s="18" t="s">
        <v>811</v>
      </c>
      <c r="E40" s="18" t="s">
        <v>808</v>
      </c>
    </row>
    <row r="41" spans="1:5" ht="54">
      <c r="A41" s="15">
        <f>ROW()-1</f>
        <v>40</v>
      </c>
      <c r="B41" s="6" t="s">
        <v>136</v>
      </c>
      <c r="C41" s="7" t="s">
        <v>914</v>
      </c>
      <c r="D41" s="18" t="s">
        <v>811</v>
      </c>
      <c r="E41" s="18" t="s">
        <v>918</v>
      </c>
    </row>
    <row r="42" spans="1:5">
      <c r="A42" s="15">
        <f t="shared" si="0"/>
        <v>41</v>
      </c>
      <c r="B42" s="6" t="s">
        <v>137</v>
      </c>
      <c r="C42" s="7" t="s">
        <v>26</v>
      </c>
      <c r="D42" s="18" t="s">
        <v>808</v>
      </c>
      <c r="E42" s="18"/>
    </row>
    <row r="43" spans="1:5">
      <c r="A43" s="15">
        <f t="shared" si="0"/>
        <v>42</v>
      </c>
      <c r="B43" s="6" t="s">
        <v>138</v>
      </c>
      <c r="C43" s="7" t="s">
        <v>27</v>
      </c>
      <c r="D43" s="18" t="s">
        <v>811</v>
      </c>
      <c r="E43" s="18"/>
    </row>
    <row r="44" spans="1:5">
      <c r="A44" s="15">
        <f t="shared" si="0"/>
        <v>43</v>
      </c>
      <c r="B44" s="6" t="s">
        <v>140</v>
      </c>
      <c r="C44" s="7" t="s">
        <v>28</v>
      </c>
      <c r="D44" s="18" t="s">
        <v>808</v>
      </c>
      <c r="E44" s="18"/>
    </row>
    <row r="45" spans="1:5">
      <c r="A45" s="15">
        <f t="shared" si="0"/>
        <v>44</v>
      </c>
      <c r="B45" s="6" t="s">
        <v>142</v>
      </c>
      <c r="C45" s="7" t="s">
        <v>29</v>
      </c>
      <c r="D45" s="18" t="s">
        <v>811</v>
      </c>
      <c r="E45" s="18"/>
    </row>
    <row r="46" spans="1:5" ht="40.5">
      <c r="A46" s="15">
        <f t="shared" si="0"/>
        <v>45</v>
      </c>
      <c r="B46" s="6" t="s">
        <v>143</v>
      </c>
      <c r="C46" s="7" t="s">
        <v>915</v>
      </c>
      <c r="D46" s="18" t="s">
        <v>807</v>
      </c>
      <c r="E46" s="18"/>
    </row>
    <row r="47" spans="1:5">
      <c r="A47" s="15">
        <f>ROW()-1</f>
        <v>46</v>
      </c>
      <c r="B47" s="6" t="s">
        <v>143</v>
      </c>
      <c r="C47" s="7" t="s">
        <v>916</v>
      </c>
      <c r="D47" s="18" t="s">
        <v>809</v>
      </c>
      <c r="E47" s="18"/>
    </row>
    <row r="48" spans="1:5" ht="108">
      <c r="A48" s="15">
        <f>ROW()-1</f>
        <v>47</v>
      </c>
      <c r="B48" s="6" t="s">
        <v>143</v>
      </c>
      <c r="C48" s="7" t="s">
        <v>917</v>
      </c>
      <c r="D48" s="18" t="s">
        <v>811</v>
      </c>
      <c r="E48" s="18"/>
    </row>
    <row r="49" spans="1:5" ht="27">
      <c r="A49" s="15">
        <f t="shared" si="0"/>
        <v>48</v>
      </c>
      <c r="B49" s="6" t="s">
        <v>145</v>
      </c>
      <c r="C49" s="7" t="s">
        <v>30</v>
      </c>
      <c r="D49" s="18" t="s">
        <v>808</v>
      </c>
      <c r="E49" s="18"/>
    </row>
    <row r="50" spans="1:5" ht="27">
      <c r="A50" s="15">
        <f t="shared" si="0"/>
        <v>49</v>
      </c>
      <c r="B50" s="6" t="s">
        <v>149</v>
      </c>
      <c r="C50" s="7" t="s">
        <v>31</v>
      </c>
      <c r="D50" s="18" t="s">
        <v>811</v>
      </c>
      <c r="E50" s="18"/>
    </row>
    <row r="51" spans="1:5" ht="27">
      <c r="A51" s="15">
        <f t="shared" si="0"/>
        <v>50</v>
      </c>
      <c r="B51" s="6" t="s">
        <v>150</v>
      </c>
      <c r="C51" s="7" t="s">
        <v>32</v>
      </c>
      <c r="D51" s="18" t="s">
        <v>811</v>
      </c>
      <c r="E51" s="18"/>
    </row>
    <row r="52" spans="1:5" ht="121.5">
      <c r="A52" s="15">
        <f t="shared" ref="A52:A108" si="1">ROW()-1</f>
        <v>51</v>
      </c>
      <c r="B52" s="6" t="s">
        <v>152</v>
      </c>
      <c r="C52" s="7" t="s">
        <v>33</v>
      </c>
      <c r="D52" s="18" t="s">
        <v>919</v>
      </c>
      <c r="E52" s="18" t="s">
        <v>807</v>
      </c>
    </row>
    <row r="53" spans="1:5" ht="40.5">
      <c r="A53" s="15">
        <f t="shared" si="1"/>
        <v>52</v>
      </c>
      <c r="B53" s="6" t="s">
        <v>153</v>
      </c>
      <c r="C53" s="7" t="s">
        <v>34</v>
      </c>
      <c r="D53" s="18" t="s">
        <v>811</v>
      </c>
      <c r="E53" s="18"/>
    </row>
    <row r="54" spans="1:5" ht="81">
      <c r="A54" s="15">
        <f t="shared" si="1"/>
        <v>53</v>
      </c>
      <c r="B54" s="6" t="s">
        <v>156</v>
      </c>
      <c r="C54" s="7" t="s">
        <v>920</v>
      </c>
      <c r="D54" s="18" t="s">
        <v>808</v>
      </c>
      <c r="E54" s="18"/>
    </row>
    <row r="55" spans="1:5" ht="108">
      <c r="A55" s="15">
        <f>ROW()-1</f>
        <v>54</v>
      </c>
      <c r="B55" s="6" t="s">
        <v>156</v>
      </c>
      <c r="C55" s="7" t="s">
        <v>921</v>
      </c>
      <c r="D55" s="18" t="s">
        <v>813</v>
      </c>
      <c r="E55" s="18" t="s">
        <v>908</v>
      </c>
    </row>
    <row r="56" spans="1:5" ht="40.5">
      <c r="A56" s="15">
        <f t="shared" si="1"/>
        <v>55</v>
      </c>
      <c r="B56" s="6" t="s">
        <v>157</v>
      </c>
      <c r="C56" s="7" t="s">
        <v>35</v>
      </c>
      <c r="D56" s="18" t="s">
        <v>808</v>
      </c>
      <c r="E56" s="18"/>
    </row>
    <row r="57" spans="1:5" ht="67.5">
      <c r="A57" s="15">
        <f t="shared" si="1"/>
        <v>56</v>
      </c>
      <c r="B57" s="6" t="s">
        <v>158</v>
      </c>
      <c r="C57" s="7" t="s">
        <v>36</v>
      </c>
      <c r="D57" s="18" t="s">
        <v>907</v>
      </c>
      <c r="E57" s="18"/>
    </row>
    <row r="58" spans="1:5" ht="121.5">
      <c r="A58" s="15">
        <f t="shared" si="1"/>
        <v>57</v>
      </c>
      <c r="B58" s="6" t="s">
        <v>159</v>
      </c>
      <c r="C58" s="7" t="s">
        <v>37</v>
      </c>
      <c r="D58" s="18" t="s">
        <v>813</v>
      </c>
      <c r="E58" s="18"/>
    </row>
    <row r="59" spans="1:5" ht="94.5">
      <c r="A59" s="15">
        <f t="shared" si="1"/>
        <v>58</v>
      </c>
      <c r="B59" s="6" t="s">
        <v>160</v>
      </c>
      <c r="C59" s="7" t="s">
        <v>38</v>
      </c>
      <c r="D59" s="18" t="s">
        <v>375</v>
      </c>
      <c r="E59" s="18"/>
    </row>
    <row r="60" spans="1:5" ht="54">
      <c r="A60" s="15">
        <f t="shared" si="1"/>
        <v>59</v>
      </c>
      <c r="B60" s="6" t="s">
        <v>161</v>
      </c>
      <c r="C60" s="7" t="s">
        <v>39</v>
      </c>
      <c r="D60" s="18" t="s">
        <v>375</v>
      </c>
      <c r="E60" s="18"/>
    </row>
    <row r="61" spans="1:5" ht="40.5">
      <c r="A61" s="15">
        <f t="shared" si="1"/>
        <v>60</v>
      </c>
      <c r="B61" s="6" t="s">
        <v>162</v>
      </c>
      <c r="C61" s="7" t="s">
        <v>40</v>
      </c>
      <c r="D61" s="18" t="s">
        <v>808</v>
      </c>
      <c r="E61" s="18"/>
    </row>
    <row r="62" spans="1:5" ht="27">
      <c r="A62" s="15">
        <f t="shared" si="1"/>
        <v>61</v>
      </c>
      <c r="B62" s="6" t="s">
        <v>163</v>
      </c>
      <c r="C62" s="7" t="s">
        <v>41</v>
      </c>
      <c r="D62" s="18" t="s">
        <v>808</v>
      </c>
      <c r="E62" s="18"/>
    </row>
    <row r="63" spans="1:5" ht="40.5">
      <c r="A63" s="15">
        <f t="shared" si="1"/>
        <v>62</v>
      </c>
      <c r="B63" s="6" t="s">
        <v>164</v>
      </c>
      <c r="C63" s="7" t="s">
        <v>42</v>
      </c>
      <c r="D63" s="18" t="s">
        <v>813</v>
      </c>
      <c r="E63" s="18"/>
    </row>
    <row r="64" spans="1:5" ht="27">
      <c r="A64" s="15">
        <f t="shared" si="1"/>
        <v>63</v>
      </c>
      <c r="B64" s="6" t="s">
        <v>165</v>
      </c>
      <c r="C64" s="7" t="s">
        <v>43</v>
      </c>
      <c r="D64" s="18" t="s">
        <v>811</v>
      </c>
      <c r="E64" s="18" t="s">
        <v>922</v>
      </c>
    </row>
    <row r="65" spans="1:5" ht="27">
      <c r="A65" s="15">
        <f t="shared" si="1"/>
        <v>64</v>
      </c>
      <c r="B65" s="6" t="s">
        <v>169</v>
      </c>
      <c r="C65" s="7" t="s">
        <v>923</v>
      </c>
      <c r="D65" s="18" t="s">
        <v>811</v>
      </c>
      <c r="E65" s="18" t="s">
        <v>809</v>
      </c>
    </row>
    <row r="66" spans="1:5" ht="40.5">
      <c r="A66" s="15">
        <f>ROW()-1</f>
        <v>65</v>
      </c>
      <c r="B66" s="6" t="s">
        <v>169</v>
      </c>
      <c r="C66" s="7" t="s">
        <v>924</v>
      </c>
      <c r="D66" s="18" t="s">
        <v>811</v>
      </c>
      <c r="E66" s="18"/>
    </row>
    <row r="67" spans="1:5" ht="27">
      <c r="A67" s="15">
        <f t="shared" si="1"/>
        <v>66</v>
      </c>
      <c r="B67" s="6" t="s">
        <v>170</v>
      </c>
      <c r="C67" s="7" t="s">
        <v>925</v>
      </c>
      <c r="D67" s="18" t="s">
        <v>808</v>
      </c>
      <c r="E67" s="18"/>
    </row>
    <row r="68" spans="1:5" ht="27">
      <c r="A68" s="15">
        <f>ROW()-1</f>
        <v>67</v>
      </c>
      <c r="B68" s="6" t="s">
        <v>170</v>
      </c>
      <c r="C68" s="7" t="s">
        <v>926</v>
      </c>
      <c r="D68" s="18" t="s">
        <v>808</v>
      </c>
      <c r="E68" s="18"/>
    </row>
    <row r="69" spans="1:5">
      <c r="A69" s="15">
        <f t="shared" si="1"/>
        <v>68</v>
      </c>
      <c r="B69" s="6" t="s">
        <v>173</v>
      </c>
      <c r="C69" s="7" t="s">
        <v>44</v>
      </c>
      <c r="D69" s="18" t="s">
        <v>811</v>
      </c>
      <c r="E69" s="18"/>
    </row>
    <row r="70" spans="1:5" ht="54">
      <c r="A70" s="15">
        <f t="shared" si="1"/>
        <v>69</v>
      </c>
      <c r="B70" s="6" t="s">
        <v>174</v>
      </c>
      <c r="C70" s="7" t="s">
        <v>927</v>
      </c>
      <c r="D70" s="18" t="s">
        <v>811</v>
      </c>
      <c r="E70" s="18"/>
    </row>
    <row r="71" spans="1:5" ht="54">
      <c r="A71" s="15">
        <f>ROW()-1</f>
        <v>70</v>
      </c>
      <c r="B71" s="6" t="s">
        <v>174</v>
      </c>
      <c r="C71" s="7" t="s">
        <v>928</v>
      </c>
      <c r="D71" s="18" t="s">
        <v>808</v>
      </c>
      <c r="E71" s="18" t="s">
        <v>811</v>
      </c>
    </row>
    <row r="72" spans="1:5">
      <c r="A72" s="15">
        <f t="shared" si="1"/>
        <v>71</v>
      </c>
      <c r="B72" s="6" t="s">
        <v>175</v>
      </c>
      <c r="C72" s="7" t="s">
        <v>45</v>
      </c>
      <c r="D72" s="18" t="s">
        <v>918</v>
      </c>
      <c r="E72" s="18" t="s">
        <v>814</v>
      </c>
    </row>
    <row r="73" spans="1:5" ht="67.5">
      <c r="A73" s="15">
        <f t="shared" si="1"/>
        <v>72</v>
      </c>
      <c r="B73" s="6" t="s">
        <v>176</v>
      </c>
      <c r="C73" s="7" t="s">
        <v>46</v>
      </c>
      <c r="D73" s="18" t="s">
        <v>811</v>
      </c>
      <c r="E73" s="18" t="s">
        <v>808</v>
      </c>
    </row>
    <row r="74" spans="1:5" ht="54">
      <c r="A74" s="15">
        <f t="shared" si="1"/>
        <v>73</v>
      </c>
      <c r="B74" s="6" t="s">
        <v>177</v>
      </c>
      <c r="C74" s="7" t="s">
        <v>47</v>
      </c>
      <c r="D74" s="18" t="s">
        <v>811</v>
      </c>
      <c r="E74" s="18" t="s">
        <v>922</v>
      </c>
    </row>
    <row r="75" spans="1:5" ht="27">
      <c r="A75" s="15">
        <f t="shared" si="1"/>
        <v>74</v>
      </c>
      <c r="B75" s="6" t="s">
        <v>178</v>
      </c>
      <c r="C75" s="7" t="s">
        <v>820</v>
      </c>
      <c r="D75" s="18" t="s">
        <v>811</v>
      </c>
      <c r="E75" s="18" t="s">
        <v>922</v>
      </c>
    </row>
    <row r="76" spans="1:5" ht="40.5">
      <c r="A76" s="15">
        <f t="shared" si="1"/>
        <v>75</v>
      </c>
      <c r="B76" s="6" t="s">
        <v>179</v>
      </c>
      <c r="C76" s="7" t="s">
        <v>48</v>
      </c>
      <c r="D76" s="18" t="s">
        <v>808</v>
      </c>
      <c r="E76" s="18"/>
    </row>
    <row r="77" spans="1:5" ht="27">
      <c r="A77" s="15">
        <f t="shared" si="1"/>
        <v>76</v>
      </c>
      <c r="B77" s="6" t="s">
        <v>182</v>
      </c>
      <c r="C77" s="7" t="s">
        <v>929</v>
      </c>
      <c r="D77" s="18" t="s">
        <v>811</v>
      </c>
      <c r="E77" s="18"/>
    </row>
    <row r="78" spans="1:5" ht="27">
      <c r="A78" s="15">
        <f>ROW()-1</f>
        <v>77</v>
      </c>
      <c r="B78" s="6" t="s">
        <v>182</v>
      </c>
      <c r="C78" s="7" t="s">
        <v>930</v>
      </c>
      <c r="D78" s="18" t="s">
        <v>811</v>
      </c>
      <c r="E78" s="18" t="s">
        <v>808</v>
      </c>
    </row>
    <row r="79" spans="1:5">
      <c r="A79" s="15">
        <f t="shared" si="1"/>
        <v>78</v>
      </c>
      <c r="B79" s="6" t="s">
        <v>185</v>
      </c>
      <c r="C79" s="7" t="s">
        <v>49</v>
      </c>
      <c r="D79" s="18" t="s">
        <v>811</v>
      </c>
      <c r="E79" s="18"/>
    </row>
    <row r="80" spans="1:5">
      <c r="A80" s="15">
        <f t="shared" si="1"/>
        <v>79</v>
      </c>
      <c r="B80" s="6" t="s">
        <v>186</v>
      </c>
      <c r="C80" s="7" t="s">
        <v>931</v>
      </c>
      <c r="D80" s="18" t="s">
        <v>808</v>
      </c>
      <c r="E80" s="18" t="s">
        <v>902</v>
      </c>
    </row>
    <row r="81" spans="1:5" ht="27">
      <c r="A81" s="15">
        <f>ROW()-1</f>
        <v>80</v>
      </c>
      <c r="B81" s="6" t="s">
        <v>186</v>
      </c>
      <c r="C81" s="7" t="s">
        <v>932</v>
      </c>
      <c r="D81" s="18" t="s">
        <v>809</v>
      </c>
      <c r="E81" s="18"/>
    </row>
    <row r="82" spans="1:5" ht="54">
      <c r="A82" s="15">
        <f t="shared" si="1"/>
        <v>81</v>
      </c>
      <c r="B82" s="6" t="s">
        <v>187</v>
      </c>
      <c r="C82" s="7" t="s">
        <v>50</v>
      </c>
      <c r="D82" s="18" t="s">
        <v>808</v>
      </c>
      <c r="E82" s="18"/>
    </row>
    <row r="83" spans="1:5">
      <c r="A83" s="15">
        <f t="shared" si="1"/>
        <v>82</v>
      </c>
      <c r="B83" s="6" t="s">
        <v>188</v>
      </c>
      <c r="C83" s="7" t="s">
        <v>933</v>
      </c>
      <c r="D83" s="18" t="s">
        <v>808</v>
      </c>
      <c r="E83" s="18"/>
    </row>
    <row r="84" spans="1:5">
      <c r="A84" s="15">
        <f>ROW()-1</f>
        <v>83</v>
      </c>
      <c r="B84" s="6" t="s">
        <v>188</v>
      </c>
      <c r="C84" s="7" t="s">
        <v>934</v>
      </c>
      <c r="D84" s="18" t="s">
        <v>808</v>
      </c>
      <c r="E84" s="18"/>
    </row>
    <row r="85" spans="1:5" ht="40.5">
      <c r="A85" s="15">
        <f t="shared" si="1"/>
        <v>84</v>
      </c>
      <c r="B85" s="6" t="s">
        <v>189</v>
      </c>
      <c r="C85" s="7" t="s">
        <v>935</v>
      </c>
      <c r="D85" s="18" t="s">
        <v>811</v>
      </c>
      <c r="E85" s="18"/>
    </row>
    <row r="86" spans="1:5">
      <c r="A86" s="15">
        <f>ROW()-1</f>
        <v>85</v>
      </c>
      <c r="B86" s="6" t="s">
        <v>189</v>
      </c>
      <c r="C86" s="7" t="s">
        <v>936</v>
      </c>
      <c r="D86" s="18" t="s">
        <v>807</v>
      </c>
      <c r="E86" s="18" t="s">
        <v>937</v>
      </c>
    </row>
    <row r="87" spans="1:5" ht="148.5">
      <c r="A87" s="15">
        <f t="shared" si="1"/>
        <v>86</v>
      </c>
      <c r="B87" s="6" t="s">
        <v>190</v>
      </c>
      <c r="C87" s="7" t="s">
        <v>821</v>
      </c>
      <c r="D87" s="18" t="s">
        <v>811</v>
      </c>
      <c r="E87" s="18"/>
    </row>
    <row r="88" spans="1:5" ht="27">
      <c r="A88" s="15">
        <f t="shared" si="1"/>
        <v>87</v>
      </c>
      <c r="B88" s="6" t="s">
        <v>192</v>
      </c>
      <c r="C88" s="7" t="s">
        <v>51</v>
      </c>
      <c r="D88" s="18" t="s">
        <v>808</v>
      </c>
      <c r="E88" s="18"/>
    </row>
    <row r="89" spans="1:5" ht="81">
      <c r="A89" s="15">
        <f t="shared" si="1"/>
        <v>88</v>
      </c>
      <c r="B89" s="6" t="s">
        <v>194</v>
      </c>
      <c r="C89" s="7" t="s">
        <v>52</v>
      </c>
      <c r="D89" s="18" t="s">
        <v>811</v>
      </c>
      <c r="E89" s="18"/>
    </row>
    <row r="90" spans="1:5" ht="54">
      <c r="A90" s="15">
        <f t="shared" si="1"/>
        <v>89</v>
      </c>
      <c r="B90" s="6" t="s">
        <v>195</v>
      </c>
      <c r="C90" s="7" t="s">
        <v>53</v>
      </c>
      <c r="D90" s="18" t="s">
        <v>807</v>
      </c>
      <c r="E90" s="18" t="s">
        <v>811</v>
      </c>
    </row>
    <row r="91" spans="1:5">
      <c r="A91" s="15">
        <f t="shared" si="1"/>
        <v>90</v>
      </c>
      <c r="B91" s="6" t="s">
        <v>196</v>
      </c>
      <c r="C91" s="7" t="s">
        <v>54</v>
      </c>
      <c r="D91" s="18" t="s">
        <v>811</v>
      </c>
      <c r="E91" s="18"/>
    </row>
    <row r="92" spans="1:5" ht="40.5">
      <c r="A92" s="15">
        <f t="shared" si="1"/>
        <v>91</v>
      </c>
      <c r="B92" s="6" t="s">
        <v>198</v>
      </c>
      <c r="C92" s="7" t="s">
        <v>938</v>
      </c>
      <c r="D92" s="18" t="s">
        <v>811</v>
      </c>
      <c r="E92" s="18"/>
    </row>
    <row r="93" spans="1:5">
      <c r="A93" s="15">
        <f>ROW()-1</f>
        <v>92</v>
      </c>
      <c r="B93" s="6" t="s">
        <v>198</v>
      </c>
      <c r="C93" s="7" t="s">
        <v>939</v>
      </c>
      <c r="D93" s="18" t="s">
        <v>808</v>
      </c>
      <c r="E93" s="18"/>
    </row>
    <row r="94" spans="1:5" ht="40.5">
      <c r="A94" s="15">
        <f t="shared" si="1"/>
        <v>93</v>
      </c>
      <c r="B94" s="6" t="s">
        <v>199</v>
      </c>
      <c r="C94" s="7" t="s">
        <v>940</v>
      </c>
      <c r="D94" s="18" t="s">
        <v>907</v>
      </c>
      <c r="E94" s="18"/>
    </row>
    <row r="95" spans="1:5" ht="27">
      <c r="A95" s="15">
        <f>ROW()-1</f>
        <v>94</v>
      </c>
      <c r="B95" s="6" t="s">
        <v>199</v>
      </c>
      <c r="C95" s="7" t="s">
        <v>941</v>
      </c>
      <c r="D95" s="18" t="s">
        <v>814</v>
      </c>
      <c r="E95" s="18" t="s">
        <v>906</v>
      </c>
    </row>
    <row r="96" spans="1:5">
      <c r="A96" s="15">
        <f t="shared" si="1"/>
        <v>95</v>
      </c>
      <c r="B96" s="6" t="s">
        <v>200</v>
      </c>
      <c r="C96" s="7" t="s">
        <v>55</v>
      </c>
      <c r="D96" s="18" t="s">
        <v>807</v>
      </c>
      <c r="E96" s="18" t="s">
        <v>808</v>
      </c>
    </row>
    <row r="97" spans="1:5" ht="40.5">
      <c r="A97" s="15">
        <f t="shared" si="1"/>
        <v>96</v>
      </c>
      <c r="B97" s="6" t="s">
        <v>202</v>
      </c>
      <c r="C97" s="7" t="s">
        <v>942</v>
      </c>
      <c r="D97" s="18" t="s">
        <v>808</v>
      </c>
      <c r="E97" s="18"/>
    </row>
    <row r="98" spans="1:5" ht="270">
      <c r="A98" s="15">
        <f>ROW()-1</f>
        <v>97</v>
      </c>
      <c r="B98" s="6" t="s">
        <v>202</v>
      </c>
      <c r="C98" s="7" t="s">
        <v>943</v>
      </c>
      <c r="D98" s="18" t="s">
        <v>908</v>
      </c>
      <c r="E98" s="18" t="s">
        <v>814</v>
      </c>
    </row>
    <row r="99" spans="1:5" ht="27">
      <c r="A99" s="15">
        <f t="shared" si="1"/>
        <v>98</v>
      </c>
      <c r="B99" s="6" t="s">
        <v>204</v>
      </c>
      <c r="C99" s="7" t="s">
        <v>944</v>
      </c>
      <c r="D99" s="18" t="s">
        <v>807</v>
      </c>
      <c r="E99" s="18" t="s">
        <v>811</v>
      </c>
    </row>
    <row r="100" spans="1:5">
      <c r="A100" s="15">
        <f>ROW()-1</f>
        <v>99</v>
      </c>
      <c r="B100" s="6" t="s">
        <v>204</v>
      </c>
      <c r="C100" s="7" t="s">
        <v>945</v>
      </c>
      <c r="D100" s="18" t="s">
        <v>908</v>
      </c>
      <c r="E100" s="18"/>
    </row>
    <row r="101" spans="1:5">
      <c r="A101" s="15">
        <f>ROW()-1</f>
        <v>100</v>
      </c>
      <c r="B101" s="6" t="s">
        <v>204</v>
      </c>
      <c r="C101" s="7" t="s">
        <v>946</v>
      </c>
      <c r="D101" s="18" t="s">
        <v>808</v>
      </c>
      <c r="E101" s="18"/>
    </row>
    <row r="102" spans="1:5" ht="27">
      <c r="A102" s="15">
        <f t="shared" si="1"/>
        <v>101</v>
      </c>
      <c r="B102" s="6" t="s">
        <v>205</v>
      </c>
      <c r="C102" s="7" t="s">
        <v>56</v>
      </c>
      <c r="D102" s="18" t="s">
        <v>808</v>
      </c>
      <c r="E102" s="18"/>
    </row>
    <row r="103" spans="1:5" ht="27">
      <c r="A103" s="15">
        <f t="shared" si="1"/>
        <v>102</v>
      </c>
      <c r="B103" s="6" t="s">
        <v>206</v>
      </c>
      <c r="C103" s="7" t="s">
        <v>57</v>
      </c>
      <c r="D103" s="18" t="s">
        <v>811</v>
      </c>
      <c r="E103" s="18"/>
    </row>
    <row r="104" spans="1:5">
      <c r="A104" s="15">
        <f t="shared" si="1"/>
        <v>103</v>
      </c>
      <c r="B104" s="6" t="s">
        <v>207</v>
      </c>
      <c r="C104" s="7" t="s">
        <v>58</v>
      </c>
      <c r="D104" s="18" t="s">
        <v>907</v>
      </c>
      <c r="E104" s="18"/>
    </row>
    <row r="105" spans="1:5" ht="135">
      <c r="A105" s="15">
        <f t="shared" si="1"/>
        <v>104</v>
      </c>
      <c r="B105" s="6" t="s">
        <v>211</v>
      </c>
      <c r="C105" s="7" t="s">
        <v>59</v>
      </c>
      <c r="D105" s="18" t="s">
        <v>907</v>
      </c>
      <c r="E105" s="18" t="s">
        <v>807</v>
      </c>
    </row>
    <row r="106" spans="1:5" ht="40.5">
      <c r="A106" s="15">
        <f t="shared" si="1"/>
        <v>105</v>
      </c>
      <c r="B106" s="6" t="s">
        <v>212</v>
      </c>
      <c r="C106" s="7" t="s">
        <v>60</v>
      </c>
      <c r="D106" s="18" t="s">
        <v>907</v>
      </c>
      <c r="E106" s="18"/>
    </row>
    <row r="107" spans="1:5" ht="40.5">
      <c r="A107" s="15">
        <f t="shared" si="1"/>
        <v>106</v>
      </c>
      <c r="B107" s="6" t="s">
        <v>213</v>
      </c>
      <c r="C107" s="7" t="s">
        <v>61</v>
      </c>
      <c r="D107" s="18" t="s">
        <v>808</v>
      </c>
      <c r="E107" s="18"/>
    </row>
    <row r="108" spans="1:5" ht="54">
      <c r="A108" s="15">
        <f t="shared" si="1"/>
        <v>107</v>
      </c>
      <c r="B108" s="6" t="s">
        <v>215</v>
      </c>
      <c r="C108" s="7" t="s">
        <v>62</v>
      </c>
      <c r="D108" s="18" t="s">
        <v>811</v>
      </c>
      <c r="E108" s="18"/>
    </row>
    <row r="109" spans="1:5" ht="81">
      <c r="A109" s="15">
        <f t="shared" ref="A109:A143" si="2">ROW()-1</f>
        <v>108</v>
      </c>
      <c r="B109" s="6" t="s">
        <v>216</v>
      </c>
      <c r="C109" s="7" t="s">
        <v>63</v>
      </c>
      <c r="D109" s="18" t="s">
        <v>811</v>
      </c>
      <c r="E109" s="18" t="s">
        <v>808</v>
      </c>
    </row>
    <row r="110" spans="1:5" ht="40.5">
      <c r="A110" s="15">
        <f t="shared" si="2"/>
        <v>109</v>
      </c>
      <c r="B110" s="6" t="s">
        <v>217</v>
      </c>
      <c r="C110" s="7" t="s">
        <v>64</v>
      </c>
      <c r="D110" s="18" t="s">
        <v>811</v>
      </c>
      <c r="E110" s="18"/>
    </row>
    <row r="111" spans="1:5">
      <c r="A111" s="15">
        <f t="shared" si="2"/>
        <v>110</v>
      </c>
      <c r="B111" s="6" t="s">
        <v>218</v>
      </c>
      <c r="C111" s="7" t="s">
        <v>65</v>
      </c>
      <c r="D111" s="18" t="s">
        <v>811</v>
      </c>
      <c r="E111" s="18"/>
    </row>
    <row r="112" spans="1:5" ht="67.5">
      <c r="A112" s="15">
        <f t="shared" si="2"/>
        <v>111</v>
      </c>
      <c r="B112" s="6" t="s">
        <v>220</v>
      </c>
      <c r="C112" s="7" t="s">
        <v>66</v>
      </c>
      <c r="D112" s="18" t="s">
        <v>808</v>
      </c>
      <c r="E112" s="18"/>
    </row>
    <row r="113" spans="1:5" ht="189">
      <c r="A113" s="15">
        <f t="shared" si="2"/>
        <v>112</v>
      </c>
      <c r="B113" s="6" t="s">
        <v>221</v>
      </c>
      <c r="C113" s="7" t="s">
        <v>823</v>
      </c>
      <c r="D113" s="18" t="s">
        <v>811</v>
      </c>
      <c r="E113" s="18"/>
    </row>
    <row r="114" spans="1:5">
      <c r="A114" s="15">
        <f t="shared" si="2"/>
        <v>113</v>
      </c>
      <c r="B114" s="6" t="s">
        <v>222</v>
      </c>
      <c r="C114" s="7" t="s">
        <v>67</v>
      </c>
      <c r="D114" s="18" t="s">
        <v>811</v>
      </c>
      <c r="E114" s="18"/>
    </row>
    <row r="115" spans="1:5" ht="27">
      <c r="A115" s="15">
        <f t="shared" si="2"/>
        <v>114</v>
      </c>
      <c r="B115" s="6" t="s">
        <v>223</v>
      </c>
      <c r="C115" s="7" t="s">
        <v>68</v>
      </c>
      <c r="D115" s="18" t="s">
        <v>375</v>
      </c>
      <c r="E115" s="18"/>
    </row>
    <row r="116" spans="1:5" ht="27">
      <c r="A116" s="15">
        <f t="shared" si="2"/>
        <v>115</v>
      </c>
      <c r="B116" s="6" t="s">
        <v>224</v>
      </c>
      <c r="C116" s="7" t="s">
        <v>69</v>
      </c>
      <c r="D116" s="18" t="s">
        <v>808</v>
      </c>
      <c r="E116" s="18"/>
    </row>
    <row r="117" spans="1:5" ht="27">
      <c r="A117" s="15">
        <f t="shared" si="2"/>
        <v>116</v>
      </c>
      <c r="B117" s="6" t="s">
        <v>225</v>
      </c>
      <c r="C117" s="7" t="s">
        <v>70</v>
      </c>
      <c r="D117" s="18" t="s">
        <v>919</v>
      </c>
      <c r="E117" s="18" t="s">
        <v>814</v>
      </c>
    </row>
    <row r="118" spans="1:5">
      <c r="A118" s="15">
        <f t="shared" si="2"/>
        <v>117</v>
      </c>
      <c r="B118" s="6" t="s">
        <v>226</v>
      </c>
      <c r="C118" s="7" t="s">
        <v>71</v>
      </c>
      <c r="D118" s="18" t="s">
        <v>375</v>
      </c>
      <c r="E118" s="18"/>
    </row>
    <row r="119" spans="1:5" ht="40.5">
      <c r="A119" s="15">
        <f t="shared" si="2"/>
        <v>118</v>
      </c>
      <c r="B119" s="6" t="s">
        <v>228</v>
      </c>
      <c r="C119" s="7" t="s">
        <v>72</v>
      </c>
      <c r="D119" s="18" t="s">
        <v>808</v>
      </c>
      <c r="E119" s="18"/>
    </row>
    <row r="120" spans="1:5" ht="27">
      <c r="A120" s="15">
        <f t="shared" si="2"/>
        <v>119</v>
      </c>
      <c r="B120" s="6" t="s">
        <v>231</v>
      </c>
      <c r="C120" s="7" t="s">
        <v>73</v>
      </c>
      <c r="D120" s="18" t="s">
        <v>811</v>
      </c>
      <c r="E120" s="18" t="s">
        <v>908</v>
      </c>
    </row>
    <row r="121" spans="1:5" ht="40.5">
      <c r="A121" s="15">
        <f t="shared" si="2"/>
        <v>120</v>
      </c>
      <c r="B121" s="6" t="s">
        <v>232</v>
      </c>
      <c r="C121" s="7" t="s">
        <v>74</v>
      </c>
      <c r="D121" s="18" t="s">
        <v>808</v>
      </c>
      <c r="E121" s="18"/>
    </row>
    <row r="122" spans="1:5" ht="54">
      <c r="A122" s="15">
        <f t="shared" si="2"/>
        <v>121</v>
      </c>
      <c r="B122" s="6" t="s">
        <v>234</v>
      </c>
      <c r="C122" s="7" t="s">
        <v>75</v>
      </c>
      <c r="D122" s="18" t="s">
        <v>811</v>
      </c>
      <c r="E122" s="18"/>
    </row>
    <row r="123" spans="1:5" ht="27">
      <c r="A123" s="15">
        <f t="shared" si="2"/>
        <v>122</v>
      </c>
      <c r="B123" s="6" t="s">
        <v>236</v>
      </c>
      <c r="C123" s="7" t="s">
        <v>76</v>
      </c>
      <c r="D123" s="18" t="s">
        <v>908</v>
      </c>
      <c r="E123" s="18" t="s">
        <v>808</v>
      </c>
    </row>
    <row r="124" spans="1:5" ht="27">
      <c r="A124" s="15">
        <f t="shared" si="2"/>
        <v>123</v>
      </c>
      <c r="B124" s="6" t="s">
        <v>237</v>
      </c>
      <c r="C124" s="7" t="s">
        <v>77</v>
      </c>
      <c r="D124" s="18" t="s">
        <v>907</v>
      </c>
      <c r="E124" s="18"/>
    </row>
    <row r="125" spans="1:5" ht="40.5">
      <c r="A125" s="15">
        <f t="shared" si="2"/>
        <v>124</v>
      </c>
      <c r="B125" s="6" t="s">
        <v>239</v>
      </c>
      <c r="C125" s="7" t="s">
        <v>78</v>
      </c>
      <c r="D125" s="18" t="s">
        <v>808</v>
      </c>
      <c r="E125" s="18"/>
    </row>
    <row r="126" spans="1:5">
      <c r="A126" s="15">
        <f t="shared" si="2"/>
        <v>125</v>
      </c>
      <c r="B126" s="6" t="s">
        <v>247</v>
      </c>
      <c r="C126" s="7" t="s">
        <v>79</v>
      </c>
      <c r="D126" s="18" t="s">
        <v>808</v>
      </c>
      <c r="E126" s="18"/>
    </row>
    <row r="127" spans="1:5" ht="40.5">
      <c r="A127" s="15">
        <f t="shared" si="2"/>
        <v>126</v>
      </c>
      <c r="B127" s="6" t="s">
        <v>248</v>
      </c>
      <c r="C127" s="7" t="s">
        <v>80</v>
      </c>
      <c r="D127" s="18" t="s">
        <v>811</v>
      </c>
      <c r="E127" s="18"/>
    </row>
    <row r="128" spans="1:5" ht="27">
      <c r="A128" s="15">
        <f t="shared" si="2"/>
        <v>127</v>
      </c>
      <c r="B128" s="6" t="s">
        <v>249</v>
      </c>
      <c r="C128" s="7" t="s">
        <v>81</v>
      </c>
      <c r="D128" s="18" t="s">
        <v>811</v>
      </c>
      <c r="E128" s="18"/>
    </row>
    <row r="129" spans="1:5">
      <c r="A129" s="15">
        <f t="shared" si="2"/>
        <v>128</v>
      </c>
      <c r="B129" s="6" t="s">
        <v>250</v>
      </c>
      <c r="C129" s="7" t="s">
        <v>82</v>
      </c>
      <c r="D129" s="18" t="s">
        <v>811</v>
      </c>
      <c r="E129" s="18"/>
    </row>
    <row r="130" spans="1:5" ht="27">
      <c r="A130" s="15">
        <f t="shared" si="2"/>
        <v>129</v>
      </c>
      <c r="B130" s="6" t="s">
        <v>254</v>
      </c>
      <c r="C130" s="7" t="s">
        <v>83</v>
      </c>
      <c r="D130" s="18" t="s">
        <v>808</v>
      </c>
      <c r="E130" s="18"/>
    </row>
    <row r="131" spans="1:5" ht="40.5">
      <c r="A131" s="15">
        <f t="shared" si="2"/>
        <v>130</v>
      </c>
      <c r="B131" s="6" t="s">
        <v>260</v>
      </c>
      <c r="C131" s="7" t="s">
        <v>84</v>
      </c>
      <c r="D131" s="18" t="s">
        <v>811</v>
      </c>
      <c r="E131" s="18"/>
    </row>
    <row r="132" spans="1:5" ht="27">
      <c r="A132" s="15">
        <f t="shared" si="2"/>
        <v>131</v>
      </c>
      <c r="B132" s="6" t="s">
        <v>261</v>
      </c>
      <c r="C132" s="7" t="s">
        <v>85</v>
      </c>
      <c r="D132" s="18" t="s">
        <v>919</v>
      </c>
      <c r="E132" s="18" t="s">
        <v>814</v>
      </c>
    </row>
    <row r="133" spans="1:5" ht="40.5">
      <c r="A133" s="15">
        <f t="shared" si="2"/>
        <v>132</v>
      </c>
      <c r="B133" s="6" t="s">
        <v>263</v>
      </c>
      <c r="C133" s="7" t="s">
        <v>86</v>
      </c>
      <c r="D133" s="18" t="s">
        <v>808</v>
      </c>
      <c r="E133" s="18"/>
    </row>
    <row r="134" spans="1:5" ht="27">
      <c r="A134" s="15">
        <f t="shared" si="2"/>
        <v>133</v>
      </c>
      <c r="B134" s="6" t="s">
        <v>264</v>
      </c>
      <c r="C134" s="7" t="s">
        <v>947</v>
      </c>
      <c r="D134" s="18" t="s">
        <v>811</v>
      </c>
      <c r="E134" s="18"/>
    </row>
    <row r="135" spans="1:5" ht="27">
      <c r="A135" s="15">
        <f>ROW()-1</f>
        <v>134</v>
      </c>
      <c r="B135" s="6" t="s">
        <v>264</v>
      </c>
      <c r="C135" s="7" t="s">
        <v>948</v>
      </c>
      <c r="D135" s="18" t="s">
        <v>811</v>
      </c>
      <c r="E135" s="18"/>
    </row>
    <row r="136" spans="1:5" ht="27">
      <c r="A136" s="15">
        <f t="shared" si="2"/>
        <v>135</v>
      </c>
      <c r="B136" s="6" t="s">
        <v>265</v>
      </c>
      <c r="C136" s="7" t="s">
        <v>87</v>
      </c>
      <c r="D136" s="18" t="s">
        <v>808</v>
      </c>
      <c r="E136" s="18"/>
    </row>
    <row r="137" spans="1:5" ht="27">
      <c r="A137" s="15">
        <f t="shared" si="2"/>
        <v>136</v>
      </c>
      <c r="B137" s="6" t="s">
        <v>343</v>
      </c>
      <c r="C137" s="7" t="s">
        <v>282</v>
      </c>
      <c r="D137" s="18" t="s">
        <v>811</v>
      </c>
      <c r="E137" s="18"/>
    </row>
    <row r="138" spans="1:5" ht="108">
      <c r="A138" s="15">
        <f t="shared" si="2"/>
        <v>137</v>
      </c>
      <c r="B138" s="6" t="s">
        <v>340</v>
      </c>
      <c r="C138" s="7" t="s">
        <v>797</v>
      </c>
      <c r="D138" s="18" t="s">
        <v>811</v>
      </c>
      <c r="E138" s="18"/>
    </row>
    <row r="139" spans="1:5" ht="67.5">
      <c r="A139" s="15">
        <f t="shared" si="2"/>
        <v>138</v>
      </c>
      <c r="B139" s="6" t="s">
        <v>339</v>
      </c>
      <c r="C139" s="7" t="s">
        <v>281</v>
      </c>
      <c r="D139" s="18" t="s">
        <v>808</v>
      </c>
      <c r="E139" s="18"/>
    </row>
    <row r="140" spans="1:5">
      <c r="A140" s="15">
        <f t="shared" si="2"/>
        <v>139</v>
      </c>
      <c r="B140" s="6" t="s">
        <v>337</v>
      </c>
      <c r="C140" s="7" t="s">
        <v>280</v>
      </c>
      <c r="D140" s="18" t="s">
        <v>811</v>
      </c>
      <c r="E140" s="18"/>
    </row>
    <row r="141" spans="1:5" ht="54">
      <c r="A141" s="15">
        <f t="shared" si="2"/>
        <v>140</v>
      </c>
      <c r="B141" s="6" t="s">
        <v>335</v>
      </c>
      <c r="C141" s="7" t="s">
        <v>279</v>
      </c>
      <c r="D141" s="18" t="s">
        <v>811</v>
      </c>
      <c r="E141" s="18" t="s">
        <v>808</v>
      </c>
    </row>
    <row r="142" spans="1:5" ht="94.5">
      <c r="A142" s="15">
        <f t="shared" si="2"/>
        <v>141</v>
      </c>
      <c r="B142" s="6" t="s">
        <v>333</v>
      </c>
      <c r="C142" s="7" t="s">
        <v>278</v>
      </c>
      <c r="D142" s="18" t="s">
        <v>808</v>
      </c>
      <c r="E142" s="18"/>
    </row>
    <row r="143" spans="1:5" ht="27">
      <c r="A143" s="15">
        <f t="shared" si="2"/>
        <v>142</v>
      </c>
      <c r="B143" s="6" t="s">
        <v>332</v>
      </c>
      <c r="C143" s="7" t="s">
        <v>949</v>
      </c>
      <c r="D143" s="18" t="s">
        <v>807</v>
      </c>
      <c r="E143" s="18"/>
    </row>
    <row r="144" spans="1:5" ht="40.5">
      <c r="A144" s="15">
        <f>ROW()-1</f>
        <v>143</v>
      </c>
      <c r="B144" s="6" t="s">
        <v>332</v>
      </c>
      <c r="C144" s="7" t="s">
        <v>950</v>
      </c>
      <c r="D144" s="18" t="s">
        <v>808</v>
      </c>
      <c r="E144" s="18"/>
    </row>
    <row r="145" spans="1:5" ht="27">
      <c r="A145" s="15">
        <f>ROW()-1</f>
        <v>144</v>
      </c>
      <c r="B145" s="6" t="s">
        <v>332</v>
      </c>
      <c r="C145" s="7" t="s">
        <v>951</v>
      </c>
      <c r="D145" s="18" t="s">
        <v>811</v>
      </c>
      <c r="E145" s="18"/>
    </row>
    <row r="146" spans="1:5">
      <c r="A146" s="15">
        <f>ROW()-1</f>
        <v>145</v>
      </c>
      <c r="B146" s="6" t="s">
        <v>332</v>
      </c>
      <c r="C146" s="7" t="s">
        <v>952</v>
      </c>
      <c r="D146" s="18" t="s">
        <v>808</v>
      </c>
      <c r="E146" s="18"/>
    </row>
    <row r="147" spans="1:5" ht="27">
      <c r="A147" s="15">
        <f>ROW()-1</f>
        <v>146</v>
      </c>
      <c r="B147" s="6" t="s">
        <v>332</v>
      </c>
      <c r="C147" s="7" t="s">
        <v>953</v>
      </c>
      <c r="D147" s="18" t="s">
        <v>811</v>
      </c>
      <c r="E147" s="18" t="s">
        <v>808</v>
      </c>
    </row>
    <row r="148" spans="1:5" ht="54">
      <c r="A148" s="15">
        <f t="shared" ref="A148:A172" si="3">ROW()-1</f>
        <v>147</v>
      </c>
      <c r="B148" s="6" t="s">
        <v>330</v>
      </c>
      <c r="C148" s="7" t="s">
        <v>800</v>
      </c>
      <c r="D148" s="18" t="s">
        <v>922</v>
      </c>
      <c r="E148" s="18" t="s">
        <v>811</v>
      </c>
    </row>
    <row r="149" spans="1:5" ht="27">
      <c r="A149" s="15">
        <f t="shared" si="3"/>
        <v>148</v>
      </c>
      <c r="B149" s="6" t="s">
        <v>327</v>
      </c>
      <c r="C149" s="7" t="s">
        <v>956</v>
      </c>
      <c r="D149" s="18" t="s">
        <v>811</v>
      </c>
      <c r="E149" s="18"/>
    </row>
    <row r="150" spans="1:5" ht="27">
      <c r="A150" s="15">
        <f t="shared" ref="A150:A152" si="4">ROW()-1</f>
        <v>149</v>
      </c>
      <c r="B150" s="6" t="s">
        <v>327</v>
      </c>
      <c r="C150" s="7" t="s">
        <v>954</v>
      </c>
      <c r="D150" s="18" t="s">
        <v>811</v>
      </c>
      <c r="E150" s="18"/>
    </row>
    <row r="151" spans="1:5">
      <c r="A151" s="15">
        <f t="shared" si="4"/>
        <v>150</v>
      </c>
      <c r="B151" s="6" t="s">
        <v>327</v>
      </c>
      <c r="C151" s="7" t="s">
        <v>955</v>
      </c>
      <c r="D151" s="18" t="s">
        <v>811</v>
      </c>
      <c r="E151" s="18"/>
    </row>
    <row r="152" spans="1:5">
      <c r="A152" s="15">
        <f t="shared" si="4"/>
        <v>151</v>
      </c>
      <c r="B152" s="6" t="s">
        <v>327</v>
      </c>
      <c r="C152" s="7" t="s">
        <v>957</v>
      </c>
      <c r="D152" s="18" t="s">
        <v>811</v>
      </c>
      <c r="E152" s="18" t="s">
        <v>808</v>
      </c>
    </row>
    <row r="153" spans="1:5" ht="54">
      <c r="A153" s="15">
        <f t="shared" si="3"/>
        <v>152</v>
      </c>
      <c r="B153" s="6" t="s">
        <v>325</v>
      </c>
      <c r="C153" s="7" t="s">
        <v>277</v>
      </c>
      <c r="D153" s="18" t="s">
        <v>811</v>
      </c>
      <c r="E153" s="18"/>
    </row>
    <row r="154" spans="1:5" ht="40.5">
      <c r="A154" s="15">
        <f t="shared" si="3"/>
        <v>153</v>
      </c>
      <c r="B154" s="6" t="s">
        <v>322</v>
      </c>
      <c r="C154" s="7" t="s">
        <v>276</v>
      </c>
      <c r="D154" s="18" t="s">
        <v>808</v>
      </c>
      <c r="E154" s="18" t="s">
        <v>811</v>
      </c>
    </row>
    <row r="155" spans="1:5" ht="40.5">
      <c r="A155" s="15">
        <f t="shared" si="3"/>
        <v>154</v>
      </c>
      <c r="B155" s="6" t="s">
        <v>321</v>
      </c>
      <c r="C155" s="7" t="s">
        <v>275</v>
      </c>
      <c r="D155" s="18" t="s">
        <v>807</v>
      </c>
      <c r="E155" s="18" t="s">
        <v>808</v>
      </c>
    </row>
    <row r="156" spans="1:5">
      <c r="A156" s="15">
        <f t="shared" si="3"/>
        <v>155</v>
      </c>
      <c r="B156" s="6" t="s">
        <v>320</v>
      </c>
      <c r="C156" s="7" t="s">
        <v>274</v>
      </c>
      <c r="D156" s="18" t="s">
        <v>811</v>
      </c>
      <c r="E156" s="18"/>
    </row>
    <row r="157" spans="1:5">
      <c r="A157" s="15">
        <f t="shared" si="3"/>
        <v>156</v>
      </c>
      <c r="B157" s="6" t="s">
        <v>319</v>
      </c>
      <c r="C157" s="7" t="s">
        <v>958</v>
      </c>
      <c r="D157" s="18" t="s">
        <v>811</v>
      </c>
      <c r="E157" s="18"/>
    </row>
    <row r="158" spans="1:5" ht="27">
      <c r="A158" s="15">
        <f>ROW()-1</f>
        <v>157</v>
      </c>
      <c r="B158" s="6" t="s">
        <v>319</v>
      </c>
      <c r="C158" s="7" t="s">
        <v>959</v>
      </c>
      <c r="D158" s="18" t="s">
        <v>811</v>
      </c>
      <c r="E158" s="18"/>
    </row>
    <row r="159" spans="1:5">
      <c r="A159" s="15">
        <f t="shared" si="3"/>
        <v>158</v>
      </c>
      <c r="B159" s="6" t="s">
        <v>310</v>
      </c>
      <c r="C159" s="7" t="s">
        <v>273</v>
      </c>
      <c r="D159" s="18" t="s">
        <v>907</v>
      </c>
      <c r="E159" s="18"/>
    </row>
    <row r="160" spans="1:5" ht="27">
      <c r="A160" s="15">
        <f t="shared" si="3"/>
        <v>159</v>
      </c>
      <c r="B160" s="6" t="s">
        <v>309</v>
      </c>
      <c r="C160" s="7" t="s">
        <v>960</v>
      </c>
      <c r="D160" s="18" t="s">
        <v>807</v>
      </c>
      <c r="E160" s="18" t="s">
        <v>809</v>
      </c>
    </row>
    <row r="161" spans="1:5" ht="27">
      <c r="A161" s="15">
        <f t="shared" ref="A161:A163" si="5">ROW()-1</f>
        <v>160</v>
      </c>
      <c r="B161" s="6" t="s">
        <v>309</v>
      </c>
      <c r="C161" s="7" t="s">
        <v>961</v>
      </c>
      <c r="D161" s="18" t="s">
        <v>807</v>
      </c>
      <c r="E161" s="18" t="s">
        <v>811</v>
      </c>
    </row>
    <row r="162" spans="1:5" ht="40.5">
      <c r="A162" s="15">
        <f t="shared" si="5"/>
        <v>161</v>
      </c>
      <c r="B162" s="6" t="s">
        <v>309</v>
      </c>
      <c r="C162" s="7" t="s">
        <v>962</v>
      </c>
      <c r="D162" s="18" t="s">
        <v>811</v>
      </c>
      <c r="E162" s="18"/>
    </row>
    <row r="163" spans="1:5">
      <c r="A163" s="15">
        <f t="shared" si="5"/>
        <v>162</v>
      </c>
      <c r="B163" s="6" t="s">
        <v>309</v>
      </c>
      <c r="C163" s="7" t="s">
        <v>963</v>
      </c>
      <c r="D163" s="18" t="s">
        <v>807</v>
      </c>
      <c r="E163" s="18" t="s">
        <v>811</v>
      </c>
    </row>
    <row r="164" spans="1:5" ht="54">
      <c r="A164" s="15">
        <f t="shared" si="3"/>
        <v>163</v>
      </c>
      <c r="B164" s="6" t="s">
        <v>307</v>
      </c>
      <c r="C164" s="7" t="s">
        <v>805</v>
      </c>
      <c r="D164" s="18" t="s">
        <v>811</v>
      </c>
      <c r="E164" s="18"/>
    </row>
    <row r="165" spans="1:5" ht="54">
      <c r="A165" s="15">
        <f t="shared" si="3"/>
        <v>164</v>
      </c>
      <c r="B165" s="6" t="s">
        <v>305</v>
      </c>
      <c r="C165" s="7" t="s">
        <v>272</v>
      </c>
      <c r="D165" s="18" t="s">
        <v>808</v>
      </c>
      <c r="E165" s="18"/>
    </row>
    <row r="166" spans="1:5" ht="40.5">
      <c r="A166" s="15">
        <f t="shared" si="3"/>
        <v>165</v>
      </c>
      <c r="B166" s="6" t="s">
        <v>304</v>
      </c>
      <c r="C166" s="39" t="s">
        <v>964</v>
      </c>
      <c r="D166" s="18" t="s">
        <v>811</v>
      </c>
      <c r="E166" s="18"/>
    </row>
    <row r="167" spans="1:5" ht="27">
      <c r="A167" s="15">
        <f>ROW()-1</f>
        <v>166</v>
      </c>
      <c r="B167" s="6" t="s">
        <v>304</v>
      </c>
      <c r="C167" s="39" t="s">
        <v>965</v>
      </c>
      <c r="D167" s="18" t="s">
        <v>811</v>
      </c>
      <c r="E167" s="18" t="s">
        <v>808</v>
      </c>
    </row>
    <row r="168" spans="1:5" ht="40.5">
      <c r="A168" s="15">
        <f t="shared" si="3"/>
        <v>167</v>
      </c>
      <c r="B168" s="6" t="s">
        <v>301</v>
      </c>
      <c r="C168" s="7" t="s">
        <v>271</v>
      </c>
      <c r="D168" s="18" t="s">
        <v>907</v>
      </c>
      <c r="E168" s="18"/>
    </row>
    <row r="169" spans="1:5">
      <c r="A169" s="15">
        <f t="shared" si="3"/>
        <v>168</v>
      </c>
      <c r="B169" s="6" t="s">
        <v>291</v>
      </c>
      <c r="C169" s="7" t="s">
        <v>270</v>
      </c>
      <c r="D169" s="18" t="s">
        <v>811</v>
      </c>
      <c r="E169" s="18"/>
    </row>
    <row r="170" spans="1:5" ht="54">
      <c r="A170" s="15">
        <f t="shared" si="3"/>
        <v>169</v>
      </c>
      <c r="B170" s="6" t="s">
        <v>290</v>
      </c>
      <c r="C170" s="7" t="s">
        <v>269</v>
      </c>
      <c r="D170" s="18" t="s">
        <v>811</v>
      </c>
      <c r="E170" s="18"/>
    </row>
    <row r="171" spans="1:5" ht="135">
      <c r="A171" s="15">
        <f t="shared" si="3"/>
        <v>170</v>
      </c>
      <c r="B171" s="6" t="s">
        <v>289</v>
      </c>
      <c r="C171" s="7" t="s">
        <v>268</v>
      </c>
      <c r="D171" s="18" t="s">
        <v>811</v>
      </c>
      <c r="E171" s="18"/>
    </row>
    <row r="172" spans="1:5" ht="409.5">
      <c r="A172" s="16">
        <f t="shared" si="3"/>
        <v>171</v>
      </c>
      <c r="B172" s="9" t="s">
        <v>288</v>
      </c>
      <c r="C172" s="10" t="s">
        <v>966</v>
      </c>
      <c r="D172" s="19" t="s">
        <v>811</v>
      </c>
      <c r="E172" s="19"/>
    </row>
    <row r="173" spans="1:5" ht="54">
      <c r="A173" s="15">
        <f t="shared" ref="A173:A176" si="6">ROW()-1</f>
        <v>172</v>
      </c>
      <c r="B173" s="6" t="s">
        <v>287</v>
      </c>
      <c r="C173" s="7" t="s">
        <v>267</v>
      </c>
      <c r="D173" s="18" t="s">
        <v>807</v>
      </c>
      <c r="E173" s="18" t="s">
        <v>808</v>
      </c>
    </row>
    <row r="174" spans="1:5" ht="121.5">
      <c r="A174" s="15">
        <f t="shared" si="6"/>
        <v>173</v>
      </c>
      <c r="B174" s="6" t="s">
        <v>284</v>
      </c>
      <c r="C174" s="39" t="s">
        <v>969</v>
      </c>
      <c r="D174" s="18" t="s">
        <v>375</v>
      </c>
      <c r="E174" s="18"/>
    </row>
    <row r="175" spans="1:5" ht="108">
      <c r="A175" s="15">
        <f t="shared" si="6"/>
        <v>174</v>
      </c>
      <c r="B175" s="6" t="s">
        <v>284</v>
      </c>
      <c r="C175" s="39" t="s">
        <v>967</v>
      </c>
      <c r="D175" s="18" t="s">
        <v>808</v>
      </c>
      <c r="E175" s="18"/>
    </row>
    <row r="176" spans="1:5" ht="27">
      <c r="A176" s="15">
        <f t="shared" si="6"/>
        <v>175</v>
      </c>
      <c r="B176" s="6" t="s">
        <v>284</v>
      </c>
      <c r="C176" s="39" t="s">
        <v>968</v>
      </c>
      <c r="D176" s="18" t="s">
        <v>807</v>
      </c>
      <c r="E176" s="18"/>
    </row>
  </sheetData>
  <phoneticPr fontId="1"/>
  <dataValidations count="1">
    <dataValidation type="list" imeMode="hiragana" allowBlank="1" showInputMessage="1" showErrorMessage="1" sqref="D2:E176 D177:D1048576" xr:uid="{974F714D-2C75-431F-9C08-8A6EA9DD51E0}">
      <formula1>"発行形態,編集作業,紙面の内容,紙面の構成・表記,パブコメ・区民意見募集,地域版,印刷,納品作業,施設等配布,戸別配付,区民のひろば,音声版・点字版,ホームページ版,アプリ,カタログポケット,メールマガジン,文化・スポーツ情報ガイド,区のおしらせ「せたがや」以外へのご意見等,その他"</formula1>
    </dataValidation>
  </dataValidations>
  <printOptions horizontalCentered="1"/>
  <pageMargins left="0.78740157480314965" right="0.78740157480314965" top="0.78740157480314965" bottom="0.78740157480314965" header="0.59055118110236227" footer="0.59055118110236227"/>
  <pageSetup paperSize="8" scale="92"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回答一覧</vt:lpstr>
      <vt:lpstr>ピボットテーブル・グラフ</vt:lpstr>
      <vt:lpstr>記述式回答_区のおしらせの入手方法その他</vt:lpstr>
      <vt:lpstr>記述式回答_区のおしらせに期待することその他</vt:lpstr>
      <vt:lpstr>記述式回答_区のおしらせで特集してほしいテーマその他</vt:lpstr>
      <vt:lpstr>記述式回答_ご意見等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2025-06-29T17:54:37Z</dcterms:created>
  <dcterms:modified xsi:type="dcterms:W3CDTF">2025-06-29T23:46:58Z</dcterms:modified>
</cp:coreProperties>
</file>