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Setagaya.local\files\SEA02236\セキュリティフォルダ\オープンデータ\保育施設空き情報\"/>
    </mc:Choice>
  </mc:AlternateContent>
  <xr:revisionPtr revIDLastSave="0" documentId="13_ncr:1_{C93871AE-ECDE-4861-9F00-EA6841DA644C}" xr6:coauthVersionLast="47" xr6:coauthVersionMax="47" xr10:uidLastSave="{00000000-0000-0000-0000-000000000000}"/>
  <bookViews>
    <workbookView xWindow="-110" yWindow="-110" windowWidth="19420" windowHeight="10420" xr2:uid="{00000000-000D-0000-FFFF-FFFF00000000}"/>
  </bookViews>
  <sheets>
    <sheet name="全地域保育空き状況" sheetId="1" r:id="rId1"/>
    <sheet name="認可保育園" sheetId="3" r:id="rId2"/>
    <sheet name="認証保育所" sheetId="4" r:id="rId3"/>
    <sheet name="保育室・保育ママ" sheetId="5" r:id="rId4"/>
    <sheet name="企業主導型" sheetId="6" r:id="rId5"/>
    <sheet name="施設一覧" sheetId="2" r:id="rId6"/>
  </sheets>
  <definedNames>
    <definedName name="_xlnm._FilterDatabase" localSheetId="5" hidden="1">施設一覧!$A$1:$Q$1037</definedName>
    <definedName name="_xlnm._FilterDatabase" localSheetId="0" hidden="1">全地域保育空き状況!$A$1:$R$359</definedName>
    <definedName name="_xlnm._FilterDatabase" localSheetId="1" hidden="1">認可保育園!$A$1:$K$298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2" i="1" l="1"/>
  <c r="Q243" i="1"/>
  <c r="R243" i="1"/>
  <c r="F243" i="1"/>
  <c r="G243" i="1"/>
  <c r="H243" i="1"/>
  <c r="I243" i="1"/>
  <c r="J243" i="1"/>
  <c r="K243" i="1"/>
  <c r="Q95" i="1"/>
  <c r="Q94" i="1"/>
  <c r="O564" i="2"/>
  <c r="O563" i="2"/>
  <c r="O562" i="2"/>
  <c r="O561" i="2"/>
  <c r="O560" i="2"/>
  <c r="O559" i="2"/>
  <c r="O558" i="2"/>
  <c r="O557" i="2"/>
  <c r="O556" i="2"/>
  <c r="O555" i="2"/>
  <c r="O554" i="2"/>
  <c r="O553" i="2"/>
  <c r="O552" i="2"/>
  <c r="O551" i="2"/>
  <c r="O550" i="2"/>
  <c r="O549" i="2"/>
  <c r="O548" i="2"/>
  <c r="O547" i="2"/>
  <c r="O546" i="2"/>
  <c r="O545" i="2"/>
  <c r="O544" i="2"/>
  <c r="O543" i="2"/>
  <c r="O542" i="2"/>
  <c r="O541" i="2"/>
  <c r="O540" i="2"/>
  <c r="O539" i="2"/>
  <c r="O538" i="2"/>
  <c r="O537" i="2"/>
  <c r="O536" i="2"/>
  <c r="O535" i="2"/>
  <c r="O534" i="2"/>
  <c r="O533" i="2"/>
  <c r="O532" i="2"/>
  <c r="O531" i="2"/>
  <c r="O530" i="2"/>
  <c r="O529" i="2"/>
  <c r="O528" i="2"/>
  <c r="O527" i="2"/>
  <c r="O526" i="2"/>
  <c r="O525" i="2"/>
  <c r="O524" i="2"/>
  <c r="O523" i="2"/>
  <c r="O522" i="2"/>
  <c r="O521" i="2"/>
  <c r="O520" i="2"/>
  <c r="O519" i="2"/>
  <c r="O518" i="2"/>
  <c r="O517" i="2"/>
  <c r="O516" i="2"/>
  <c r="O515" i="2"/>
  <c r="O514" i="2"/>
  <c r="O513" i="2"/>
  <c r="O512" i="2"/>
  <c r="O511" i="2"/>
  <c r="O510" i="2"/>
  <c r="O509" i="2"/>
  <c r="O508" i="2"/>
  <c r="O507" i="2"/>
  <c r="O506" i="2"/>
  <c r="O505" i="2"/>
  <c r="O504" i="2"/>
  <c r="O503" i="2"/>
  <c r="O502" i="2"/>
  <c r="O501" i="2"/>
  <c r="O500" i="2"/>
  <c r="O499" i="2"/>
  <c r="O498" i="2"/>
  <c r="O497" i="2"/>
  <c r="O496" i="2"/>
  <c r="O495" i="2"/>
  <c r="O494" i="2"/>
  <c r="O493" i="2"/>
  <c r="O492" i="2"/>
  <c r="O491" i="2"/>
  <c r="O490" i="2"/>
  <c r="O489" i="2"/>
  <c r="O488" i="2"/>
  <c r="O487" i="2"/>
  <c r="O486" i="2"/>
  <c r="O485" i="2"/>
  <c r="O484" i="2"/>
  <c r="O483" i="2"/>
  <c r="O482" i="2"/>
  <c r="O481" i="2"/>
  <c r="O480" i="2"/>
  <c r="O479" i="2"/>
  <c r="O478" i="2"/>
  <c r="O477" i="2"/>
  <c r="O476" i="2"/>
  <c r="O475" i="2"/>
  <c r="O474" i="2"/>
  <c r="O473" i="2"/>
  <c r="O472" i="2"/>
  <c r="O471" i="2"/>
  <c r="O470" i="2"/>
  <c r="O469" i="2"/>
  <c r="O468" i="2"/>
  <c r="O467" i="2"/>
  <c r="O466" i="2"/>
  <c r="O465" i="2"/>
  <c r="O464" i="2"/>
  <c r="O463" i="2"/>
  <c r="O462" i="2"/>
  <c r="O461" i="2"/>
  <c r="O460" i="2"/>
  <c r="O459" i="2"/>
  <c r="O458"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 i="2"/>
  <c r="P243" i="1" l="1"/>
  <c r="L308" i="1"/>
  <c r="S308" i="1" s="1"/>
  <c r="L246" i="1"/>
  <c r="S246" i="1" s="1"/>
  <c r="L165" i="1"/>
  <c r="S165" i="1" s="1"/>
  <c r="L104" i="1"/>
  <c r="S104" i="1" s="1"/>
  <c r="L7" i="1"/>
  <c r="S7" i="1" s="1"/>
  <c r="R308" i="1" l="1"/>
  <c r="Q308" i="1"/>
  <c r="O308" i="1"/>
  <c r="M308" i="1"/>
  <c r="M309" i="1"/>
  <c r="M310" i="1"/>
  <c r="M311" i="1"/>
  <c r="M312" i="1"/>
  <c r="M313" i="1"/>
  <c r="M314" i="1"/>
  <c r="M315" i="1"/>
  <c r="M316" i="1"/>
  <c r="M317" i="1"/>
  <c r="M307" i="1"/>
  <c r="K308" i="1"/>
  <c r="J308" i="1"/>
  <c r="I308" i="1"/>
  <c r="H308" i="1"/>
  <c r="G308" i="1"/>
  <c r="F308" i="1"/>
  <c r="R246" i="1"/>
  <c r="Q246" i="1"/>
  <c r="O246" i="1"/>
  <c r="M245" i="1"/>
  <c r="M246" i="1"/>
  <c r="M247" i="1"/>
  <c r="M248" i="1"/>
  <c r="M249" i="1"/>
  <c r="M250" i="1"/>
  <c r="M244" i="1"/>
  <c r="K246" i="1"/>
  <c r="J246" i="1"/>
  <c r="I246" i="1"/>
  <c r="H246" i="1"/>
  <c r="G246" i="1"/>
  <c r="F246" i="1"/>
  <c r="R165" i="1"/>
  <c r="Q165" i="1"/>
  <c r="O165" i="1"/>
  <c r="M157" i="1"/>
  <c r="M158" i="1"/>
  <c r="M159" i="1"/>
  <c r="M160" i="1"/>
  <c r="M161" i="1"/>
  <c r="M162" i="1"/>
  <c r="M163" i="1"/>
  <c r="M164" i="1"/>
  <c r="M165" i="1"/>
  <c r="M166" i="1"/>
  <c r="M156" i="1"/>
  <c r="K165" i="1"/>
  <c r="J165" i="1"/>
  <c r="I165" i="1"/>
  <c r="H165" i="1"/>
  <c r="G165" i="1"/>
  <c r="F165" i="1"/>
  <c r="R104" i="1"/>
  <c r="Q104" i="1"/>
  <c r="O104" i="1"/>
  <c r="M104" i="1"/>
  <c r="K104" i="1"/>
  <c r="J104" i="1"/>
  <c r="I104" i="1"/>
  <c r="H104" i="1"/>
  <c r="G104" i="1"/>
  <c r="F104" i="1"/>
  <c r="M105" i="1"/>
  <c r="M106" i="1"/>
  <c r="M107" i="1"/>
  <c r="M108" i="1"/>
  <c r="M103" i="1"/>
  <c r="R7" i="1"/>
  <c r="Q7" i="1"/>
  <c r="O7" i="1"/>
  <c r="M3" i="1"/>
  <c r="M4" i="1"/>
  <c r="M5" i="1"/>
  <c r="M6" i="1"/>
  <c r="M7" i="1"/>
  <c r="M8" i="1"/>
  <c r="M9" i="1"/>
  <c r="M10" i="1"/>
  <c r="M11" i="1"/>
  <c r="M12" i="1"/>
  <c r="M13" i="1"/>
  <c r="M14" i="1"/>
  <c r="M15" i="1"/>
  <c r="M16" i="1"/>
  <c r="M2" i="1"/>
  <c r="K7" i="1"/>
  <c r="J7" i="1"/>
  <c r="I7" i="1"/>
  <c r="H7" i="1"/>
  <c r="G7" i="1"/>
  <c r="F7" i="1"/>
  <c r="O110" i="1"/>
  <c r="R3" i="1"/>
  <c r="R4" i="1"/>
  <c r="R5" i="1"/>
  <c r="R6"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P95" i="1" s="1"/>
  <c r="R96" i="1"/>
  <c r="R97" i="1"/>
  <c r="R98" i="1"/>
  <c r="R99" i="1"/>
  <c r="R100" i="1"/>
  <c r="R101" i="1"/>
  <c r="R102" i="1"/>
  <c r="R103"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4" i="1"/>
  <c r="R245"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Q3" i="1"/>
  <c r="Q4" i="1"/>
  <c r="Q5" i="1"/>
  <c r="Q6"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6" i="1"/>
  <c r="Q97" i="1"/>
  <c r="Q98" i="1"/>
  <c r="Q99" i="1"/>
  <c r="Q100" i="1"/>
  <c r="Q101" i="1"/>
  <c r="Q102" i="1"/>
  <c r="Q103"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4" i="1"/>
  <c r="Q245"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R2" i="1"/>
  <c r="Q2" i="1"/>
  <c r="O358" i="1"/>
  <c r="O357" i="1"/>
  <c r="O354" i="1"/>
  <c r="O355" i="1"/>
  <c r="O349" i="1"/>
  <c r="O350" i="1"/>
  <c r="O351" i="1"/>
  <c r="O348" i="1"/>
  <c r="O245"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244" i="1"/>
  <c r="O156" i="1"/>
  <c r="O157" i="1"/>
  <c r="O158" i="1"/>
  <c r="O159" i="1"/>
  <c r="O160" i="1"/>
  <c r="O161" i="1"/>
  <c r="O162" i="1"/>
  <c r="O163" i="1"/>
  <c r="O164"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155" i="1"/>
  <c r="O103" i="1"/>
  <c r="O105" i="1"/>
  <c r="O106" i="1"/>
  <c r="O107" i="1"/>
  <c r="O108" i="1"/>
  <c r="O109"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02" i="1"/>
  <c r="O3" i="1"/>
  <c r="O4" i="1"/>
  <c r="O5" i="1"/>
  <c r="O6"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2" i="1"/>
  <c r="P308" i="1" l="1"/>
  <c r="P246" i="1"/>
  <c r="P165" i="1"/>
  <c r="P104" i="1"/>
  <c r="P7" i="1"/>
  <c r="K359" i="1"/>
  <c r="J359" i="1"/>
  <c r="I359" i="1"/>
  <c r="H359" i="1"/>
  <c r="G359" i="1"/>
  <c r="F359" i="1"/>
  <c r="K358" i="1"/>
  <c r="K357" i="1"/>
  <c r="J358" i="1"/>
  <c r="J357" i="1"/>
  <c r="I358" i="1"/>
  <c r="I357" i="1"/>
  <c r="H358" i="1"/>
  <c r="H357" i="1"/>
  <c r="G358" i="1"/>
  <c r="G357" i="1"/>
  <c r="F358" i="1"/>
  <c r="F357" i="1"/>
  <c r="P359" i="1" l="1"/>
  <c r="P357" i="1"/>
  <c r="L359" i="1"/>
  <c r="P358" i="1"/>
  <c r="L357" i="1"/>
  <c r="L358" i="1"/>
  <c r="P164" i="1" l="1"/>
  <c r="P356" i="1"/>
  <c r="P354" i="1"/>
  <c r="P355" i="1"/>
  <c r="P352" i="1"/>
  <c r="P353" i="1"/>
  <c r="K164" i="1" l="1"/>
  <c r="J164" i="1"/>
  <c r="I164" i="1"/>
  <c r="H164" i="1"/>
  <c r="G164" i="1"/>
  <c r="F164" i="1"/>
  <c r="L164" i="1" l="1"/>
  <c r="K356" i="1" l="1"/>
  <c r="J356" i="1"/>
  <c r="K349" i="1"/>
  <c r="K350" i="1"/>
  <c r="K351" i="1"/>
  <c r="K348" i="1"/>
  <c r="J349" i="1"/>
  <c r="J350" i="1"/>
  <c r="J351" i="1"/>
  <c r="J348" i="1"/>
  <c r="K353" i="1"/>
  <c r="K352" i="1"/>
  <c r="J353" i="1"/>
  <c r="J352" i="1"/>
  <c r="K346" i="1"/>
  <c r="K347" i="1"/>
  <c r="K345" i="1"/>
  <c r="J346" i="1"/>
  <c r="J347" i="1"/>
  <c r="J345" i="1"/>
  <c r="K340" i="1"/>
  <c r="K341" i="1"/>
  <c r="K342" i="1"/>
  <c r="K343" i="1"/>
  <c r="J340" i="1"/>
  <c r="J341" i="1"/>
  <c r="J342" i="1"/>
  <c r="J343" i="1"/>
  <c r="K335" i="1"/>
  <c r="K336" i="1"/>
  <c r="K337" i="1"/>
  <c r="J335" i="1"/>
  <c r="J336" i="1"/>
  <c r="J337" i="1"/>
  <c r="K331" i="1"/>
  <c r="J331" i="1"/>
  <c r="K305" i="1"/>
  <c r="J305" i="1"/>
  <c r="K301" i="1"/>
  <c r="K302" i="1"/>
  <c r="J301" i="1"/>
  <c r="J302" i="1"/>
  <c r="K295" i="1"/>
  <c r="K296" i="1"/>
  <c r="K297" i="1"/>
  <c r="K298" i="1"/>
  <c r="K299" i="1"/>
  <c r="J295" i="1"/>
  <c r="J296" i="1"/>
  <c r="J297" i="1"/>
  <c r="J298" i="1"/>
  <c r="J299" i="1"/>
  <c r="K286" i="1"/>
  <c r="J286" i="1"/>
  <c r="K284" i="1"/>
  <c r="J284" i="1"/>
  <c r="K281" i="1"/>
  <c r="K282" i="1"/>
  <c r="J281" i="1"/>
  <c r="J282" i="1"/>
  <c r="K276" i="1"/>
  <c r="J276" i="1"/>
  <c r="K271" i="1"/>
  <c r="J271" i="1"/>
  <c r="K238" i="1"/>
  <c r="K239" i="1"/>
  <c r="K240" i="1"/>
  <c r="K241" i="1"/>
  <c r="K242" i="1"/>
  <c r="K237" i="1"/>
  <c r="J238" i="1"/>
  <c r="J239" i="1"/>
  <c r="J240" i="1"/>
  <c r="J241" i="1"/>
  <c r="J242" i="1"/>
  <c r="J237" i="1"/>
  <c r="K236" i="1"/>
  <c r="J236" i="1"/>
  <c r="K234" i="1"/>
  <c r="J234" i="1"/>
  <c r="K230" i="1"/>
  <c r="J230" i="1"/>
  <c r="K228" i="1"/>
  <c r="J228" i="1"/>
  <c r="K217" i="1"/>
  <c r="K218" i="1"/>
  <c r="K219" i="1"/>
  <c r="K220" i="1"/>
  <c r="K221" i="1"/>
  <c r="K222" i="1"/>
  <c r="K223" i="1"/>
  <c r="J217" i="1"/>
  <c r="J218" i="1"/>
  <c r="J219" i="1"/>
  <c r="J220" i="1"/>
  <c r="J221" i="1"/>
  <c r="J222" i="1"/>
  <c r="J223" i="1"/>
  <c r="K213" i="1"/>
  <c r="J213" i="1"/>
  <c r="K209" i="1"/>
  <c r="J209" i="1"/>
  <c r="K201" i="1"/>
  <c r="J201" i="1"/>
  <c r="K180" i="1"/>
  <c r="J180" i="1"/>
  <c r="K177" i="1"/>
  <c r="J177" i="1"/>
  <c r="K155" i="1"/>
  <c r="J155" i="1"/>
  <c r="K150" i="1"/>
  <c r="K151" i="1"/>
  <c r="K152" i="1"/>
  <c r="K153" i="1"/>
  <c r="K154" i="1"/>
  <c r="K149" i="1"/>
  <c r="J150" i="1"/>
  <c r="J151" i="1"/>
  <c r="J152" i="1"/>
  <c r="J153" i="1"/>
  <c r="J154" i="1"/>
  <c r="J149" i="1"/>
  <c r="K141" i="1"/>
  <c r="J141" i="1"/>
  <c r="K139" i="1"/>
  <c r="J139" i="1"/>
  <c r="K136" i="1"/>
  <c r="J136" i="1"/>
  <c r="K134" i="1"/>
  <c r="J134" i="1"/>
  <c r="K128" i="1"/>
  <c r="K129" i="1"/>
  <c r="J128" i="1"/>
  <c r="J129" i="1"/>
  <c r="K122" i="1"/>
  <c r="J122" i="1"/>
  <c r="K112" i="1"/>
  <c r="J112" i="1"/>
  <c r="K102" i="1"/>
  <c r="J102" i="1"/>
  <c r="K97" i="1"/>
  <c r="K98" i="1"/>
  <c r="K99" i="1"/>
  <c r="K100" i="1"/>
  <c r="J98" i="1"/>
  <c r="J99" i="1"/>
  <c r="J100" i="1"/>
  <c r="K92" i="1"/>
  <c r="K93" i="1"/>
  <c r="K94" i="1"/>
  <c r="K95" i="1"/>
  <c r="J92" i="1"/>
  <c r="J93" i="1"/>
  <c r="J94" i="1"/>
  <c r="J95" i="1"/>
  <c r="K89" i="1"/>
  <c r="J89" i="1"/>
  <c r="K87" i="1"/>
  <c r="J87" i="1"/>
  <c r="K84" i="1"/>
  <c r="K85" i="1"/>
  <c r="J84" i="1"/>
  <c r="J85" i="1"/>
  <c r="K75" i="1"/>
  <c r="K76" i="1"/>
  <c r="K77" i="1"/>
  <c r="K78" i="1"/>
  <c r="K79" i="1"/>
  <c r="K80" i="1"/>
  <c r="K81" i="1"/>
  <c r="J75" i="1"/>
  <c r="J76" i="1"/>
  <c r="J77" i="1"/>
  <c r="J78" i="1"/>
  <c r="J79" i="1"/>
  <c r="J80" i="1"/>
  <c r="J81" i="1"/>
  <c r="K69" i="1"/>
  <c r="J69" i="1"/>
  <c r="K61" i="1"/>
  <c r="K62" i="1"/>
  <c r="J61" i="1"/>
  <c r="J62" i="1"/>
  <c r="K58" i="1"/>
  <c r="J58" i="1"/>
  <c r="K49" i="1"/>
  <c r="K50" i="1"/>
  <c r="K51" i="1"/>
  <c r="K52" i="1"/>
  <c r="J49" i="1"/>
  <c r="J50" i="1"/>
  <c r="J51" i="1"/>
  <c r="J52" i="1"/>
  <c r="K42" i="1"/>
  <c r="K43" i="1"/>
  <c r="K44" i="1"/>
  <c r="J42" i="1"/>
  <c r="J43" i="1"/>
  <c r="J44" i="1"/>
  <c r="K25" i="1"/>
  <c r="J25" i="1"/>
  <c r="K19" i="1"/>
  <c r="J19" i="1"/>
  <c r="I349" i="1"/>
  <c r="I350" i="1"/>
  <c r="I351" i="1"/>
  <c r="I348" i="1"/>
  <c r="I356" i="1"/>
  <c r="I353" i="1"/>
  <c r="I352" i="1"/>
  <c r="I346" i="1"/>
  <c r="I347" i="1"/>
  <c r="I345" i="1"/>
  <c r="I340" i="1"/>
  <c r="I341" i="1"/>
  <c r="I342" i="1"/>
  <c r="I343" i="1"/>
  <c r="I335" i="1"/>
  <c r="I336" i="1"/>
  <c r="I337" i="1"/>
  <c r="I331" i="1"/>
  <c r="I305" i="1"/>
  <c r="I301" i="1"/>
  <c r="I302" i="1"/>
  <c r="I295" i="1"/>
  <c r="I296" i="1"/>
  <c r="I297" i="1"/>
  <c r="I298" i="1"/>
  <c r="I299" i="1"/>
  <c r="I286" i="1"/>
  <c r="I284" i="1"/>
  <c r="I281" i="1"/>
  <c r="I282" i="1"/>
  <c r="I276" i="1"/>
  <c r="I271" i="1"/>
  <c r="I238" i="1"/>
  <c r="I239" i="1"/>
  <c r="I240" i="1"/>
  <c r="I241" i="1"/>
  <c r="I242" i="1"/>
  <c r="I237" i="1"/>
  <c r="I236" i="1"/>
  <c r="I234" i="1"/>
  <c r="I230" i="1"/>
  <c r="I228" i="1"/>
  <c r="I217" i="1"/>
  <c r="I218" i="1"/>
  <c r="I219" i="1"/>
  <c r="I220" i="1"/>
  <c r="I221" i="1"/>
  <c r="I222" i="1"/>
  <c r="I223" i="1"/>
  <c r="I213" i="1"/>
  <c r="I209" i="1"/>
  <c r="I201" i="1"/>
  <c r="I180" i="1"/>
  <c r="I177" i="1"/>
  <c r="I155" i="1"/>
  <c r="I150" i="1"/>
  <c r="I151" i="1"/>
  <c r="I152" i="1"/>
  <c r="I153" i="1"/>
  <c r="I154" i="1"/>
  <c r="I149" i="1"/>
  <c r="I141" i="1"/>
  <c r="I139" i="1"/>
  <c r="I136" i="1"/>
  <c r="I134" i="1"/>
  <c r="I128" i="1"/>
  <c r="I129" i="1"/>
  <c r="I122" i="1"/>
  <c r="I112" i="1"/>
  <c r="I102" i="1"/>
  <c r="I98" i="1"/>
  <c r="I99" i="1"/>
  <c r="I100" i="1"/>
  <c r="I92" i="1"/>
  <c r="I93" i="1"/>
  <c r="I94" i="1"/>
  <c r="I95" i="1"/>
  <c r="I89" i="1"/>
  <c r="I87" i="1"/>
  <c r="I84" i="1"/>
  <c r="I85" i="1"/>
  <c r="I75" i="1"/>
  <c r="I76" i="1"/>
  <c r="I77" i="1"/>
  <c r="I78" i="1"/>
  <c r="I79" i="1"/>
  <c r="I80" i="1"/>
  <c r="I81" i="1"/>
  <c r="I71" i="1"/>
  <c r="I69" i="1"/>
  <c r="I62" i="1"/>
  <c r="I61" i="1"/>
  <c r="I58" i="1"/>
  <c r="I49" i="1"/>
  <c r="I50" i="1"/>
  <c r="I51" i="1"/>
  <c r="I42" i="1"/>
  <c r="I43" i="1"/>
  <c r="I44" i="1"/>
  <c r="I25" i="1"/>
  <c r="I19" i="1"/>
  <c r="H291" i="1"/>
  <c r="H285" i="1"/>
  <c r="H280" i="1"/>
  <c r="H271" i="1"/>
  <c r="H258" i="1"/>
  <c r="H213" i="1"/>
  <c r="H211" i="1"/>
  <c r="H144" i="1"/>
  <c r="H142" i="1"/>
  <c r="H138" i="1"/>
  <c r="H129" i="1"/>
  <c r="H71" i="1"/>
  <c r="H25" i="1"/>
  <c r="H19" i="1"/>
  <c r="G291" i="1"/>
  <c r="G285" i="1"/>
  <c r="G280" i="1"/>
  <c r="G258" i="1"/>
  <c r="G213" i="1"/>
  <c r="G211" i="1"/>
  <c r="G144" i="1"/>
  <c r="G142" i="1"/>
  <c r="G138" i="1"/>
  <c r="G71" i="1"/>
  <c r="G24" i="1"/>
  <c r="G18" i="1"/>
  <c r="F329" i="1"/>
  <c r="F330" i="1"/>
  <c r="F324" i="1"/>
  <c r="F316" i="1"/>
  <c r="F312" i="1"/>
  <c r="F313" i="1"/>
  <c r="F310" i="1"/>
  <c r="F307" i="1"/>
  <c r="F291" i="1"/>
  <c r="F292" i="1"/>
  <c r="F285" i="1"/>
  <c r="F280" i="1"/>
  <c r="F274" i="1"/>
  <c r="F267" i="1"/>
  <c r="F258" i="1"/>
  <c r="F250" i="1"/>
  <c r="F247" i="1"/>
  <c r="F248" i="1"/>
  <c r="F244" i="1"/>
  <c r="F237" i="1"/>
  <c r="F216" i="1"/>
  <c r="F214" i="1"/>
  <c r="F211" i="1"/>
  <c r="F184" i="1"/>
  <c r="F185" i="1"/>
  <c r="F180" i="1"/>
  <c r="F177" i="1"/>
  <c r="F169" i="1"/>
  <c r="F161" i="1"/>
  <c r="F162" i="1"/>
  <c r="F163" i="1"/>
  <c r="F166" i="1"/>
  <c r="F159" i="1"/>
  <c r="F156" i="1"/>
  <c r="F144" i="1"/>
  <c r="F142" i="1"/>
  <c r="F137" i="1"/>
  <c r="F138" i="1"/>
  <c r="F116" i="1"/>
  <c r="F117" i="1"/>
  <c r="F113" i="1"/>
  <c r="F111" i="1"/>
  <c r="F108" i="1"/>
  <c r="F102" i="1"/>
  <c r="F103" i="1"/>
  <c r="F105" i="1"/>
  <c r="F106" i="1"/>
  <c r="F101" i="1"/>
  <c r="F71" i="1"/>
  <c r="F72" i="1"/>
  <c r="F64" i="1"/>
  <c r="F30" i="1"/>
  <c r="F28" i="1"/>
  <c r="F24" i="1"/>
  <c r="F18" i="1"/>
  <c r="F15" i="1"/>
  <c r="F10" i="1"/>
  <c r="F8" i="1"/>
  <c r="F5" i="1"/>
  <c r="F2" i="1"/>
  <c r="H81" i="1" l="1"/>
  <c r="G81" i="1"/>
  <c r="F81" i="1"/>
  <c r="G143" i="1"/>
  <c r="F143" i="1"/>
  <c r="H223" i="1"/>
  <c r="G223" i="1"/>
  <c r="F223" i="1"/>
  <c r="G356" i="1"/>
  <c r="G353" i="1"/>
  <c r="H356" i="1"/>
  <c r="H353" i="1"/>
  <c r="F356" i="1"/>
  <c r="F353" i="1"/>
  <c r="H224" i="1"/>
  <c r="G224" i="1"/>
  <c r="F224" i="1"/>
  <c r="H83" i="1"/>
  <c r="G83" i="1"/>
  <c r="F83" i="1"/>
  <c r="H82" i="1"/>
  <c r="G82" i="1"/>
  <c r="F82" i="1"/>
  <c r="H145" i="1"/>
  <c r="G145" i="1"/>
  <c r="F145" i="1"/>
  <c r="L356" i="1" l="1"/>
  <c r="K355" i="1" l="1"/>
  <c r="K354" i="1"/>
  <c r="J355" i="1"/>
  <c r="J354" i="1"/>
  <c r="I355" i="1"/>
  <c r="I354" i="1"/>
  <c r="H355" i="1"/>
  <c r="H354" i="1"/>
  <c r="G355" i="1"/>
  <c r="G354" i="1"/>
  <c r="F355" i="1"/>
  <c r="F354" i="1"/>
  <c r="H349" i="1"/>
  <c r="H350" i="1"/>
  <c r="H351" i="1"/>
  <c r="H348" i="1"/>
  <c r="G349" i="1"/>
  <c r="G350" i="1"/>
  <c r="G351" i="1"/>
  <c r="G348" i="1"/>
  <c r="F349" i="1"/>
  <c r="F350" i="1"/>
  <c r="F351" i="1"/>
  <c r="F348" i="1"/>
  <c r="K309" i="1"/>
  <c r="K310" i="1"/>
  <c r="K311" i="1"/>
  <c r="K312" i="1"/>
  <c r="K313" i="1"/>
  <c r="K314" i="1"/>
  <c r="K315" i="1"/>
  <c r="K316" i="1"/>
  <c r="K317" i="1"/>
  <c r="K318" i="1"/>
  <c r="K319" i="1"/>
  <c r="K320" i="1"/>
  <c r="K321" i="1"/>
  <c r="K322" i="1"/>
  <c r="K323" i="1"/>
  <c r="K324" i="1"/>
  <c r="K325" i="1"/>
  <c r="K326" i="1"/>
  <c r="K327" i="1"/>
  <c r="K328" i="1"/>
  <c r="K329" i="1"/>
  <c r="K330" i="1"/>
  <c r="K332" i="1"/>
  <c r="K333" i="1"/>
  <c r="K334" i="1"/>
  <c r="K338" i="1"/>
  <c r="K339" i="1"/>
  <c r="K307" i="1"/>
  <c r="J309" i="1"/>
  <c r="J310" i="1"/>
  <c r="J311" i="1"/>
  <c r="J312" i="1"/>
  <c r="J313" i="1"/>
  <c r="J314" i="1"/>
  <c r="J315" i="1"/>
  <c r="J316" i="1"/>
  <c r="J317" i="1"/>
  <c r="J318" i="1"/>
  <c r="J319" i="1"/>
  <c r="J320" i="1"/>
  <c r="J321" i="1"/>
  <c r="J322" i="1"/>
  <c r="J323" i="1"/>
  <c r="J324" i="1"/>
  <c r="J325" i="1"/>
  <c r="J326" i="1"/>
  <c r="J327" i="1"/>
  <c r="J328" i="1"/>
  <c r="J329" i="1"/>
  <c r="J330" i="1"/>
  <c r="J332" i="1"/>
  <c r="J333" i="1"/>
  <c r="J334" i="1"/>
  <c r="J338" i="1"/>
  <c r="J339" i="1"/>
  <c r="J307" i="1"/>
  <c r="I309" i="1"/>
  <c r="I310" i="1"/>
  <c r="I311" i="1"/>
  <c r="I312" i="1"/>
  <c r="I313" i="1"/>
  <c r="I314" i="1"/>
  <c r="I315" i="1"/>
  <c r="I316" i="1"/>
  <c r="I317" i="1"/>
  <c r="I318" i="1"/>
  <c r="I319" i="1"/>
  <c r="I320" i="1"/>
  <c r="I321" i="1"/>
  <c r="I322" i="1"/>
  <c r="I323" i="1"/>
  <c r="I324" i="1"/>
  <c r="I325" i="1"/>
  <c r="I326" i="1"/>
  <c r="I327" i="1"/>
  <c r="I328" i="1"/>
  <c r="I329" i="1"/>
  <c r="I330" i="1"/>
  <c r="I332" i="1"/>
  <c r="I333" i="1"/>
  <c r="I334" i="1"/>
  <c r="I338" i="1"/>
  <c r="I339" i="1"/>
  <c r="I307"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07"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07" i="1"/>
  <c r="F309" i="1"/>
  <c r="F311" i="1"/>
  <c r="F314" i="1"/>
  <c r="F315" i="1"/>
  <c r="F317" i="1"/>
  <c r="F318" i="1"/>
  <c r="F319" i="1"/>
  <c r="F320" i="1"/>
  <c r="F321" i="1"/>
  <c r="F322" i="1"/>
  <c r="F323" i="1"/>
  <c r="F325" i="1"/>
  <c r="F326" i="1"/>
  <c r="F327" i="1"/>
  <c r="F328" i="1"/>
  <c r="F331" i="1"/>
  <c r="F332" i="1"/>
  <c r="F333" i="1"/>
  <c r="F334" i="1"/>
  <c r="F335" i="1"/>
  <c r="F336" i="1"/>
  <c r="F337" i="1"/>
  <c r="F338" i="1"/>
  <c r="F339" i="1"/>
  <c r="F340" i="1"/>
  <c r="F341" i="1"/>
  <c r="F342" i="1"/>
  <c r="F343" i="1"/>
  <c r="K245" i="1"/>
  <c r="K247" i="1"/>
  <c r="K248" i="1"/>
  <c r="K249" i="1"/>
  <c r="K250" i="1"/>
  <c r="K251" i="1"/>
  <c r="K252" i="1"/>
  <c r="K253" i="1"/>
  <c r="K254" i="1"/>
  <c r="K255" i="1"/>
  <c r="K256" i="1"/>
  <c r="K257" i="1"/>
  <c r="K258" i="1"/>
  <c r="K259" i="1"/>
  <c r="K260" i="1"/>
  <c r="K261" i="1"/>
  <c r="K262" i="1"/>
  <c r="K263" i="1"/>
  <c r="K264" i="1"/>
  <c r="K265" i="1"/>
  <c r="K266" i="1"/>
  <c r="K267" i="1"/>
  <c r="K268" i="1"/>
  <c r="K269" i="1"/>
  <c r="K270" i="1"/>
  <c r="K272" i="1"/>
  <c r="K273" i="1"/>
  <c r="K274" i="1"/>
  <c r="K275" i="1"/>
  <c r="K277" i="1"/>
  <c r="K278" i="1"/>
  <c r="K279" i="1"/>
  <c r="K280" i="1"/>
  <c r="K283" i="1"/>
  <c r="K285" i="1"/>
  <c r="K287" i="1"/>
  <c r="K288" i="1"/>
  <c r="K289" i="1"/>
  <c r="K290" i="1"/>
  <c r="K291" i="1"/>
  <c r="K292" i="1"/>
  <c r="K293" i="1"/>
  <c r="K294" i="1"/>
  <c r="K244" i="1"/>
  <c r="J245" i="1"/>
  <c r="J247" i="1"/>
  <c r="J248" i="1"/>
  <c r="J249" i="1"/>
  <c r="J250" i="1"/>
  <c r="J251" i="1"/>
  <c r="J252" i="1"/>
  <c r="J253" i="1"/>
  <c r="J254" i="1"/>
  <c r="J255" i="1"/>
  <c r="J256" i="1"/>
  <c r="J257" i="1"/>
  <c r="J258" i="1"/>
  <c r="J259" i="1"/>
  <c r="J260" i="1"/>
  <c r="J261" i="1"/>
  <c r="J262" i="1"/>
  <c r="J263" i="1"/>
  <c r="J264" i="1"/>
  <c r="J265" i="1"/>
  <c r="J266" i="1"/>
  <c r="J267" i="1"/>
  <c r="J268" i="1"/>
  <c r="J269" i="1"/>
  <c r="J270" i="1"/>
  <c r="J272" i="1"/>
  <c r="J273" i="1"/>
  <c r="J274" i="1"/>
  <c r="J275" i="1"/>
  <c r="J277" i="1"/>
  <c r="J278" i="1"/>
  <c r="J279" i="1"/>
  <c r="J280" i="1"/>
  <c r="J283" i="1"/>
  <c r="J285" i="1"/>
  <c r="J287" i="1"/>
  <c r="J288" i="1"/>
  <c r="J289" i="1"/>
  <c r="J290" i="1"/>
  <c r="J291" i="1"/>
  <c r="J292" i="1"/>
  <c r="J293" i="1"/>
  <c r="J294" i="1"/>
  <c r="J244" i="1"/>
  <c r="I245" i="1"/>
  <c r="I247" i="1"/>
  <c r="I248" i="1"/>
  <c r="I249" i="1"/>
  <c r="I250" i="1"/>
  <c r="I251" i="1"/>
  <c r="I252" i="1"/>
  <c r="I253" i="1"/>
  <c r="I254" i="1"/>
  <c r="I255" i="1"/>
  <c r="I256" i="1"/>
  <c r="I257" i="1"/>
  <c r="I258" i="1"/>
  <c r="I259" i="1"/>
  <c r="I260" i="1"/>
  <c r="I261" i="1"/>
  <c r="I262" i="1"/>
  <c r="I263" i="1"/>
  <c r="I264" i="1"/>
  <c r="I265" i="1"/>
  <c r="I266" i="1"/>
  <c r="I267" i="1"/>
  <c r="I268" i="1"/>
  <c r="I269" i="1"/>
  <c r="I270" i="1"/>
  <c r="I272" i="1"/>
  <c r="I273" i="1"/>
  <c r="I274" i="1"/>
  <c r="I275" i="1"/>
  <c r="I277" i="1"/>
  <c r="I278" i="1"/>
  <c r="I279" i="1"/>
  <c r="I280" i="1"/>
  <c r="I283" i="1"/>
  <c r="I285" i="1"/>
  <c r="I287" i="1"/>
  <c r="I288" i="1"/>
  <c r="I289" i="1"/>
  <c r="I290" i="1"/>
  <c r="I291" i="1"/>
  <c r="I292" i="1"/>
  <c r="I293" i="1"/>
  <c r="I294" i="1"/>
  <c r="I244" i="1"/>
  <c r="H245" i="1"/>
  <c r="H247" i="1"/>
  <c r="H248" i="1"/>
  <c r="H249" i="1"/>
  <c r="H250" i="1"/>
  <c r="H251" i="1"/>
  <c r="H252" i="1"/>
  <c r="H253" i="1"/>
  <c r="H254" i="1"/>
  <c r="H255" i="1"/>
  <c r="H256" i="1"/>
  <c r="H257" i="1"/>
  <c r="H259" i="1"/>
  <c r="H260" i="1"/>
  <c r="H261" i="1"/>
  <c r="H262" i="1"/>
  <c r="H263" i="1"/>
  <c r="H264" i="1"/>
  <c r="H265" i="1"/>
  <c r="H266" i="1"/>
  <c r="H267" i="1"/>
  <c r="H268" i="1"/>
  <c r="H269" i="1"/>
  <c r="H270" i="1"/>
  <c r="H272" i="1"/>
  <c r="H273" i="1"/>
  <c r="H274" i="1"/>
  <c r="H275" i="1"/>
  <c r="H276" i="1"/>
  <c r="H277" i="1"/>
  <c r="H278" i="1"/>
  <c r="H279" i="1"/>
  <c r="H281" i="1"/>
  <c r="H282" i="1"/>
  <c r="H283" i="1"/>
  <c r="H284" i="1"/>
  <c r="H286" i="1"/>
  <c r="H287" i="1"/>
  <c r="H288" i="1"/>
  <c r="H289" i="1"/>
  <c r="H290" i="1"/>
  <c r="H292" i="1"/>
  <c r="H293" i="1"/>
  <c r="H294" i="1"/>
  <c r="H295" i="1"/>
  <c r="H296" i="1"/>
  <c r="H297" i="1"/>
  <c r="H298" i="1"/>
  <c r="H299" i="1"/>
  <c r="H244" i="1"/>
  <c r="G245" i="1"/>
  <c r="G247" i="1"/>
  <c r="G248" i="1"/>
  <c r="G249" i="1"/>
  <c r="G250" i="1"/>
  <c r="G251" i="1"/>
  <c r="G252" i="1"/>
  <c r="G253" i="1"/>
  <c r="G254" i="1"/>
  <c r="G255" i="1"/>
  <c r="G256" i="1"/>
  <c r="G257" i="1"/>
  <c r="G259" i="1"/>
  <c r="G260" i="1"/>
  <c r="G261" i="1"/>
  <c r="G262" i="1"/>
  <c r="G263" i="1"/>
  <c r="G264" i="1"/>
  <c r="G265" i="1"/>
  <c r="G266" i="1"/>
  <c r="G267" i="1"/>
  <c r="G268" i="1"/>
  <c r="G269" i="1"/>
  <c r="G270" i="1"/>
  <c r="G271" i="1"/>
  <c r="G272" i="1"/>
  <c r="G273" i="1"/>
  <c r="G274" i="1"/>
  <c r="G275" i="1"/>
  <c r="G276" i="1"/>
  <c r="G277" i="1"/>
  <c r="G278" i="1"/>
  <c r="G279" i="1"/>
  <c r="G281" i="1"/>
  <c r="G282" i="1"/>
  <c r="G283" i="1"/>
  <c r="G284" i="1"/>
  <c r="G286" i="1"/>
  <c r="G287" i="1"/>
  <c r="G288" i="1"/>
  <c r="G289" i="1"/>
  <c r="G290" i="1"/>
  <c r="G292" i="1"/>
  <c r="G293" i="1"/>
  <c r="G294" i="1"/>
  <c r="G295" i="1"/>
  <c r="G296" i="1"/>
  <c r="G297" i="1"/>
  <c r="G298" i="1"/>
  <c r="G299" i="1"/>
  <c r="G244" i="1"/>
  <c r="F245" i="1"/>
  <c r="F249" i="1"/>
  <c r="F251" i="1"/>
  <c r="F252" i="1"/>
  <c r="F253" i="1"/>
  <c r="F254" i="1"/>
  <c r="F255" i="1"/>
  <c r="F256" i="1"/>
  <c r="F257" i="1"/>
  <c r="F259" i="1"/>
  <c r="F260" i="1"/>
  <c r="F261" i="1"/>
  <c r="F262" i="1"/>
  <c r="F263" i="1"/>
  <c r="F264" i="1"/>
  <c r="F265" i="1"/>
  <c r="F266" i="1"/>
  <c r="F268" i="1"/>
  <c r="F269" i="1"/>
  <c r="F270" i="1"/>
  <c r="F271" i="1"/>
  <c r="F272" i="1"/>
  <c r="F273" i="1"/>
  <c r="F275" i="1"/>
  <c r="F276" i="1"/>
  <c r="F277" i="1"/>
  <c r="F278" i="1"/>
  <c r="F279" i="1"/>
  <c r="F281" i="1"/>
  <c r="F282" i="1"/>
  <c r="F283" i="1"/>
  <c r="F284" i="1"/>
  <c r="F286" i="1"/>
  <c r="F287" i="1"/>
  <c r="F288" i="1"/>
  <c r="F289" i="1"/>
  <c r="F290" i="1"/>
  <c r="F293" i="1"/>
  <c r="F294" i="1"/>
  <c r="F295" i="1"/>
  <c r="F296" i="1"/>
  <c r="F297" i="1"/>
  <c r="F298" i="1"/>
  <c r="F299" i="1"/>
  <c r="K157" i="1"/>
  <c r="K158" i="1"/>
  <c r="K159" i="1"/>
  <c r="K160" i="1"/>
  <c r="K161" i="1"/>
  <c r="K162" i="1"/>
  <c r="K163" i="1"/>
  <c r="K166" i="1"/>
  <c r="K167" i="1"/>
  <c r="K168" i="1"/>
  <c r="K169" i="1"/>
  <c r="K170" i="1"/>
  <c r="K171" i="1"/>
  <c r="K172" i="1"/>
  <c r="K173" i="1"/>
  <c r="K174" i="1"/>
  <c r="K175" i="1"/>
  <c r="K176" i="1"/>
  <c r="K178" i="1"/>
  <c r="K179" i="1"/>
  <c r="K181" i="1"/>
  <c r="K182" i="1"/>
  <c r="K183" i="1"/>
  <c r="K184" i="1"/>
  <c r="K185" i="1"/>
  <c r="K186" i="1"/>
  <c r="K187" i="1"/>
  <c r="K188" i="1"/>
  <c r="K189" i="1"/>
  <c r="K190" i="1"/>
  <c r="K191" i="1"/>
  <c r="K192" i="1"/>
  <c r="K193" i="1"/>
  <c r="K194" i="1"/>
  <c r="K195" i="1"/>
  <c r="K196" i="1"/>
  <c r="K197" i="1"/>
  <c r="K198" i="1"/>
  <c r="K199" i="1"/>
  <c r="K200" i="1"/>
  <c r="K202" i="1"/>
  <c r="K203" i="1"/>
  <c r="K204" i="1"/>
  <c r="K205" i="1"/>
  <c r="K206" i="1"/>
  <c r="K207" i="1"/>
  <c r="K208" i="1"/>
  <c r="K210" i="1"/>
  <c r="K211" i="1"/>
  <c r="K212" i="1"/>
  <c r="K214" i="1"/>
  <c r="K215" i="1"/>
  <c r="K216" i="1"/>
  <c r="K156" i="1"/>
  <c r="J157" i="1"/>
  <c r="J158" i="1"/>
  <c r="J159" i="1"/>
  <c r="J160" i="1"/>
  <c r="J161" i="1"/>
  <c r="J162" i="1"/>
  <c r="J163" i="1"/>
  <c r="J166" i="1"/>
  <c r="J167" i="1"/>
  <c r="J168" i="1"/>
  <c r="J169" i="1"/>
  <c r="J170" i="1"/>
  <c r="J171" i="1"/>
  <c r="J172" i="1"/>
  <c r="J173" i="1"/>
  <c r="J174" i="1"/>
  <c r="J175" i="1"/>
  <c r="J176" i="1"/>
  <c r="J178" i="1"/>
  <c r="J179" i="1"/>
  <c r="J181" i="1"/>
  <c r="J182" i="1"/>
  <c r="J183" i="1"/>
  <c r="J184" i="1"/>
  <c r="J185" i="1"/>
  <c r="J186" i="1"/>
  <c r="J187" i="1"/>
  <c r="J188" i="1"/>
  <c r="J189" i="1"/>
  <c r="J190" i="1"/>
  <c r="J191" i="1"/>
  <c r="J192" i="1"/>
  <c r="J193" i="1"/>
  <c r="J194" i="1"/>
  <c r="J195" i="1"/>
  <c r="J196" i="1"/>
  <c r="J197" i="1"/>
  <c r="J198" i="1"/>
  <c r="J199" i="1"/>
  <c r="J200" i="1"/>
  <c r="J202" i="1"/>
  <c r="J203" i="1"/>
  <c r="J204" i="1"/>
  <c r="J205" i="1"/>
  <c r="J206" i="1"/>
  <c r="J207" i="1"/>
  <c r="J208" i="1"/>
  <c r="J210" i="1"/>
  <c r="J211" i="1"/>
  <c r="J212" i="1"/>
  <c r="J214" i="1"/>
  <c r="J215" i="1"/>
  <c r="J216" i="1"/>
  <c r="J156" i="1"/>
  <c r="I157" i="1"/>
  <c r="I158" i="1"/>
  <c r="I159" i="1"/>
  <c r="I160" i="1"/>
  <c r="I161" i="1"/>
  <c r="I162" i="1"/>
  <c r="I163" i="1"/>
  <c r="I166" i="1"/>
  <c r="I167" i="1"/>
  <c r="I168" i="1"/>
  <c r="I169" i="1"/>
  <c r="I170" i="1"/>
  <c r="I171" i="1"/>
  <c r="I172" i="1"/>
  <c r="I173" i="1"/>
  <c r="I174" i="1"/>
  <c r="I175" i="1"/>
  <c r="I176" i="1"/>
  <c r="I178" i="1"/>
  <c r="I179" i="1"/>
  <c r="I181" i="1"/>
  <c r="I182" i="1"/>
  <c r="I183" i="1"/>
  <c r="I184" i="1"/>
  <c r="I185" i="1"/>
  <c r="I186" i="1"/>
  <c r="I187" i="1"/>
  <c r="I188" i="1"/>
  <c r="I189" i="1"/>
  <c r="I190" i="1"/>
  <c r="I191" i="1"/>
  <c r="I192" i="1"/>
  <c r="I193" i="1"/>
  <c r="I194" i="1"/>
  <c r="I195" i="1"/>
  <c r="I196" i="1"/>
  <c r="I197" i="1"/>
  <c r="I198" i="1"/>
  <c r="I199" i="1"/>
  <c r="I200" i="1"/>
  <c r="I202" i="1"/>
  <c r="I203" i="1"/>
  <c r="I204" i="1"/>
  <c r="I205" i="1"/>
  <c r="I206" i="1"/>
  <c r="I207" i="1"/>
  <c r="I208" i="1"/>
  <c r="I210" i="1"/>
  <c r="I211" i="1"/>
  <c r="I212" i="1"/>
  <c r="I214" i="1"/>
  <c r="I215" i="1"/>
  <c r="I216" i="1"/>
  <c r="I156" i="1"/>
  <c r="H157" i="1"/>
  <c r="H158" i="1"/>
  <c r="H159" i="1"/>
  <c r="H160" i="1"/>
  <c r="H161" i="1"/>
  <c r="H162" i="1"/>
  <c r="H163"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2" i="1"/>
  <c r="H214" i="1"/>
  <c r="H215" i="1"/>
  <c r="H216" i="1"/>
  <c r="H217" i="1"/>
  <c r="H218" i="1"/>
  <c r="H219" i="1"/>
  <c r="H220" i="1"/>
  <c r="H221" i="1"/>
  <c r="H222" i="1"/>
  <c r="H156" i="1"/>
  <c r="G157" i="1"/>
  <c r="G158" i="1"/>
  <c r="G159" i="1"/>
  <c r="G160" i="1"/>
  <c r="G161" i="1"/>
  <c r="G162" i="1"/>
  <c r="G163"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2" i="1"/>
  <c r="G214" i="1"/>
  <c r="G215" i="1"/>
  <c r="G216" i="1"/>
  <c r="G217" i="1"/>
  <c r="G218" i="1"/>
  <c r="G219" i="1"/>
  <c r="G220" i="1"/>
  <c r="G221" i="1"/>
  <c r="G222" i="1"/>
  <c r="G156" i="1"/>
  <c r="F157" i="1"/>
  <c r="F158" i="1"/>
  <c r="F160" i="1"/>
  <c r="F167" i="1"/>
  <c r="F168" i="1"/>
  <c r="F170" i="1"/>
  <c r="F171" i="1"/>
  <c r="F172" i="1"/>
  <c r="F173" i="1"/>
  <c r="F174" i="1"/>
  <c r="F175" i="1"/>
  <c r="F176" i="1"/>
  <c r="F178" i="1"/>
  <c r="F179" i="1"/>
  <c r="F181" i="1"/>
  <c r="F182" i="1"/>
  <c r="F183"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2" i="1"/>
  <c r="F213" i="1"/>
  <c r="F215" i="1"/>
  <c r="F217" i="1"/>
  <c r="F218" i="1"/>
  <c r="F219" i="1"/>
  <c r="F220" i="1"/>
  <c r="F221" i="1"/>
  <c r="F222" i="1"/>
  <c r="H155" i="1"/>
  <c r="G155" i="1"/>
  <c r="F155" i="1"/>
  <c r="K105" i="1"/>
  <c r="K106" i="1"/>
  <c r="K107" i="1"/>
  <c r="K108" i="1"/>
  <c r="K109" i="1"/>
  <c r="K110" i="1"/>
  <c r="K111" i="1"/>
  <c r="K113" i="1"/>
  <c r="K114" i="1"/>
  <c r="K115" i="1"/>
  <c r="K116" i="1"/>
  <c r="K117" i="1"/>
  <c r="K118" i="1"/>
  <c r="K119" i="1"/>
  <c r="K120" i="1"/>
  <c r="K121" i="1"/>
  <c r="K123" i="1"/>
  <c r="K124" i="1"/>
  <c r="K125" i="1"/>
  <c r="K126" i="1"/>
  <c r="K127" i="1"/>
  <c r="K130" i="1"/>
  <c r="K131" i="1"/>
  <c r="K132" i="1"/>
  <c r="K133" i="1"/>
  <c r="K135" i="1"/>
  <c r="K137" i="1"/>
  <c r="K138" i="1"/>
  <c r="K140" i="1"/>
  <c r="K142" i="1"/>
  <c r="K143" i="1"/>
  <c r="K144" i="1"/>
  <c r="K103" i="1"/>
  <c r="J105" i="1"/>
  <c r="J106" i="1"/>
  <c r="J107" i="1"/>
  <c r="J108" i="1"/>
  <c r="J109" i="1"/>
  <c r="J110" i="1"/>
  <c r="J111" i="1"/>
  <c r="J113" i="1"/>
  <c r="J114" i="1"/>
  <c r="J115" i="1"/>
  <c r="J116" i="1"/>
  <c r="J117" i="1"/>
  <c r="J118" i="1"/>
  <c r="J119" i="1"/>
  <c r="J120" i="1"/>
  <c r="J121" i="1"/>
  <c r="J123" i="1"/>
  <c r="J124" i="1"/>
  <c r="J125" i="1"/>
  <c r="J126" i="1"/>
  <c r="J127" i="1"/>
  <c r="J130" i="1"/>
  <c r="J131" i="1"/>
  <c r="J132" i="1"/>
  <c r="J133" i="1"/>
  <c r="J135" i="1"/>
  <c r="J137" i="1"/>
  <c r="J138" i="1"/>
  <c r="J140" i="1"/>
  <c r="J142" i="1"/>
  <c r="J143" i="1"/>
  <c r="J144" i="1"/>
  <c r="J103" i="1"/>
  <c r="I105" i="1"/>
  <c r="I106" i="1"/>
  <c r="I107" i="1"/>
  <c r="I108" i="1"/>
  <c r="I109" i="1"/>
  <c r="I110" i="1"/>
  <c r="I111" i="1"/>
  <c r="I113" i="1"/>
  <c r="I114" i="1"/>
  <c r="I115" i="1"/>
  <c r="I116" i="1"/>
  <c r="I117" i="1"/>
  <c r="I118" i="1"/>
  <c r="I119" i="1"/>
  <c r="I120" i="1"/>
  <c r="I121" i="1"/>
  <c r="I123" i="1"/>
  <c r="I124" i="1"/>
  <c r="I125" i="1"/>
  <c r="I126" i="1"/>
  <c r="I127" i="1"/>
  <c r="I130" i="1"/>
  <c r="I131" i="1"/>
  <c r="I132" i="1"/>
  <c r="I133" i="1"/>
  <c r="I135" i="1"/>
  <c r="I137" i="1"/>
  <c r="I138" i="1"/>
  <c r="I140" i="1"/>
  <c r="I142" i="1"/>
  <c r="I143" i="1"/>
  <c r="I144" i="1"/>
  <c r="I103" i="1"/>
  <c r="H105" i="1"/>
  <c r="H106" i="1"/>
  <c r="H107" i="1"/>
  <c r="H108" i="1"/>
  <c r="H109" i="1"/>
  <c r="H110" i="1"/>
  <c r="H111" i="1"/>
  <c r="H112" i="1"/>
  <c r="H113" i="1"/>
  <c r="H114" i="1"/>
  <c r="H115" i="1"/>
  <c r="H116" i="1"/>
  <c r="H117" i="1"/>
  <c r="H118" i="1"/>
  <c r="H119" i="1"/>
  <c r="H120" i="1"/>
  <c r="H121" i="1"/>
  <c r="H122" i="1"/>
  <c r="H123" i="1"/>
  <c r="H124" i="1"/>
  <c r="H125" i="1"/>
  <c r="H126" i="1"/>
  <c r="H127" i="1"/>
  <c r="H128" i="1"/>
  <c r="H130" i="1"/>
  <c r="H131" i="1"/>
  <c r="H132" i="1"/>
  <c r="H133" i="1"/>
  <c r="H134" i="1"/>
  <c r="H135" i="1"/>
  <c r="H136" i="1"/>
  <c r="H137" i="1"/>
  <c r="H139" i="1"/>
  <c r="H140" i="1"/>
  <c r="H141" i="1"/>
  <c r="H143" i="1"/>
  <c r="H103"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9" i="1"/>
  <c r="G140" i="1"/>
  <c r="G141" i="1"/>
  <c r="G103" i="1"/>
  <c r="F107" i="1"/>
  <c r="F109" i="1"/>
  <c r="F110" i="1"/>
  <c r="F112" i="1"/>
  <c r="F114" i="1"/>
  <c r="F115" i="1"/>
  <c r="F118" i="1"/>
  <c r="F119" i="1"/>
  <c r="F120" i="1"/>
  <c r="F121" i="1"/>
  <c r="F122" i="1"/>
  <c r="F123" i="1"/>
  <c r="F124" i="1"/>
  <c r="F125" i="1"/>
  <c r="F126" i="1"/>
  <c r="F127" i="1"/>
  <c r="F128" i="1"/>
  <c r="F129" i="1"/>
  <c r="F130" i="1"/>
  <c r="F131" i="1"/>
  <c r="F132" i="1"/>
  <c r="F133" i="1"/>
  <c r="F134" i="1"/>
  <c r="F135" i="1"/>
  <c r="F136" i="1"/>
  <c r="F139" i="1"/>
  <c r="F140" i="1"/>
  <c r="F141" i="1"/>
  <c r="G102" i="1"/>
  <c r="H102" i="1"/>
  <c r="K3" i="1"/>
  <c r="K4" i="1"/>
  <c r="K5" i="1"/>
  <c r="K6" i="1"/>
  <c r="K8" i="1"/>
  <c r="K9" i="1"/>
  <c r="K10" i="1"/>
  <c r="K11" i="1"/>
  <c r="K12" i="1"/>
  <c r="K13" i="1"/>
  <c r="K14" i="1"/>
  <c r="K15" i="1"/>
  <c r="K16" i="1"/>
  <c r="K17" i="1"/>
  <c r="K18" i="1"/>
  <c r="K20" i="1"/>
  <c r="K21" i="1"/>
  <c r="K22" i="1"/>
  <c r="K23" i="1"/>
  <c r="K24" i="1"/>
  <c r="K26" i="1"/>
  <c r="K27" i="1"/>
  <c r="K28" i="1"/>
  <c r="K29" i="1"/>
  <c r="K30" i="1"/>
  <c r="K31" i="1"/>
  <c r="K32" i="1"/>
  <c r="K33" i="1"/>
  <c r="K34" i="1"/>
  <c r="K35" i="1"/>
  <c r="K36" i="1"/>
  <c r="K37" i="1"/>
  <c r="K38" i="1"/>
  <c r="K39" i="1"/>
  <c r="K40" i="1"/>
  <c r="K41" i="1"/>
  <c r="K45" i="1"/>
  <c r="K46" i="1"/>
  <c r="K47" i="1"/>
  <c r="K48" i="1"/>
  <c r="K53" i="1"/>
  <c r="K54" i="1"/>
  <c r="K55" i="1"/>
  <c r="K56" i="1"/>
  <c r="K57" i="1"/>
  <c r="K59" i="1"/>
  <c r="K60" i="1"/>
  <c r="K63" i="1"/>
  <c r="K64" i="1"/>
  <c r="K65" i="1"/>
  <c r="K66" i="1"/>
  <c r="K67" i="1"/>
  <c r="K68" i="1"/>
  <c r="K70" i="1"/>
  <c r="K71" i="1"/>
  <c r="K72" i="1"/>
  <c r="K73" i="1"/>
  <c r="K74" i="1"/>
  <c r="K2" i="1"/>
  <c r="J3" i="1"/>
  <c r="J4" i="1"/>
  <c r="J5" i="1"/>
  <c r="J6" i="1"/>
  <c r="J8" i="1"/>
  <c r="J9" i="1"/>
  <c r="J10" i="1"/>
  <c r="J11" i="1"/>
  <c r="J12" i="1"/>
  <c r="J13" i="1"/>
  <c r="J14" i="1"/>
  <c r="J15" i="1"/>
  <c r="J16" i="1"/>
  <c r="J17" i="1"/>
  <c r="J18" i="1"/>
  <c r="J20" i="1"/>
  <c r="J21" i="1"/>
  <c r="J22" i="1"/>
  <c r="J23" i="1"/>
  <c r="J24" i="1"/>
  <c r="J26" i="1"/>
  <c r="J27" i="1"/>
  <c r="J28" i="1"/>
  <c r="J29" i="1"/>
  <c r="J30" i="1"/>
  <c r="J31" i="1"/>
  <c r="J32" i="1"/>
  <c r="J33" i="1"/>
  <c r="J34" i="1"/>
  <c r="J35" i="1"/>
  <c r="J36" i="1"/>
  <c r="J37" i="1"/>
  <c r="J38" i="1"/>
  <c r="J39" i="1"/>
  <c r="J40" i="1"/>
  <c r="J41" i="1"/>
  <c r="J45" i="1"/>
  <c r="J46" i="1"/>
  <c r="J47" i="1"/>
  <c r="J48" i="1"/>
  <c r="J53" i="1"/>
  <c r="J54" i="1"/>
  <c r="J55" i="1"/>
  <c r="J56" i="1"/>
  <c r="J57" i="1"/>
  <c r="J59" i="1"/>
  <c r="J60" i="1"/>
  <c r="J63" i="1"/>
  <c r="J64" i="1"/>
  <c r="J65" i="1"/>
  <c r="J66" i="1"/>
  <c r="J67" i="1"/>
  <c r="J68" i="1"/>
  <c r="J70" i="1"/>
  <c r="J71" i="1"/>
  <c r="J72" i="1"/>
  <c r="J73" i="1"/>
  <c r="J74" i="1"/>
  <c r="J2" i="1"/>
  <c r="I3" i="1"/>
  <c r="I4" i="1"/>
  <c r="I5" i="1"/>
  <c r="I6" i="1"/>
  <c r="I8" i="1"/>
  <c r="I9" i="1"/>
  <c r="I10" i="1"/>
  <c r="I11" i="1"/>
  <c r="I12" i="1"/>
  <c r="I13" i="1"/>
  <c r="I14" i="1"/>
  <c r="I15" i="1"/>
  <c r="I16" i="1"/>
  <c r="I17" i="1"/>
  <c r="I18" i="1"/>
  <c r="I20" i="1"/>
  <c r="I21" i="1"/>
  <c r="I22" i="1"/>
  <c r="I23" i="1"/>
  <c r="I24" i="1"/>
  <c r="I26" i="1"/>
  <c r="I27" i="1"/>
  <c r="I28" i="1"/>
  <c r="I29" i="1"/>
  <c r="I30" i="1"/>
  <c r="I31" i="1"/>
  <c r="I32" i="1"/>
  <c r="I33" i="1"/>
  <c r="I34" i="1"/>
  <c r="I35" i="1"/>
  <c r="I36" i="1"/>
  <c r="I37" i="1"/>
  <c r="I38" i="1"/>
  <c r="I39" i="1"/>
  <c r="I40" i="1"/>
  <c r="I41" i="1"/>
  <c r="I45" i="1"/>
  <c r="I46" i="1"/>
  <c r="I47" i="1"/>
  <c r="I48" i="1"/>
  <c r="I52" i="1"/>
  <c r="I53" i="1"/>
  <c r="I54" i="1"/>
  <c r="I55" i="1"/>
  <c r="I56" i="1"/>
  <c r="I57" i="1"/>
  <c r="I59" i="1"/>
  <c r="I60" i="1"/>
  <c r="I63" i="1"/>
  <c r="I64" i="1"/>
  <c r="I65" i="1"/>
  <c r="I66" i="1"/>
  <c r="I67" i="1"/>
  <c r="I68" i="1"/>
  <c r="I70" i="1"/>
  <c r="I72" i="1"/>
  <c r="I73" i="1"/>
  <c r="I74" i="1"/>
  <c r="I2" i="1"/>
  <c r="H3" i="1"/>
  <c r="H4" i="1"/>
  <c r="H5" i="1"/>
  <c r="H6" i="1"/>
  <c r="H8" i="1"/>
  <c r="H9" i="1"/>
  <c r="H10" i="1"/>
  <c r="H11" i="1"/>
  <c r="H12" i="1"/>
  <c r="H13" i="1"/>
  <c r="H14" i="1"/>
  <c r="H15" i="1"/>
  <c r="H16" i="1"/>
  <c r="H17" i="1"/>
  <c r="H18" i="1"/>
  <c r="H20" i="1"/>
  <c r="H21" i="1"/>
  <c r="H22" i="1"/>
  <c r="H23" i="1"/>
  <c r="H24"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2" i="1"/>
  <c r="H73" i="1"/>
  <c r="H74" i="1"/>
  <c r="H75" i="1"/>
  <c r="H76" i="1"/>
  <c r="H77" i="1"/>
  <c r="H78" i="1"/>
  <c r="H79" i="1"/>
  <c r="H80" i="1"/>
  <c r="H2" i="1"/>
  <c r="G3" i="1"/>
  <c r="G4" i="1"/>
  <c r="G5" i="1"/>
  <c r="G6" i="1"/>
  <c r="G8" i="1"/>
  <c r="G9" i="1"/>
  <c r="G10" i="1"/>
  <c r="G11" i="1"/>
  <c r="G12" i="1"/>
  <c r="G13" i="1"/>
  <c r="G14" i="1"/>
  <c r="G15" i="1"/>
  <c r="G16" i="1"/>
  <c r="G17" i="1"/>
  <c r="G19" i="1"/>
  <c r="G20" i="1"/>
  <c r="G21" i="1"/>
  <c r="G22" i="1"/>
  <c r="G23"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2" i="1"/>
  <c r="G73" i="1"/>
  <c r="G74" i="1"/>
  <c r="G75" i="1"/>
  <c r="G76" i="1"/>
  <c r="G77" i="1"/>
  <c r="G78" i="1"/>
  <c r="G79" i="1"/>
  <c r="G80" i="1"/>
  <c r="G2" i="1"/>
  <c r="F3" i="1"/>
  <c r="F4" i="1"/>
  <c r="F6" i="1"/>
  <c r="F9" i="1"/>
  <c r="F11" i="1"/>
  <c r="F12" i="1"/>
  <c r="F13" i="1"/>
  <c r="F14" i="1"/>
  <c r="F16" i="1"/>
  <c r="F17" i="1"/>
  <c r="F19" i="1"/>
  <c r="F20" i="1"/>
  <c r="F21" i="1"/>
  <c r="F22" i="1"/>
  <c r="F23" i="1"/>
  <c r="F25" i="1"/>
  <c r="F26" i="1"/>
  <c r="F27" i="1"/>
  <c r="F29"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5" i="1"/>
  <c r="F66" i="1"/>
  <c r="F67" i="1"/>
  <c r="F68" i="1"/>
  <c r="F69" i="1"/>
  <c r="F70" i="1"/>
  <c r="F73" i="1"/>
  <c r="F74" i="1"/>
  <c r="F75" i="1"/>
  <c r="F76" i="1"/>
  <c r="F77" i="1"/>
  <c r="F78" i="1"/>
  <c r="F79" i="1"/>
  <c r="F80" i="1"/>
  <c r="H352" i="1"/>
  <c r="G352" i="1"/>
  <c r="F352" i="1"/>
  <c r="H346" i="1"/>
  <c r="H347" i="1"/>
  <c r="H345" i="1"/>
  <c r="G346" i="1"/>
  <c r="G347" i="1"/>
  <c r="G345" i="1"/>
  <c r="F346" i="1"/>
  <c r="F347" i="1"/>
  <c r="F345" i="1"/>
  <c r="K344" i="1"/>
  <c r="J344" i="1"/>
  <c r="I344" i="1"/>
  <c r="H344" i="1"/>
  <c r="G344" i="1"/>
  <c r="F344" i="1"/>
  <c r="K303" i="1"/>
  <c r="K304" i="1"/>
  <c r="K306" i="1"/>
  <c r="K300" i="1"/>
  <c r="J303" i="1"/>
  <c r="J304" i="1"/>
  <c r="J306" i="1"/>
  <c r="J300" i="1"/>
  <c r="I303" i="1"/>
  <c r="I304" i="1"/>
  <c r="I306" i="1"/>
  <c r="I300" i="1"/>
  <c r="H301" i="1"/>
  <c r="H302" i="1"/>
  <c r="H303" i="1"/>
  <c r="H304" i="1"/>
  <c r="H305" i="1"/>
  <c r="H306" i="1"/>
  <c r="H300" i="1"/>
  <c r="G301" i="1"/>
  <c r="G302" i="1"/>
  <c r="G303" i="1"/>
  <c r="G304" i="1"/>
  <c r="G305" i="1"/>
  <c r="G306" i="1"/>
  <c r="G300" i="1"/>
  <c r="F301" i="1"/>
  <c r="F302" i="1"/>
  <c r="F303" i="1"/>
  <c r="F304" i="1"/>
  <c r="F305" i="1"/>
  <c r="F306" i="1"/>
  <c r="F300" i="1"/>
  <c r="H238" i="1"/>
  <c r="H239" i="1"/>
  <c r="H240" i="1"/>
  <c r="H241" i="1"/>
  <c r="H242" i="1"/>
  <c r="H237" i="1"/>
  <c r="G238" i="1"/>
  <c r="G239" i="1"/>
  <c r="G240" i="1"/>
  <c r="G241" i="1"/>
  <c r="G242" i="1"/>
  <c r="G237" i="1"/>
  <c r="F238" i="1"/>
  <c r="F239" i="1"/>
  <c r="F240" i="1"/>
  <c r="F241" i="1"/>
  <c r="K226" i="1"/>
  <c r="K227" i="1"/>
  <c r="K229" i="1"/>
  <c r="K231" i="1"/>
  <c r="K232" i="1"/>
  <c r="K233" i="1"/>
  <c r="K235" i="1"/>
  <c r="K225" i="1"/>
  <c r="J226" i="1"/>
  <c r="J227" i="1"/>
  <c r="J229" i="1"/>
  <c r="J231" i="1"/>
  <c r="J232" i="1"/>
  <c r="J233" i="1"/>
  <c r="J235" i="1"/>
  <c r="J225" i="1"/>
  <c r="I226" i="1"/>
  <c r="I227" i="1"/>
  <c r="I229" i="1"/>
  <c r="I231" i="1"/>
  <c r="I232" i="1"/>
  <c r="I233" i="1"/>
  <c r="I235" i="1"/>
  <c r="I225" i="1"/>
  <c r="H226" i="1"/>
  <c r="H227" i="1"/>
  <c r="H228" i="1"/>
  <c r="H229" i="1"/>
  <c r="H230" i="1"/>
  <c r="H231" i="1"/>
  <c r="H232" i="1"/>
  <c r="H233" i="1"/>
  <c r="H234" i="1"/>
  <c r="H235" i="1"/>
  <c r="H236" i="1"/>
  <c r="H225" i="1"/>
  <c r="G226" i="1"/>
  <c r="G227" i="1"/>
  <c r="G228" i="1"/>
  <c r="G229" i="1"/>
  <c r="G230" i="1"/>
  <c r="G231" i="1"/>
  <c r="G232" i="1"/>
  <c r="G233" i="1"/>
  <c r="G234" i="1"/>
  <c r="G235" i="1"/>
  <c r="G236" i="1"/>
  <c r="G225" i="1"/>
  <c r="F226" i="1"/>
  <c r="F227" i="1"/>
  <c r="F228" i="1"/>
  <c r="F229" i="1"/>
  <c r="F230" i="1"/>
  <c r="F231" i="1"/>
  <c r="F232" i="1"/>
  <c r="F233" i="1"/>
  <c r="F234" i="1"/>
  <c r="F235" i="1"/>
  <c r="F236" i="1"/>
  <c r="F225" i="1"/>
  <c r="H150" i="1"/>
  <c r="H151" i="1"/>
  <c r="H152" i="1"/>
  <c r="H153" i="1"/>
  <c r="H154" i="1"/>
  <c r="H149" i="1"/>
  <c r="G150" i="1"/>
  <c r="G151" i="1"/>
  <c r="G152" i="1"/>
  <c r="G153" i="1"/>
  <c r="G154" i="1"/>
  <c r="G149" i="1"/>
  <c r="F150" i="1"/>
  <c r="F151" i="1"/>
  <c r="F152" i="1"/>
  <c r="F153" i="1"/>
  <c r="F154" i="1"/>
  <c r="F149" i="1"/>
  <c r="K147" i="1"/>
  <c r="K148" i="1"/>
  <c r="K146" i="1"/>
  <c r="J147" i="1"/>
  <c r="J148" i="1"/>
  <c r="J146" i="1"/>
  <c r="I147" i="1"/>
  <c r="I148" i="1"/>
  <c r="I146" i="1"/>
  <c r="H147" i="1"/>
  <c r="H148" i="1"/>
  <c r="H146" i="1"/>
  <c r="G147" i="1"/>
  <c r="G148" i="1"/>
  <c r="G146" i="1"/>
  <c r="F147" i="1"/>
  <c r="F148" i="1"/>
  <c r="F146" i="1"/>
  <c r="K96" i="1"/>
  <c r="K101" i="1"/>
  <c r="J96" i="1"/>
  <c r="J97" i="1"/>
  <c r="J101" i="1"/>
  <c r="I96" i="1"/>
  <c r="I97" i="1"/>
  <c r="I101" i="1"/>
  <c r="H92" i="1"/>
  <c r="H93" i="1"/>
  <c r="H94" i="1"/>
  <c r="H95" i="1"/>
  <c r="H96" i="1"/>
  <c r="H97" i="1"/>
  <c r="H98" i="1"/>
  <c r="H99" i="1"/>
  <c r="H100" i="1"/>
  <c r="H101" i="1"/>
  <c r="G92" i="1"/>
  <c r="G93" i="1"/>
  <c r="G94" i="1"/>
  <c r="G95" i="1"/>
  <c r="G96" i="1"/>
  <c r="G97" i="1"/>
  <c r="G98" i="1"/>
  <c r="G99" i="1"/>
  <c r="G100" i="1"/>
  <c r="G101" i="1"/>
  <c r="F92" i="1"/>
  <c r="F93" i="1"/>
  <c r="F94" i="1"/>
  <c r="F95" i="1"/>
  <c r="F96" i="1"/>
  <c r="F97" i="1"/>
  <c r="F98" i="1"/>
  <c r="F99" i="1"/>
  <c r="F100" i="1"/>
  <c r="K86" i="1"/>
  <c r="K88" i="1"/>
  <c r="K90" i="1"/>
  <c r="K91" i="1"/>
  <c r="J86" i="1"/>
  <c r="J88" i="1"/>
  <c r="J90" i="1"/>
  <c r="J91" i="1"/>
  <c r="I86" i="1"/>
  <c r="I88" i="1"/>
  <c r="I90" i="1"/>
  <c r="I91" i="1"/>
  <c r="H85" i="1"/>
  <c r="H86" i="1"/>
  <c r="H87" i="1"/>
  <c r="H88" i="1"/>
  <c r="H89" i="1"/>
  <c r="H90" i="1"/>
  <c r="H91" i="1"/>
  <c r="H84" i="1"/>
  <c r="G85" i="1"/>
  <c r="G86" i="1"/>
  <c r="G87" i="1"/>
  <c r="G88" i="1"/>
  <c r="G89" i="1"/>
  <c r="G90" i="1"/>
  <c r="G91" i="1"/>
  <c r="G84" i="1"/>
  <c r="F85" i="1"/>
  <c r="F86" i="1"/>
  <c r="F87" i="1"/>
  <c r="F88" i="1"/>
  <c r="F89" i="1"/>
  <c r="F90" i="1"/>
  <c r="F91" i="1"/>
  <c r="F84" i="1"/>
  <c r="L354" i="1" l="1"/>
  <c r="L355" i="1"/>
  <c r="L2" i="1"/>
  <c r="L352" i="1"/>
  <c r="L353" i="1"/>
  <c r="L322" i="1" l="1"/>
  <c r="L309" i="1"/>
  <c r="L293" i="1"/>
  <c r="L283" i="1"/>
  <c r="L214" i="1"/>
  <c r="L206" i="1"/>
  <c r="L195" i="1"/>
  <c r="L191" i="1"/>
  <c r="L183" i="1"/>
  <c r="L179" i="1"/>
  <c r="L176" i="1"/>
  <c r="L168" i="1"/>
  <c r="L163" i="1"/>
  <c r="L158" i="1"/>
  <c r="L143" i="1"/>
  <c r="L142" i="1"/>
  <c r="L140" i="1"/>
  <c r="L135" i="1"/>
  <c r="L132" i="1"/>
  <c r="L124" i="1"/>
  <c r="L123" i="1"/>
  <c r="L119" i="1"/>
  <c r="L118" i="1"/>
  <c r="L111" i="1"/>
  <c r="L110" i="1"/>
  <c r="L108" i="1"/>
  <c r="L106" i="1"/>
  <c r="L52" i="1"/>
  <c r="L13" i="1"/>
  <c r="L333" i="1"/>
  <c r="L323" i="1"/>
  <c r="L319" i="1"/>
  <c r="L315" i="1"/>
  <c r="L314" i="1"/>
  <c r="L294" i="1"/>
  <c r="L289" i="1"/>
  <c r="L288" i="1"/>
  <c r="L287" i="1"/>
  <c r="L285" i="1"/>
  <c r="L280" i="1"/>
  <c r="L279" i="1"/>
  <c r="L277" i="1"/>
  <c r="L269" i="1"/>
  <c r="L267" i="1"/>
  <c r="L266" i="1"/>
  <c r="L258" i="1"/>
  <c r="L250" i="1"/>
  <c r="L249" i="1"/>
  <c r="L245" i="1"/>
  <c r="L244" i="1"/>
  <c r="L205" i="1"/>
  <c r="L63" i="1"/>
  <c r="L339" i="1"/>
  <c r="L338" i="1"/>
  <c r="L330" i="1"/>
  <c r="L329" i="1"/>
  <c r="L328" i="1"/>
  <c r="L327" i="1"/>
  <c r="L292" i="1"/>
  <c r="L54" i="1"/>
  <c r="L35" i="1"/>
  <c r="L3" i="1"/>
  <c r="L332" i="1"/>
  <c r="L166" i="1"/>
  <c r="L156" i="1"/>
  <c r="L12" i="1"/>
  <c r="L345" i="1" l="1"/>
  <c r="L346" i="1"/>
  <c r="L347" i="1"/>
  <c r="L237" i="1"/>
  <c r="L238" i="1"/>
  <c r="L239" i="1"/>
  <c r="L240" i="1"/>
  <c r="L241" i="1"/>
  <c r="L242" i="1"/>
  <c r="L154" i="1"/>
  <c r="L153" i="1"/>
  <c r="L152" i="1"/>
  <c r="L151" i="1"/>
  <c r="L150" i="1"/>
  <c r="L149" i="1"/>
  <c r="L101" i="1"/>
  <c r="L100" i="1"/>
  <c r="L99" i="1"/>
  <c r="L98" i="1"/>
  <c r="L97" i="1"/>
  <c r="L96" i="1"/>
  <c r="L95" i="1"/>
  <c r="L94" i="1"/>
  <c r="L93" i="1"/>
  <c r="L92" i="1"/>
  <c r="L344" i="1"/>
  <c r="L351" i="1"/>
  <c r="L350" i="1"/>
  <c r="L349" i="1"/>
  <c r="L348" i="1"/>
  <c r="L343" i="1"/>
  <c r="L342" i="1"/>
  <c r="L341" i="1"/>
  <c r="L340" i="1"/>
  <c r="L337" i="1"/>
  <c r="L336" i="1"/>
  <c r="L335" i="1"/>
  <c r="L334" i="1"/>
  <c r="L331" i="1"/>
  <c r="L326" i="1"/>
  <c r="L325" i="1"/>
  <c r="L324" i="1"/>
  <c r="L321" i="1"/>
  <c r="L320" i="1"/>
  <c r="L318" i="1"/>
  <c r="L317" i="1"/>
  <c r="L316" i="1"/>
  <c r="L313" i="1"/>
  <c r="L312" i="1"/>
  <c r="L311" i="1"/>
  <c r="L310" i="1"/>
  <c r="L307" i="1"/>
  <c r="L306" i="1"/>
  <c r="L305" i="1"/>
  <c r="L304" i="1"/>
  <c r="L303" i="1"/>
  <c r="L302" i="1"/>
  <c r="L301" i="1"/>
  <c r="L300" i="1"/>
  <c r="L299" i="1"/>
  <c r="L298" i="1"/>
  <c r="L297" i="1"/>
  <c r="L296" i="1"/>
  <c r="L295" i="1"/>
  <c r="L291" i="1"/>
  <c r="L290" i="1"/>
  <c r="L286" i="1"/>
  <c r="L284" i="1"/>
  <c r="L282" i="1"/>
  <c r="L281" i="1"/>
  <c r="L278" i="1"/>
  <c r="L276" i="1"/>
  <c r="L275" i="1"/>
  <c r="L274" i="1"/>
  <c r="L273" i="1"/>
  <c r="L272" i="1"/>
  <c r="L271" i="1"/>
  <c r="L270" i="1"/>
  <c r="L268" i="1"/>
  <c r="L265" i="1"/>
  <c r="L264" i="1"/>
  <c r="L263" i="1"/>
  <c r="L262" i="1"/>
  <c r="L261" i="1"/>
  <c r="L260" i="1"/>
  <c r="L259" i="1"/>
  <c r="L257" i="1"/>
  <c r="L256" i="1"/>
  <c r="L255" i="1"/>
  <c r="L254" i="1"/>
  <c r="L253" i="1"/>
  <c r="L252" i="1"/>
  <c r="L251" i="1"/>
  <c r="L248" i="1"/>
  <c r="L247" i="1"/>
  <c r="L236" i="1"/>
  <c r="L235" i="1"/>
  <c r="L234" i="1"/>
  <c r="L233" i="1"/>
  <c r="L232" i="1"/>
  <c r="L231" i="1"/>
  <c r="L230" i="1"/>
  <c r="L229" i="1"/>
  <c r="L228" i="1"/>
  <c r="L227" i="1"/>
  <c r="L226" i="1"/>
  <c r="L225" i="1"/>
  <c r="L224" i="1"/>
  <c r="L223" i="1"/>
  <c r="L222" i="1"/>
  <c r="L221" i="1"/>
  <c r="L220" i="1"/>
  <c r="L219" i="1"/>
  <c r="L218" i="1"/>
  <c r="L217" i="1"/>
  <c r="L216" i="1"/>
  <c r="L215" i="1"/>
  <c r="L213" i="1"/>
  <c r="L212" i="1"/>
  <c r="L211" i="1"/>
  <c r="L210" i="1"/>
  <c r="L209" i="1"/>
  <c r="L208" i="1"/>
  <c r="L207" i="1"/>
  <c r="L204" i="1"/>
  <c r="L203" i="1"/>
  <c r="L202" i="1"/>
  <c r="L201" i="1"/>
  <c r="L200" i="1"/>
  <c r="L199" i="1"/>
  <c r="L198" i="1"/>
  <c r="L197" i="1"/>
  <c r="L196" i="1"/>
  <c r="L194" i="1"/>
  <c r="L193" i="1"/>
  <c r="L192" i="1"/>
  <c r="L190" i="1"/>
  <c r="L189" i="1"/>
  <c r="L188" i="1"/>
  <c r="L187" i="1"/>
  <c r="L186" i="1"/>
  <c r="L185" i="1"/>
  <c r="L184" i="1"/>
  <c r="L182" i="1"/>
  <c r="L181" i="1"/>
  <c r="L180" i="1"/>
  <c r="L178" i="1"/>
  <c r="L177" i="1"/>
  <c r="L175" i="1"/>
  <c r="L174" i="1"/>
  <c r="L173" i="1"/>
  <c r="L172" i="1"/>
  <c r="L171" i="1"/>
  <c r="L170" i="1"/>
  <c r="L169" i="1"/>
  <c r="L167" i="1"/>
  <c r="L162" i="1"/>
  <c r="L161" i="1"/>
  <c r="L160" i="1"/>
  <c r="L159" i="1"/>
  <c r="L157" i="1"/>
  <c r="L155" i="1"/>
  <c r="L148" i="1"/>
  <c r="L147" i="1"/>
  <c r="L146" i="1"/>
  <c r="L145" i="1"/>
  <c r="L144" i="1"/>
  <c r="L141" i="1"/>
  <c r="L139" i="1"/>
  <c r="L138" i="1"/>
  <c r="L137" i="1"/>
  <c r="L136" i="1"/>
  <c r="L134" i="1"/>
  <c r="L133" i="1"/>
  <c r="L131" i="1"/>
  <c r="L130" i="1"/>
  <c r="L129" i="1"/>
  <c r="L128" i="1"/>
  <c r="L127" i="1"/>
  <c r="L126" i="1"/>
  <c r="L125" i="1"/>
  <c r="L122" i="1"/>
  <c r="L121" i="1"/>
  <c r="L120" i="1"/>
  <c r="L117" i="1"/>
  <c r="L116" i="1"/>
  <c r="L115" i="1"/>
  <c r="L114" i="1"/>
  <c r="L113" i="1"/>
  <c r="L112" i="1"/>
  <c r="L109" i="1"/>
  <c r="L107" i="1"/>
  <c r="L105" i="1"/>
  <c r="L103" i="1"/>
  <c r="L10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2" i="1"/>
  <c r="L61" i="1"/>
  <c r="L60" i="1"/>
  <c r="L59" i="1"/>
  <c r="L58" i="1"/>
  <c r="L57" i="1"/>
  <c r="L56" i="1"/>
  <c r="L55" i="1"/>
  <c r="L53" i="1"/>
  <c r="L51" i="1"/>
  <c r="L50" i="1"/>
  <c r="L49" i="1"/>
  <c r="L48" i="1"/>
  <c r="L47" i="1"/>
  <c r="L46" i="1"/>
  <c r="L45" i="1"/>
  <c r="L44" i="1"/>
  <c r="L43" i="1"/>
  <c r="L42" i="1"/>
  <c r="L41" i="1"/>
  <c r="L40" i="1"/>
  <c r="L39" i="1"/>
  <c r="L38" i="1"/>
  <c r="L37" i="1"/>
  <c r="L36" i="1"/>
  <c r="L34" i="1"/>
  <c r="L33" i="1"/>
  <c r="L32" i="1"/>
  <c r="L31" i="1"/>
  <c r="L30" i="1"/>
  <c r="L29" i="1"/>
  <c r="L28" i="1"/>
  <c r="L27" i="1"/>
  <c r="L26" i="1"/>
  <c r="L25" i="1"/>
  <c r="L24" i="1"/>
  <c r="L23" i="1"/>
  <c r="L22" i="1"/>
  <c r="L21" i="1"/>
  <c r="L20" i="1"/>
  <c r="L19" i="1"/>
  <c r="L18" i="1"/>
  <c r="L17" i="1"/>
  <c r="L16" i="1"/>
  <c r="L15" i="1"/>
  <c r="L14" i="1"/>
  <c r="L11" i="1"/>
  <c r="L10" i="1"/>
  <c r="L9" i="1"/>
  <c r="L8" i="1"/>
  <c r="L6" i="1"/>
  <c r="L5" i="1"/>
  <c r="L4" i="1"/>
  <c r="P351" i="1" l="1"/>
  <c r="P13" i="1"/>
  <c r="P215" i="1"/>
  <c r="P345" i="1"/>
  <c r="P347" i="1"/>
  <c r="P346" i="1"/>
  <c r="P239" i="1"/>
  <c r="P237" i="1"/>
  <c r="P238" i="1"/>
  <c r="P242" i="1"/>
  <c r="P240" i="1"/>
  <c r="P241" i="1"/>
  <c r="P154" i="1"/>
  <c r="P99" i="1"/>
  <c r="P151" i="1"/>
  <c r="P150" i="1"/>
  <c r="P152" i="1"/>
  <c r="P149" i="1"/>
  <c r="P97" i="1"/>
  <c r="P96" i="1"/>
  <c r="P153" i="1"/>
  <c r="P100" i="1"/>
  <c r="P92" i="1"/>
  <c r="P94" i="1"/>
  <c r="P101" i="1"/>
  <c r="P93" i="1"/>
  <c r="P344" i="1"/>
  <c r="P98" i="1"/>
  <c r="P301" i="1"/>
  <c r="P300" i="1"/>
  <c r="P302" i="1"/>
  <c r="P303" i="1"/>
  <c r="P305" i="1"/>
  <c r="P234" i="1"/>
  <c r="P304" i="1"/>
  <c r="P306" i="1"/>
  <c r="P148" i="1"/>
  <c r="P235" i="1"/>
  <c r="P233" i="1"/>
  <c r="P236" i="1"/>
  <c r="P231" i="1"/>
  <c r="P230" i="1"/>
  <c r="P232" i="1"/>
  <c r="P229" i="1"/>
  <c r="P226" i="1"/>
  <c r="P85" i="1"/>
  <c r="P146" i="1"/>
  <c r="P89" i="1"/>
  <c r="P227" i="1"/>
  <c r="P225" i="1"/>
  <c r="P228" i="1"/>
  <c r="P147" i="1"/>
  <c r="P88" i="1"/>
  <c r="P224" i="1"/>
  <c r="P86" i="1"/>
  <c r="P91" i="1"/>
  <c r="P84" i="1"/>
  <c r="P90" i="1"/>
  <c r="P87" i="1"/>
  <c r="P82" i="1"/>
  <c r="P145" i="1"/>
  <c r="P83" i="1"/>
  <c r="P194" i="1" l="1"/>
  <c r="P332" i="1"/>
  <c r="P340" i="1"/>
  <c r="P188" i="1"/>
  <c r="P196" i="1"/>
  <c r="P204" i="1"/>
  <c r="P212" i="1"/>
  <c r="P221" i="1"/>
  <c r="P250" i="1"/>
  <c r="P258" i="1"/>
  <c r="P266" i="1"/>
  <c r="P274" i="1"/>
  <c r="P282" i="1"/>
  <c r="P290" i="1"/>
  <c r="P298" i="1"/>
  <c r="P186" i="1"/>
  <c r="P202" i="1"/>
  <c r="P210" i="1"/>
  <c r="P219" i="1"/>
  <c r="P248" i="1"/>
  <c r="P256" i="1"/>
  <c r="P264" i="1"/>
  <c r="P272" i="1"/>
  <c r="P280" i="1"/>
  <c r="P288" i="1"/>
  <c r="P296" i="1"/>
  <c r="P312" i="1"/>
  <c r="P320" i="1"/>
  <c r="P328" i="1"/>
  <c r="P336" i="1"/>
  <c r="P314" i="1"/>
  <c r="P322" i="1"/>
  <c r="P330" i="1"/>
  <c r="P338" i="1"/>
  <c r="P349" i="1"/>
  <c r="P184" i="1"/>
  <c r="P192" i="1"/>
  <c r="P200" i="1"/>
  <c r="P208" i="1"/>
  <c r="P217" i="1"/>
  <c r="P245" i="1"/>
  <c r="P254" i="1"/>
  <c r="P262" i="1"/>
  <c r="P270" i="1"/>
  <c r="P278" i="1"/>
  <c r="P286" i="1"/>
  <c r="P294" i="1"/>
  <c r="P310" i="1"/>
  <c r="P318" i="1"/>
  <c r="P326" i="1"/>
  <c r="P334" i="1"/>
  <c r="P190" i="1"/>
  <c r="P198" i="1"/>
  <c r="P206" i="1"/>
  <c r="P214" i="1"/>
  <c r="P223" i="1"/>
  <c r="P252" i="1"/>
  <c r="P260" i="1"/>
  <c r="P268" i="1"/>
  <c r="P276" i="1"/>
  <c r="P284" i="1"/>
  <c r="P292" i="1"/>
  <c r="P307" i="1"/>
  <c r="P316" i="1"/>
  <c r="P324" i="1"/>
  <c r="P80" i="1"/>
  <c r="P178" i="1"/>
  <c r="P180" i="1"/>
  <c r="P182" i="1"/>
  <c r="P24" i="1"/>
  <c r="P26" i="1"/>
  <c r="P28" i="1"/>
  <c r="P30" i="1"/>
  <c r="P32" i="1"/>
  <c r="P34" i="1"/>
  <c r="P36" i="1"/>
  <c r="P38" i="1"/>
  <c r="P40" i="1"/>
  <c r="P42" i="1"/>
  <c r="P44" i="1"/>
  <c r="P46" i="1"/>
  <c r="P48" i="1"/>
  <c r="P50" i="1"/>
  <c r="P52" i="1"/>
  <c r="P54" i="1"/>
  <c r="P56" i="1"/>
  <c r="P58" i="1"/>
  <c r="P60" i="1"/>
  <c r="P62" i="1"/>
  <c r="P64" i="1"/>
  <c r="P66" i="1"/>
  <c r="P68" i="1"/>
  <c r="P70" i="1"/>
  <c r="P72" i="1"/>
  <c r="P74" i="1"/>
  <c r="P75" i="1"/>
  <c r="P77" i="1"/>
  <c r="P79" i="1"/>
  <c r="P81" i="1"/>
  <c r="P103" i="1"/>
  <c r="P106" i="1"/>
  <c r="P108" i="1"/>
  <c r="P110" i="1"/>
  <c r="P112" i="1"/>
  <c r="P114" i="1"/>
  <c r="P116" i="1"/>
  <c r="P118" i="1"/>
  <c r="P120" i="1"/>
  <c r="P122" i="1"/>
  <c r="P124" i="1"/>
  <c r="P126" i="1"/>
  <c r="P128" i="1"/>
  <c r="P130" i="1"/>
  <c r="P132" i="1"/>
  <c r="P134" i="1"/>
  <c r="P136" i="1"/>
  <c r="P138" i="1"/>
  <c r="P140" i="1"/>
  <c r="P142" i="1"/>
  <c r="P144" i="1"/>
  <c r="P156" i="1"/>
  <c r="P159" i="1"/>
  <c r="P161" i="1"/>
  <c r="P163" i="1"/>
  <c r="P166" i="1"/>
  <c r="P168" i="1"/>
  <c r="P170" i="1"/>
  <c r="P172" i="1"/>
  <c r="P174" i="1"/>
  <c r="P176" i="1"/>
  <c r="P342" i="1"/>
  <c r="P3" i="1"/>
  <c r="P5" i="1"/>
  <c r="P8" i="1"/>
  <c r="P10" i="1"/>
  <c r="P12" i="1"/>
  <c r="P14" i="1"/>
  <c r="P16" i="1"/>
  <c r="P18" i="1"/>
  <c r="P20" i="1"/>
  <c r="P22" i="1"/>
  <c r="P2" i="1"/>
  <c r="P4" i="1"/>
  <c r="P6" i="1"/>
  <c r="P9" i="1"/>
  <c r="P11" i="1"/>
  <c r="P15" i="1"/>
  <c r="P17" i="1"/>
  <c r="P19" i="1"/>
  <c r="P21" i="1"/>
  <c r="P23" i="1"/>
  <c r="P25" i="1"/>
  <c r="P27" i="1"/>
  <c r="P29" i="1"/>
  <c r="P31" i="1"/>
  <c r="P33" i="1"/>
  <c r="P35" i="1"/>
  <c r="P37" i="1"/>
  <c r="P39" i="1"/>
  <c r="P41" i="1"/>
  <c r="P43" i="1"/>
  <c r="P45" i="1"/>
  <c r="P47" i="1"/>
  <c r="P49" i="1"/>
  <c r="P51" i="1"/>
  <c r="P53" i="1"/>
  <c r="P55" i="1"/>
  <c r="P57" i="1"/>
  <c r="P59" i="1"/>
  <c r="P63" i="1"/>
  <c r="P65" i="1"/>
  <c r="P67" i="1"/>
  <c r="P69" i="1"/>
  <c r="P71" i="1"/>
  <c r="P73" i="1"/>
  <c r="P76" i="1"/>
  <c r="P78" i="1"/>
  <c r="P102" i="1"/>
  <c r="P105" i="1"/>
  <c r="P107" i="1"/>
  <c r="P109" i="1"/>
  <c r="P111" i="1"/>
  <c r="P113" i="1"/>
  <c r="P115" i="1"/>
  <c r="P117" i="1"/>
  <c r="P119" i="1"/>
  <c r="P121" i="1"/>
  <c r="P123" i="1"/>
  <c r="P125" i="1"/>
  <c r="P127" i="1"/>
  <c r="P129" i="1"/>
  <c r="P131" i="1"/>
  <c r="P133" i="1"/>
  <c r="P135" i="1"/>
  <c r="P137" i="1"/>
  <c r="P139" i="1"/>
  <c r="P141" i="1"/>
  <c r="P143" i="1"/>
  <c r="P155" i="1"/>
  <c r="P157" i="1"/>
  <c r="P158" i="1"/>
  <c r="P160" i="1"/>
  <c r="P162" i="1"/>
  <c r="P167" i="1"/>
  <c r="P169" i="1"/>
  <c r="P171" i="1"/>
  <c r="P173" i="1"/>
  <c r="P175" i="1"/>
  <c r="P177" i="1"/>
  <c r="P179" i="1"/>
  <c r="P181" i="1"/>
  <c r="P183" i="1"/>
  <c r="P185" i="1"/>
  <c r="P187" i="1"/>
  <c r="P189" i="1"/>
  <c r="P191" i="1"/>
  <c r="P193" i="1"/>
  <c r="P195" i="1"/>
  <c r="P197" i="1"/>
  <c r="P199" i="1"/>
  <c r="P201" i="1"/>
  <c r="P203" i="1"/>
  <c r="P205" i="1"/>
  <c r="P207" i="1"/>
  <c r="P209" i="1"/>
  <c r="P211" i="1"/>
  <c r="P213" i="1"/>
  <c r="P216" i="1"/>
  <c r="P218" i="1"/>
  <c r="P220" i="1"/>
  <c r="P222" i="1"/>
  <c r="P244" i="1"/>
  <c r="P247" i="1"/>
  <c r="P249" i="1"/>
  <c r="P251" i="1"/>
  <c r="P253" i="1"/>
  <c r="P255" i="1"/>
  <c r="P257" i="1"/>
  <c r="P259" i="1"/>
  <c r="P261" i="1"/>
  <c r="P263" i="1"/>
  <c r="P265" i="1"/>
  <c r="P267" i="1"/>
  <c r="P269" i="1"/>
  <c r="P271" i="1"/>
  <c r="P273" i="1"/>
  <c r="P275" i="1"/>
  <c r="P277" i="1"/>
  <c r="P279" i="1"/>
  <c r="P281" i="1"/>
  <c r="P283" i="1"/>
  <c r="P285" i="1"/>
  <c r="P287" i="1"/>
  <c r="P289" i="1"/>
  <c r="P291" i="1"/>
  <c r="P293" i="1"/>
  <c r="P295" i="1"/>
  <c r="P297" i="1"/>
  <c r="P299" i="1"/>
  <c r="P309" i="1"/>
  <c r="P311" i="1"/>
  <c r="P313" i="1"/>
  <c r="P315" i="1"/>
  <c r="P317" i="1"/>
  <c r="P319" i="1"/>
  <c r="P321" i="1"/>
  <c r="P323" i="1"/>
  <c r="P325" i="1"/>
  <c r="P327" i="1"/>
  <c r="P329" i="1"/>
  <c r="P331" i="1"/>
  <c r="P333" i="1"/>
  <c r="P335" i="1"/>
  <c r="P337" i="1"/>
  <c r="P339" i="1"/>
  <c r="P341" i="1"/>
  <c r="P343" i="1"/>
  <c r="P348" i="1"/>
  <c r="P350" i="1"/>
  <c r="P6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tc={6782EBAB-6D65-4915-8CF7-7CB7CF03BCA9}</author>
  </authors>
  <commentList>
    <comment ref="E194" authorId="0" shapeId="0" xr:uid="{00000000-0006-0000-0000-000001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認可保育園では？？</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tc={A95521CE-974D-481E-8F47-A92286202E54}</author>
    <author>Kuroiwa105</author>
  </authors>
  <commentList>
    <comment ref="P1" authorId="0" shapeId="0" xr:uid="{A95521CE-974D-481E-8F47-A92286202E5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緯度・経度は入力不要です</t>
      </text>
    </comment>
    <comment ref="B495" authorId="1" shapeId="0" xr:uid="{DE3900A5-3D60-43C0-9E95-5BAE8579A8DF}">
      <text>
        <r>
          <rPr>
            <sz val="9"/>
            <color indexed="81"/>
            <rFont val="MS P ゴシック"/>
            <family val="3"/>
            <charset val="128"/>
          </rPr>
          <t xml:space="preserve">R6．4.1より施設名変更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クエリ - 全地域保育空き状況" description="ブック内の '全地域保育空き状況' クエリへの接続です。" type="5" refreshedVersion="6" background="1" saveData="1">
    <dbPr connection="Provider=Microsoft.Mashup.OleDb.1;Data Source=$Workbook$;Location=全地域保育空き状況;Extended Properties=&quot;&quot;" command="SELECT * FROM [全地域保育空き状況]"/>
  </connection>
  <connection id="2" xr16:uid="{00000000-0015-0000-FFFF-FFFF01000000}" keepAlive="1" name="クエリ - 全地域保育空き状況 (3)" description="ブック内の '全地域保育空き状況 (3)' クエリへの接続です。" type="5" refreshedVersion="6" background="1" saveData="1">
    <dbPr connection="Provider=Microsoft.Mashup.OleDb.1;Data Source=$Workbook$;Location=全地域保育空き状況 (3);Extended Properties=&quot;&quot;" command="SELECT * FROM [全地域保育空き状況 (3)]"/>
  </connection>
</connections>
</file>

<file path=xl/sharedStrings.xml><?xml version="1.0" encoding="utf-8"?>
<sst xmlns="http://schemas.openxmlformats.org/spreadsheetml/2006/main" count="9481" uniqueCount="4506">
  <si>
    <t>所在地</t>
  </si>
  <si>
    <t>電話番号</t>
  </si>
  <si>
    <t>０歳</t>
  </si>
  <si>
    <t>１歳</t>
  </si>
  <si>
    <t>２歳</t>
  </si>
  <si>
    <t>３歳</t>
  </si>
  <si>
    <t>４歳</t>
  </si>
  <si>
    <t>５歳</t>
  </si>
  <si>
    <t>合計</t>
  </si>
  <si>
    <t>延長</t>
  </si>
  <si>
    <t>池尻2-3-11</t>
  </si>
  <si>
    <t>03-3410-6730</t>
  </si>
  <si>
    <t>三宿2-37-3</t>
  </si>
  <si>
    <t>03-3413-4406</t>
  </si>
  <si>
    <t>太子堂5-24-27</t>
  </si>
  <si>
    <t>03-3414-3565</t>
  </si>
  <si>
    <t>三軒茶屋1-23-4</t>
  </si>
  <si>
    <t>03-3418-2841</t>
  </si>
  <si>
    <t>若林4-37-11</t>
  </si>
  <si>
    <t>03-3414-5065</t>
  </si>
  <si>
    <t>桜2-18-3</t>
  </si>
  <si>
    <t>03-3426-3761</t>
  </si>
  <si>
    <t>弦巻2-29-17</t>
  </si>
  <si>
    <t>03-3425-6721</t>
  </si>
  <si>
    <t>弦巻3-15-5</t>
  </si>
  <si>
    <t>03-3426-1626</t>
  </si>
  <si>
    <t>弦巻5-13-5</t>
  </si>
  <si>
    <t>03-3425-6970</t>
  </si>
  <si>
    <t>桜丘3-10-18</t>
  </si>
  <si>
    <t>03-3425-6925</t>
  </si>
  <si>
    <t>経堂1-25-11</t>
  </si>
  <si>
    <t>03-3425-4541</t>
  </si>
  <si>
    <t>下馬5-32-11</t>
  </si>
  <si>
    <t>03-3412-9839</t>
  </si>
  <si>
    <t>野沢4-22-2</t>
  </si>
  <si>
    <t>03-3418-4031</t>
  </si>
  <si>
    <t>上馬5-29-13</t>
  </si>
  <si>
    <t>03-3424-8190</t>
  </si>
  <si>
    <t>太子堂1-15-5</t>
  </si>
  <si>
    <t>03-3411-0333</t>
  </si>
  <si>
    <t>桜丘2-1-8</t>
  </si>
  <si>
    <t>03-5450-7077</t>
  </si>
  <si>
    <t>桜丘2-24-16</t>
  </si>
  <si>
    <t>03-6413-9606</t>
  </si>
  <si>
    <t>池尻2-5-8</t>
  </si>
  <si>
    <t>03-5433-1311</t>
  </si>
  <si>
    <t>下馬3-14-9</t>
  </si>
  <si>
    <t>03-5432-4681</t>
  </si>
  <si>
    <t>三宿2-26-25</t>
  </si>
  <si>
    <t>03-5779-6240</t>
  </si>
  <si>
    <t>下馬2-21-11</t>
  </si>
  <si>
    <t>03-3422-2232</t>
  </si>
  <si>
    <t>下馬4-18-1
（駒留中学校校舎内）</t>
  </si>
  <si>
    <t>03-5431-5070</t>
  </si>
  <si>
    <t>下馬1-42-1</t>
  </si>
  <si>
    <t>03-5433-3230</t>
  </si>
  <si>
    <t>桜丘4-19-33</t>
  </si>
  <si>
    <t>03-3706-2226</t>
  </si>
  <si>
    <t>経堂4-13-10</t>
  </si>
  <si>
    <t>03-3427-4020</t>
  </si>
  <si>
    <t>上馬4-12-3</t>
  </si>
  <si>
    <t>03-5431-3766</t>
  </si>
  <si>
    <t>太子堂2-3-10</t>
  </si>
  <si>
    <t>03-3422-7530</t>
  </si>
  <si>
    <t>経堂5-38-14</t>
  </si>
  <si>
    <t>03-6413-7310</t>
  </si>
  <si>
    <t>桜丘5-19-16</t>
  </si>
  <si>
    <t>03-5426-0286</t>
  </si>
  <si>
    <t>太子堂1-12-18</t>
  </si>
  <si>
    <t>03-5787-6333</t>
  </si>
  <si>
    <t>下馬4-1-8</t>
  </si>
  <si>
    <t>03-3414-0810</t>
  </si>
  <si>
    <t>三宿2-16-32</t>
  </si>
  <si>
    <t>03-5433-1500</t>
  </si>
  <si>
    <t>桜3-19-13</t>
  </si>
  <si>
    <t>03-6413-5871</t>
  </si>
  <si>
    <t>駒沢2-46-9</t>
  </si>
  <si>
    <t>03-5787-5980</t>
  </si>
  <si>
    <t>弦巻5-10-22</t>
  </si>
  <si>
    <t>03-6432-6111</t>
  </si>
  <si>
    <t>03-6413-7171</t>
  </si>
  <si>
    <t>経堂1-41-3</t>
  </si>
  <si>
    <t>03-5799-7031</t>
  </si>
  <si>
    <t>上馬5-16-19</t>
  </si>
  <si>
    <t>03-6450-8566</t>
  </si>
  <si>
    <t>世田谷1-19-9</t>
  </si>
  <si>
    <t>03-3429-4882</t>
  </si>
  <si>
    <t>上馬4-31-9
サニーサイド上馬1階</t>
  </si>
  <si>
    <t>03-5779-7355</t>
  </si>
  <si>
    <t>経堂1-6-17
Grandir Kyodo1階</t>
  </si>
  <si>
    <t>03-5799-4421</t>
  </si>
  <si>
    <t>太子堂1-13-21</t>
  </si>
  <si>
    <t>03-3411-6200</t>
  </si>
  <si>
    <t>世田谷4-1-3</t>
  </si>
  <si>
    <t>03-3706-3300</t>
  </si>
  <si>
    <t>若林2-21-10</t>
  </si>
  <si>
    <t>03-3421-5031</t>
  </si>
  <si>
    <t>桜丘4-26-22</t>
  </si>
  <si>
    <t>03-6804-4682</t>
  </si>
  <si>
    <t>下馬2-25-12</t>
  </si>
  <si>
    <t>03-3410-5258</t>
  </si>
  <si>
    <t>池尻3-23-2 2階</t>
  </si>
  <si>
    <t>03-3424-1422</t>
  </si>
  <si>
    <t>経堂4-17-7</t>
  </si>
  <si>
    <t>03-5799-6801</t>
  </si>
  <si>
    <t>太子堂3-27-24</t>
  </si>
  <si>
    <t>03-3414-7531</t>
  </si>
  <si>
    <t>三軒茶屋2-9-14</t>
  </si>
  <si>
    <t>03-6805-4371</t>
  </si>
  <si>
    <t>若林1-33-6</t>
  </si>
  <si>
    <t>03-5430-0428</t>
  </si>
  <si>
    <t>上馬5-39-2</t>
  </si>
  <si>
    <t>03-5787-5012</t>
  </si>
  <si>
    <t>世田谷2-10-10</t>
  </si>
  <si>
    <t>03-3420-4169</t>
  </si>
  <si>
    <t>下馬6-51-18</t>
  </si>
  <si>
    <t>03-5431-5015</t>
  </si>
  <si>
    <t>三軒茶屋2-52-13</t>
  </si>
  <si>
    <t>03-3410-3715</t>
  </si>
  <si>
    <t>世田谷1-17-3</t>
  </si>
  <si>
    <t>03-5799-7380</t>
  </si>
  <si>
    <t>下馬4-27-26</t>
  </si>
  <si>
    <t>上馬1-17-10 2階</t>
  </si>
  <si>
    <t>03-6450-8402</t>
  </si>
  <si>
    <t>太子堂2-6-12</t>
  </si>
  <si>
    <t>03-3412-0294</t>
  </si>
  <si>
    <t>世田谷1-30-9</t>
  </si>
  <si>
    <t>03-5450-0707</t>
  </si>
  <si>
    <t>弦巻4-10-5</t>
  </si>
  <si>
    <t>03-6413-0423</t>
  </si>
  <si>
    <t>上馬2-29-16</t>
  </si>
  <si>
    <t>03-3410-2388</t>
  </si>
  <si>
    <t>野沢2-9-14</t>
  </si>
  <si>
    <t>03-6413-8595</t>
  </si>
  <si>
    <t>野沢3-13-5</t>
  </si>
  <si>
    <t>03-5431-0222</t>
  </si>
  <si>
    <t>若林4-37-2</t>
  </si>
  <si>
    <t>03-6450-8480</t>
  </si>
  <si>
    <t>三軒茶屋2-5-5</t>
  </si>
  <si>
    <t>03-3422-1214</t>
  </si>
  <si>
    <t>若林3-16-13</t>
  </si>
  <si>
    <t>03-6453-2755</t>
  </si>
  <si>
    <t>三宿2-25-9</t>
  </si>
  <si>
    <t>03-3413-7612</t>
  </si>
  <si>
    <t>野沢1-3-19</t>
  </si>
  <si>
    <t>03-5431-3420</t>
  </si>
  <si>
    <t>太子堂1-7-57</t>
  </si>
  <si>
    <t>03-3411-5113</t>
  </si>
  <si>
    <t>野沢1-32-6</t>
  </si>
  <si>
    <t>03-6450-8120</t>
  </si>
  <si>
    <t>03-6805-5054</t>
  </si>
  <si>
    <t>上馬1-15-5</t>
  </si>
  <si>
    <t>03-6805-3777</t>
  </si>
  <si>
    <t>若林5-7-11 1階</t>
  </si>
  <si>
    <t>03-6805-5650</t>
  </si>
  <si>
    <t>経堂1-26-3
ルストーレ経堂1階</t>
  </si>
  <si>
    <t>03-6413-1868</t>
  </si>
  <si>
    <t>上馬4-1-3
東急上馬ビル2階</t>
  </si>
  <si>
    <t>03-5432-9533</t>
  </si>
  <si>
    <t>上馬5-21-11</t>
  </si>
  <si>
    <t>03-6413-9468</t>
  </si>
  <si>
    <t>世田谷4-14-32</t>
  </si>
  <si>
    <t>03-6413-7864</t>
  </si>
  <si>
    <t>経堂5-38-26 2階</t>
  </si>
  <si>
    <t>03-3420-5236</t>
  </si>
  <si>
    <t>あそびの森ゆう＋</t>
  </si>
  <si>
    <t>代田3-56-19</t>
  </si>
  <si>
    <t>03-6450-7557</t>
  </si>
  <si>
    <t>あそびの森ゆう</t>
  </si>
  <si>
    <t>梅丘1-31-36</t>
  </si>
  <si>
    <t>03-6413-1222</t>
  </si>
  <si>
    <t>下北沢そらいろ保育園</t>
  </si>
  <si>
    <t>代田5-31-20</t>
  </si>
  <si>
    <t>03-5432-9760</t>
  </si>
  <si>
    <t>風の丘めぐみ保育園風棟</t>
  </si>
  <si>
    <t>代田4-4-2</t>
  </si>
  <si>
    <t>03-6265-7411</t>
  </si>
  <si>
    <t>風の丘めぐみ保育園森棟</t>
  </si>
  <si>
    <t>代田4-32-19</t>
  </si>
  <si>
    <t>京王キッズプラッツ桜上水</t>
  </si>
  <si>
    <t>桜上水5-9-19</t>
  </si>
  <si>
    <t>03-5357-8825</t>
  </si>
  <si>
    <t>グローバルキッズ松陰神社駅前保育園</t>
  </si>
  <si>
    <t>03-6805-2428</t>
  </si>
  <si>
    <t>03-6265-7167</t>
  </si>
  <si>
    <t>03-6450-9047</t>
  </si>
  <si>
    <t>03-6413-0642</t>
  </si>
  <si>
    <t>03-6411-0823</t>
  </si>
  <si>
    <t>東玉川善隣保育園</t>
  </si>
  <si>
    <t>03-6425-7276</t>
  </si>
  <si>
    <t>等々力4-5-9</t>
  </si>
  <si>
    <t>03-6809-8745</t>
  </si>
  <si>
    <t>03-5760-6561</t>
  </si>
  <si>
    <t>スマイルキッズドレミファ保育園</t>
  </si>
  <si>
    <t>03-3421-6066</t>
  </si>
  <si>
    <t>03-6804-0961</t>
  </si>
  <si>
    <t>ラフ・クルー烏山保育園分園</t>
  </si>
  <si>
    <t>南烏山6-38-9</t>
  </si>
  <si>
    <t>03-6279-6106</t>
  </si>
  <si>
    <t>松原6-41-7</t>
  </si>
  <si>
    <t>ラフ・クルー烏山保育園</t>
  </si>
  <si>
    <t>南烏山6-37-4</t>
  </si>
  <si>
    <t>03-6909-0440</t>
  </si>
  <si>
    <t>いいほいくえん用賀分園</t>
  </si>
  <si>
    <t>用賀3-12-19</t>
  </si>
  <si>
    <t>03-3707-4042</t>
  </si>
  <si>
    <t>いいほいくえん用賀</t>
  </si>
  <si>
    <t>にじのこ保育園</t>
  </si>
  <si>
    <t>奥沢7-36-9</t>
  </si>
  <si>
    <t>03-3703-3500</t>
  </si>
  <si>
    <t>千歳台6-7-2</t>
  </si>
  <si>
    <t>03-6279-5397</t>
  </si>
  <si>
    <t>船橋7-20-16</t>
  </si>
  <si>
    <t>03-6277-9351</t>
  </si>
  <si>
    <t>にじいろ保育園給田</t>
  </si>
  <si>
    <t>給田4-4-14</t>
  </si>
  <si>
    <t>03-5314-9263</t>
  </si>
  <si>
    <t>えにっくす八幡山保育園</t>
  </si>
  <si>
    <t>八幡山3-21-15</t>
  </si>
  <si>
    <t>03-5357-8499</t>
  </si>
  <si>
    <t>ひなたの森保育園</t>
  </si>
  <si>
    <t>砧6-7-5</t>
  </si>
  <si>
    <t>03-5429-6361</t>
  </si>
  <si>
    <t>岡本2-33-22</t>
  </si>
  <si>
    <t>03-6411-0077</t>
  </si>
  <si>
    <t>03-6265-7120</t>
  </si>
  <si>
    <t>まつばらけやき保育園本園</t>
  </si>
  <si>
    <t>松原2-11-1</t>
  </si>
  <si>
    <t>03-6304-3730</t>
  </si>
  <si>
    <t>まつばらけやき保育園分園</t>
  </si>
  <si>
    <t>松原1-43-1</t>
  </si>
  <si>
    <t>03-6265-8153</t>
  </si>
  <si>
    <t>北沢みこころ保育園</t>
  </si>
  <si>
    <t>北沢4-16-6</t>
  </si>
  <si>
    <t>03-6804-8413</t>
  </si>
  <si>
    <t>世田谷代田仁慈保幼園</t>
  </si>
  <si>
    <t>代田2-32-16</t>
  </si>
  <si>
    <t>03-5787-8164</t>
  </si>
  <si>
    <t>スマイルキッズ駒繋保育園</t>
  </si>
  <si>
    <t>世田谷1丁目ゆたか園</t>
  </si>
  <si>
    <t>03-5317-9105</t>
  </si>
  <si>
    <t>南烏山3-25-15</t>
  </si>
  <si>
    <t>03-6279-6525</t>
  </si>
  <si>
    <t>駒沢わこう保育園</t>
  </si>
  <si>
    <t>駒沢5-2-7</t>
  </si>
  <si>
    <t>にじいろ保育園給田分園</t>
  </si>
  <si>
    <t>給田4-1-8</t>
  </si>
  <si>
    <t>03-5969-8162</t>
  </si>
  <si>
    <t>玉川4-11-2</t>
  </si>
  <si>
    <t>03-3707-1311</t>
  </si>
  <si>
    <t>空の鳥保育園</t>
  </si>
  <si>
    <t>野毛1-19-13</t>
  </si>
  <si>
    <t>03-6809-8567</t>
  </si>
  <si>
    <t>RISSHO KID'S きらり 代沢</t>
  </si>
  <si>
    <t>代沢1-8-3</t>
  </si>
  <si>
    <t>03-3419-1313</t>
  </si>
  <si>
    <t>天使の詩保育園</t>
  </si>
  <si>
    <t>上町しぜんの国保育園</t>
  </si>
  <si>
    <t>守山保育園</t>
  </si>
  <si>
    <t>03-3460-3066</t>
  </si>
  <si>
    <t>03-3326-1131</t>
  </si>
  <si>
    <t>南烏山5-24-20</t>
  </si>
  <si>
    <t>03-6909-0819</t>
  </si>
  <si>
    <t>03-6311-1164</t>
  </si>
  <si>
    <t>粕谷2-3-11</t>
  </si>
  <si>
    <t>03-6304-6981</t>
  </si>
  <si>
    <t>芦花の丘かたるぱ保育園</t>
  </si>
  <si>
    <t>粕谷1-20-1</t>
  </si>
  <si>
    <t>03-6379-9963</t>
  </si>
  <si>
    <t>上祖師谷4-4-20</t>
  </si>
  <si>
    <t>03-5490-8220</t>
  </si>
  <si>
    <t>もみの木保育園希望丘</t>
  </si>
  <si>
    <t>船橋4-29-8</t>
  </si>
  <si>
    <t>03-5787-7807</t>
  </si>
  <si>
    <t>キッズスマイル世田谷千歳台</t>
  </si>
  <si>
    <t>千歳台3-11-13</t>
  </si>
  <si>
    <t>03-5787-7512</t>
  </si>
  <si>
    <t>フラヌール保育園分園</t>
  </si>
  <si>
    <t>03-6804-4841</t>
  </si>
  <si>
    <t>喜多見6-23-14</t>
  </si>
  <si>
    <t>03-6411-1243</t>
  </si>
  <si>
    <t>生活クラブ保育園ぽむ・砧</t>
  </si>
  <si>
    <t>砧2-11-14</t>
  </si>
  <si>
    <t>03-5727-9595</t>
  </si>
  <si>
    <t>用賀ルンビニ保育園</t>
  </si>
  <si>
    <t>用賀4-14-22</t>
  </si>
  <si>
    <t>03-5491-7100</t>
  </si>
  <si>
    <t>上用賀青い空保育園</t>
  </si>
  <si>
    <t>上用賀6-8-17</t>
  </si>
  <si>
    <t>03-6413-5291</t>
  </si>
  <si>
    <t>尾山台みどり保育園</t>
  </si>
  <si>
    <t>尾山台3-29-2</t>
  </si>
  <si>
    <t>03-6411-2880</t>
  </si>
  <si>
    <t>グリーンホーム東玉川保育園</t>
  </si>
  <si>
    <t>東玉川1-21-13</t>
  </si>
  <si>
    <t>03-6421-8970</t>
  </si>
  <si>
    <t>代沢ききょう保育園</t>
  </si>
  <si>
    <t>代沢2-11-11</t>
  </si>
  <si>
    <t>03-3410-1171</t>
  </si>
  <si>
    <t>三茶こだま保育園</t>
  </si>
  <si>
    <t>よつば保育園</t>
  </si>
  <si>
    <t>三軒茶屋えほん保育園</t>
  </si>
  <si>
    <t>三宿の杜なごみ保育園</t>
  </si>
  <si>
    <t>弦巻3-9-9</t>
  </si>
  <si>
    <t>03-5432-9380</t>
  </si>
  <si>
    <t>03-5787-6250</t>
  </si>
  <si>
    <t>フラヌール保育園</t>
  </si>
  <si>
    <t>船橋3-1-1</t>
  </si>
  <si>
    <t>03-6804-4080</t>
  </si>
  <si>
    <t>はあと保育園成城</t>
  </si>
  <si>
    <t>成城3-2-9</t>
  </si>
  <si>
    <t>03-3416-2550</t>
  </si>
  <si>
    <t>03-5357-8531</t>
  </si>
  <si>
    <t>にじのおうち保育園</t>
  </si>
  <si>
    <t>桜上水2-11-1</t>
  </si>
  <si>
    <t>03-5357-8722</t>
  </si>
  <si>
    <t>03-6407-9401</t>
  </si>
  <si>
    <t>ChaCha Children Soshigayakoen</t>
  </si>
  <si>
    <t>上祖師谷3-10-3</t>
  </si>
  <si>
    <t>03-5429-7331</t>
  </si>
  <si>
    <t>いずみの園保育園</t>
  </si>
  <si>
    <t>上北沢4-19-2</t>
  </si>
  <si>
    <t>03-5316-6605</t>
  </si>
  <si>
    <t>上北沢こぐま保育園</t>
  </si>
  <si>
    <t>上北沢1-32-10</t>
  </si>
  <si>
    <t>03-6411-4491</t>
  </si>
  <si>
    <t>鎌田のびやか園</t>
  </si>
  <si>
    <t>鎌田4-12-17</t>
  </si>
  <si>
    <t>03-6411-0351</t>
  </si>
  <si>
    <t>にじいろ保育園千歳台</t>
  </si>
  <si>
    <t>千歳台5-21-17</t>
  </si>
  <si>
    <t>03-6411-2761</t>
  </si>
  <si>
    <t>千歳台2-8-23</t>
  </si>
  <si>
    <t>03-6277-9946</t>
  </si>
  <si>
    <t>キッド・ステイ世田谷南保育園</t>
  </si>
  <si>
    <t>玉川田園調布2-4-14</t>
  </si>
  <si>
    <t>03-5483-1181</t>
  </si>
  <si>
    <t>世田谷仁慈保幼園</t>
  </si>
  <si>
    <t>玉堤2-13-11</t>
  </si>
  <si>
    <t>03-6432-2663</t>
  </si>
  <si>
    <t>ChaCha Children Todoroki</t>
  </si>
  <si>
    <t>等々力7-7-9</t>
  </si>
  <si>
    <t>03-5758-1277</t>
  </si>
  <si>
    <t>ニチイキッズ深沢坂上保育園</t>
  </si>
  <si>
    <t>深沢5-23-15</t>
  </si>
  <si>
    <t>03-5758-1088</t>
  </si>
  <si>
    <t>用賀みこころ保育園</t>
  </si>
  <si>
    <t>03-6805-6422</t>
  </si>
  <si>
    <t>馬事公苑ひかり保育園</t>
  </si>
  <si>
    <t>上用賀4-16-14</t>
  </si>
  <si>
    <t>03-3439-1188</t>
  </si>
  <si>
    <t>マリア保育園</t>
  </si>
  <si>
    <t>赤堤3-20-4</t>
  </si>
  <si>
    <t>03-6304-3501</t>
  </si>
  <si>
    <t>赤堤ゆりの木保育園</t>
  </si>
  <si>
    <t>赤堤1-20-17</t>
  </si>
  <si>
    <t>03-6304-3961</t>
  </si>
  <si>
    <t>おともだち・ララ保育園</t>
  </si>
  <si>
    <t>桜の詩保育園</t>
  </si>
  <si>
    <t>グローバルキッズ若林園</t>
  </si>
  <si>
    <t>家庭的保育事業</t>
  </si>
  <si>
    <t>03-5357-8100</t>
  </si>
  <si>
    <t>グローバルキッズ世田谷四丁目園</t>
  </si>
  <si>
    <t>烏山翼保育園</t>
  </si>
  <si>
    <t>北烏山1-28-3</t>
  </si>
  <si>
    <t>03-3307-5551</t>
  </si>
  <si>
    <t>03-5490-2100</t>
  </si>
  <si>
    <t>北烏山1-59-7</t>
  </si>
  <si>
    <t>03-3300-8850</t>
  </si>
  <si>
    <t>えにっくす</t>
  </si>
  <si>
    <t>03-6411-5195</t>
  </si>
  <si>
    <t>岡本2-5-11</t>
  </si>
  <si>
    <t>03-3700-6914</t>
  </si>
  <si>
    <t>第二いちご保育園</t>
  </si>
  <si>
    <t>南烏山2-33-3</t>
  </si>
  <si>
    <t>03-5969-1500</t>
  </si>
  <si>
    <t>太陽の子世田谷きぬた保育園</t>
  </si>
  <si>
    <t>砧4-26-8</t>
  </si>
  <si>
    <t>03-6805-8390</t>
  </si>
  <si>
    <t>せたがやこころ保育園</t>
  </si>
  <si>
    <t>深沢4-25-22</t>
  </si>
  <si>
    <t>03-5752-2111</t>
  </si>
  <si>
    <t>桜新町2-12-4</t>
  </si>
  <si>
    <t>03-5426-3785</t>
  </si>
  <si>
    <t>ふかさわミル保育園</t>
  </si>
  <si>
    <t>03-6432-1546</t>
  </si>
  <si>
    <t>等々力4-2-12</t>
  </si>
  <si>
    <t>03-5752-1711</t>
  </si>
  <si>
    <t>キッズスマイル世田谷上馬</t>
  </si>
  <si>
    <t>ポピンズナーサリースクール経堂南</t>
  </si>
  <si>
    <t>世田谷いちい保育園南ウイング</t>
  </si>
  <si>
    <t>世田谷いちい保育園北ウイング</t>
  </si>
  <si>
    <t>昭和ナースリー</t>
  </si>
  <si>
    <t>梅丘2-19-8</t>
  </si>
  <si>
    <t>03-3420-8700</t>
  </si>
  <si>
    <t>ちきゅうのこどもほいくえん成城</t>
  </si>
  <si>
    <t>大蔵5-7-29</t>
  </si>
  <si>
    <t>03-6411-0812</t>
  </si>
  <si>
    <t>奥沢8-15-8</t>
  </si>
  <si>
    <t>03-3701-3551</t>
  </si>
  <si>
    <t>駒沢どろんこ保育園</t>
  </si>
  <si>
    <t>03-6455-9551</t>
  </si>
  <si>
    <t>グリーンフィールド上野毛保育園</t>
  </si>
  <si>
    <t>03-6455-9511</t>
  </si>
  <si>
    <t>烏山いちご保育園</t>
  </si>
  <si>
    <t>03-5969-1515</t>
  </si>
  <si>
    <t>03-5727-9351</t>
  </si>
  <si>
    <t>太陽の子世田谷船橋保育園</t>
  </si>
  <si>
    <t>船橋4-13-7</t>
  </si>
  <si>
    <t>03-5429-0715</t>
  </si>
  <si>
    <t>みんなのおうち保育園</t>
  </si>
  <si>
    <t>03-6379-8911</t>
  </si>
  <si>
    <t>ポピンズナーサリースクール羽根木</t>
  </si>
  <si>
    <t>03-5301-2031</t>
  </si>
  <si>
    <t>駒沢こだま保育園</t>
  </si>
  <si>
    <t>桜すくすく保育園</t>
  </si>
  <si>
    <t>遊愛保育園</t>
  </si>
  <si>
    <t>祖師谷4-4-16</t>
  </si>
  <si>
    <t>03-6411-5606</t>
  </si>
  <si>
    <t>世田谷おとぎの森保育園</t>
  </si>
  <si>
    <t>03-5797-9771</t>
  </si>
  <si>
    <t>代沢みこころ保育園</t>
  </si>
  <si>
    <t>03-6805-2936</t>
  </si>
  <si>
    <t>03-5315-3071</t>
  </si>
  <si>
    <t>北烏山6-12-21</t>
  </si>
  <si>
    <t>小さなおうち保育園</t>
  </si>
  <si>
    <t>上北沢3-1-20</t>
  </si>
  <si>
    <t>03-6379-6571</t>
  </si>
  <si>
    <t>北烏山なごみ保育園</t>
  </si>
  <si>
    <t>北烏山3-11-6</t>
  </si>
  <si>
    <t>03-3326-7530</t>
  </si>
  <si>
    <t>成城つくしんぼ保育園</t>
  </si>
  <si>
    <t>喜多見野の花保育園</t>
  </si>
  <si>
    <t>03-6411-8290</t>
  </si>
  <si>
    <t>岡本こもれび保育園</t>
  </si>
  <si>
    <t>03-3416-6116</t>
  </si>
  <si>
    <t>03-6432-2921</t>
  </si>
  <si>
    <t>池尻かもめ保育園</t>
  </si>
  <si>
    <t>03-6447-9671</t>
  </si>
  <si>
    <t>梅丘なごみ保育園</t>
  </si>
  <si>
    <t>梅丘2-11-9</t>
  </si>
  <si>
    <t>03-5779-7534</t>
  </si>
  <si>
    <t>世田谷はっと保育園</t>
  </si>
  <si>
    <t>生活クラブ保育園ぽむ・砧分園</t>
  </si>
  <si>
    <t>03-5727-0637</t>
  </si>
  <si>
    <t>太陽の子めぐりさわ保育園</t>
  </si>
  <si>
    <t>千歳台4-14-1</t>
  </si>
  <si>
    <t>03-5429-9211</t>
  </si>
  <si>
    <t>チャイルドスクエアそしがや</t>
  </si>
  <si>
    <t>祖師谷3-36-2</t>
  </si>
  <si>
    <t>03-5490-6261</t>
  </si>
  <si>
    <t>わらべうた桜新町保育園</t>
  </si>
  <si>
    <t>玉川3-34-2 リオ・ヴェルデ2階</t>
  </si>
  <si>
    <t>03-3702-4455</t>
  </si>
  <si>
    <t>わらべうた経堂保育園</t>
  </si>
  <si>
    <t>03-3302-1855</t>
  </si>
  <si>
    <t>ラフ・クルー経堂保育園</t>
  </si>
  <si>
    <t>わらべうた三宿保育園</t>
  </si>
  <si>
    <t>南烏山6-22-14</t>
  </si>
  <si>
    <t>新町3-21-3</t>
  </si>
  <si>
    <t>松原1-50-15 ル・ポー松原2階</t>
  </si>
  <si>
    <t>03-3324-4593</t>
  </si>
  <si>
    <t>芦花ゆりかご保育園</t>
  </si>
  <si>
    <t>粕谷3-19-1</t>
  </si>
  <si>
    <t>03-3309-7006</t>
  </si>
  <si>
    <t>メネス保育園</t>
  </si>
  <si>
    <t>南烏山4-16-16</t>
  </si>
  <si>
    <t>03-3300-1673</t>
  </si>
  <si>
    <t>烏山保育園</t>
  </si>
  <si>
    <t>03-3326-1700</t>
  </si>
  <si>
    <t>京王キッズプラッツ烏山</t>
  </si>
  <si>
    <t>03-5313-5511</t>
  </si>
  <si>
    <t>せたがや小鳥の森保育園</t>
  </si>
  <si>
    <t>北烏山8-9-13</t>
  </si>
  <si>
    <t>03-5315-5041</t>
  </si>
  <si>
    <t>東北沢ききょう保育園</t>
  </si>
  <si>
    <t>北沢1-20-11</t>
  </si>
  <si>
    <t>03-6804-8015</t>
  </si>
  <si>
    <t>03-5431-7070</t>
  </si>
  <si>
    <t>なかよしほいくえん</t>
  </si>
  <si>
    <t>太子堂なごみ保育園</t>
  </si>
  <si>
    <t>下馬鳩ぽっぽ保育園分園野の花園</t>
  </si>
  <si>
    <t>スマイルキッズ下北沢保育園</t>
  </si>
  <si>
    <t>北沢2-1-3</t>
  </si>
  <si>
    <t>03-3413-7775</t>
  </si>
  <si>
    <t>03-3328-0707</t>
  </si>
  <si>
    <t>松原保育園</t>
  </si>
  <si>
    <t>松原5-33-16</t>
  </si>
  <si>
    <t>代田4-25-9</t>
  </si>
  <si>
    <t>春明保育園</t>
  </si>
  <si>
    <t>豪徳寺1-25-18</t>
  </si>
  <si>
    <t>03-3420-5735</t>
  </si>
  <si>
    <t>梅丘至誠保育園</t>
  </si>
  <si>
    <t>03-6413-9171</t>
  </si>
  <si>
    <t>河田保育園</t>
  </si>
  <si>
    <t>赤堤1-3-23</t>
  </si>
  <si>
    <t>03-3322-3327</t>
  </si>
  <si>
    <t>早苗保育園分園ほなみ</t>
  </si>
  <si>
    <t>赤堤4-34-6</t>
  </si>
  <si>
    <t>03-5355-0556</t>
  </si>
  <si>
    <t>03-5329-2177</t>
  </si>
  <si>
    <t>早苗保育園</t>
  </si>
  <si>
    <t>桜上水3-18-12</t>
  </si>
  <si>
    <t>03-3303-7556</t>
  </si>
  <si>
    <t>オリービア保育園</t>
  </si>
  <si>
    <t>経堂保育園</t>
  </si>
  <si>
    <t>烏山杉の子保育園</t>
  </si>
  <si>
    <t>南烏山2-2-3</t>
  </si>
  <si>
    <t>03-3326-5877</t>
  </si>
  <si>
    <t>船橋1-11-2</t>
  </si>
  <si>
    <t>03-3425-8287</t>
  </si>
  <si>
    <t>千歳台3-17-5</t>
  </si>
  <si>
    <t>03-5429-7716</t>
  </si>
  <si>
    <t>千歳保育園</t>
  </si>
  <si>
    <t>千歳台6-16-12</t>
  </si>
  <si>
    <t>03-3300-4823</t>
  </si>
  <si>
    <t>祖師谷わかば保育園</t>
  </si>
  <si>
    <t>祖師谷2-5-38</t>
  </si>
  <si>
    <t>03-3482-5513</t>
  </si>
  <si>
    <t>世田谷つくしんぼ保育園</t>
  </si>
  <si>
    <t>祖師谷6-33-5</t>
  </si>
  <si>
    <t>03-5384-5800</t>
  </si>
  <si>
    <t>すこやか園</t>
  </si>
  <si>
    <t>船橋1-30-9</t>
  </si>
  <si>
    <t>ひだまり保育園</t>
  </si>
  <si>
    <t>船橋4-3-2</t>
  </si>
  <si>
    <t>03-6411-2066</t>
  </si>
  <si>
    <t>砧保育園</t>
  </si>
  <si>
    <t>祖師谷4-3-17</t>
  </si>
  <si>
    <t>03-3483-1950</t>
  </si>
  <si>
    <t>祖師谷保育園分園</t>
  </si>
  <si>
    <t>上祖師谷6-31-5</t>
  </si>
  <si>
    <t>03-5384-7117</t>
  </si>
  <si>
    <t>祖師谷保育園</t>
  </si>
  <si>
    <t>上祖師谷3-20-17</t>
  </si>
  <si>
    <t>おともだち保育園分園こまどめ</t>
  </si>
  <si>
    <t>おともだち保育園</t>
  </si>
  <si>
    <t>03-5779-9280</t>
  </si>
  <si>
    <t>もみの木保育園太子堂</t>
  </si>
  <si>
    <t>03-5481-2136</t>
  </si>
  <si>
    <t>つくし保育園</t>
  </si>
  <si>
    <t>サン・ベビールーム</t>
  </si>
  <si>
    <t>鳩ぽっぽ保育園</t>
  </si>
  <si>
    <t>下馬鳩ぽっぽ保育園</t>
  </si>
  <si>
    <t>おともだち保育園分園こまつなぎ</t>
  </si>
  <si>
    <t>03-5426-2415</t>
  </si>
  <si>
    <t>ミアヘルサ保育園ひびき上馬</t>
  </si>
  <si>
    <t>03-3410-4442</t>
  </si>
  <si>
    <t>クラルテ保育園</t>
  </si>
  <si>
    <t>スマイルキッズ桜新町保育園</t>
  </si>
  <si>
    <t>桜新町2-8-1 世田谷目黒農協ビル4階</t>
  </si>
  <si>
    <t>03-5426-2201</t>
  </si>
  <si>
    <t>03-5477-4747</t>
  </si>
  <si>
    <t>さくらのその保育園</t>
  </si>
  <si>
    <t>ぴっころ保育園</t>
  </si>
  <si>
    <t>桜新町2-13-17</t>
  </si>
  <si>
    <t>03-6413-7974</t>
  </si>
  <si>
    <t>さくらしんまち保育園</t>
  </si>
  <si>
    <t>桜新町2-29-3</t>
  </si>
  <si>
    <t>03-6273-8585</t>
  </si>
  <si>
    <t>上用賀青い空保育園分園森の家</t>
  </si>
  <si>
    <t>03-6805-7678</t>
  </si>
  <si>
    <t>すこやか園分園キリン</t>
  </si>
  <si>
    <t>成育しせい保育園</t>
  </si>
  <si>
    <t>03-5727-2252</t>
  </si>
  <si>
    <t>03-3415-2602</t>
  </si>
  <si>
    <t>祖師谷1-5-20</t>
  </si>
  <si>
    <t>03-3415-4440</t>
  </si>
  <si>
    <t>桜ヶ丘保育園</t>
  </si>
  <si>
    <t>大蔵ふたば保育園</t>
  </si>
  <si>
    <t>03-3415-1298</t>
  </si>
  <si>
    <t>喜多見9-1-2 喜多見ル・ジュール103</t>
  </si>
  <si>
    <t>成城6-5-34 成城コルティ3階</t>
  </si>
  <si>
    <t>03-5490-7369</t>
  </si>
  <si>
    <t>めぐみ保育園</t>
  </si>
  <si>
    <t>深沢3-13-8</t>
  </si>
  <si>
    <t>03-3701-3241</t>
  </si>
  <si>
    <t>ナオミ保育園</t>
  </si>
  <si>
    <t>等々力4-13-10</t>
  </si>
  <si>
    <t>03-3701-8311</t>
  </si>
  <si>
    <t>わらべうた等々力保育園</t>
  </si>
  <si>
    <t>03-5758-1156</t>
  </si>
  <si>
    <t>いずみ保育園</t>
  </si>
  <si>
    <t>深沢1-14-23</t>
  </si>
  <si>
    <t>03-5752-8911</t>
  </si>
  <si>
    <t>用賀なのはな保育園深沢分園</t>
  </si>
  <si>
    <t>新町1-3-31</t>
  </si>
  <si>
    <t>03-5426-4100</t>
  </si>
  <si>
    <t>等々力6-4-2</t>
  </si>
  <si>
    <t>03-3701-8591</t>
  </si>
  <si>
    <t>等々力保育園</t>
  </si>
  <si>
    <t>等々力5-22-22</t>
  </si>
  <si>
    <t>03-3704-5103</t>
  </si>
  <si>
    <t>03-5717-3369</t>
  </si>
  <si>
    <t>瀬田4-28-12 パラッシオ用賀1階</t>
  </si>
  <si>
    <t>03-3700-0404</t>
  </si>
  <si>
    <t>用賀4-3-11 ハッピービルド2階</t>
  </si>
  <si>
    <t>03-3709-1222</t>
  </si>
  <si>
    <t>03-5797-2100</t>
  </si>
  <si>
    <t>03-5758-7480</t>
  </si>
  <si>
    <t>用賀2-27-1 大東京ビル3階</t>
  </si>
  <si>
    <t>03-6382-7300</t>
  </si>
  <si>
    <t>03-3701-8808</t>
  </si>
  <si>
    <t>わかな保育園</t>
  </si>
  <si>
    <t>瀬田1-7-7</t>
  </si>
  <si>
    <t>03-3700-3818</t>
  </si>
  <si>
    <t>瀬田2-17-1</t>
  </si>
  <si>
    <t>03-6657-5120</t>
  </si>
  <si>
    <t>身延山保育園</t>
  </si>
  <si>
    <t>瀬田4-12-4</t>
  </si>
  <si>
    <t>03-3700-2268</t>
  </si>
  <si>
    <t>さくらの木保育園</t>
  </si>
  <si>
    <t>03-5797-5700</t>
  </si>
  <si>
    <t>用賀なのはな保育園</t>
  </si>
  <si>
    <t>用賀1-2-2</t>
  </si>
  <si>
    <t>03-5707-4700</t>
  </si>
  <si>
    <t>玉川3-43-1</t>
  </si>
  <si>
    <t>03-3709-0381</t>
  </si>
  <si>
    <t>03-3417-1591</t>
  </si>
  <si>
    <t>青い空保育園</t>
  </si>
  <si>
    <t>喜多見バオバブ保育園</t>
  </si>
  <si>
    <t>喜多見1-4-7</t>
  </si>
  <si>
    <t>03-3749-1818</t>
  </si>
  <si>
    <t>喜多見3-14-6</t>
  </si>
  <si>
    <t>03-3749-1079</t>
  </si>
  <si>
    <t>宇奈根なごやか園</t>
  </si>
  <si>
    <t>宇奈根2-7-16</t>
  </si>
  <si>
    <t>03-5727-0036</t>
  </si>
  <si>
    <t>奥沢3-44-2-1階</t>
  </si>
  <si>
    <t>03-5754-8787</t>
  </si>
  <si>
    <t>グリーンヒル奥沢保育園</t>
  </si>
  <si>
    <t>奥沢1-48-13</t>
  </si>
  <si>
    <t>03-3727-1833</t>
  </si>
  <si>
    <t>コンビプラザ等々力保育園</t>
  </si>
  <si>
    <t>03-5758-8761</t>
  </si>
  <si>
    <t>おひさま保育園</t>
  </si>
  <si>
    <t>尾山台3-33-2</t>
  </si>
  <si>
    <t>03-5707-3888</t>
  </si>
  <si>
    <t>奥沢6-19-1</t>
  </si>
  <si>
    <t>03-5707-7817</t>
  </si>
  <si>
    <t>尾山台保育園</t>
  </si>
  <si>
    <t>尾山台1-1-6</t>
  </si>
  <si>
    <t>03-5758-0012</t>
  </si>
  <si>
    <t>野毛1-25-2</t>
  </si>
  <si>
    <t>03-5707-7337</t>
  </si>
  <si>
    <t>西之谷保育園</t>
  </si>
  <si>
    <t>03-3326-4071</t>
  </si>
  <si>
    <t>烏山北保育園</t>
  </si>
  <si>
    <t>北烏山3-13-35</t>
  </si>
  <si>
    <t>03-3308-2727</t>
  </si>
  <si>
    <t>若竹保育園</t>
  </si>
  <si>
    <t>北沢5-18-4</t>
  </si>
  <si>
    <t>03-3469-0695</t>
  </si>
  <si>
    <t>太子堂保育園</t>
  </si>
  <si>
    <t>三宿保育園</t>
  </si>
  <si>
    <t>赤堤保育園</t>
  </si>
  <si>
    <t>赤堤4-1-10</t>
  </si>
  <si>
    <t>03-3324-1721</t>
  </si>
  <si>
    <t>松原1-11-4</t>
  </si>
  <si>
    <t>03-3328-0141</t>
  </si>
  <si>
    <t>豪徳寺保育園</t>
  </si>
  <si>
    <t>豪徳寺1-34-2</t>
  </si>
  <si>
    <t>03-3425-8861</t>
  </si>
  <si>
    <t>松沢保育園</t>
  </si>
  <si>
    <t>上北沢1-32-3</t>
  </si>
  <si>
    <t>03-3302-3029</t>
  </si>
  <si>
    <t>南八幡山保育園</t>
  </si>
  <si>
    <t>八幡山3-9-20-101</t>
  </si>
  <si>
    <t>03-3329-5021</t>
  </si>
  <si>
    <t>上北沢保育園</t>
  </si>
  <si>
    <t>上北沢4-25-3</t>
  </si>
  <si>
    <t>03-3302-9045</t>
  </si>
  <si>
    <t>希望丘保育園</t>
  </si>
  <si>
    <t>03-3302-5814</t>
  </si>
  <si>
    <t>船橋5-14-19</t>
  </si>
  <si>
    <t>03-3302-9567</t>
  </si>
  <si>
    <t>わかくさ保育園</t>
  </si>
  <si>
    <t>八幡山保育園</t>
  </si>
  <si>
    <t>03-3302-3730</t>
  </si>
  <si>
    <t>芦花保育園</t>
  </si>
  <si>
    <t>南烏山2-30-17-101</t>
  </si>
  <si>
    <t>03-3326-0551</t>
  </si>
  <si>
    <t>給田保育園</t>
  </si>
  <si>
    <t>給田2-13-6</t>
  </si>
  <si>
    <t>03-3309-3408</t>
  </si>
  <si>
    <t>上祖師谷南保育園</t>
  </si>
  <si>
    <t>上祖師谷4-6-7</t>
  </si>
  <si>
    <t>03-3326-3581</t>
  </si>
  <si>
    <t>上祖師谷保育園</t>
  </si>
  <si>
    <t>上祖師谷1-16-17</t>
  </si>
  <si>
    <t>03-3307-1556</t>
  </si>
  <si>
    <t>池尻保育園</t>
  </si>
  <si>
    <t>下馬保育園</t>
  </si>
  <si>
    <t>三軒茶屋保育園</t>
  </si>
  <si>
    <t>新町保育園</t>
  </si>
  <si>
    <t>駒沢4-3-1</t>
  </si>
  <si>
    <t>03-3418-4531</t>
  </si>
  <si>
    <t>上馬保育園</t>
  </si>
  <si>
    <t>駒沢保育園</t>
  </si>
  <si>
    <t>西弦巻保育園</t>
  </si>
  <si>
    <t>弦巻保育園</t>
  </si>
  <si>
    <t>東弦巻保育園</t>
  </si>
  <si>
    <t>世田谷保育園</t>
  </si>
  <si>
    <t>南大蔵保育園</t>
  </si>
  <si>
    <t>大蔵1-7-11</t>
  </si>
  <si>
    <t>03-3417-3671</t>
  </si>
  <si>
    <t>ふじみ保育園</t>
  </si>
  <si>
    <t>上用賀5-19-6</t>
  </si>
  <si>
    <t>03-3709-4881</t>
  </si>
  <si>
    <t>上用賀保育園</t>
  </si>
  <si>
    <t>上用賀4-2-10</t>
  </si>
  <si>
    <t>03-3425-1079</t>
  </si>
  <si>
    <t>南桜丘保育園</t>
  </si>
  <si>
    <t>桜保育園</t>
  </si>
  <si>
    <t>大蔵保育園</t>
  </si>
  <si>
    <t>砧4-5-12</t>
  </si>
  <si>
    <t>03-3416-8551</t>
  </si>
  <si>
    <t>喜多見保育園</t>
  </si>
  <si>
    <t>成城3-18-20</t>
  </si>
  <si>
    <t>03-3416-5082</t>
  </si>
  <si>
    <t>奥沢保育園</t>
  </si>
  <si>
    <t>奥沢2-3-11</t>
  </si>
  <si>
    <t>03-3717-0922</t>
  </si>
  <si>
    <t>中町保育園</t>
  </si>
  <si>
    <t>中町3-27-2</t>
  </si>
  <si>
    <t>03-3705-0753</t>
  </si>
  <si>
    <t>用賀2-29-22</t>
  </si>
  <si>
    <t>用賀保育園</t>
  </si>
  <si>
    <t>03-3700-1945</t>
  </si>
  <si>
    <t>用賀2-28-20</t>
  </si>
  <si>
    <t>03-3700-7031</t>
  </si>
  <si>
    <t>玉川保育園</t>
  </si>
  <si>
    <t>玉川4-16-6</t>
  </si>
  <si>
    <t>03-3700-8458</t>
  </si>
  <si>
    <t>小梅保育園</t>
  </si>
  <si>
    <t>喜多見2-10-41-101</t>
  </si>
  <si>
    <t>03-3417-2841</t>
  </si>
  <si>
    <t>南奥沢保育園</t>
  </si>
  <si>
    <t>奥沢1-2-13</t>
  </si>
  <si>
    <t>03-3727-9309</t>
  </si>
  <si>
    <t>緯度</t>
    <rPh sb="0" eb="2">
      <t>イド</t>
    </rPh>
    <phoneticPr fontId="18"/>
  </si>
  <si>
    <t>経度</t>
    <rPh sb="0" eb="2">
      <t>ケイド</t>
    </rPh>
    <phoneticPr fontId="18"/>
  </si>
  <si>
    <t>ID</t>
    <phoneticPr fontId="18"/>
  </si>
  <si>
    <t>03-3419-8686</t>
    <phoneticPr fontId="18"/>
  </si>
  <si>
    <t>地域</t>
    <rPh sb="0" eb="2">
      <t>チイキ</t>
    </rPh>
    <phoneticPr fontId="18"/>
  </si>
  <si>
    <t>世田谷</t>
    <rPh sb="0" eb="3">
      <t>セタガヤ</t>
    </rPh>
    <phoneticPr fontId="18"/>
  </si>
  <si>
    <t>代田6-21-5</t>
  </si>
  <si>
    <t>代沢2-27-1</t>
  </si>
  <si>
    <t>桜上水5-3-28</t>
  </si>
  <si>
    <t>羽根木1-7-11</t>
  </si>
  <si>
    <t>桜上水1-7-10
クールセリシエ1階</t>
  </si>
  <si>
    <t>梅丘1-48-2</t>
  </si>
  <si>
    <t>代沢3-27-4</t>
  </si>
  <si>
    <t>松原5-52-11</t>
  </si>
  <si>
    <t>北沢2-23-10
ウェストフロント2階</t>
  </si>
  <si>
    <t>北沢2-37-18
MANA下北沢 1階</t>
  </si>
  <si>
    <t>北沢</t>
    <rPh sb="0" eb="2">
      <t>キタザワ</t>
    </rPh>
    <phoneticPr fontId="18"/>
  </si>
  <si>
    <t>HP</t>
    <phoneticPr fontId="18"/>
  </si>
  <si>
    <t>赤堤2-15-14</t>
    <phoneticPr fontId="18"/>
  </si>
  <si>
    <t>03-6265-7556</t>
    <phoneticPr fontId="18"/>
  </si>
  <si>
    <t>03-6453-2512</t>
    <phoneticPr fontId="18"/>
  </si>
  <si>
    <t>玉川台2-18-18</t>
  </si>
  <si>
    <t>等々力2-33-14</t>
  </si>
  <si>
    <t>上用賀5-15-1
（用賀中学校校舎内）</t>
  </si>
  <si>
    <t>玉川3-39-22</t>
  </si>
  <si>
    <t>上野毛1-9-7</t>
  </si>
  <si>
    <t>深沢2-19-14</t>
  </si>
  <si>
    <t>深沢1-32-24</t>
  </si>
  <si>
    <t>桜新町1-1-6
桜新町1-32-1</t>
  </si>
  <si>
    <t>用賀3-6-3
グレイプス用賀1階</t>
  </si>
  <si>
    <t>等々力3-27-15
パークハイム等々力
三丁目壱番館</t>
  </si>
  <si>
    <t>桜新町2-6-4
桜新町2-9-6</t>
  </si>
  <si>
    <t>等々力2-32-16
ヴァレーサイドトドロキ2階</t>
  </si>
  <si>
    <t>東玉川2-35-16</t>
  </si>
  <si>
    <t>駒沢4-29-16</t>
  </si>
  <si>
    <t>駒沢3-26-3
ＷＯＯＤ ＣＯＵＲＴ101　</t>
  </si>
  <si>
    <t>駒沢公園1-1
Ｔｏｔｅ 駒沢公園2階</t>
  </si>
  <si>
    <t>玉川</t>
    <rPh sb="0" eb="2">
      <t>タマガワ</t>
    </rPh>
    <phoneticPr fontId="18"/>
  </si>
  <si>
    <t>船橋6-26-5-101</t>
  </si>
  <si>
    <t>大蔵2-10-18
国立成育医療
研究センター敷地内</t>
  </si>
  <si>
    <t>大蔵3-2-39</t>
  </si>
  <si>
    <t>成城8-27-17</t>
  </si>
  <si>
    <t>岡本3-20-10</t>
  </si>
  <si>
    <t>喜多見3-21-22</t>
  </si>
  <si>
    <t>岡本2-22-11</t>
  </si>
  <si>
    <t>砧5-20-14</t>
  </si>
  <si>
    <t>砧4-38-4
グランドテラス1階</t>
  </si>
  <si>
    <t>成城6-13-2住友生命ビル1階</t>
  </si>
  <si>
    <t>船橋1-29-1
世田谷信用金庫船橋支店3階</t>
  </si>
  <si>
    <t>船橋6-26-5</t>
  </si>
  <si>
    <t>船橋5-17-１-101
船橋5-17-７-104、105</t>
  </si>
  <si>
    <t>砧6-18-6 1階</t>
  </si>
  <si>
    <t>千歳台5-23-13
ペアステージ東館1階</t>
  </si>
  <si>
    <t>砧2-14-12</t>
  </si>
  <si>
    <t>砧</t>
    <rPh sb="0" eb="1">
      <t>キヌタ</t>
    </rPh>
    <phoneticPr fontId="18"/>
  </si>
  <si>
    <t>烏山</t>
    <rPh sb="0" eb="2">
      <t>カラスヤマ</t>
    </rPh>
    <phoneticPr fontId="18"/>
  </si>
  <si>
    <t>粕谷2-22-3
（芦花小中敷地内）</t>
  </si>
  <si>
    <t>北烏山8-1-5</t>
  </si>
  <si>
    <t>南烏山5-17-5　
子育てステーション烏山2階</t>
  </si>
  <si>
    <t>上祖師谷1-16-16
パークサイド101・102・103・105・106</t>
  </si>
  <si>
    <t>上祖師谷5-11-17
ビクトワール101号</t>
  </si>
  <si>
    <t>03-6455-9581</t>
    <phoneticPr fontId="18"/>
  </si>
  <si>
    <t>03-5758-2131</t>
    <phoneticPr fontId="18"/>
  </si>
  <si>
    <t>03-3425-4433</t>
    <phoneticPr fontId="18"/>
  </si>
  <si>
    <t>上野毛3-11-1</t>
    <phoneticPr fontId="18"/>
  </si>
  <si>
    <t>03-6432-3420</t>
    <phoneticPr fontId="18"/>
  </si>
  <si>
    <t>03-3426-2323</t>
    <phoneticPr fontId="18"/>
  </si>
  <si>
    <t>03-3326-1131</t>
    <phoneticPr fontId="18"/>
  </si>
  <si>
    <t>さくらのその保育園分園つぼみ</t>
  </si>
  <si>
    <t>烏山杉の子保育園分園みなみ風</t>
  </si>
  <si>
    <t>多聞幼稚園</t>
  </si>
  <si>
    <t>青葉学園野沢こども園</t>
  </si>
  <si>
    <t>昭和女子大学附属昭和こども園</t>
  </si>
  <si>
    <t>日本大学認定こども園</t>
  </si>
  <si>
    <t>ふたばクラブ三軒茶屋保育園</t>
  </si>
  <si>
    <t>べべ・ア・パリ保育園経堂</t>
  </si>
  <si>
    <t>上馬つきの木保育園</t>
  </si>
  <si>
    <t>マリアの家保育園</t>
  </si>
  <si>
    <t>世田谷ほしにねがいをＡ</t>
  </si>
  <si>
    <t>世田谷ほしにねがいをＢ</t>
  </si>
  <si>
    <t>ヤクルト経堂保育園</t>
  </si>
  <si>
    <t>梅丘至誠パーチェ保育園</t>
  </si>
  <si>
    <t>羽根木こども園</t>
  </si>
  <si>
    <t>円光院幼稚園</t>
  </si>
  <si>
    <t>用賀保育園分園わくわく</t>
  </si>
  <si>
    <t>ナオミ保育園分園ぶどうの木</t>
  </si>
  <si>
    <t>ナオミ保育園分園りんごの木</t>
  </si>
  <si>
    <t>等々力保育園分園このは</t>
  </si>
  <si>
    <t>身延山保育園分園さくら青空</t>
  </si>
  <si>
    <t>たまがわみんなの家保育園</t>
  </si>
  <si>
    <t>Gakkenほいくえん等々力</t>
  </si>
  <si>
    <t>ベネッセ桜新町保育園</t>
  </si>
  <si>
    <t>RISSHO KID'S きらり玉川保育園</t>
  </si>
  <si>
    <t>ホームマミーおくさわ</t>
  </si>
  <si>
    <t>駒沢ほしにねがいを保育園Ａ</t>
  </si>
  <si>
    <t>駒沢ほしにねがいを保育園Ｂ</t>
  </si>
  <si>
    <t>駒沢ほしにねがいを保育園Ｃ</t>
  </si>
  <si>
    <t>等々力ほしにねがいを</t>
  </si>
  <si>
    <t>Gakkenほいくえん砧</t>
  </si>
  <si>
    <t>ぽこころ保育園祖師谷</t>
  </si>
  <si>
    <t>鎌田のびやか園分園A</t>
  </si>
  <si>
    <t>鎌田のびやか園分園Ｃ</t>
  </si>
  <si>
    <t>はあと保育園成城喜多見分園</t>
  </si>
  <si>
    <t>世田谷ベアーズ</t>
  </si>
  <si>
    <t>らふ・くるー まむ　</t>
  </si>
  <si>
    <t>青い空の家</t>
  </si>
  <si>
    <t>高木保育園</t>
  </si>
  <si>
    <t>ピノキオ幼児舎芦花保育園</t>
  </si>
  <si>
    <t>おうち①</t>
  </si>
  <si>
    <t>おうち②</t>
  </si>
  <si>
    <t>ららるー保育園</t>
  </si>
  <si>
    <t>千歳ぴっち小規模保育園</t>
  </si>
  <si>
    <t>翼の鐘保育園A</t>
  </si>
  <si>
    <t>翼の鐘保育園B</t>
  </si>
  <si>
    <t>三軒茶屋わこう保育園</t>
  </si>
  <si>
    <t>フロンティアキッズ上町保育園</t>
  </si>
  <si>
    <t>フロンティアキッズ上馬保育園</t>
  </si>
  <si>
    <t>野沢そらの木保育園</t>
  </si>
  <si>
    <t>若葉の詩</t>
  </si>
  <si>
    <t>つむぎ保育園</t>
  </si>
  <si>
    <t>キッズスマイル世田谷梅丘</t>
  </si>
  <si>
    <t>葵みこころ</t>
  </si>
  <si>
    <t>にじいろ保育園松原</t>
  </si>
  <si>
    <t>ラフ・クルー駒沢保育園</t>
  </si>
  <si>
    <t>YMCA保育園ねがい保育園</t>
  </si>
  <si>
    <t>RISSHO KID'S きらり 岡本保育園</t>
  </si>
  <si>
    <t>日本女子体育大学附属保育園</t>
  </si>
  <si>
    <t>ひなたの森保育園分園</t>
  </si>
  <si>
    <t>区立認定こども園</t>
  </si>
  <si>
    <t>私立認定こども園</t>
  </si>
  <si>
    <t>小規模保育事業A型</t>
  </si>
  <si>
    <t>運営</t>
    <rPh sb="0" eb="2">
      <t>ウンエイ</t>
    </rPh>
    <phoneticPr fontId="18"/>
  </si>
  <si>
    <t>Google マップ</t>
    <phoneticPr fontId="18"/>
  </si>
  <si>
    <t>モニカ三軒茶屋保育園</t>
    <phoneticPr fontId="18"/>
  </si>
  <si>
    <t>おおわだ保育園世田谷豪徳寺</t>
    <phoneticPr fontId="18"/>
  </si>
  <si>
    <t>かほる保育園</t>
    <phoneticPr fontId="18"/>
  </si>
  <si>
    <t>祖師谷わかば保育園千歳船橋分園あおば</t>
    <phoneticPr fontId="18"/>
  </si>
  <si>
    <t>私立認定こども園</t>
    <rPh sb="0" eb="2">
      <t>シリツ</t>
    </rPh>
    <phoneticPr fontId="18"/>
  </si>
  <si>
    <t>小規模保育事業A型</t>
    <phoneticPr fontId="18"/>
  </si>
  <si>
    <t>事業所内保育事業</t>
    <rPh sb="0" eb="3">
      <t>ジギョウショ</t>
    </rPh>
    <rPh sb="3" eb="4">
      <t>ナイ</t>
    </rPh>
    <rPh sb="4" eb="6">
      <t>ホイク</t>
    </rPh>
    <rPh sb="6" eb="8">
      <t>ジギョウ</t>
    </rPh>
    <phoneticPr fontId="18"/>
  </si>
  <si>
    <t>私立保育園</t>
    <rPh sb="0" eb="2">
      <t>シリツ</t>
    </rPh>
    <rPh sb="2" eb="5">
      <t>ホイクエン</t>
    </rPh>
    <phoneticPr fontId="18"/>
  </si>
  <si>
    <t>家庭的保育事業</t>
    <phoneticPr fontId="18"/>
  </si>
  <si>
    <t>区立保育園</t>
    <rPh sb="2" eb="5">
      <t>ホイクエン</t>
    </rPh>
    <phoneticPr fontId="18"/>
  </si>
  <si>
    <t>私立保育園</t>
    <rPh sb="2" eb="5">
      <t>ホイクエン</t>
    </rPh>
    <phoneticPr fontId="18"/>
  </si>
  <si>
    <t>保育室</t>
    <rPh sb="0" eb="3">
      <t>ホイクシツ</t>
    </rPh>
    <phoneticPr fontId="18"/>
  </si>
  <si>
    <t>ラフ・クルー駒沢公園ナーサリー</t>
    <phoneticPr fontId="18"/>
  </si>
  <si>
    <t>ドレミファ保育室</t>
    <rPh sb="5" eb="8">
      <t>ホイクシツ</t>
    </rPh>
    <phoneticPr fontId="18"/>
  </si>
  <si>
    <t>北沢2-26-23</t>
    <phoneticPr fontId="18"/>
  </si>
  <si>
    <t>北沢</t>
    <phoneticPr fontId="18"/>
  </si>
  <si>
    <t>03-3485-7384</t>
    <phoneticPr fontId="18"/>
  </si>
  <si>
    <t>保育ママ</t>
    <rPh sb="0" eb="2">
      <t>ホイク</t>
    </rPh>
    <phoneticPr fontId="18"/>
  </si>
  <si>
    <t>佐川 紀美江</t>
    <rPh sb="0" eb="2">
      <t>サガワ</t>
    </rPh>
    <rPh sb="3" eb="4">
      <t>キ</t>
    </rPh>
    <rPh sb="4" eb="5">
      <t>ウツク</t>
    </rPh>
    <rPh sb="5" eb="6">
      <t>エ</t>
    </rPh>
    <phoneticPr fontId="18"/>
  </si>
  <si>
    <t>中山 照美</t>
    <phoneticPr fontId="18"/>
  </si>
  <si>
    <t>松原北保育園</t>
    <phoneticPr fontId="18"/>
  </si>
  <si>
    <t>03-3795-1834</t>
    <phoneticPr fontId="18"/>
  </si>
  <si>
    <t>03-3414-1612</t>
    <phoneticPr fontId="18"/>
  </si>
  <si>
    <t>谷口 みつぼ</t>
    <phoneticPr fontId="18"/>
  </si>
  <si>
    <t>奥沢1</t>
    <phoneticPr fontId="18"/>
  </si>
  <si>
    <t>03-5499-2135</t>
    <phoneticPr fontId="18"/>
  </si>
  <si>
    <t>認証保育所</t>
    <rPh sb="0" eb="2">
      <t>ニンショウ</t>
    </rPh>
    <rPh sb="2" eb="5">
      <t>ホイクジョ</t>
    </rPh>
    <phoneticPr fontId="18"/>
  </si>
  <si>
    <t>三軒茶屋1-2-21 アミックビル1階・2階</t>
    <phoneticPr fontId="18"/>
  </si>
  <si>
    <t>太子堂3</t>
    <phoneticPr fontId="18"/>
  </si>
  <si>
    <t>池尻4</t>
    <phoneticPr fontId="18"/>
  </si>
  <si>
    <t>弦巻4-7-15</t>
    <phoneticPr fontId="18"/>
  </si>
  <si>
    <t>野沢1-35-8 世田谷ティーズヒルA施設棟2階</t>
    <phoneticPr fontId="18"/>
  </si>
  <si>
    <t>三軒茶屋2-32-10 アダージョ三軒茶屋1階</t>
    <phoneticPr fontId="18"/>
  </si>
  <si>
    <t>上馬4-2-5 上馬セントラル2階</t>
    <phoneticPr fontId="18"/>
  </si>
  <si>
    <t>太子堂1-12-40 グレート王寿ビル2階</t>
    <phoneticPr fontId="18"/>
  </si>
  <si>
    <t>太子堂3-37-1-D201 グランドヒルズ三軒茶屋ヒルトップガーデン内</t>
    <phoneticPr fontId="18"/>
  </si>
  <si>
    <t>03-6432-6345</t>
    <phoneticPr fontId="18"/>
  </si>
  <si>
    <t>羽根木1-31-21 ドクターズプラザ羽根木</t>
  </si>
  <si>
    <t>赤堤3-32-5 メゾン香葉1階</t>
  </si>
  <si>
    <t>千歳なないろ保育園</t>
    <phoneticPr fontId="18"/>
  </si>
  <si>
    <t>上野毛1-26-6 上野毛駅ビル2階</t>
  </si>
  <si>
    <t>玉川1-15-6-103 二子玉川ライズ・プラザモール</t>
  </si>
  <si>
    <t>上野毛1-9-14 メゾン田園1階</t>
  </si>
  <si>
    <t>等々力1-19-9</t>
  </si>
  <si>
    <t>玉川3-17-1 玉川高島屋ショッピングセンター西館1階・2階</t>
    <phoneticPr fontId="18"/>
  </si>
  <si>
    <t>03-5797-5671</t>
    <phoneticPr fontId="18"/>
  </si>
  <si>
    <t>鎌田3-13-20（砧南中学校内）</t>
  </si>
  <si>
    <t>砧8-6-25 ヒグチ栄ビル1階・2階</t>
  </si>
  <si>
    <t>03-5761-9101</t>
    <phoneticPr fontId="18"/>
  </si>
  <si>
    <t>03-3789-7135</t>
    <phoneticPr fontId="18"/>
  </si>
  <si>
    <t>南烏山6-12-12 コーシャハイム千歳烏山12号棟2階</t>
  </si>
  <si>
    <t>企業主導型保育事業</t>
    <phoneticPr fontId="18"/>
  </si>
  <si>
    <t>ten kids 千歳船橋園</t>
    <phoneticPr fontId="18"/>
  </si>
  <si>
    <t>カメリアキッズ経堂園</t>
    <phoneticPr fontId="18"/>
  </si>
  <si>
    <t>空と虹の家保育園</t>
  </si>
  <si>
    <t>えすこーと保育園</t>
  </si>
  <si>
    <t>アベニール保育園</t>
  </si>
  <si>
    <t>トリオランド駒沢大学園</t>
  </si>
  <si>
    <t>べビーズリング世田谷経堂ルーム</t>
  </si>
  <si>
    <t>KBC ほいくえん駒沢</t>
  </si>
  <si>
    <t>経堂4-14-8Garden Terrace Chitose funabashi 1・2階</t>
  </si>
  <si>
    <t>経堂1-19-14第六経堂ビル2階</t>
  </si>
  <si>
    <t>宮坂2-18-3キャッスル経堂1F</t>
  </si>
  <si>
    <t>若林3-23-5-101</t>
  </si>
  <si>
    <t>駒沢2-13-6第3フォンタナ101号室及び102号室</t>
  </si>
  <si>
    <t>太子堂2-24-1</t>
  </si>
  <si>
    <t>世田谷4-7-6セイフピア1F</t>
  </si>
  <si>
    <t>野沢2-33-5 グランドメゾン野沢103</t>
  </si>
  <si>
    <t>経堂2-4-11 クオーツ3</t>
  </si>
  <si>
    <t>上馬4-1-3 東急上馬ビル3階</t>
  </si>
  <si>
    <t>03-6413-1637</t>
  </si>
  <si>
    <t>03-6413-7449</t>
  </si>
  <si>
    <t>03-5799-6185</t>
  </si>
  <si>
    <t>03-3414-5056</t>
  </si>
  <si>
    <t>03-6450-8977</t>
  </si>
  <si>
    <t>03-5477-0130</t>
  </si>
  <si>
    <t>03-6450-7390</t>
  </si>
  <si>
    <t>03-5426-0518</t>
  </si>
  <si>
    <t>03-6413-8900</t>
  </si>
  <si>
    <t>こもれび保育園赤堤園</t>
  </si>
  <si>
    <t>カメリアキッズ豪徳寺園</t>
  </si>
  <si>
    <t>ten kids 下北沢園</t>
  </si>
  <si>
    <t>そらまめ保育園</t>
  </si>
  <si>
    <t>シルス北沢保育園</t>
  </si>
  <si>
    <t>こもれび保育園下北沢園</t>
  </si>
  <si>
    <t>赤堤4-46-3ほんだビル2F</t>
  </si>
  <si>
    <t>豪徳寺1-21-5ヴィラゴートク1F-D号室</t>
  </si>
  <si>
    <t>代沢5-30-7フェアウィンズ代沢1・2F</t>
  </si>
  <si>
    <t>桜上水4-16-11J'Sコート桜上水1F</t>
  </si>
  <si>
    <t>北沢5-22-8-1階</t>
  </si>
  <si>
    <t>北沢2-33-2 S2ビル1階</t>
    <phoneticPr fontId="18"/>
  </si>
  <si>
    <t>03-6379-3770</t>
  </si>
  <si>
    <t>03-5799-7790</t>
  </si>
  <si>
    <t>03-5787-8167</t>
  </si>
  <si>
    <t>03-3306-2520</t>
  </si>
  <si>
    <t>03-6804-9868</t>
  </si>
  <si>
    <t>保育園めでぃぷる用賀</t>
  </si>
  <si>
    <t>ten kids玉川台園</t>
    <phoneticPr fontId="18"/>
  </si>
  <si>
    <t>ten kids上野毛一丁目園</t>
    <phoneticPr fontId="18"/>
  </si>
  <si>
    <t>保育ルームすまいる世田谷奥沢園</t>
  </si>
  <si>
    <t>木下の保育園自由が丘</t>
  </si>
  <si>
    <t>セブンなないろ保育園（世田谷）</t>
  </si>
  <si>
    <t>用賀4-12-12Hiro's用賀1階</t>
  </si>
  <si>
    <t>玉川台1-1-1Gran Duo YOGA 1階</t>
  </si>
  <si>
    <t>上野毛1-22-5 グランデュオ上野毛2 1F</t>
  </si>
  <si>
    <t>奥沢7-22-8パンプアップビル3 1階</t>
  </si>
  <si>
    <t>奥沢7-3-8Gran Duo自由が丘 1階</t>
  </si>
  <si>
    <t>駒沢5-15-11</t>
  </si>
  <si>
    <t>03-5797-9652</t>
  </si>
  <si>
    <t>03-6805-6086</t>
  </si>
  <si>
    <t>03-6432-1320</t>
  </si>
  <si>
    <t>03-6809-8591</t>
  </si>
  <si>
    <t>03-6432-1860</t>
  </si>
  <si>
    <t>03-6432-1088</t>
  </si>
  <si>
    <t>03-5727-0104</t>
  </si>
  <si>
    <t>ten kids 芦花園</t>
  </si>
  <si>
    <t>ココナッツ保育園</t>
  </si>
  <si>
    <t>南烏山3-19-1Gran Duo LOCA 1・2階</t>
  </si>
  <si>
    <t>南烏山3-9-10パークヒルズ1階</t>
  </si>
  <si>
    <t>北烏山1-57-18</t>
  </si>
  <si>
    <t>03-6909-1637</t>
  </si>
  <si>
    <t>03-5314-3575</t>
  </si>
  <si>
    <t>03-6478-2227</t>
  </si>
  <si>
    <t>ニチイキッズ三軒茶屋保育園Ⓐ</t>
    <phoneticPr fontId="18"/>
  </si>
  <si>
    <t>ポピンズナーサリースクール三軒茶屋Ⓐ</t>
    <phoneticPr fontId="18"/>
  </si>
  <si>
    <t>リトルパルズ・アカデミーⒶ</t>
    <phoneticPr fontId="18"/>
  </si>
  <si>
    <t>駒沢プチ・クレイシュⒶ</t>
    <phoneticPr fontId="18"/>
  </si>
  <si>
    <t>三茶こっこ保育園Ⓐ</t>
    <phoneticPr fontId="18"/>
  </si>
  <si>
    <t>都市型保育園ポポラー東京三軒茶屋園Ⓐ</t>
    <phoneticPr fontId="18"/>
  </si>
  <si>
    <t>保育園夢未来桜新町園Ⓐ</t>
    <phoneticPr fontId="18"/>
  </si>
  <si>
    <t>ねいろ保育園Ⓑ</t>
    <phoneticPr fontId="18"/>
  </si>
  <si>
    <t>ポピンズナーサリースクール経堂Ⓐ</t>
    <phoneticPr fontId="18"/>
  </si>
  <si>
    <t>ナーサリールームベリーベアー用賀Ⓐ</t>
    <phoneticPr fontId="18"/>
  </si>
  <si>
    <t>はじまり はじまり えん nikoⒶ</t>
    <phoneticPr fontId="18"/>
  </si>
  <si>
    <t>ピノキオ幼児舎上野毛園Ⓐ</t>
    <phoneticPr fontId="18"/>
  </si>
  <si>
    <t>ベビールーム等々力Ⓐ</t>
    <phoneticPr fontId="18"/>
  </si>
  <si>
    <t>ポピンズナーサリースクール桜新町Ⓐ</t>
    <phoneticPr fontId="18"/>
  </si>
  <si>
    <t>ポピンズナーサリースクール二子玉川Ⓐ</t>
    <phoneticPr fontId="18"/>
  </si>
  <si>
    <t>マミーズエンジェル奥沢保育園Ⓐ</t>
    <phoneticPr fontId="18"/>
  </si>
  <si>
    <t>小学館アカデミーふたこたまがわ保育園Ⓐ</t>
    <phoneticPr fontId="18"/>
  </si>
  <si>
    <t>用賀プチ・クレイシュⒶ</t>
    <phoneticPr fontId="18"/>
  </si>
  <si>
    <t>ナーサリーさくらキッズⒶ</t>
    <phoneticPr fontId="18"/>
  </si>
  <si>
    <t>エクレール保育園Ⓐ</t>
    <phoneticPr fontId="18"/>
  </si>
  <si>
    <t>砧南らる保育園Ⓐ</t>
    <phoneticPr fontId="18"/>
  </si>
  <si>
    <t>世田谷喜多見雲母保育園Ⓐ</t>
    <phoneticPr fontId="18"/>
  </si>
  <si>
    <t>世田谷祖師ケ谷大蔵雲母保育園Ⓐ</t>
    <phoneticPr fontId="18"/>
  </si>
  <si>
    <t>木下の保育園成城Ⓐ</t>
    <phoneticPr fontId="18"/>
  </si>
  <si>
    <t>木下の保育園祖師谷Ⓐ</t>
    <phoneticPr fontId="18"/>
  </si>
  <si>
    <t>喜多見こどもの家Ⓑ</t>
    <phoneticPr fontId="18"/>
  </si>
  <si>
    <t>ポピンズナーサリースクール千歳烏山Ⓐ</t>
    <phoneticPr fontId="18"/>
  </si>
  <si>
    <t>中町5-9-9
コミュニティプラザ1・2階</t>
    <phoneticPr fontId="18"/>
  </si>
  <si>
    <t>施設名</t>
    <rPh sb="0" eb="3">
      <t>シセツメイ</t>
    </rPh>
    <phoneticPr fontId="18"/>
  </si>
  <si>
    <t>施設名（かな）</t>
  </si>
  <si>
    <t>施設カテゴリ</t>
  </si>
  <si>
    <t>施設カテゴリ2</t>
    <phoneticPr fontId="18"/>
  </si>
  <si>
    <t>保育施設種別</t>
    <rPh sb="0" eb="2">
      <t>ホイク</t>
    </rPh>
    <rPh sb="2" eb="4">
      <t>シセツ</t>
    </rPh>
    <rPh sb="4" eb="6">
      <t>シュベツ</t>
    </rPh>
    <phoneticPr fontId="18"/>
  </si>
  <si>
    <t>利用可能時間</t>
    <rPh sb="0" eb="4">
      <t>リヨウカノウ</t>
    </rPh>
    <rPh sb="4" eb="6">
      <t>ジカン</t>
    </rPh>
    <phoneticPr fontId="18"/>
  </si>
  <si>
    <t>住所情報</t>
  </si>
  <si>
    <t>ファクシミリ</t>
  </si>
  <si>
    <t>延長保育</t>
    <rPh sb="0" eb="2">
      <t>エンチョウ</t>
    </rPh>
    <rPh sb="2" eb="4">
      <t>ホイク</t>
    </rPh>
    <phoneticPr fontId="18"/>
  </si>
  <si>
    <t>公共交通機関</t>
  </si>
  <si>
    <t>最寄り駅</t>
  </si>
  <si>
    <t>情報取得元URL</t>
  </si>
  <si>
    <t>googleMAP</t>
    <phoneticPr fontId="18"/>
  </si>
  <si>
    <t>経度</t>
  </si>
  <si>
    <t>池尻小第2体育館</t>
  </si>
  <si>
    <t>いけじりしょうだいにたいいくかん</t>
  </si>
  <si>
    <t>おむつ替え・授乳スペース</t>
  </si>
  <si>
    <t>9:00～21:00</t>
  </si>
  <si>
    <t>池尻2-4-10</t>
  </si>
  <si>
    <t>03-3419-4402</t>
  </si>
  <si>
    <t>http://www.se-sports.or.jp/ikejiri/index.php</t>
  </si>
  <si>
    <t>松原6-5-11</t>
  </si>
  <si>
    <t>03-3322-6617</t>
  </si>
  <si>
    <t>http://www.se-sports.or.jp/umegaoka/index.php</t>
  </si>
  <si>
    <t>梅丘図書館</t>
  </si>
  <si>
    <t>うめがおかとしょかん</t>
  </si>
  <si>
    <t>火曜日～土曜日 午前9時～午後9時/日曜日、月曜日、祝日、休日 午前9時～午後8時/12月28日及び1月4日 午前9時～午後5時</t>
  </si>
  <si>
    <t>代田4-38-10</t>
  </si>
  <si>
    <t>03-3323-8261</t>
  </si>
  <si>
    <t>03-3328-9417</t>
  </si>
  <si>
    <t>小田急線 梅ヶ丘駅 徒歩5分</t>
  </si>
  <si>
    <t>梅ヶ丘駅</t>
  </si>
  <si>
    <t>https://libweb.city.setagaya.tokyo.jp/main/list_00201info.shtml</t>
  </si>
  <si>
    <t>大蔵第二運動場</t>
  </si>
  <si>
    <t>大蔵4-7-1</t>
  </si>
  <si>
    <t>03-3416-1212</t>
  </si>
  <si>
    <t>03-3416-1777</t>
  </si>
  <si>
    <t>http://www.se-sports.or.jp/okura/index.php</t>
  </si>
  <si>
    <t>おくさわくみんせんたー</t>
  </si>
  <si>
    <t>午前9時～午後10時</t>
  </si>
  <si>
    <t>奥沢3-47-8</t>
  </si>
  <si>
    <t>03-3720-1973</t>
  </si>
  <si>
    <t>目黒線 奥沢駅 徒歩2分</t>
  </si>
  <si>
    <t>目黒線, 奥沢駅</t>
  </si>
  <si>
    <t>https://www.city.setagaya.lg.jp/mokuji/kusei/012/002/002/d00004103.html</t>
  </si>
  <si>
    <t>奥沢図書館</t>
  </si>
  <si>
    <t>おくさわとしょかん</t>
  </si>
  <si>
    <t>火曜日から日曜日 　午前9時から午後7時/祝日・休日、12月28日及び1月4日 　午前9時から午後5時</t>
  </si>
  <si>
    <t>03-3720-2096</t>
  </si>
  <si>
    <t>03-3748-5183</t>
  </si>
  <si>
    <t>目黒線奥沢駅徒歩1分</t>
  </si>
  <si>
    <t>https://libweb.city.setagaya.tokyo.jp/main/list_00205info.shtml</t>
  </si>
  <si>
    <t>尾山台地域体育館</t>
  </si>
  <si>
    <t>おやまだいちいきたいいくかん</t>
  </si>
  <si>
    <t>尾山台3-19-3</t>
  </si>
  <si>
    <t>03-3705-3344</t>
  </si>
  <si>
    <t>http://www.se-sports.or.jp/oyamadai/index.php</t>
  </si>
  <si>
    <t>尾山台図書館</t>
  </si>
  <si>
    <t>おやまだいとしょかん</t>
  </si>
  <si>
    <t>火曜日～日曜日 午前9時～午後7時/月曜日、祝日・休日、12月28日及び1月4日 午前9時～午後5時</t>
  </si>
  <si>
    <t>等々力2-17-14 尾山台地区会館内</t>
  </si>
  <si>
    <t>03-3703-2581</t>
  </si>
  <si>
    <t>大井町線 尾山台駅 徒歩3分</t>
  </si>
  <si>
    <t>大井町線, 尾山台駅</t>
  </si>
  <si>
    <t>https://libweb.city.setagaya.tokyo.jp/main/list_00203info.shtml</t>
  </si>
  <si>
    <t>粕谷区民センター</t>
  </si>
  <si>
    <t>かすやくみんせんたー</t>
  </si>
  <si>
    <t>午前9時～午後10時（大広間・和室は午後5時まで個人利用、午後5時30から団体利用）</t>
  </si>
  <si>
    <t>粕谷4-13-6</t>
  </si>
  <si>
    <t>03-3305-3131</t>
  </si>
  <si>
    <t>京王線　千歳烏山駅徒歩10分_x000D_
バス　芦花恒春園前停留所（千歳船橋駅～千歳烏山駅、成城学園前駅西口～千歳烏山駅北口、千歳船橋駅～つつじヶ丘）_x000D_
バス　粕谷区民センター入口停留所（成城学園前駅西口～千歳烏山駅南口）</t>
  </si>
  <si>
    <t>京王線, 千歳烏山駅</t>
  </si>
  <si>
    <t>https://www.city.setagaya.lg.jp/mokuji/kusei/012/002/002/d00004108.html</t>
  </si>
  <si>
    <t>粕谷図書館</t>
  </si>
  <si>
    <t>かすやとしょかん</t>
  </si>
  <si>
    <t>火曜日から日曜日　午前9時から午後7時/祝日・休日、12月28日及び1月4日　午前9時から午後5時</t>
  </si>
  <si>
    <t>03-3305-1661</t>
  </si>
  <si>
    <t>03-3305-1664</t>
  </si>
  <si>
    <t>京王線千歳烏山駅徒7分</t>
  </si>
  <si>
    <t>https://libweb.city.setagaya.tokyo.jp/main/list_00214info.shtml</t>
  </si>
  <si>
    <t>鎌田区民センター</t>
  </si>
  <si>
    <t>03-3709-4311</t>
  </si>
  <si>
    <t>バス砧南中学校前下車徒歩5分(玉04・05宇奈根一丁目方面（循環）・玉07二子玉川～成城学園前駅西口・玉08二子玉川駅～調布駅南口）</t>
  </si>
  <si>
    <t>https://www.city.setagaya.lg.jp/mokuji/kusei/012/002/002/d00004106.html</t>
  </si>
  <si>
    <t>鎌田図書館</t>
  </si>
  <si>
    <t>かまたとしょかん</t>
  </si>
  <si>
    <t>火曜日～日曜日 午前9時～午後7時/祝日・休日、12月28日及び1月4日 午前9時～午後5時</t>
  </si>
  <si>
    <t>鎌田3-35-1</t>
  </si>
  <si>
    <t>03-3709-6311</t>
  </si>
  <si>
    <t>03-3709-6344</t>
  </si>
  <si>
    <t>バス砧南中学校前(二子玉川駅～成城学園前駅)</t>
  </si>
  <si>
    <t>https://libweb.city.setagaya.tokyo.jp/main/list_00213info.shtml</t>
  </si>
  <si>
    <t>上北沢区民センター</t>
  </si>
  <si>
    <t>かみきたざわくみんせんたー</t>
  </si>
  <si>
    <t>午前9時～午後10時（大広間・和室は午後5時まで個人利用、午後5時30分から団体利用）　／休館日：第2・4月曜日（祝日にあたる時は翌日）、年末年始</t>
  </si>
  <si>
    <t>03-3290-3701</t>
  </si>
  <si>
    <t>京王線　上北沢駅南口徒歩3分</t>
  </si>
  <si>
    <t>京王線, 上北沢駅</t>
  </si>
  <si>
    <t>https://www.city.setagaya.lg.jp/mokuji/kusei/012/002/002/d00004107.html</t>
  </si>
  <si>
    <t>上北沢図書館</t>
  </si>
  <si>
    <t>かみきたざわとしょかん</t>
  </si>
  <si>
    <t>上北沢3-8-9 上北沢区民センター地階</t>
  </si>
  <si>
    <t>03-3290-3411</t>
  </si>
  <si>
    <t>03-3290-9891</t>
  </si>
  <si>
    <t>京王線 上北沢駅 徒歩3分</t>
  </si>
  <si>
    <t>https://libweb.city.setagaya.tokyo.jp/main/list_00212info.shtml</t>
  </si>
  <si>
    <t>烏山区民会館</t>
  </si>
  <si>
    <t>からすやまくみんかいかん</t>
  </si>
  <si>
    <t>おむつ替え・授乳スペース</t>
    <phoneticPr fontId="18"/>
  </si>
  <si>
    <t>南烏山6-2-19 烏山区民センター内</t>
  </si>
  <si>
    <t>03-3326-3511</t>
  </si>
  <si>
    <t>京王線 千歳烏山駅北口徒歩1分_x000D_
バス 千歳烏山駅停留所(千歳船橋駅～千歳烏山駅、成城学園前駅西口～千歳烏山駅北口・南口、吉祥寺駅～千歳烏山駅、荻窪駅南口～北野)</t>
  </si>
  <si>
    <t>https://www.city.setagaya.lg.jp/mokuji/kusei/012/002/001/d00004097.html</t>
  </si>
  <si>
    <t>烏山区民センター</t>
  </si>
  <si>
    <t>からすやまくみんせんたー</t>
  </si>
  <si>
    <t>午前9時～午後10時(大広間は午後5時まで個人利用、午後5時30分～団体利用)</t>
  </si>
  <si>
    <t>南烏山6-2-19</t>
  </si>
  <si>
    <t>京王線 千歳烏山駅東口 徒歩1分 _x000D_
バス 千歳烏山駅停留所(千歳船橋駅～千歳烏山駅、成城学園前駅西口～千歳烏山駅北口・南口、吉祥寺駅～千歳烏山駅、荻窪駅南口～北野)</t>
  </si>
  <si>
    <t>https://www.city.setagaya.lg.jp/mokuji/kusei/012/002/002/d00004109.html</t>
  </si>
  <si>
    <t>烏山中学校温水プール</t>
  </si>
  <si>
    <t>南烏山4-26-1</t>
  </si>
  <si>
    <t>03-3300-6703</t>
  </si>
  <si>
    <t>http://www.se-sports.or.jp/karasuyama/index.php</t>
  </si>
  <si>
    <t>烏山図書館</t>
  </si>
  <si>
    <t>からすやまとしょかん</t>
  </si>
  <si>
    <t>南烏山6-2-19 烏山区民センター4階</t>
  </si>
  <si>
    <t>03-3326-3521</t>
  </si>
  <si>
    <t>03-3326-9241</t>
  </si>
  <si>
    <t>京王線 千歳烏山駅 徒歩1分</t>
  </si>
  <si>
    <t>https://libweb.city.setagaya.tokyo.jp/main/list_00208info.shtml</t>
  </si>
  <si>
    <t>北烏山地区体育室</t>
  </si>
  <si>
    <t>きたからすやまちくたいいくかん</t>
  </si>
  <si>
    <t>北烏山8-1-6先</t>
  </si>
  <si>
    <t>03-5384-6664</t>
  </si>
  <si>
    <t>(1)バス「ときわ橋」([吉02]千歳烏山駅～吉祥寺駅)下車2分_x000D_
(2)バス「西蓮寺前」([烏01]千歳烏山駅～久我山病院(循環)～千歳烏山駅)下車5分</t>
  </si>
  <si>
    <t>https://www.city.setagaya.lg.jp/mokuji/bunka/003/002/d00004063.html</t>
  </si>
  <si>
    <t>北沢2-8-18</t>
  </si>
  <si>
    <t>03-5478-8006</t>
  </si>
  <si>
    <t>03-5478-8007</t>
  </si>
  <si>
    <t>小田急線・京王井の頭線「下北沢駅」下車徒歩5分_x000D_
小田急バス(下61・駒沢陸橋～北沢タウンホール)「北沢タウンホール」下車徒歩1分_x000D_
終点の北沢タウンホールバス停の建物になります。</t>
  </si>
  <si>
    <t>井の頭線, 下北沢駅, 小田急線, 下北沢駅</t>
  </si>
  <si>
    <t>https://www.city.setagaya.lg.jp/mokuji/kusei/012/002/001/d00014342.html</t>
  </si>
  <si>
    <t>成城6-2-1</t>
  </si>
  <si>
    <t>03-3482-1313</t>
  </si>
  <si>
    <t>03-3482-7832</t>
  </si>
  <si>
    <t>小田急線成城学園前駅中央口(北口)下車4分 _x000D_
バス成城学園前駅南口・西口下車徒歩5分(渋24渋谷駅・等12等々力操車所・玉07二子玉川駅・都立01都立大学駅北口・用06用賀駅・歳20・21千歳船橋駅・成01神代団地・成02成千歳烏山駅北口・成04調布駅南口・成05狛江駅北口・成06千歳烏山駅南口)_x000D_
バス砧総合支所下車0分(祖師ヶ谷大蔵駅～循環～祖師ヶ谷大蔵駅)</t>
  </si>
  <si>
    <t>小田急線, 成城学園前駅</t>
  </si>
  <si>
    <t>https://www.city.setagaya.lg.jp/mokuji/kusei/012/002/001/d00004096.html</t>
  </si>
  <si>
    <t>砧図書館</t>
  </si>
  <si>
    <t>きぬたとしょかん</t>
  </si>
  <si>
    <t>祖師谷3-10-4</t>
  </si>
  <si>
    <t>03-3482-2271</t>
  </si>
  <si>
    <t>小田急線 祖師ヶ谷大蔵駅、成城学園前駅 徒歩7分</t>
  </si>
  <si>
    <t>小田急線, 祖師ヶ谷大蔵駅, 成城学園前駅</t>
  </si>
  <si>
    <t>https://libweb.city.setagaya.tokyo.jp/main/list_00204info.shtml</t>
  </si>
  <si>
    <t>教育センター</t>
  </si>
  <si>
    <t>きょういくせんたー</t>
  </si>
  <si>
    <t>弦巻3-16-8</t>
  </si>
  <si>
    <t>03-3429-0811</t>
  </si>
  <si>
    <t>03-3429-2844</t>
  </si>
  <si>
    <t>電車_x000D_
東急世田谷線 上町駅下車 徒歩10分 _x000D_
東急田園都市線 桜新町駅下車 徒歩10分_x000D_
バス_x000D_
東急バス 弦巻営業所下車 徒歩1分_x000D_
東急バス「渋05」系統(渋谷駅～弦巻営業所)_x000D_
東急バス「黒07」系統(目黒駅～弦巻営業所) _x000D_
松が丘交番前下車 徒歩5分_x000D_
東急バス「渋23」系統(渋谷駅～祖師ヶ谷大蔵駅)_x000D_
東急・小田急バス「渋24」系統(渋谷駅～成城学園前駅西口)_x000D_
小田急バス「渋26」系統（渋谷駅～調布駅南口)_x000D_
東急バス「等11」系統(等々力操車所～祖師ヶ谷大蔵駅)_x000D_
東急バス「園02」系統(田園調布駅～世田谷区民会館)</t>
  </si>
  <si>
    <t>田園都市線, 桜新町駅, 世田谷線, 上町駅</t>
  </si>
  <si>
    <t>https://www.city.setagaya.lg.jp/mokuji/kusei/012/011/002/d00004211.html</t>
  </si>
  <si>
    <t>経堂図書館</t>
  </si>
  <si>
    <t>きょうどうとしょかん</t>
  </si>
  <si>
    <t>火曜日～土曜日 午前9時～午後9時 日曜日・月曜日、祝日・休日 午前9時～午後8時 12月28日及び1月4日 午前9時～午後5時</t>
  </si>
  <si>
    <t>宮坂3-1-30</t>
  </si>
  <si>
    <t>03-5451-0071</t>
  </si>
  <si>
    <t>03-5450-1088</t>
  </si>
  <si>
    <t>小田急線 経堂駅 徒歩1分</t>
  </si>
  <si>
    <t>小田急線, 経堂駅</t>
  </si>
  <si>
    <t>https://libweb.city.setagaya.tokyo.jp/main/list_00215info.shtml</t>
  </si>
  <si>
    <t>桜丘区民センター</t>
  </si>
  <si>
    <t>さくらがおかくみんせんたー</t>
  </si>
  <si>
    <t>桜丘5-14-1</t>
  </si>
  <si>
    <t>03-3439-0541</t>
  </si>
  <si>
    <t>小田急線 千歳船橋駅 徒歩3分_x000D_
バス「笹原小学校」徒歩1分(渋谷駅・用賀駅～祖師ヶ谷大蔵駅、等々力操車所～祖師ヶ谷大蔵駅、等々力操車所～祖師ヶ谷大蔵駅)_x000D_
バス「千歳船橋」徒歩3分(田園調布駅～千歳船橋)</t>
  </si>
  <si>
    <t>小田急線, 千歳船橋駅</t>
  </si>
  <si>
    <t>https://www.city.setagaya.lg.jp/mokuji/kusei/012/002/002/d00004101.html</t>
  </si>
  <si>
    <t>桜丘図書館</t>
  </si>
  <si>
    <t>さくらがおかとしょかん</t>
  </si>
  <si>
    <t>桜丘5-14-1 桜丘区民センター地階</t>
  </si>
  <si>
    <t>03-3439-0741</t>
  </si>
  <si>
    <t>03-3439-2923</t>
  </si>
  <si>
    <t>小田急線 千歳船橋駅 徒歩5分</t>
  </si>
  <si>
    <t>https://libweb.city.setagaya.tokyo.jp/main/list_00211info.shtml</t>
  </si>
  <si>
    <t>三軒茶屋分庁舎</t>
  </si>
  <si>
    <t>さんげんぢゃやぶんちょうしゃ</t>
  </si>
  <si>
    <t>太子堂2-16-7</t>
  </si>
  <si>
    <t>世田谷線・田園都市線三軒茶屋駅徒歩2分_x000D_
バス「三軒茶屋」徒歩2分(渋谷駅～弦巻営業所・田園調布駅・二子玉川駅・上町駅・祖師ヶ谷大蔵駅・成城学園駅西口・調布駅南口_x000D_
バス「三軒茶屋」徒歩0分(等々力、北沢タウンホール～駒沢陸橋、目黒駅～三軒茶屋)</t>
  </si>
  <si>
    <t>田園都市線, 三軒茶屋駅, 世田谷線, 三軒茶屋駅</t>
  </si>
  <si>
    <t>https://www.city.setagaya.lg.jp/mokuji/kusei/012/001/001/d00006140.html</t>
  </si>
  <si>
    <t>下馬図書館</t>
  </si>
  <si>
    <t>しもうまとしょかん</t>
  </si>
  <si>
    <t>下馬2-32-1</t>
  </si>
  <si>
    <t>03-3418-6531</t>
  </si>
  <si>
    <t>03-3424-0076</t>
  </si>
  <si>
    <t>田園都市線 三軒茶屋駅 徒歩7分</t>
  </si>
  <si>
    <t>田園都市線, 三軒茶屋駅</t>
  </si>
  <si>
    <t>https://libweb.city.setagaya.tokyo.jp/main/list_00209info.shtml</t>
  </si>
  <si>
    <t>すかいきゃろっとてんぼうろびー</t>
  </si>
  <si>
    <t>太子堂4-1-1 キャロットタワー26階</t>
  </si>
  <si>
    <t>03-5430-1185</t>
  </si>
  <si>
    <t>03-5430-1186</t>
  </si>
  <si>
    <t>田園都市線 三軒茶屋駅 徒歩3分 _x000D_
世田谷線 三軒茶屋駅 徒歩0分 _x000D_
バス 三軒茶屋 徒歩2分(渋谷駅(往復)弦巻営業所・田園調布駅・二子玉川駅・上町・祖師ヶ谷大蔵駅・成城学園前駅南口・調布駅南口・等々力、北沢タウンホール(往復)駒沢陸橋)</t>
  </si>
  <si>
    <t>https://www.city.setagaya.lg.jp/mokuji/kusei/012/002/d00004091.html</t>
  </si>
  <si>
    <t>世田谷区民会館</t>
  </si>
  <si>
    <t>せたがやくみんかいかん</t>
  </si>
  <si>
    <t>世田谷4-21-27</t>
  </si>
  <si>
    <t>03-5432-2837</t>
  </si>
  <si>
    <t>世田谷線松陰神社前駅または世田谷駅各徒歩5分 _x000D_
バス「世田谷区民会館」徒歩0分(渋谷駅・田園調布駅・五反田駅～世田谷区民会館)_x000D_
バス「世田谷区役所入口」5分(渋谷駅～上町・祖師ヶ谷大蔵駅・成城学園前駅南口・調布駅南口)_x000D_
バス「世田谷駅前」7分(等々力操車所～祖師ヶ谷折返所)</t>
  </si>
  <si>
    <t>世田谷線, 松陰神社前駅, 世田谷駅</t>
  </si>
  <si>
    <t>https://www.city.setagaya.lg.jp/mokuji/kusei/012/002/001/d00004089.html</t>
  </si>
  <si>
    <t>午前9時～午後11時</t>
  </si>
  <si>
    <t>03-3411-6636</t>
  </si>
  <si>
    <t>https://www.city.setagaya.lg.jp/mokuji/kusei/012/002/001/d00004090.html</t>
  </si>
  <si>
    <t>世田谷区役所 第2庁舎</t>
  </si>
  <si>
    <t>せたがやくやくしょだいにちょうしゃ</t>
  </si>
  <si>
    <t>午前8時30分～午後5時</t>
  </si>
  <si>
    <t>世田谷4-22-35 区役所第2庁舎</t>
  </si>
  <si>
    <t>03-5432-1111</t>
  </si>
  <si>
    <t>世田谷線松陰神社前駅または世田谷駅各徒歩5分_x000D_
バス世田谷区民会館(渋谷駅・田園調布駅・五反田駅～世田谷区民会館)_x000D_
バス世田谷区役所入口(渋谷駅～上町・祖師ヶ谷大蔵駅・成城学園前駅・調布駅南口)_x000D_
バス世田谷駅前(等々力操車所～祖師ヶ谷大蔵駅)</t>
  </si>
  <si>
    <t>太子堂1-12-40 グレート王寿ビル3階～5階(受付は3階)</t>
  </si>
  <si>
    <t>03-6450-8510</t>
  </si>
  <si>
    <t>03-6450-8511</t>
  </si>
  <si>
    <t>電車_x000D_
東急世田谷線「三軒茶屋」駅徒歩9分_x000D_
東急田園都市線「三軒茶屋」駅徒歩7分_x000D_
バス_x000D_
世田谷通りまたは国道246号線から渋谷方面のバス各種_x000D_
「昭和女子大前」下車徒歩0～1分_x000D_
北沢タウンホール～野沢陸橋の小田急バス_x000D_
「三軒茶屋」下車徒歩9分</t>
  </si>
  <si>
    <t>https://www.city.setagaya.lg.jp/mokuji/kusei/012/018/d00005031.html</t>
  </si>
  <si>
    <t>世田谷図書館</t>
  </si>
  <si>
    <t>せたがやとしょかん</t>
  </si>
  <si>
    <t>若林4-22-13 世田谷合同庁舎1階</t>
  </si>
  <si>
    <t>03-3419-1911</t>
  </si>
  <si>
    <t>03-3413-7075</t>
  </si>
  <si>
    <t>世田谷線 松陰神社前駅 下車4分_x000D_
※図書館来館者用の駐車場はありません(車いす用駐車場は2台あります。詳しくは下記をご覧ください)</t>
  </si>
  <si>
    <t>世田谷線, 松陰神社前駅</t>
  </si>
  <si>
    <t>https://libweb.city.setagaya.tokyo.jp/main/list_00202info.shtml</t>
  </si>
  <si>
    <t>世田谷美術館</t>
  </si>
  <si>
    <t>せたがやびじゅつかん</t>
  </si>
  <si>
    <t>午前10時～午後6時 入館は閉館30分前まで/(注意)展覧会によって、開館時間を延長する場合があります。</t>
  </si>
  <si>
    <t>砧公園1-2</t>
  </si>
  <si>
    <t>03-3415-6011</t>
  </si>
  <si>
    <t>03-3415-6413</t>
  </si>
  <si>
    <t>田園都市線「用賀駅」徒歩17分_x000D_
バス美術館(用賀駅～美術館)_x000D_
バス美術館入口(田園調布駅～千歳船橋)_x000D_
バス砧町(渋谷駅～成城学園前駅・調布駅南口、等々力～成城学園前駅)</t>
  </si>
  <si>
    <t>田園都市線, 用賀駅</t>
  </si>
  <si>
    <t>https://www.city.setagaya.lg.jp/mokuji/kusei/012/011/001/d00004191.html</t>
  </si>
  <si>
    <t>世田谷文学館</t>
  </si>
  <si>
    <t>せたがやぶんがくかん</t>
  </si>
  <si>
    <t>午前10時～午後6時(入館は閉館30分前まで)</t>
  </si>
  <si>
    <t>南烏山1-10-10</t>
  </si>
  <si>
    <t>03-5374-9111</t>
  </si>
  <si>
    <t>03-5374-9120</t>
  </si>
  <si>
    <t>電車：京王線「芦花公園(ろかこうえん)駅」南口より5分_x000D_
（補足）駅に案内板があります。_x000D_
バス：_x000D_
京王バス(歳23系統　千歳船橋～千歳烏山)「芦花恒春園(ろかこうしゅんえん)」下車5分 _x000D_
小田急バス(成02系統　成城学園前駅～千歳烏山駅降車場)「ウテナ前」下車1分_x000D_
（補足）運行本数が少ないので、ご注意ください。 _x000D_
関東バス(荻02系統　荻窪～芦花公園駅入口)「芦花公園駅入口」下車5分 _x000D_
車：館の裏手駐車場をご利用ください。</t>
  </si>
  <si>
    <t>京王線, 芦花公園駅</t>
  </si>
  <si>
    <t>https://www.city.setagaya.lg.jp/mokuji/kusei/012/011/001/d00004198.html</t>
  </si>
  <si>
    <t>午前9時～午後10時(施設によって異なります)</t>
  </si>
  <si>
    <t>太子堂4-1-1 キャロットタワー内</t>
  </si>
  <si>
    <t>03-5432-1500</t>
  </si>
  <si>
    <t>03-5432-1559</t>
  </si>
  <si>
    <t>東急世田谷線 三軒茶屋駅 直結_x000D_
東急田園都市線 三軒茶屋駅 三茶パティオ口 徒歩3分 _x000D_
東急・小田急バス 三軒茶屋停留所 徒歩1分～5分</t>
  </si>
  <si>
    <t>https://www.city.setagaya.lg.jp/mokuji/kusei/012/011/002/d00004236.html</t>
  </si>
  <si>
    <t>世田谷ものづくり学校</t>
  </si>
  <si>
    <t>せたがやものづくりがっこう</t>
  </si>
  <si>
    <t>午前11時～午後7時/(補足)月曜日休館(月曜日が祝日の場合は翌火曜日)</t>
  </si>
  <si>
    <t>池尻2-4-5</t>
  </si>
  <si>
    <t>03-5481-9011</t>
  </si>
  <si>
    <t>03-5481-9012</t>
  </si>
  <si>
    <t>https://www.city.setagaya.lg.jp/mokuji/shigoto/003/001/d00014669.html</t>
  </si>
  <si>
    <t>そうごううんどうじょうたいいくかん</t>
  </si>
  <si>
    <t>9:00～21:00/※テニスコートは7:00～21:00(年末年始:9:00～17:00)/※野球場4～11月は6:30～21:00</t>
  </si>
  <si>
    <t>大蔵4-6-1</t>
  </si>
  <si>
    <t>03-3417-4276</t>
  </si>
  <si>
    <t>03-3417-1734</t>
  </si>
  <si>
    <t>http://www.se-sports.or.jp/sougou/index.php</t>
  </si>
  <si>
    <t>祖師谷まちづくりセンター</t>
  </si>
  <si>
    <t>そしがやまちづくりせんたー</t>
  </si>
  <si>
    <t>祖師谷4-1-23</t>
  </si>
  <si>
    <t>03-3482-2201</t>
  </si>
  <si>
    <t>小田急線 祖師ヶ谷大蔵駅下車 徒歩7分_x000D_
バス_x000D_
祖師ヶ谷大蔵駅(渋谷駅・用賀駅～祖師ヶ谷大蔵駅)</t>
  </si>
  <si>
    <t>小田急線, 祖師ヶ谷大蔵駅</t>
  </si>
  <si>
    <t>https://www.city.setagaya.lg.jp/mokuji/kusei/012/001/003/004/d00006108.html</t>
  </si>
  <si>
    <t>太子堂区民センター</t>
  </si>
  <si>
    <t>たいしどうくみんせんたー</t>
  </si>
  <si>
    <t>太子堂1-14-20</t>
  </si>
  <si>
    <t>03-3422-1101</t>
  </si>
  <si>
    <t>世田谷線・田園都市線 三軒茶屋駅 徒歩4分_x000D_
バス「三軒茶屋」徒歩5分(渋谷～成城学園駅西口・弦巻営業所・田園調布駅・二子玉川駅・上町・祖師ヶ谷大蔵駅・調布駅南口、目黒駅～三軒茶屋、北沢タウンホール～駒沢陸橋)</t>
  </si>
  <si>
    <t>https://www.city.setagaya.lg.jp/mokuji/kusei/012/002/002/d00004098.html</t>
  </si>
  <si>
    <t>太子堂中学校温水プール</t>
  </si>
  <si>
    <t>たいしどうちゅうがっこうおんすいぷーる</t>
  </si>
  <si>
    <t>太子堂3-27-17</t>
  </si>
  <si>
    <t>03-3413-9311</t>
  </si>
  <si>
    <t>http://www.se-sports.or.jp/taisidou/index.php</t>
  </si>
  <si>
    <t>代田区民センター</t>
  </si>
  <si>
    <t>だいたくみんせんたー</t>
  </si>
  <si>
    <t>代田6-34-13</t>
  </si>
  <si>
    <t>03-6407-8408</t>
  </si>
  <si>
    <t>03-6407-8409</t>
  </si>
  <si>
    <t>電車 京王井の頭線 新代田駅下車  徒歩1分_x000D_
バス 東急バス(森91・大森操車場発新代田駅前行)_x000D_
新代田駅前下車 徒歩1分_x000D_
都営バス(宿91・新宿駅西口発新代田駅行)_x000D_
新代田駅下車 徒歩1分</t>
  </si>
  <si>
    <t>井の頭線, 新代田駅</t>
  </si>
  <si>
    <t>https://www.city.setagaya.lg.jp/mokuji/kusei/012/002/002/d00004102.html</t>
  </si>
  <si>
    <t>代田図書館</t>
  </si>
  <si>
    <t>だいたとしょかん</t>
  </si>
  <si>
    <t>03-3469-5638</t>
  </si>
  <si>
    <t>03-3467-8084</t>
  </si>
  <si>
    <t>京王井の頭線 新代田駅となり</t>
  </si>
  <si>
    <t>https://libweb.city.setagaya.tokyo.jp/main/list_00207info.shtml</t>
  </si>
  <si>
    <t>03-3702-1675</t>
  </si>
  <si>
    <t>田園都市線・大井町線 「二子玉川駅」、大井町線 「上野毛駅」 徒歩8分_x000D_
バス 「ライズ・プラザモール前停留所」 徒歩1分（二子玉川駅～多摩川駅）</t>
  </si>
  <si>
    <t>田園都市線, 二子玉川駅, 大井町線, 上野毛駅, 二子玉川駅</t>
  </si>
  <si>
    <t>https://www.city.setagaya.lg.jp/mokuji/kusei/012/002/001/d00152517.html</t>
  </si>
  <si>
    <t>玉川台区民センター</t>
  </si>
  <si>
    <t>たまがわだいくみんせんたー</t>
  </si>
  <si>
    <t>玉川台1-6-15</t>
  </si>
  <si>
    <t>03-3709-4161</t>
  </si>
  <si>
    <t>田園都市線 用賀駅 徒歩8分_x000D_
バス玉川台区民センター(渋谷駅～二子玉川駅)</t>
  </si>
  <si>
    <t>https://www.city.setagaya.lg.jp/mokuji/kusei/012/002/002/d00004104.html</t>
  </si>
  <si>
    <t>玉川台図書館</t>
  </si>
  <si>
    <t>たまがわだいとしょかん</t>
  </si>
  <si>
    <t>玉川台1-6-15 玉川台区民センター3階</t>
  </si>
  <si>
    <t>03-3709-4164</t>
  </si>
  <si>
    <t>03-3709-6186</t>
  </si>
  <si>
    <t>東急田園都市線 用賀駅 徒歩7分_x000D_
東急バス 「玉川台区民センター」 徒歩2分(渋谷駅から二子玉川駅・高津営業所行き)</t>
  </si>
  <si>
    <t>https://libweb.city.setagaya.tokyo.jp/main/list_00206info.shtml</t>
  </si>
  <si>
    <t>玉川中学校温水プール</t>
  </si>
  <si>
    <t>中町4-21-1</t>
  </si>
  <si>
    <t>03-3701-5667</t>
  </si>
  <si>
    <t>http://www.se-sports.or.jp/tamagawa/index.php</t>
  </si>
  <si>
    <t>千歳温水プール</t>
  </si>
  <si>
    <t>ちとせおんすいぷーる</t>
  </si>
  <si>
    <t>9:00～21:00/年始3日間 9:00～17:00</t>
  </si>
  <si>
    <t>船橋7-9-1</t>
  </si>
  <si>
    <t>03-3789-3911</t>
  </si>
  <si>
    <t>03-3789-3912</t>
  </si>
  <si>
    <t>http://www.se-sports.or.jp/chitose/index.php</t>
  </si>
  <si>
    <t>中央図書館</t>
  </si>
  <si>
    <t>ちゅうおうとしょかん</t>
  </si>
  <si>
    <t>火曜日から日曜日－午前10時から午後7時/月曜日・祝休日、12月28日及び1月4日－午前10時から午後5時</t>
  </si>
  <si>
    <t>03-3429-1811</t>
  </si>
  <si>
    <t>03-3429-7436</t>
  </si>
  <si>
    <t>東急バス弦巻営業所より徒歩1分、東急世田谷線上町駅、東急田園都市線桜新町駅より徒歩10分</t>
  </si>
  <si>
    <t>https://libweb.city.setagaya.tokyo.jp/main/list_00101info.shtml</t>
  </si>
  <si>
    <t>弦巻区民センター</t>
  </si>
  <si>
    <t>つるまきくみんせんたー</t>
  </si>
  <si>
    <t>弦巻1-26-11</t>
  </si>
  <si>
    <t>03-3426-9624</t>
  </si>
  <si>
    <t>世田谷線 世田谷駅 徒歩12分_x000D_
田園都市線 駒沢大学駅または桜新町駅各 徒歩14分_x000D_
バス「向天神橋」徒歩3分(渋谷駅～弦巻営業所、等々力操車所～祖師ヶ谷大蔵駅)</t>
  </si>
  <si>
    <t>田園都市線, 駒沢大学駅, 桜新町駅, 世田谷線, 世田谷駅</t>
  </si>
  <si>
    <t>https://www.city.setagaya.lg.jp/mokuji/kusei/012/002/002/d00004099.html</t>
  </si>
  <si>
    <t>八幡山小地域体育館</t>
  </si>
  <si>
    <t>はちまんやましょうちいきたいいくかん</t>
  </si>
  <si>
    <t>八幡山1-14-1</t>
  </si>
  <si>
    <t>03-3302-0800</t>
  </si>
  <si>
    <t>http://www.se-sports.or.jp/hatimanyama/index.php</t>
  </si>
  <si>
    <t>深沢区民センター</t>
  </si>
  <si>
    <t>ふかさわくみんせんたー</t>
  </si>
  <si>
    <t>深沢4-33-11</t>
  </si>
  <si>
    <t>03-3705-4761</t>
  </si>
  <si>
    <t>バス深沢不動前(渋谷駅～等々力、等々力操車所～祖師ヶ谷大蔵駅・成城学園前駅、自由が丘駅～駒大深沢キャンパス前、恵比寿駅～用賀駅)</t>
  </si>
  <si>
    <t>https://www.city.setagaya.lg.jp/mokuji/kusei/012/002/002/d00004105.html</t>
  </si>
  <si>
    <t>深沢図書館</t>
  </si>
  <si>
    <t>ふかさわとしょかん</t>
  </si>
  <si>
    <t>深沢4-33-11 深沢区民センター地下1階</t>
  </si>
  <si>
    <t>03-3705-4341</t>
  </si>
  <si>
    <t>03-3705-1396</t>
  </si>
  <si>
    <t>バス 深沢不動前(渋谷駅・祖師ヶ谷折返所・成城学園前駅南口～等々力)徒歩2分</t>
  </si>
  <si>
    <t>https://libweb.city.setagaya.tokyo.jp/main/list_00210info.shtml</t>
  </si>
  <si>
    <t>ふたこたまがわりょくちうんどうじょう</t>
  </si>
  <si>
    <t>8:30～17:00</t>
  </si>
  <si>
    <t>鎌田1-3-5</t>
  </si>
  <si>
    <t>03-3709-3104</t>
  </si>
  <si>
    <t>03-3708-8982</t>
  </si>
  <si>
    <t>http://www.se-sports.or.jp/futako/index.php</t>
  </si>
  <si>
    <t>おでかけひろば　おりーぶ</t>
  </si>
  <si>
    <t>月曜日から木曜日、土曜日・不定期金曜日（祝日、年末年始を除く）午前10時～午後3時</t>
    <phoneticPr fontId="18"/>
  </si>
  <si>
    <t>奥沢2-30-19</t>
  </si>
  <si>
    <t>03-6421-4085</t>
  </si>
  <si>
    <t>東急大井町線　緑が丘駅　徒歩5分／東急東横線　自由が丘駅　徒歩10分</t>
    <rPh sb="12" eb="14">
      <t>トホ</t>
    </rPh>
    <rPh sb="15" eb="16">
      <t>フン</t>
    </rPh>
    <phoneticPr fontId="18"/>
  </si>
  <si>
    <t>目黒線, 奥沢駅, 自由が丘駅, 大井町線, 緑が丘駅</t>
  </si>
  <si>
    <t>https://www.city.setagaya.lg.jp/mokuji/kodomo/002/003/d00166020.html</t>
    <phoneticPr fontId="18"/>
  </si>
  <si>
    <t>おでかけひろばクスクス</t>
  </si>
  <si>
    <t>おでかけひろば　くすくす</t>
  </si>
  <si>
    <t>月曜日から金曜日（祝日、年末年始を除く）午前10時～午後3時</t>
  </si>
  <si>
    <t>喜多見4-33-26</t>
  </si>
  <si>
    <t>03-6770-8394</t>
  </si>
  <si>
    <t>小田急線喜多見駅　徒歩12分</t>
  </si>
  <si>
    <t>小田急線, 喜多見駅</t>
  </si>
  <si>
    <t xml:space="preserve">https://www.city.setagaya.lg.jp/mokuji/kodomo/002/003/d00186961.html </t>
  </si>
  <si>
    <t>おでかけひろばcotton</t>
  </si>
  <si>
    <t>おでかけひろば　こっとん</t>
  </si>
  <si>
    <t>成城7-16-8</t>
  </si>
  <si>
    <t>03-6411-9043</t>
  </si>
  <si>
    <t>小田急線　成城学園前　徒歩15分_x000D_
小田急バス　ゴルフ練習場前　徒歩1分</t>
  </si>
  <si>
    <t>https://www.city.setagaya.lg.jp/mokuji/kodomo/002/003/d00180868.html</t>
  </si>
  <si>
    <t>おでかけひろばCIRCUS</t>
    <phoneticPr fontId="18"/>
  </si>
  <si>
    <t>おでかけひろば さーかす</t>
  </si>
  <si>
    <t>03-3702-5380</t>
  </si>
  <si>
    <t>東急バス　駒大深沢キャンパス前　徒歩5分_x000D_
東急田園都市線　駒沢大学　徒歩16分</t>
  </si>
  <si>
    <t>駒沢大学駅</t>
  </si>
  <si>
    <t>https://www.city.setagaya.lg.jp/mokuji/kodomo/002/003/d00181975.html</t>
  </si>
  <si>
    <t>おでかけひろば　すぷーん</t>
  </si>
  <si>
    <t>月曜日・火曜日・木曜日・不定期水・金曜日(祝日・年末年始を除く) 午前10時～午後3時</t>
  </si>
  <si>
    <t>深沢2-15-3</t>
  </si>
  <si>
    <t>03-6876-7721</t>
  </si>
  <si>
    <t>東急バス 深沢一丁目バス停 すぐそば</t>
  </si>
  <si>
    <t>https://www.city.setagaya.lg.jp/mokuji/kodomo/002/003/d00159156.html</t>
  </si>
  <si>
    <t>おでかけひろば　どんぐり</t>
  </si>
  <si>
    <t>月曜日から土曜日（祝日、年末年始を除く）午前10時～午後４時</t>
  </si>
  <si>
    <t>若林5－27－18世田谷保育園内</t>
  </si>
  <si>
    <t>03-3414-2005</t>
  </si>
  <si>
    <t>03-3414-2006</t>
  </si>
  <si>
    <t>東急世田谷線松陰神社前駅　徒歩10分　若林駅　徒歩8分</t>
  </si>
  <si>
    <t>若林駅, 松陰神社前駅</t>
  </si>
  <si>
    <t>https://www.city.setagaya.lg.jp/mokuji/kodomo/002/003/d00186359.html</t>
  </si>
  <si>
    <t>おでかけひろば　にじ</t>
  </si>
  <si>
    <t>船橋6ー25ー1希望丘保育園内</t>
  </si>
  <si>
    <t>03-3303-8515</t>
  </si>
  <si>
    <t>京王、小田急バス　朝日新聞社前バス停　すぐ</t>
  </si>
  <si>
    <t>https://www.city.setagaya.lg.jp/mokuji/kodomo/002/003/d00165315.html</t>
  </si>
  <si>
    <t>おでかけひろば ひまわり</t>
  </si>
  <si>
    <t>おでかけひろば　ひまわり</t>
    <phoneticPr fontId="18"/>
  </si>
  <si>
    <t>月曜日～金曜日(祝日・年末年始除く) 午前10時～午後4時</t>
  </si>
  <si>
    <t>玉川4-16-6(玉川保育園内)</t>
  </si>
  <si>
    <t>03-5717-6927</t>
  </si>
  <si>
    <t>田園都市線・大井町線 二子玉川駅 徒歩10分_x000D_
バス 成城学園～二子玉川「吉沢」徒歩10分</t>
  </si>
  <si>
    <t>田園都市線, 二子玉川駅, 大井町線, 二子玉川駅</t>
  </si>
  <si>
    <t>https://www.city.setagaya.lg.jp/mokuji/kodomo/002/003/d00040023.html</t>
  </si>
  <si>
    <t>おでかけひろば FUKU＊fuku</t>
  </si>
  <si>
    <t>おでかけひろば ふく＊ふく</t>
  </si>
  <si>
    <t>月曜日～金曜日・不定期土曜日(祝日・年末年始を除く) 午前10時～午後3時</t>
  </si>
  <si>
    <t>喜多見9-14-15</t>
  </si>
  <si>
    <t>03-5761-9748</t>
  </si>
  <si>
    <t>小田急線 喜多見駅 徒歩5分</t>
  </si>
  <si>
    <t>https://www.city.setagaya.lg.jp/mokuji/kodomo/002/003/d00152767.html</t>
  </si>
  <si>
    <t>おでかけひろば　まーぶる</t>
  </si>
  <si>
    <t>月曜日～金曜日(祝日・年末年始を除く) 午前10時～午後3時</t>
  </si>
  <si>
    <t>瀬田2-25-10</t>
  </si>
  <si>
    <t>03-6338-2823</t>
  </si>
  <si>
    <t>東急田園都市線 用賀駅 徒歩10分、二子玉川駅 徒歩15分</t>
  </si>
  <si>
    <t>田園都市線, 用賀駅, 二子玉川駅</t>
  </si>
  <si>
    <t>https://www.city.setagaya.lg.jp/mokuji/kodomo/002/003/d00152768.html</t>
  </si>
  <si>
    <t>おでかけひろば　まもりん</t>
  </si>
  <si>
    <t>03-3460-5255</t>
  </si>
  <si>
    <t>03-3460-5256</t>
  </si>
  <si>
    <t>京王線代田橋駅　徒歩12分　京王井の頭線新代田駅　徒歩5分</t>
  </si>
  <si>
    <t>新代田駅, 代田橋駅</t>
  </si>
  <si>
    <t>https://www.city.setagaya.lg.jp/mokuji/kodomo/002/003/d00191065.html</t>
  </si>
  <si>
    <t>おでかけひろばULALA</t>
  </si>
  <si>
    <t>おでかけひろばＵＬＡＬＡ</t>
  </si>
  <si>
    <t>月曜日～金曜日・不定期土曜日(月1回程度)(祝日・年末年始を除く) 午前10時～午後3時</t>
  </si>
  <si>
    <t>桜3-13-4</t>
  </si>
  <si>
    <t>03-6876-7129</t>
  </si>
  <si>
    <t>東急バス・小田急バス 農大前バス停 徒歩3分</t>
  </si>
  <si>
    <t>https://www.city.setagaya.lg.jp/mokuji/kodomo/002/003/d00159154.html</t>
  </si>
  <si>
    <t>おでかけひろば＠あみーご</t>
  </si>
  <si>
    <t>おでかけひろばあみーご</t>
  </si>
  <si>
    <t>月曜日～金曜日・不定期土曜日（月１回程度）(祝日・年末年始を除く) 午前10時～午後3時</t>
  </si>
  <si>
    <t>松原4-17-15</t>
  </si>
  <si>
    <t>03-3328-4411</t>
  </si>
  <si>
    <t>世田谷線　松原駅　徒歩7分_x000D_
京王線　下高井戸駅　徒歩11分_x000D_
京王井の頭線　東松原駅、京王線　明大前駅、小田急線　豪徳寺駅からも徒歩可。</t>
  </si>
  <si>
    <t>井の頭線, 東松原駅, 京王線, 明大前駅, 下高井戸駅, 小田急線, 豪徳寺駅, 世田谷線, 松原駅</t>
  </si>
  <si>
    <t>https://www.city.setagaya.lg.jp/mokuji/kodomo/002/003/d00148696.html</t>
  </si>
  <si>
    <t>おでかけひろば一空（いっくう）</t>
  </si>
  <si>
    <t>おでかけひろばいっくう</t>
  </si>
  <si>
    <t>月曜日・火曜日・木曜日・不定期土曜日(月1回程度)(祝日・年末年始を除く) 午前10時～午後3時</t>
  </si>
  <si>
    <t>代沢4-44-8</t>
  </si>
  <si>
    <t>03-6676-3014</t>
  </si>
  <si>
    <t>京王井の頭線（または小田急線） 下北沢駅 徒歩17分/小田急バス 代沢小学校バス停下車 徒歩１分</t>
  </si>
  <si>
    <t>井の頭線, 池ノ上駅</t>
  </si>
  <si>
    <t>https://www.city.setagaya.lg.jp/mokuji/kodomo/002/003/d00148690.html</t>
  </si>
  <si>
    <t>おでかけひろばcobaco</t>
  </si>
  <si>
    <t>おでかけひろばこばこ</t>
  </si>
  <si>
    <t>月曜日～金曜日・不定期土曜日（月１回程度）(年末年始・祝日除く・夏期、冬期の休み有) 午前10時～午後3時</t>
  </si>
  <si>
    <t>代田1-17-3</t>
  </si>
  <si>
    <t>03-6876-8584</t>
  </si>
  <si>
    <t>https://www.city.setagaya.lg.jp/mokuji/kodomo/002/003/d00160928.html</t>
  </si>
  <si>
    <t>おでかけひろばぶりっじ</t>
  </si>
  <si>
    <t>月曜日～金曜日 不定期土曜日(月1回程度) (祝日・年末年始を除く) 午前10時～午後3時</t>
  </si>
  <si>
    <t>南烏山2-30-11 UR芦花公園団地11号棟1階</t>
  </si>
  <si>
    <t>03-3309-8115</t>
  </si>
  <si>
    <t>京王線 芦花公園駅より 徒歩3分_x000D_
京王線 千歳烏山駅より 徒歩10分</t>
  </si>
  <si>
    <t>京王線, 芦花公園駅, 千歳烏山駅</t>
  </si>
  <si>
    <t>https://www.city.setagaya.lg.jp/mokuji/kodomo/002/003/d00148697.html</t>
  </si>
  <si>
    <t>おでかけひろば ぼっこ</t>
  </si>
  <si>
    <t>おでかけひろばぼっこ</t>
  </si>
  <si>
    <t>03-5790-9894</t>
  </si>
  <si>
    <t>https://www.city.setagaya.lg.jp/mokuji/kodomo/002/003/d00148695.html</t>
  </si>
  <si>
    <t>おでかけひろば 三宿</t>
  </si>
  <si>
    <t>おでかけひろばみしゅく</t>
  </si>
  <si>
    <t xml:space="preserve"> 月曜日・火曜日・水曜日・金曜日・土曜日(祝日・年末年始を除く) 午前10時～午後3時  </t>
  </si>
  <si>
    <t>三宿2-18-6</t>
  </si>
  <si>
    <t>070-5079-2186</t>
  </si>
  <si>
    <t>03-3413-6353</t>
  </si>
  <si>
    <t>・東急バス　小田急バス　淡島バス停　徒歩3分_x000D_
・小田急線　下北沢駅　徒歩20分_x000D_
・京王線　下北沢駅・池ノ上駅　徒歩20分_x000D_
・田園都市線　三軒茶屋駅、池尻大橋駅　徒歩20分</t>
  </si>
  <si>
    <t>田園都市線, 池尻大橋駅, 三軒茶屋駅, 井の頭線, 池ノ上駅, 下北沢駅, 小田急線, 下北沢駅</t>
  </si>
  <si>
    <t>https://www.city.setagaya.lg.jp/mokuji/kodomo/002/003/d00159155.html</t>
  </si>
  <si>
    <t>おひさまひろば</t>
  </si>
  <si>
    <t>上祖師谷3-20-17 祖師谷保育園内</t>
  </si>
  <si>
    <t>03-3326-1436</t>
  </si>
  <si>
    <t>京王線 千歳烏山駅 徒歩20分/小田急バス 駒大グラウンド前 徒歩3分</t>
  </si>
  <si>
    <t>https://www.city.setagaya.lg.jp/mokuji/kodomo/002/003/d00159157.html</t>
  </si>
  <si>
    <t>かみのげおでかけひろば</t>
  </si>
  <si>
    <t>上野毛1-27-5 清水ビル2階</t>
  </si>
  <si>
    <t>03-6809-7478</t>
  </si>
  <si>
    <t>03-6809-7479</t>
  </si>
  <si>
    <t>東急大井町線 上野毛駅北口 徒歩1分/東急バス 上野毛駅バス停下車 徒歩1分</t>
  </si>
  <si>
    <t>大井町線, 上野毛駅</t>
  </si>
  <si>
    <t>https://www.city.setagaya.lg.jp/mokuji/kodomo/002/003/d00148693.html</t>
  </si>
  <si>
    <t>きぬたまの家（うち）</t>
  </si>
  <si>
    <t>きぬたまのうち</t>
    <phoneticPr fontId="18"/>
  </si>
  <si>
    <t>月曜日から金曜日、不定期土曜日（月1回程度）（祝日、年末年始を除く）午前10時～午後3時</t>
  </si>
  <si>
    <t>鎌田1-19-1-101</t>
  </si>
  <si>
    <t>03-6447-9931</t>
  </si>
  <si>
    <t>二子玉川駅から砧本村行き、都市大グランド前バス停 徒歩1分/二子玉川駅から成城学園前駅行、砧南中学校前バス停 徒歩4分</t>
  </si>
  <si>
    <t>田園都市線, 二子玉川駅</t>
  </si>
  <si>
    <t>https://www.city.setagaya.lg.jp/mokuji/kodomo/002/003/d00148698.html</t>
  </si>
  <si>
    <t>ぐみの木ひろば</t>
  </si>
  <si>
    <t>ぐみのきひろば</t>
  </si>
  <si>
    <t>火曜日・水曜日・金曜日(祝日・年末年始を除く) 午前10時～午後3時</t>
  </si>
  <si>
    <t>上北沢1-32-10 上北沢こぐま保育園内</t>
  </si>
  <si>
    <t>03-5357-8532</t>
  </si>
  <si>
    <t>京王線 上北沢駅 徒歩8分</t>
  </si>
  <si>
    <t>https://www.city.setagaya.lg.jp/mokuji/kodomo/002/003/d00153921.html</t>
  </si>
  <si>
    <t>けやき広場</t>
  </si>
  <si>
    <t>けやきひろば</t>
  </si>
  <si>
    <t>月曜日～金曜日(祝日・年末年始を除く) 午前9時30分～午後12時、午後1時30分～午後4時</t>
  </si>
  <si>
    <t>成城8-27-17 成城つくしんぼ保育園内</t>
  </si>
  <si>
    <t>小田急線 成城学園前駅南口 徒歩15分/小田急バス 成城学園駅西口～成城8丁目バス停下車 徒歩5分</t>
  </si>
  <si>
    <t>成城学園前駅</t>
  </si>
  <si>
    <t>https://www.city.setagaya.lg.jp/mokuji/kodomo/002/003/d00148692.html</t>
  </si>
  <si>
    <t>こそだてすてーしょんうめがおか</t>
  </si>
  <si>
    <t xml:space="preserve">年末年始を除く毎日 午前9時～午後5時 </t>
  </si>
  <si>
    <t>おでかけひろば03-6379-0957、ほっとステイ03-6379-0920</t>
    <phoneticPr fontId="18"/>
  </si>
  <si>
    <t>ほっとステイ 03-6379-0920</t>
  </si>
  <si>
    <t>小田急線梅ヶ丘駅徒歩6分_x000D_
小田急線豪徳寺駅徒歩7分_x000D_
（注意）駐車場はありません。</t>
  </si>
  <si>
    <t>小田急線, 梅ヶ丘駅, 豪徳寺駅</t>
  </si>
  <si>
    <t>https://www.city.setagaya.lg.jp/mokuji/kodomo/002/007/d00027635.html</t>
  </si>
  <si>
    <t>子育てステーション烏山</t>
  </si>
  <si>
    <t>こそだてすてーしょんからすやま</t>
  </si>
  <si>
    <t>年末年始を除く毎日 午前9時～午後5時</t>
  </si>
  <si>
    <t>南烏山5-17-5</t>
  </si>
  <si>
    <t>おでかけひろば03-5384-7612、ほっとステイ03-5384-7611</t>
    <phoneticPr fontId="18"/>
  </si>
  <si>
    <t>おでかけひろば03-5384-4602、ほっとステイ03-5384-4602</t>
    <phoneticPr fontId="18"/>
  </si>
  <si>
    <t>京王線 千歳烏山駅南口 徒歩2分</t>
  </si>
  <si>
    <t>https://www.city.setagaya.lg.jp/mokuji/kodomo/002/007/d00019245.html</t>
  </si>
  <si>
    <t>子育てステーション桜新町</t>
  </si>
  <si>
    <t>こそだてすてーしょんさくらしんまち</t>
  </si>
  <si>
    <t>桜新町2-8-1 世田谷目黒農協本店ビル1階・4階</t>
  </si>
  <si>
    <t>おでかけひろば03-5426-2203、ほっとステイ03-5426-2205</t>
    <phoneticPr fontId="18"/>
  </si>
  <si>
    <t>おでかけひろば、ほっとステイ03-5426-2206</t>
    <phoneticPr fontId="18"/>
  </si>
  <si>
    <t>東急田園都市線 桜新町駅北口前_x000D_
（注意）駐車場・駐輪場はありません。</t>
  </si>
  <si>
    <t>田園都市線, 桜新町駅</t>
    <phoneticPr fontId="18"/>
  </si>
  <si>
    <t>https://www.city.setagaya.lg.jp/mokuji/kodomo/002/007/d00127459.html</t>
  </si>
  <si>
    <t>子育てステーション成城</t>
  </si>
  <si>
    <t>こそだてすてーしょんせいじょう</t>
  </si>
  <si>
    <t>年末年始を除く毎日 午前10時～午後6時 ※第2・3木曜日は午後12時まで</t>
  </si>
  <si>
    <t>成城6-5-34 成城コルティ内3階</t>
  </si>
  <si>
    <t>おでかけひろば03-5490-7269、ほっとステイ03-5490-7169</t>
    <phoneticPr fontId="18"/>
  </si>
  <si>
    <t>おでかけひろば、ほっとステイ03-5490-0469</t>
    <phoneticPr fontId="18"/>
  </si>
  <si>
    <t>小田急線 成城学園前駅 下車すぐ</t>
  </si>
  <si>
    <t>https://www.city.setagaya.lg.jp/mokuji/kodomo/002/007/d00016017.html</t>
  </si>
  <si>
    <t>子育てステーション世田谷</t>
  </si>
  <si>
    <t>こそだてすてーしょんせたがや</t>
  </si>
  <si>
    <t>「おでかけひろば」太子堂1-4-22 昭和インターナショナルハウス1階、「ほっとステイ」太子堂1-6-6小西ビル1階</t>
  </si>
  <si>
    <t>おでかけひろば03-3411-8301、ほっとステイ03-3411-8300</t>
    <phoneticPr fontId="18"/>
  </si>
  <si>
    <t>東急田園都市線 三軒茶屋駅南口 徒歩7分</t>
  </si>
  <si>
    <t>https://www.city.setagaya.lg.jp/mokuji/kodomo/002/007/d00016047.html</t>
  </si>
  <si>
    <t>すこやか広場</t>
  </si>
  <si>
    <t>すこやかひろば</t>
  </si>
  <si>
    <t>月曜日～水曜日(年末年始・祝日除く)  午前10時～午後3時</t>
  </si>
  <si>
    <t>船橋1-30-9 子どもの生活研究所内</t>
  </si>
  <si>
    <t>03-3426-2323</t>
  </si>
  <si>
    <t>03-3706-7242</t>
  </si>
  <si>
    <t>小田急線 千歳船橋駅 徒歩10分_x000D_
京王バス 千歳船橋駅 徒歩5分_x000D_
東急バス 千歳船橋駅 徒歩8分</t>
  </si>
  <si>
    <t>https://www.city.setagaya.lg.jp/mokuji/kodomo/002/003/d00148687.html</t>
  </si>
  <si>
    <t>生活クラブ子育て広場ぶらんこ</t>
  </si>
  <si>
    <t>せいかつくらぶこそだて</t>
  </si>
  <si>
    <t>宮坂3-13-13 生活クラブ館2階</t>
  </si>
  <si>
    <t>03-5426-5214</t>
  </si>
  <si>
    <t>小田急線 経堂駅 徒歩3分</t>
  </si>
  <si>
    <t>https://www.city.setagaya.lg.jp/mokuji/kodomo/002/003/d00148699.html</t>
  </si>
  <si>
    <t>https://www.city.setagaya.lg.jp/mokuji/kodomo/002/003/d00180571.html</t>
  </si>
  <si>
    <t>そらまめハウス</t>
  </si>
  <si>
    <t>そらまめはうす</t>
  </si>
  <si>
    <t>代田4-38-52 羽根木公園プレーパーク内</t>
  </si>
  <si>
    <t>070-1559-2321</t>
  </si>
  <si>
    <t>小田急線 梅ヶ丘駅 徒歩3分_x000D_
京王井の頭線 東松原駅 徒歩7分</t>
  </si>
  <si>
    <t>井の頭線, 東松原駅, 小田急線, 梅ヶ丘駅</t>
  </si>
  <si>
    <t>https://www.city.setagaya.lg.jp/mokuji/kodomo/002/003/d00148689.html</t>
  </si>
  <si>
    <t>たまがわ　いち・にい・さん</t>
  </si>
  <si>
    <t xml:space="preserve">月曜日・火曜日・木曜日～土曜日(祝日・年末年始を除く) 午前10時～午後3時 ※土曜日は正午～午後5時又は6時 </t>
  </si>
  <si>
    <t>玉川1-2-3</t>
  </si>
  <si>
    <t>03-3700-0680</t>
  </si>
  <si>
    <t>東急田園都市線 二子玉川駅 徒歩8分</t>
  </si>
  <si>
    <t>https://www.city.setagaya.lg.jp/mokuji/kodomo/002/003/d00152766.html</t>
  </si>
  <si>
    <t>玉堤一丁目おでかけひろば</t>
  </si>
  <si>
    <t>たまづつみいっちょうめおでかけひろば</t>
  </si>
  <si>
    <t>月曜日から水曜日、金曜日、土曜日（祝日開室、年末年始を除く、不定休あり）午前10時～午後3時</t>
  </si>
  <si>
    <t>玉堤1-8-5</t>
  </si>
  <si>
    <t>03-3704-5583</t>
  </si>
  <si>
    <t>東急バス(玉11系統)玉堤一丁目または玉川温室村徒歩2分/東急バス(等01系統 玉堤循環バス)玉堤地区会館徒歩2分</t>
  </si>
  <si>
    <t>https://www.city.setagaya.lg.jp/mokuji/kodomo/002/003/d00153922.html</t>
  </si>
  <si>
    <t>のざわテットーひろば</t>
  </si>
  <si>
    <t>のざわてっとーひろば</t>
  </si>
  <si>
    <t>月曜日～水曜日・金曜日・土曜日(年末年始除く) 午前10時～午後3時</t>
  </si>
  <si>
    <t>野沢3-14-22</t>
  </si>
  <si>
    <t>03-3418-9950</t>
  </si>
  <si>
    <t>東急 学芸大学駅 徒歩12分_x000D_
東急(または小田急)バス 野沢三丁目バス停 徒歩2分_x000D_
小田急バス 駒沢陸橋バス停 徒歩5分</t>
  </si>
  <si>
    <t>東横線, 学芸大学駅</t>
  </si>
  <si>
    <t>https://www.city.setagaya.lg.jp/mokuji/kodomo/002/003/d00148685.html</t>
  </si>
  <si>
    <t>ひょっこりひろば</t>
  </si>
  <si>
    <t>下馬3-10-7 いなみ小児科ビル1階</t>
  </si>
  <si>
    <t>03-6413-8220</t>
  </si>
  <si>
    <t>東急東横線 学芸大学駅より徒歩20分、東急田園都市線 三軒茶屋駅より徒歩20分、駒沢大学駅より徒歩20分、東急バス「中丸小学校」目の前、東急バス「世田谷観音」下車徒歩5分、東急バス･小田急バス「野沢龍雲寺」下車徒歩10分</t>
  </si>
  <si>
    <t>東横線, 学芸大学駅, 田園都市線, 三軒茶屋駅, 駒沢大学駅</t>
  </si>
  <si>
    <t>https://www.city.setagaya.lg.jp/mokuji/kodomo/002/003/d00149152.html</t>
  </si>
  <si>
    <t>ふかさわおでかけひろばワークスペースプラス</t>
  </si>
  <si>
    <t>ふかさわおでかけひろばわーくすぺーすぷらす</t>
  </si>
  <si>
    <t>深沢4-2-21　1階</t>
  </si>
  <si>
    <t>03-6879-0804</t>
  </si>
  <si>
    <t>東急バス　附属世田谷中学校前　徒歩1分</t>
    <rPh sb="5" eb="7">
      <t>フゾク</t>
    </rPh>
    <rPh sb="7" eb="10">
      <t>セタガヤ</t>
    </rPh>
    <rPh sb="10" eb="13">
      <t>チュウガッコウ</t>
    </rPh>
    <rPh sb="13" eb="14">
      <t>マエ</t>
    </rPh>
    <phoneticPr fontId="18"/>
  </si>
  <si>
    <t>https://www.city.setagaya.lg.jp/mokuji/kodomo/002/003/d00188365.html</t>
  </si>
  <si>
    <t>Hotto Café　つきの木ひろば</t>
    <phoneticPr fontId="18"/>
  </si>
  <si>
    <t>ほっとかふぇ　つきのきひろば</t>
    <phoneticPr fontId="18"/>
  </si>
  <si>
    <t>上馬4-1-3 東急上馬ビル2階</t>
  </si>
  <si>
    <t>03-5432-9535</t>
  </si>
  <si>
    <t xml:space="preserve">東急田園都市線　駒沢大学駅 徒歩5分_x000D_
</t>
  </si>
  <si>
    <t>田園都市線, 駒沢大学駅</t>
  </si>
  <si>
    <t>https://www.city.setagaya.lg.jp/mokuji/kodomo/002/003/d00180266.html</t>
  </si>
  <si>
    <t>ぽっぽちゃんひろば</t>
  </si>
  <si>
    <t>月曜日～金曜日※祝日開室(年末年始を除く) 4月～9月：午前10時～午後5時、10月～3月：午前10時～午後4時</t>
  </si>
  <si>
    <t>上北沢3-1-19 福音寮3階</t>
  </si>
  <si>
    <t>03-3302-5600</t>
  </si>
  <si>
    <t>京王線, 桜上水駅, 上北沢駅</t>
  </si>
  <si>
    <t>https://www.city.setagaya.lg.jp/mokuji/kodomo/002/003/d00148729.html</t>
  </si>
  <si>
    <t>みずき広場</t>
  </si>
  <si>
    <t>みずきひろば</t>
  </si>
  <si>
    <t>月曜日～金曜日(祝日・年末年始を除く) 午前9時30分～正午 午後1時30分～午後4時 火曜のみ午前9時30分～午後1時</t>
  </si>
  <si>
    <t>祖師谷6-33-5 世田谷つくしんぼ保育園内</t>
  </si>
  <si>
    <t>03-6751-1835</t>
  </si>
  <si>
    <t xml:space="preserve">京王線 千歳烏山 徒歩13分_x000D_
成城学園前駅行き 榎下車 榎交差点 徒歩3分_x000D_
</t>
  </si>
  <si>
    <t>https://www.city.setagaya.lg.jp/mokuji/kodomo/002/003/d00148688.html</t>
  </si>
  <si>
    <t>ほっとステイ　カムパネルラ経堂</t>
  </si>
  <si>
    <t>ほっとすてい　かむぱねるらきょうどう</t>
  </si>
  <si>
    <t>月曜日～土曜日(祝日・年末年始を除く) 午前9時～午後4時</t>
  </si>
  <si>
    <t>宮坂3-15-15 子ども・子育て総合センター2階</t>
  </si>
  <si>
    <t>03-6413-5612</t>
  </si>
  <si>
    <t>小田急線 経堂駅 徒歩7分/東急世田谷線 山下駅 徒歩13分/バス停大和橋(経堂駅～千歳船橋駅) 徒歩1分</t>
  </si>
  <si>
    <t>https://www.city.setagaya.lg.jp/mokuji/kodomo/002/002/d00150938.html</t>
  </si>
  <si>
    <t>ほっとステイCIRCUS</t>
  </si>
  <si>
    <t>ほっとすてい さーかす</t>
  </si>
  <si>
    <t>月曜日、木曜日、金曜日（祝日、年末年始を除く）午前10時～午後3時</t>
  </si>
  <si>
    <t>03-5760-6562</t>
  </si>
  <si>
    <t>https://www.city.setagaya.lg.jp/mokuji/kodomo/002/002/d00186678.html</t>
  </si>
  <si>
    <t>ほっとステイ「ぽっぽ」</t>
  </si>
  <si>
    <t>ほっとすていぽっぽ</t>
  </si>
  <si>
    <t>月曜日～土曜日(祝日・年末年始を除く) 午前10時～午後5時</t>
  </si>
  <si>
    <t>03-5431-5536</t>
  </si>
  <si>
    <t>東急田園都市線 駒沢大学駅 徒歩7分</t>
  </si>
  <si>
    <t>https://www.city.setagaya.lg.jp/mokuji/kodomo/002/002/d00150937.html</t>
  </si>
  <si>
    <t>まちもりほっとステイSUKUSUKU</t>
  </si>
  <si>
    <t>まちもりほっとすていすくすく</t>
  </si>
  <si>
    <t>月曜日～土曜日(祝日・年末年始を除く) 午前9時～午後5時</t>
  </si>
  <si>
    <t>世田谷3-1-27</t>
  </si>
  <si>
    <t>03-3425-4946</t>
  </si>
  <si>
    <t>03-3428-2177</t>
  </si>
  <si>
    <t>東急世田谷線「世田谷駅」徒歩1分/東急バス バス停「世田谷駅前」徒歩2分</t>
  </si>
  <si>
    <t>世田谷線, 世田谷駅</t>
  </si>
  <si>
    <t>https://www.city.setagaya.lg.jp/mokuji/kodomo/002/002/d00150888.html</t>
  </si>
  <si>
    <t>プレスポ池尻児童館（中高生支援館）</t>
  </si>
  <si>
    <t>いけじりじどうかん</t>
  </si>
  <si>
    <t>火曜日～日曜日（第2・4日曜日、祝日除く）午前9時30分～午後6時 毎週水曜日、土曜日 午前9時30分～午後7時(午後6時～午後7時は中高生世代限定)</t>
  </si>
  <si>
    <t>03-3422-0411</t>
  </si>
  <si>
    <t>03-3424-6977</t>
  </si>
  <si>
    <t>東急田園都市線 池尻大橋駅(東口・南口)徒歩7分_x000D_
バス停「池尻」徒歩6分、バス停「三宿」徒歩6分</t>
  </si>
  <si>
    <t>田園都市線, 池尻大橋駅</t>
  </si>
  <si>
    <t>https://www.city.setagaya.lg.jp/mokuji/kusei/012/008/002/001/d00007077.html</t>
  </si>
  <si>
    <t>プレスポ粕谷児童館（中高生支援館）</t>
  </si>
  <si>
    <t>かすやじどうかん</t>
  </si>
  <si>
    <t>火曜日～日曜日（第2・4日曜日、祝日除く）午前9時30分～午後6時(毎週木・金曜日は中高生のみ午後7時まで)</t>
  </si>
  <si>
    <t>粕谷4-13-6(粕谷区民センター併設)</t>
  </si>
  <si>
    <t>03-3305-7171</t>
  </si>
  <si>
    <t>03-3305-7172</t>
  </si>
  <si>
    <t>京王線 千歳烏山駅下車 徒歩10分_x000D_
バス_x000D_
「歳23」千歳船橋行き 芦花恒春園前下車 徒歩3分_x000D_
「成06」成城学園前行き 粕谷区民センター前下車 徒歩3分</t>
  </si>
  <si>
    <t>https://www.city.setagaya.lg.jp/mokuji/kusei/012/008/002/005/d00007123.html</t>
  </si>
  <si>
    <t>ぷるる鎌田児童館（子育て支援館）</t>
  </si>
  <si>
    <t>かまたじどうかん</t>
  </si>
  <si>
    <t>火曜日～日曜日（第2・4日曜日、祝日除く）午前9時30分～午後6時</t>
  </si>
  <si>
    <t>鎌田3-35-1 鎌田区民センター2階</t>
  </si>
  <si>
    <t>03-3709-6911</t>
  </si>
  <si>
    <t>03-3709-6177</t>
  </si>
  <si>
    <t>バス(玉06・07・08)鎌田、砧南中学校前 徒歩3分</t>
  </si>
  <si>
    <t>https://www.city.setagaya.lg.jp/mokuji/kusei/012/008/002/004/d00145703.html</t>
  </si>
  <si>
    <t>上北沢児童館</t>
  </si>
  <si>
    <t>かみきたざわじどうかん</t>
  </si>
  <si>
    <t>上北沢3-8-9</t>
  </si>
  <si>
    <t>03-3290-3700</t>
  </si>
  <si>
    <t>03-3290-5042</t>
  </si>
  <si>
    <t>京王線 上北沢駅下車 徒歩3分</t>
  </si>
  <si>
    <t>https://www.city.setagaya.lg.jp/mokuji/kusei/012/008/002/005/d00007117.html</t>
  </si>
  <si>
    <t>ぷるる上祖師谷ぱる児童館（子育て支援館）</t>
  </si>
  <si>
    <t>かみそしがやぱるじどうかん</t>
  </si>
  <si>
    <t>上祖師谷4-5-6</t>
  </si>
  <si>
    <t>03-3789-3131</t>
  </si>
  <si>
    <t>03-3789-3521</t>
  </si>
  <si>
    <t>小田急線 成城学園前駅または京王線 千歳烏山駅～バス(成02・成06・歳20・歳21)祖師谷国際交流会館下車 徒歩1分</t>
  </si>
  <si>
    <t>京王線, 千歳烏山駅, 小田急線, 成城学園前駅</t>
  </si>
  <si>
    <t>https://www.city.setagaya.lg.jp/mokuji/kusei/012/008/002/005/d00145762.html</t>
  </si>
  <si>
    <t>上町児童館</t>
  </si>
  <si>
    <t>かみまちじどうかん</t>
  </si>
  <si>
    <t>世田谷2-30-16</t>
  </si>
  <si>
    <t>03-3429-8275</t>
  </si>
  <si>
    <t>03-3429-2126</t>
  </si>
  <si>
    <t>バス(渋21・渋22・渋23・渋24・渋26・等11)上町下車 徒歩5分_x000D_
東急世田谷線 上町駅下車 徒歩4分</t>
  </si>
  <si>
    <t>世田谷線, 上町駅</t>
  </si>
  <si>
    <t>https://www.city.setagaya.lg.jp/mokuji/kusei/012/008/002/001/d00145540.html</t>
  </si>
  <si>
    <t>ぷるる上用賀児童館（子育て支援館）</t>
  </si>
  <si>
    <t>かみようがじどうかん</t>
  </si>
  <si>
    <t>上用賀4-14-3-101</t>
  </si>
  <si>
    <t>03-3426-2196</t>
  </si>
  <si>
    <t>03-3426-1969</t>
  </si>
  <si>
    <t>バス(渋22、等12、用06)用賀公団前下車 徒歩5分_x000D_
田園都市線 用賀駅 徒歩15分</t>
  </si>
  <si>
    <t>https://www.city.setagaya.lg.jp/mokuji/kusei/012/008/002/003/d00007141.html</t>
  </si>
  <si>
    <t>烏山児童館</t>
  </si>
  <si>
    <t>からすやまじどうかん</t>
  </si>
  <si>
    <t>南烏山4-26-3</t>
  </si>
  <si>
    <t>03-3309-3003</t>
  </si>
  <si>
    <t>03-3326-6116</t>
  </si>
  <si>
    <t>京王線 千歳烏山駅 徒歩8分_x000D_
関東バス(烏01)中宿徒歩3分、小田急バス(吉02)千歳烏山駅(北口)徒歩8分</t>
  </si>
  <si>
    <t>https://www.city.setagaya.lg.jp/mokuji/kusei/012/008/002/005/d00007114.html</t>
  </si>
  <si>
    <t>プレスポ喜多見児童館（中高生支援館）</t>
  </si>
  <si>
    <t>きたみじどうかん</t>
  </si>
  <si>
    <t>喜多見2-10-40</t>
  </si>
  <si>
    <t>03-3417-9151</t>
  </si>
  <si>
    <t>03-3417-9792</t>
  </si>
  <si>
    <t>バス 小田急線狛江駅より(狛11)喜多見住宅(狛12)喜多見中学校下車 徒歩2分</t>
  </si>
  <si>
    <t>https://www.city.setagaya.lg.jp/mokuji/kusei/012/008/002/004/d00007150.html</t>
  </si>
  <si>
    <t>桜丘児童館</t>
  </si>
  <si>
    <t>さくらがおかじどうかん</t>
  </si>
  <si>
    <t>桜丘5-14-1 桜丘区民センター1階</t>
  </si>
  <si>
    <t>03-3439-0641</t>
  </si>
  <si>
    <t>03-3439-5624</t>
  </si>
  <si>
    <t>バス(渋23・等11・用01)笹原小学校下車、(歳21・22・23・梅01)千歳船橋下車_x000D_
小田急線 千歳船橋駅下車 徒歩7分</t>
  </si>
  <si>
    <t>https://www.city.setagaya.lg.jp/mokuji/kusei/012/008/002/001/d00131993.html</t>
  </si>
  <si>
    <t>新町児童館</t>
  </si>
  <si>
    <t>しんまちじどうかん</t>
  </si>
  <si>
    <t>新町2-23-4</t>
  </si>
  <si>
    <t>03-3426-3314</t>
  </si>
  <si>
    <t>03-3426-2041</t>
  </si>
  <si>
    <t>田園都市線 桜新町駅 徒歩5分</t>
  </si>
  <si>
    <t>田園都市線, 桜新町駅</t>
  </si>
  <si>
    <t>https://www.city.setagaya.lg.jp/mokuji/kusei/012/008/002/003/d00007144.html</t>
  </si>
  <si>
    <t>成城さくら児童館</t>
  </si>
  <si>
    <t>せいじょうさくらじどうかん</t>
  </si>
  <si>
    <t>成城3-18-23</t>
  </si>
  <si>
    <t>03-3417-9411</t>
  </si>
  <si>
    <t>03-3417-9796</t>
  </si>
  <si>
    <t>バス(渋26・玉08)雁追橋下車 徒歩1分/小田急線 成城学園前駅下車 徒歩15分</t>
  </si>
  <si>
    <t>https://www.city.setagaya.lg.jp/mokuji/kusei/012/008/002/004/d00007153.html</t>
  </si>
  <si>
    <t>祖師谷児童館</t>
  </si>
  <si>
    <t>そしがやじどうかん</t>
  </si>
  <si>
    <t>祖師谷4-28-6-101</t>
  </si>
  <si>
    <t>03-3789-5633</t>
  </si>
  <si>
    <t>03-3789-2101</t>
  </si>
  <si>
    <t>バス(歳21・23)塚戸小学校前 徒歩15分_x000D_
小田急線 祖師ヶ谷大蔵駅駅下車 徒歩15分</t>
  </si>
  <si>
    <t>https://www.city.setagaya.lg.jp/mokuji/kusei/012/008/002/004/d00147123.html</t>
  </si>
  <si>
    <t>プレスポ代田児童館（中高生支援館）</t>
  </si>
  <si>
    <t>だいたじどうかん</t>
  </si>
  <si>
    <t>火曜日～日曜日（第2・4日曜日、祝日除く）午前9時30分～午後6時(金曜日・土曜日は中高生のみ午後7時まで)</t>
  </si>
  <si>
    <t>03-3469-6095</t>
  </si>
  <si>
    <t>03-3469-8715</t>
  </si>
  <si>
    <t>京王井の頭線 新代田駅 徒歩1分</t>
  </si>
  <si>
    <t>新代田駅</t>
  </si>
  <si>
    <t>https://www.city.setagaya.lg.jp/mokuji/kusei/012/008/002/002/d00124214.html</t>
  </si>
  <si>
    <t>代田南児童館</t>
  </si>
  <si>
    <t>だいたみなみじどうかん</t>
  </si>
  <si>
    <t>代田1-13-14</t>
  </si>
  <si>
    <t>03-3419-7192</t>
  </si>
  <si>
    <t>03-3424-0254</t>
  </si>
  <si>
    <t>バス 代田1丁目下車 徒歩3分</t>
  </si>
  <si>
    <t>https://www.city.setagaya.lg.jp/mokuji/kusei/012/008/002/002/d00189261.html</t>
  </si>
  <si>
    <t>プレスポ玉川台児童館（中高生支援館）</t>
  </si>
  <si>
    <t>たまがわだいじどうかん</t>
  </si>
  <si>
    <t>火曜日～日曜日（第2・4日曜日、祝日除く）午前9時30分～午後6時 ※毎週水曜日、土曜日は午後7時まで開館(午後6時～午後7時は中高生世代限定)</t>
  </si>
  <si>
    <t>03-3709-4163</t>
  </si>
  <si>
    <t>03-3709-2070</t>
  </si>
  <si>
    <t>バス 玉川台区民センター前より徒歩5分_x000D_
田園都市線 用賀駅 徒歩5分</t>
  </si>
  <si>
    <t>https://www.city.setagaya.lg.jp/mokuji/kusei/012/008/002/003/d00131693.html</t>
  </si>
  <si>
    <t>ぷるる弦巻児童館（子育て支援館）</t>
  </si>
  <si>
    <t>つるまきじどうかん</t>
  </si>
  <si>
    <t>03-3426-9626</t>
  </si>
  <si>
    <t>03-3426-1911</t>
  </si>
  <si>
    <t>バス(渋05・等11)向天神橋下車 徒歩2分_x000D_
世田谷線 世田谷駅 徒歩15分_x000D_
田園都市線 桜新町駅 徒歩15分</t>
  </si>
  <si>
    <t>田園都市線, 桜新町駅, 世田谷線, 世田谷駅</t>
  </si>
  <si>
    <t>https://www.city.setagaya.lg.jp/mokuji/kusei/012/008/002/001/d00007085.html</t>
  </si>
  <si>
    <t>等々力児童館</t>
  </si>
  <si>
    <t>とどろきじどうかん</t>
  </si>
  <si>
    <t>等々力3-25-16</t>
  </si>
  <si>
    <t>03-3703-3506</t>
  </si>
  <si>
    <t>03-3703-2653</t>
  </si>
  <si>
    <t>東急大井町線 等々力駅 徒歩7分 _x000D_
東急バス(等11・等12・渋82)玉川警察署 徒歩3分(黒02)玉川警察署 徒歩5分</t>
  </si>
  <si>
    <t>大井町線, 等々力駅</t>
  </si>
  <si>
    <t>https://www.city.setagaya.lg.jp/mokuji/kusei/012/008/002/003/d00187495.html</t>
  </si>
  <si>
    <t>野沢児童館</t>
  </si>
  <si>
    <t>のざわじどうかん</t>
  </si>
  <si>
    <t>野沢1-8-14 野沢地区会館2階</t>
  </si>
  <si>
    <t>03-3418-5578</t>
  </si>
  <si>
    <t>03-3424-1973</t>
  </si>
  <si>
    <t>バス(下61)野沢銀座下車 徒歩5分_x000D_
田園都市線 三軒茶屋駅 徒歩20分</t>
  </si>
  <si>
    <t>https://www.city.setagaya.lg.jp/mokuji/kusei/012/008/002/001/d00007092.html</t>
  </si>
  <si>
    <t>深沢児童館</t>
  </si>
  <si>
    <t>ふかさわじどうかん</t>
  </si>
  <si>
    <t>03-3705-4123</t>
  </si>
  <si>
    <t>03-3705-1337</t>
  </si>
  <si>
    <t>バス(等11、12、自01、恵32、渋82)深沢不動前下車 徒歩3分</t>
  </si>
  <si>
    <t>https://www.city.setagaya.lg.jp/mokuji/kusei/012/008/002/003/d00007138.html</t>
  </si>
  <si>
    <t>船橋児童館</t>
  </si>
  <si>
    <t>ふなばしじどうかん</t>
  </si>
  <si>
    <t>船橋5-17-28</t>
  </si>
  <si>
    <t>03-3303-1876</t>
  </si>
  <si>
    <t>03-3303-4557</t>
  </si>
  <si>
    <t>バス(経01・経02・梅01)桜上水2丁目下車 徒歩10分_x000D_
バス(歳25)船橋交番下車 徒歩5分_x000D_
小田急線 千歳船橋駅下車 徒歩15分</t>
  </si>
  <si>
    <t>https://www.city.setagaya.lg.jp/mokuji/kusei/012/008/002/004/d00186386.html</t>
  </si>
  <si>
    <t>ぷるる松沢児童館（子育て支援館）</t>
  </si>
  <si>
    <t>まつざわじどうかん</t>
  </si>
  <si>
    <t>赤堤4-37-14</t>
  </si>
  <si>
    <t>03-3328-9266</t>
  </si>
  <si>
    <t>03-3328-9374</t>
  </si>
  <si>
    <t>京王線 下高井戸駅南口下車 徒歩3分</t>
  </si>
  <si>
    <t>京王線, 下高井戸駅</t>
  </si>
  <si>
    <t>https://www.city.setagaya.lg.jp/mokuji/kusei/012/008/002/002/d00007108.html</t>
  </si>
  <si>
    <t>森の児童館</t>
  </si>
  <si>
    <t>もりのじどうかん</t>
  </si>
  <si>
    <t>上野毛4-29-18</t>
  </si>
  <si>
    <t>03-3704-4917</t>
  </si>
  <si>
    <t>03-3704-0647</t>
  </si>
  <si>
    <t>バス(等12・恵32)中町五丁目下車 (黒02)上野毛出張所下車 (園01)多摩美術大学下車_x000D_
大井町線 上野毛駅 徒歩15分</t>
  </si>
  <si>
    <t>https://www.city.setagaya.lg.jp/mokuji/kusei/012/008/002/003/d00007135.html</t>
  </si>
  <si>
    <t>山野児童館</t>
  </si>
  <si>
    <t>やまのじどうかん</t>
  </si>
  <si>
    <t>砧4-1-7</t>
  </si>
  <si>
    <t>03-3417-8217</t>
  </si>
  <si>
    <t>03-3417-9793</t>
  </si>
  <si>
    <t>バス(渋24・26、都立01、等12、東急コーチ)NHK技術研究所下車 徒歩5分_x000D_
小田急線 祖師谷大蔵駅駅下車 徒歩15分</t>
  </si>
  <si>
    <t>https://www.city.setagaya.lg.jp/mokuji/kusei/012/008/002/004/d00007156.html</t>
  </si>
  <si>
    <t>若林児童館</t>
  </si>
  <si>
    <t>わかばやしじどうかん</t>
  </si>
  <si>
    <t>03-3412-6413</t>
  </si>
  <si>
    <t>03-3413-5406</t>
  </si>
  <si>
    <t>世田谷線 若林駅下車 徒歩8分</t>
  </si>
  <si>
    <t>世田谷線, 若林駅</t>
  </si>
  <si>
    <t>https://www.city.setagaya.lg.jp/mokuji/kusei/012/008/002/001/d00007082.html</t>
  </si>
  <si>
    <t>おくさわこそだてじどうひろば</t>
  </si>
  <si>
    <t>月曜日～金曜日・及び第2土曜日/午前9時30分～午後6時まで</t>
  </si>
  <si>
    <t>奥沢4-8-14</t>
  </si>
  <si>
    <t>03-3720-6331</t>
  </si>
  <si>
    <t>東急目黒線 奥沢駅下車 徒歩5分</t>
  </si>
  <si>
    <t>https://www.city.setagaya.lg.jp/mokuji/kusei/012/008/002/003/d00138570.html</t>
  </si>
  <si>
    <t>京王線, 八幡山駅</t>
  </si>
  <si>
    <t>京王線, 笹塚駅, 小田急線, 東北沢駅</t>
  </si>
  <si>
    <t>大井町線, 九品仏駅</t>
  </si>
  <si>
    <t>京王線, 桜上水駅</t>
  </si>
  <si>
    <t>小田急線, 経堂駅, 千歳船橋駅</t>
  </si>
  <si>
    <t>赤堤2-25-2</t>
  </si>
  <si>
    <t>烏山プレーパーク</t>
  </si>
  <si>
    <t>からすやまぷれーぱーく</t>
    <phoneticPr fontId="18"/>
  </si>
  <si>
    <t>水曜日～日曜日　午前10時～午後6時</t>
  </si>
  <si>
    <t>北烏山8-5 北烏山もぐら公園内</t>
  </si>
  <si>
    <t>03-5384-4593</t>
  </si>
  <si>
    <t>http://playpark.jp/karasuyama</t>
  </si>
  <si>
    <t>駒沢はらっぱプレーパーク</t>
  </si>
  <si>
    <t>こまざわはらっぱ</t>
  </si>
  <si>
    <t>駒沢3-21 駒沢緑泉公園内</t>
  </si>
  <si>
    <t>03-3422-9455</t>
  </si>
  <si>
    <t>http://playpark.jp/komazawa</t>
  </si>
  <si>
    <t>世田谷プレーパーク</t>
  </si>
  <si>
    <t>せたがやぷれーぱーく</t>
  </si>
  <si>
    <t>池尻1-5-27 世田谷公園内</t>
  </si>
  <si>
    <t>03-3795-2160</t>
  </si>
  <si>
    <t>http://playpark.jp/setagaya</t>
  </si>
  <si>
    <t>羽根木プレーパーク</t>
  </si>
  <si>
    <t>はねぎぷれーぱーく</t>
  </si>
  <si>
    <t>月曜日・水曜日～日曜日　午前10時～午後6時</t>
  </si>
  <si>
    <t>代田4-38-52 羽根木公園内</t>
  </si>
  <si>
    <t>03-3324-9284</t>
  </si>
  <si>
    <t>http://playpark.jp/hanegi</t>
  </si>
  <si>
    <t>きぬたまあそび村（砧・多摩川あそび村）</t>
  </si>
  <si>
    <t>きぬたまあそびむら</t>
    <phoneticPr fontId="18"/>
  </si>
  <si>
    <t>多摩川河川敷二子緑地</t>
  </si>
  <si>
    <t>二子玉川駅</t>
  </si>
  <si>
    <t>https://www.city.setagaya.lg.jp/mokuji/kusei/012/008/004/d00032390.html</t>
  </si>
  <si>
    <t>あかつつみほいくえん</t>
  </si>
  <si>
    <t>幼稚園・保育施設</t>
  </si>
  <si>
    <t>区立保育園</t>
    <rPh sb="0" eb="2">
      <t>クリツ</t>
    </rPh>
    <rPh sb="2" eb="5">
      <t>ホイクエン</t>
    </rPh>
    <phoneticPr fontId="18"/>
  </si>
  <si>
    <t>午前7時15分～午後6時15分（延長　午後7時15分まで）</t>
  </si>
  <si>
    <t>03-3324-1722</t>
  </si>
  <si>
    <t>あり</t>
  </si>
  <si>
    <t>世田谷線松原駅　徒歩2分_x000D_
京王線下高井戸駅　徒歩7分_x000D_
小田急線豪徳寺駅　徒歩10分</t>
  </si>
  <si>
    <t>京王線, 下高井戸駅, 小田急線, 豪徳寺駅, 世田谷線, 松原駅</t>
  </si>
  <si>
    <t>https://www.city.setagaya.lg.jp/mokuji/kusei/012/003/001/002/d00127622.html</t>
  </si>
  <si>
    <t>いけじりほいくえん</t>
  </si>
  <si>
    <t>午前7時15分～午後6時15分(延長 午後7時15分)</t>
  </si>
  <si>
    <t>03-3410-6762</t>
  </si>
  <si>
    <t>田園都市線 池尻大橋駅 徒歩8分</t>
  </si>
  <si>
    <t>池尻大橋駅</t>
  </si>
  <si>
    <t>https://www.city.setagaya.lg.jp/mokuji/kusei/012/003/001/001/d00139543.html</t>
  </si>
  <si>
    <t>おおくらほいくえん</t>
  </si>
  <si>
    <t>03-3416-8552</t>
  </si>
  <si>
    <t>小田急線祖師ヶ谷大蔵駅　徒歩7分_x000D_
東急バス　渋谷～祖師ヶ谷大蔵駅「祖師ヶ谷大蔵」徒歩7分</t>
  </si>
  <si>
    <t>https://www.city.setagaya.lg.jp/mokuji/kusei/012/003/001/004/d00151734.html</t>
  </si>
  <si>
    <t>午前7時15分～午後6時15分(延長 午後7時15分まで)</t>
  </si>
  <si>
    <t>おくさわほいくえん</t>
  </si>
  <si>
    <t>03-3717-0916</t>
  </si>
  <si>
    <t>東急大井町線 緑が丘駅 徒歩5分 _x000D_
目黒線 奥沢駅 徒歩5分</t>
  </si>
  <si>
    <t>目黒線, 奥沢駅, 大井町線, 緑が丘駅</t>
  </si>
  <si>
    <t>https://www.city.setagaya.lg.jp/mokuji/kusei/012/003/001/003/d00011750.html</t>
  </si>
  <si>
    <t>かみうまほいくえん</t>
  </si>
  <si>
    <t>03-3424-7371</t>
  </si>
  <si>
    <t>田園都市線 駒沢大学駅 徒歩13分_x000D_
世田谷線 松陰神社駅 徒歩8分_x000D_
「若林3丁目」バス停徒歩3分(世田谷通り)</t>
  </si>
  <si>
    <t>田園都市線, 駒沢大学駅, 世田谷線, 松陰神社前駅</t>
  </si>
  <si>
    <t>https://www.city.setagaya.lg.jp/mokuji/kusei/012/003/001/001/d00152120.html</t>
  </si>
  <si>
    <t>かみきたざわほいくえん</t>
  </si>
  <si>
    <t>03-3302-9047</t>
  </si>
  <si>
    <t>京王線 上北沢駅、八幡山駅 徒歩5分</t>
  </si>
  <si>
    <t>京王線, 上北沢駅, 八幡山駅</t>
  </si>
  <si>
    <t>https://www.city.setagaya.lg.jp/mokuji/kusei/012/003/001/005/d00011782.html</t>
  </si>
  <si>
    <t>かみそしがやほいくえん</t>
  </si>
  <si>
    <t>03-3307-1738</t>
  </si>
  <si>
    <t>京王線 千歳烏山駅 徒歩7分 _x000D_
京王バス 千歳烏山～千歳船橋「南水無」下車 徒歩4分_x000D_
小田急バス 千歳烏山～成城学園前「粕谷区民センター入口」下車 徒歩3分</t>
  </si>
  <si>
    <t>https://www.city.setagaya.lg.jp/mokuji/kusei/012/003/001/005/d00011783.html</t>
  </si>
  <si>
    <t>かみそしがやみなみほいくえん</t>
  </si>
  <si>
    <t>03-3326-3582</t>
  </si>
  <si>
    <t>小田急バス_x000D_
成城学園前駅西口～千歳船橋駅_x000D_
成城学園前駅西口～千歳烏山駅「国際交流会館前」徒歩2分</t>
  </si>
  <si>
    <t>https://www.city.setagaya.lg.jp/mokuji/kusei/012/003/001/005/d00011784.html</t>
  </si>
  <si>
    <t>かみようがほいくえん</t>
  </si>
  <si>
    <t>03-3425-1467</t>
  </si>
  <si>
    <t>東急バス 世田谷区民会館～田園調布駅、等々力駅～成城学園前駅 「上用賀4丁目」 徒歩1分 _x000D_
田園都市線 「用賀駅」 徒歩15分</t>
  </si>
  <si>
    <t>https://www.city.setagaya.lg.jp/mokuji/kusei/012/003/001/003/d00011755.html</t>
  </si>
  <si>
    <t>からすやまきたほいくえん</t>
  </si>
  <si>
    <t>03-3308-2879</t>
  </si>
  <si>
    <t>京王線千歳烏山駅　徒歩15分</t>
  </si>
  <si>
    <t>https://www.city.setagaya.lg.jp/mokuji/kusei/012/003/001/005/d00011790.html</t>
  </si>
  <si>
    <t>きたみほいくえん</t>
  </si>
  <si>
    <t>03-3416-5081</t>
  </si>
  <si>
    <t>小田急線成城学園前駅　徒歩12分</t>
  </si>
  <si>
    <t>https://www.city.setagaya.lg.jp/mokuji/kodomo/003/001/002/005/d00146373.html</t>
  </si>
  <si>
    <t>きぼうがおかほいくえん</t>
  </si>
  <si>
    <t>船橋6-25-1 希望丘複合施設内</t>
  </si>
  <si>
    <t>03-3302-5815</t>
  </si>
  <si>
    <t>千歳船橋駅・経堂駅よりバス「朝日新聞社前」下車すぐ 希望丘団地 下車1分</t>
  </si>
  <si>
    <t>https://www.city.setagaya.lg.jp/mokuji/kusei/012/003/001/004/d00011770.html</t>
  </si>
  <si>
    <t>給田保育園</t>
    <phoneticPr fontId="18"/>
  </si>
  <si>
    <t>きゅうでんほいくえん</t>
  </si>
  <si>
    <t>03-3309-3459</t>
  </si>
  <si>
    <t>京王線 千歳烏山駅 徒歩10分</t>
  </si>
  <si>
    <t>https://www.city.setagaya.lg.jp/mokuji/kusei/012/003/001/005/d00154064.html</t>
  </si>
  <si>
    <t>ごうとくじほいくえん</t>
  </si>
  <si>
    <t>03-3425-8862</t>
  </si>
  <si>
    <t>小田急線 梅ヶ丘駅 徒歩7分 _x000D_
小田急線 豪徳寺駅 徒歩5分 _x000D_
世田谷線 山下駅 徒歩5分</t>
  </si>
  <si>
    <t>小田急線, 梅ヶ丘駅, 豪徳寺駅, 世田谷線, 山下駅</t>
  </si>
  <si>
    <t>https://www.city.setagaya.lg.jp/mokuji/kusei/012/003/001/002/d00011737.html</t>
  </si>
  <si>
    <t>こうめほいくえん</t>
  </si>
  <si>
    <t>03-3417-2842</t>
  </si>
  <si>
    <t>東急・小田急バス_x000D_
成城学園前駅～二子玉川園駅 「次大夫堀公園」 徒歩10分_x000D_
狛江駅～喜多見住宅、和泉多摩川～喜多見住宅 「砧浄水場前」 徒歩2分_x000D_
狛江駅～宇奈根 「喜多見中学校」 徒歩1分</t>
  </si>
  <si>
    <t>https://www.city.setagaya.lg.jp/mokuji/kusei/012/003/001/004/d00011772.html</t>
  </si>
  <si>
    <t>こまざわほいくえん</t>
  </si>
  <si>
    <t>03-3418-4032</t>
  </si>
  <si>
    <t>田園都市線 駒沢大学駅 徒歩5分</t>
  </si>
  <si>
    <t>https://www.city.setagaya.lg.jp/mokuji/kusei/012/003/001/001/d00011726.html</t>
  </si>
  <si>
    <t>さくらほいくえん</t>
  </si>
  <si>
    <t>03-3426-3762</t>
  </si>
  <si>
    <t>東急・小田急バス_x000D_
渋谷～祖師ケ谷大蔵駅、成城学園前駅、狛江駅、調布駅南口_x000D_
等々力操車所～祖師ケ谷折返所_x000D_
世田谷区民会館～田園調布駅「農大前」徒歩5分 _x000D_
小田急線 経堂駅 徒歩17分 _x000D_
世田谷線 上町駅 徒歩18分</t>
  </si>
  <si>
    <t>小田急線, 経堂駅, 世田谷線, 上町駅</t>
  </si>
  <si>
    <t>https://www.city.setagaya.lg.jp/mokuji/kusei/012/003/001/001/d00120854.html</t>
  </si>
  <si>
    <t>さんげんぢゃやほいくえん</t>
  </si>
  <si>
    <t>03-3418-2842</t>
  </si>
  <si>
    <t>田園都市線 三軒茶屋駅 徒歩5分_x000D_
世田谷線 三軒茶屋駅 徒歩7分</t>
  </si>
  <si>
    <t>https://www.city.setagaya.lg.jp/mokuji/kusei/012/003/001/001/d00011717.html</t>
  </si>
  <si>
    <t>しもうまほいくえん</t>
  </si>
  <si>
    <t>03-3412-9740</t>
  </si>
  <si>
    <t>東急バス_x000D_
三軒茶屋～祐天寺、目黒「学芸大付属高校前」徒歩5分_x000D_
渋谷～多摩川・渋谷(循環)・中目黒(循環)・目黒(循環)「駒繁神社」徒歩1分</t>
  </si>
  <si>
    <t>https://www.city.setagaya.lg.jp/mokuji/kusei/012/003/001/001/d00139502.html</t>
  </si>
  <si>
    <t>しんまちほいくえん</t>
  </si>
  <si>
    <t>03-3418-4532</t>
  </si>
  <si>
    <t>田園都市線 桜新町駅 徒歩17分_x000D_
東急バス_x000D_
渋谷～等々力「駒沢公園西口」徒歩5分_x000D_
祖師谷折返所～等々力「駒沢公園西口」徒歩5分_x000D_
渋谷～二子玉川「新町一丁目」徒歩5分_x000D_
東急コーチ_x000D_
自由が丘～駒沢「駒大深沢キャンパス前」徒歩3分</t>
  </si>
  <si>
    <t>https://www.city.setagaya.lg.jp/mokuji/kusei/012/003/001/003/d00139354.html</t>
  </si>
  <si>
    <t>せたがやほいくえん</t>
  </si>
  <si>
    <t>若林5-27-18</t>
  </si>
  <si>
    <t>03-3414-5026</t>
  </si>
  <si>
    <t xml:space="preserve">世田谷線 若林駅 徒歩8分_x000D_
</t>
  </si>
  <si>
    <t>https://www.city.setagaya.lg.jp/mokuji/kusei/012/003/001/001/d00011718.html</t>
  </si>
  <si>
    <t>たいしどうほいくえん</t>
  </si>
  <si>
    <t>03-3414-3582</t>
  </si>
  <si>
    <t>田園都市線 三軒茶屋駅 徒歩10分_x000D_
世田谷線 西太子堂駅 徒歩7分</t>
  </si>
  <si>
    <t>田園都市線, 三軒茶屋駅, 世田谷線, 西太子堂駅</t>
  </si>
  <si>
    <t>https://www.city.setagaya.lg.jp/mokuji/kusei/012/003/001/001/d00011716.html</t>
  </si>
  <si>
    <t>たまがわほいくえん</t>
  </si>
  <si>
    <t>03-3700-8448</t>
  </si>
  <si>
    <t>https://www.city.setagaya.lg.jp/mokuji/kusei/012/003/001/003/d00136798.html</t>
  </si>
  <si>
    <t>つるまきほいくえん</t>
  </si>
  <si>
    <t>03-3426-1639</t>
  </si>
  <si>
    <t>田園都市線 桜新町駅 徒歩8分 _x000D_
世田谷線 上町駅 徒歩10分</t>
  </si>
  <si>
    <t>https://www.city.setagaya.lg.jp/mokuji/kusei/012/003/001/001/d00011721.html</t>
  </si>
  <si>
    <t>なかまちほいくえん</t>
  </si>
  <si>
    <t>03-3705-0754</t>
  </si>
  <si>
    <t>東急大井町線 上野毛駅 徒歩10分 _x000D_
東急バス_x000D_
世田谷区民会館～田園調布駅 「天祖神社裏」 徒歩3分_x000D_
二子玉川～目黒 「天祖神社」 徒歩3分</t>
  </si>
  <si>
    <t>https://www.city.setagaya.lg.jp/mokuji/kusei/012/003/001/003/d00148286.html</t>
  </si>
  <si>
    <t>にしつるまきほいくえん</t>
  </si>
  <si>
    <t>03-3425-6979</t>
  </si>
  <si>
    <t>東急・小田急バス_x000D_
渋谷～祖師谷大蔵駅、狛江駅、成城学園前駅、調布駅南口_x000D_
等々力操車所～祖師ヶ谷折返所_x000D_
世田谷区民会館～田園調布駅「大蔵ランド前」徒歩4分 _x000D_
田園都市線 桜新町駅 徒歩15分</t>
  </si>
  <si>
    <t>https://www.city.setagaya.lg.jp/mokuji/kusei/012/003/001/001/d00011722.html</t>
  </si>
  <si>
    <t>にしのやほいくえん</t>
  </si>
  <si>
    <t>03-3326-4072</t>
  </si>
  <si>
    <t>https://www.city.setagaya.lg.jp/mokuji/kusei/012/003/001/005/d00151733.html</t>
  </si>
  <si>
    <t>はちまんやまほいくえん</t>
  </si>
  <si>
    <t>粕谷2-22-3(芦花小中敷地内)</t>
  </si>
  <si>
    <t>03-3302-3731</t>
  </si>
  <si>
    <t>京王線八幡山駅 徒歩15分_x000D_
京王線芦花公園駅 徒歩10分</t>
  </si>
  <si>
    <t>京王線, 八幡山駅, 芦花公園駅</t>
  </si>
  <si>
    <t>https://www.city.setagaya.lg.jp/mokuji/kusei/012/003/001/005/d00150391.html</t>
  </si>
  <si>
    <t>ひがしつるまきほいくえん</t>
  </si>
  <si>
    <t>03-3425-6722</t>
  </si>
  <si>
    <t>世田谷線 世田谷駅 徒歩15分_x000D_
田園都市線 桜新町駅 徒歩10分 _x000D_
東急バス 等々力操車所～祖師ケ谷折返所、渋谷～弦巻営業所「向天神橋」徒歩2分</t>
  </si>
  <si>
    <t>https://www.city.setagaya.lg.jp/mokuji/kusei/012/003/001/001/d00150388.html</t>
  </si>
  <si>
    <t>03-3709-4888</t>
  </si>
  <si>
    <t>田園都市線 用賀駅 徒歩15分 _x000D_
東急コーチ 用賀～関東中央病院「上用賀五丁目」徒歩2分</t>
  </si>
  <si>
    <t>https://www.city.setagaya.lg.jp/mokuji/kusei/012/003/001/003/d00011756.html</t>
  </si>
  <si>
    <t>船橋東保育園</t>
  </si>
  <si>
    <t>ふなばしひがしほいくえん</t>
    <phoneticPr fontId="18"/>
  </si>
  <si>
    <t>03-3302-9572</t>
  </si>
  <si>
    <t>小田急線 千歳船橋駅・経堂駅 徒歩15分</t>
  </si>
  <si>
    <t>https://www.city.setagaya.lg.jp/mokuji/kusei/012/003/001/004/d00011769.html</t>
  </si>
  <si>
    <t>まつざわほいくえん</t>
  </si>
  <si>
    <t>03-3302-3039</t>
  </si>
  <si>
    <t>https://www.city.setagaya.lg.jp/mokuji/kusei/012/003/001/005/d00011781.html</t>
  </si>
  <si>
    <t>松原北保育園</t>
  </si>
  <si>
    <t>まつばらきたほいくえん</t>
  </si>
  <si>
    <t>03-3328-0142</t>
  </si>
  <si>
    <t>京王線・井の頭線 明大前駅 徒歩6分_x000D_
井の頭線 東松原駅 徒歩7分</t>
  </si>
  <si>
    <t>井の頭線, 東松原駅, 明大前駅, 京王線, 明大前駅</t>
  </si>
  <si>
    <t>https://www.city.setagaya.lg.jp/mokuji/kusei/012/003/001/002/d00011741.html</t>
  </si>
  <si>
    <t>まもりやまほいくえん</t>
  </si>
  <si>
    <t>午前7時15分～午後6時15分（延長　午後7時15分まで）</t>
    <phoneticPr fontId="18"/>
  </si>
  <si>
    <t>代田6-21-5 守山複合施設内</t>
  </si>
  <si>
    <t>03-3460-3039</t>
  </si>
  <si>
    <t>あり</t>
    <phoneticPr fontId="18"/>
  </si>
  <si>
    <t>京王線 代田橋駅 徒歩12分_x000D_
井の頭線 新代田駅 徒歩5分</t>
  </si>
  <si>
    <t>井の頭線, 新代田駅, 京王線, 代田橋駅</t>
  </si>
  <si>
    <t>https://www.city.setagaya.lg.jp/mokuji/kusei/012/003/001/002/d00011739.html</t>
  </si>
  <si>
    <t>みしゅくほいくえん</t>
  </si>
  <si>
    <t>03-3413-4258</t>
  </si>
  <si>
    <t>東急バス _x000D_
渋谷～若林折返所、渋谷～世田谷区民会館前 _x000D_
「淡島」下車 徒歩5分</t>
  </si>
  <si>
    <t>https://www.city.setagaya.lg.jp/mokuji/kusei/012/003/001/001/d00150878.html</t>
  </si>
  <si>
    <t>みなみおおくらほいくえん</t>
  </si>
  <si>
    <t>03-3417-3668</t>
  </si>
  <si>
    <t>小田急・東急バス_x000D_
渋谷～成城学園、狛江駅、調布駅南口_x000D_
等々力操車所～成城学園前駅_x000D_
用賀～成城学園前駅「砧町」徒歩3分</t>
  </si>
  <si>
    <t>https://www.city.setagaya.lg.jp/mokuji/kusei/012/003/001/004/d00011774.html</t>
  </si>
  <si>
    <t>みなみおくさわほいくえん</t>
  </si>
  <si>
    <t>午前7時15分～午後6時15分 （延長　午後7時15分まで）</t>
  </si>
  <si>
    <t>03-3727-9770</t>
  </si>
  <si>
    <t>大井町線緑が丘駅　徒歩13分 _x000D_
目黒線奥沢駅　徒歩13分</t>
  </si>
  <si>
    <t>https://www.city.setagaya.lg.jp/mokuji/kusei/012/003/001/003/d00011749.html</t>
  </si>
  <si>
    <t>みなみさくらがおかほいくえん</t>
  </si>
  <si>
    <t>03-3425-6940</t>
  </si>
  <si>
    <t>小田急線千歳船橋駅 徒歩12分 _x000D_
東急バス_x000D_
渋谷、用賀～祖師ケ谷大蔵_x000D_
等々力～祖師ケ谷折返所「桜丘中学」徒歩3分</t>
  </si>
  <si>
    <t>https://www.city.setagaya.lg.jp/mokuji/kusei/012/003/001/001/d00132582.html</t>
  </si>
  <si>
    <t>みなみはちまんやまほいくえん</t>
  </si>
  <si>
    <t>03-3329-5022</t>
  </si>
  <si>
    <t>京王線八幡山駅　徒歩10分</t>
  </si>
  <si>
    <t>https://www.city.setagaya.lg.jp/mokuji/kusei/012/003/001/005/d00150882.html</t>
  </si>
  <si>
    <t>ようがほいくえん</t>
  </si>
  <si>
    <t>03-3700-1949</t>
  </si>
  <si>
    <t>田園都市線 用賀駅 徒歩5分_x000D_
東急バス 祖師谷～用賀駅、世田谷区民会館～田園調布駅、等々力操車所～成城学園前、用賀駅～恵比寿駅 「用賀駅」 徒歩5分</t>
  </si>
  <si>
    <t>https://www.city.setagaya.lg.jp/mokuji/kusei/012/003/001/003/d00011757.html</t>
  </si>
  <si>
    <t>用賀保育園分園</t>
  </si>
  <si>
    <t>ようがほいくえんぶんえん</t>
  </si>
  <si>
    <t>03-3700-7032</t>
  </si>
  <si>
    <t>東急田園都市線 用賀駅 徒歩7分 _x000D_
東急バス 渋谷～二子玉川駅・砧本村、世田谷区民会館～田園調布駅、等々力操車所～成城学園前、用賀駅～恵比寿駅「用賀一丁目」徒歩2分</t>
  </si>
  <si>
    <t>https://www.city.setagaya.lg.jp/mokuji/kusei/012/003/001/003/d00031752.html</t>
  </si>
  <si>
    <t>ろかほいくえん</t>
  </si>
  <si>
    <t>03-3326-0552</t>
  </si>
  <si>
    <t>京王線 芦花公園駅 徒歩4分</t>
  </si>
  <si>
    <t>https://www.city.setagaya.lg.jp/mokuji/kusei/012/003/001/005/d00150880.html</t>
    <phoneticPr fontId="18"/>
  </si>
  <si>
    <t>わかくさほいくえん</t>
  </si>
  <si>
    <t>03-3425-4537</t>
  </si>
  <si>
    <t xml:space="preserve">小田急線 経堂駅 徒歩5分 </t>
  </si>
  <si>
    <t>https://www.city.setagaya.lg.jp/mokuji/kusei/012/003/001/001/d00011724.html</t>
  </si>
  <si>
    <t>わかたけほいくえん</t>
  </si>
  <si>
    <t>03-3469-0698</t>
  </si>
  <si>
    <t>京王線笹塚駅　徒歩7分 _x000D_
小田急線東北沢駅　徒歩7分</t>
  </si>
  <si>
    <t>https://www.city.setagaya.lg.jp/mokuji/kusei/012/003/001/002/d00150960.html</t>
  </si>
  <si>
    <t>通常保育：午前7時15分～午後6時15分（延長　午後7時15分まで）</t>
  </si>
  <si>
    <t>03-3707-9113</t>
  </si>
  <si>
    <t>大井町・田園都市線二子玉川駅　徒歩16分_x000D_
東急バス　二子玉川駅～成城学園、砧本村、調布駅南口「吉沢」徒歩3分</t>
  </si>
  <si>
    <t>https://www.city.setagaya.lg.jp/mokuji/kusei/012/003/002/004/d00011776.html</t>
  </si>
  <si>
    <t>通常保育　午前7時15分～午後6時15分（延長　午後7時15分まで）</t>
  </si>
  <si>
    <t>上用賀5-15-1</t>
  </si>
  <si>
    <t>03-6805-7679</t>
  </si>
  <si>
    <t>田園都市線用賀駅より徒歩13分_x000D_
バス_x000D_
桜新町～成城学園前駅「用賀中学校」下車　徒歩3分_x000D_
成城学園前駅～都立大学駅北口「用賀中学校」下車　徒歩3分</t>
  </si>
  <si>
    <t>https://www.city.setagaya.lg.jp/mokuji/kusei/012/003/002/003/d00033432.html</t>
  </si>
  <si>
    <t>葵みこころ保育園（私立）</t>
  </si>
  <si>
    <t>あおいみこころほいくえん（しりつ）</t>
  </si>
  <si>
    <t>午前7時15分～午後6時15分 （延長　午後6時15分～午後8時15分まで）</t>
  </si>
  <si>
    <t>03-6450-9048</t>
  </si>
  <si>
    <t>小田急線、京王井の頭線　下北沢駅　徒歩8分</t>
  </si>
  <si>
    <t>https://www.city.setagaya.lg.jp/mokuji/kusei/012/003/002/002/d00190887.html</t>
  </si>
  <si>
    <t>あかつつみゆりのきほいくえん</t>
  </si>
  <si>
    <t>午前7時15分～午後6時15分(延長 午後6時15分～午後8時15分)</t>
  </si>
  <si>
    <t>03-6304-3962</t>
  </si>
  <si>
    <t>小田急線 豪徳寺駅 徒歩7分、経堂駅 徒歩12分/東急世田谷線 山下駅 徒歩6分、松原駅 徒歩5分</t>
  </si>
  <si>
    <t>小田急線, 豪徳寺駅, 経堂駅, 世田谷線, 山下駅</t>
  </si>
  <si>
    <t>https://www.city.setagaya.lg.jp/mokuji/kusei/012/003/002/002/d00151958.html</t>
  </si>
  <si>
    <t>03-6379-9964</t>
  </si>
  <si>
    <t>京王線 八幡山駅 徒歩15分</t>
  </si>
  <si>
    <t>https://www.city.setagaya.lg.jp/mokuji/kusei/012/003/002/005/d00158788.html</t>
  </si>
  <si>
    <t>あそびのもりゆう</t>
  </si>
  <si>
    <t>小田急小田原線　梅ヶ丘駅　徒歩1分（駅高架下）</t>
  </si>
  <si>
    <t>https://www.city.setagaya.lg.jp/mokuji/kusei/012/003/002/002/d00197010.html</t>
  </si>
  <si>
    <t>小田急小田原線　世田谷代田駅　徒歩3分_x000D_
小田急小田原線　梅ヶ丘駅　徒歩6分</t>
  </si>
  <si>
    <t>世田谷代田駅, 梅ヶ丘駅</t>
  </si>
  <si>
    <t>https://www.city.setagaya.lg.jp/mokuji/kusei/012/003/002/002/d00197011.html</t>
  </si>
  <si>
    <t>いいほいくえん　ようが</t>
  </si>
  <si>
    <t>03-6413-0447</t>
  </si>
  <si>
    <t>東急田園都市線　桜新町駅徒歩7分</t>
  </si>
  <si>
    <t>https://www.city.setagaya.lg.jp/mokuji/kusei/012/003/002/001/d00185208.html</t>
  </si>
  <si>
    <t>いいほいくえん　ようが　ぶんえん</t>
  </si>
  <si>
    <t>03-3707-4043</t>
  </si>
  <si>
    <t>東急田園都市線　用賀駅徒歩7分</t>
  </si>
  <si>
    <t>https://www.city.setagaya.lg.jp/mokuji/kusei/012/003/002/003/d00185215.html</t>
  </si>
  <si>
    <t>いけじりかもめほいくえん</t>
  </si>
  <si>
    <t>午前7時15分～午後6時15分（延長　午後8時15分まで）</t>
  </si>
  <si>
    <t>03-5433-1313</t>
  </si>
  <si>
    <t>田園都市線三軒茶屋駅　徒歩10分</t>
  </si>
  <si>
    <t>https://www.city.setagaya.lg.jp/mokuji/kusei/012/003/002/001/d00125116.html</t>
  </si>
  <si>
    <t>いずみのそのほいくえん</t>
  </si>
  <si>
    <t>午前7時15分～午後6時15分まで（延長　午後6時15分～午後8時15分まで）</t>
  </si>
  <si>
    <t>03-5317-8808</t>
  </si>
  <si>
    <t>京王線上北沢駅　徒歩3分</t>
  </si>
  <si>
    <t>https://www.city.setagaya.lg.jp/mokuji/kusei/012/003/002/005/d00151977.html</t>
  </si>
  <si>
    <t>いずみほいくえん</t>
  </si>
  <si>
    <t>03-3702-9111</t>
  </si>
  <si>
    <t>東横線、大井町線 「自由ヶ丘駅」より_x000D_
東急バス 自由が丘駅～駒大深沢キャンパス東京医療センター行「エーダンモール深沢」下車 徒歩3分</t>
  </si>
  <si>
    <t>東横線, 自由が丘駅, 大井町線, 自由が丘駅</t>
  </si>
  <si>
    <t>https://www.city.setagaya.lg.jp/mokuji/kusei/012/003/002/003/d00033355.html</t>
  </si>
  <si>
    <t>うなねなごやかえん</t>
  </si>
  <si>
    <t>通常保育　午前7時15分～午後6時15分（延長　午後8時15分まで）</t>
  </si>
  <si>
    <t>03-5727-0037</t>
  </si>
  <si>
    <t>小田急バス　狛江駅南口～宇奈根_x000D_
東急バス　二子玉川～宇奈根一丁目循環_x000D_
「交通安全教育センター入口」下車　徒歩5分</t>
  </si>
  <si>
    <t>https://www.city.setagaya.lg.jp/mokuji/kusei/012/003/002/004/d00012864.html</t>
  </si>
  <si>
    <t>梅丘至誠パーチェ（梅丘至誠保育園の分園）</t>
  </si>
  <si>
    <t>うめがおかしせいぱーちぇ</t>
  </si>
  <si>
    <t>午前7時15分～午後6時15分(延長 午後6時15分～7時15分)</t>
  </si>
  <si>
    <t>03-6265-7122</t>
  </si>
  <si>
    <t>小田急線 梅ヶ丘駅 徒歩6分</t>
  </si>
  <si>
    <t>小田急線, 梅ヶ丘駅</t>
  </si>
  <si>
    <t>https://www.city.setagaya.lg.jp/mokuji/kusei/012/003/002/002/d00185245.html</t>
  </si>
  <si>
    <t>うめがおかなごみほいくえん</t>
  </si>
  <si>
    <t>東急世田谷線 松陰神社前駅 徒歩10分</t>
  </si>
  <si>
    <t>https://www.city.setagaya.lg.jp/mokuji/kusei/012/003/002/002/d00125111.html</t>
  </si>
  <si>
    <t>えにっくすはちまんやまほいくえん</t>
  </si>
  <si>
    <t>京王線八幡山駅　徒歩5分</t>
  </si>
  <si>
    <t>https://www.city.setagaya.lg.jp/mokuji/kusei/012/003/002/005/d00185224.html</t>
  </si>
  <si>
    <t>おおくらふたばほいくえん</t>
  </si>
  <si>
    <t>大蔵3-1-20</t>
  </si>
  <si>
    <t>03-3415-1284</t>
  </si>
  <si>
    <t>小田急線祖師谷大蔵駅徒歩15分_x000D_
小田急線成城学園駅から小田急・東急バス渋谷行_x000D_
日大商学部前下車2分</t>
  </si>
  <si>
    <t>https://www.city.setagaya.lg.jp/mokuji/kusei/012/003/002/004/d00011778.html</t>
  </si>
  <si>
    <t>おおわだ保育園世田谷豪徳寺（私立）</t>
  </si>
  <si>
    <t>おおわだほいくえんせたがやごうとくじ（しりつ）</t>
  </si>
  <si>
    <t>午前7時15分～午後6時15分まで （延長 午後6時15分～午後7時15分まで）</t>
  </si>
  <si>
    <t>03-3325-3933</t>
  </si>
  <si>
    <t>小田急線豪徳寺駅徒歩6分</t>
  </si>
  <si>
    <t>豪徳寺駅</t>
  </si>
  <si>
    <t>https://www.city.setagaya.lg.jp/mokuji/kusei/012/003/002/002/d00188085.html</t>
  </si>
  <si>
    <t>おかもとこもれびほいくえん</t>
  </si>
  <si>
    <t>岡本3－20－10</t>
  </si>
  <si>
    <t>03-3416-6133</t>
  </si>
  <si>
    <t>成城学園前または二子玉川よりバス15分</t>
  </si>
  <si>
    <t>田園都市線, 二子玉川駅, 小田急線, 成城学園前駅</t>
  </si>
  <si>
    <t>https://www.city.setagaya.lg.jp/mokuji/kusei/012/003/002/004/d00131887.html</t>
  </si>
  <si>
    <t>おともだち・ららほいくえん</t>
  </si>
  <si>
    <t>03-3410-5261</t>
  </si>
  <si>
    <t>東急世田谷線・田園都市線 三軒茶屋駅 徒歩13分</t>
  </si>
  <si>
    <t>https://www.city.setagaya.lg.jp/mokuji/kusei/012/003/002/001/d00151957.html</t>
  </si>
  <si>
    <t>おともだちほいくえん</t>
  </si>
  <si>
    <t>03-3487-6557</t>
  </si>
  <si>
    <t>東急田園都市線 三軒茶屋駅 徒歩10分</t>
  </si>
  <si>
    <t>https://www.city.setagaya.lg.jp/mokuji/kusei/012/003/002/001/d00011730.html</t>
  </si>
  <si>
    <t>おともだちほいくえんぶんえんこまつなぎ</t>
  </si>
  <si>
    <t>午前7時15分～午後6時15分(延長保育 午後6時15分～7時15分)</t>
  </si>
  <si>
    <t>03-5433-3231</t>
  </si>
  <si>
    <t>田園都市線 三軒茶屋駅 徒歩13分_x000D_
東急東横線 祐天寺駅 徒歩13分</t>
  </si>
  <si>
    <t>東横線, 祐天寺駅, 田園都市線, 三軒茶屋駅</t>
  </si>
  <si>
    <t>https://www.city.setagaya.lg.jp/mokuji/kusei/012/003/002/001/d00033350.html</t>
  </si>
  <si>
    <t>おともだちほいくえんぶんえんこまどめ</t>
  </si>
  <si>
    <t>下馬4-18-1 世田谷区立駒留中学校校舎内</t>
  </si>
  <si>
    <t>03-5431-5071</t>
  </si>
  <si>
    <t>東急田園都市線 三軒茶屋駅 徒歩13分</t>
  </si>
  <si>
    <t>https://www.city.setagaya.lg.jp/mokuji/kusei/012/003/002/001/d00011731.html</t>
  </si>
  <si>
    <t>おひさまほいくえん</t>
  </si>
  <si>
    <t>午前7時15分～午後6時15分（延長午後8時15分）</t>
  </si>
  <si>
    <t>東急大井町線 尾山台駅 徒歩2分</t>
  </si>
  <si>
    <t>https://www.city.setagaya.lg.jp/mokuji/kusei/012/003/002/003/d00190881.html</t>
  </si>
  <si>
    <t>おやまだいほいくえん</t>
  </si>
  <si>
    <t>通常保育 午前7時15分～午後6時15分(延長 午後8時15分まで)</t>
  </si>
  <si>
    <t>03-5758-0013</t>
  </si>
  <si>
    <t>大井町線尾山台駅または九品仏駅より徒歩15分_x000D_
東急バス_x000D_
等々力～等々力(循環)_x000D_
(タマリバーバス)「東京都市大学入口」_x000D_
二子玉川～多摩川 「玉堤一丁目」</t>
  </si>
  <si>
    <t>大井町線, 九品仏駅, 尾山台駅</t>
  </si>
  <si>
    <t>https://www.city.setagaya.lg.jp/mokuji/kusei/012/003/002/003/d00012869.html</t>
  </si>
  <si>
    <t>おやまだいみどりほいくえん</t>
  </si>
  <si>
    <t>03-3702-1888</t>
  </si>
  <si>
    <t>東急大井町線 尾山台駅 徒歩5分</t>
  </si>
  <si>
    <t>https://www.city.setagaya.lg.jp/mokuji/kusei/012/003/002/003/d00158758.html</t>
  </si>
  <si>
    <t>おりーびあほいくえん</t>
  </si>
  <si>
    <t>午前7時15分～午後6時15分(延長 午後8時15分まで)</t>
  </si>
  <si>
    <t>03-5431-3767</t>
  </si>
  <si>
    <t>東急田園都市線 駒沢大学駅 徒歩4分</t>
  </si>
  <si>
    <t>https://www.city.setagaya.lg.jp/mokuji/kusei/012/003/002/001/d00011734.html</t>
  </si>
  <si>
    <t>かぜのおかめぐみほいくえんかぜとう</t>
  </si>
  <si>
    <t>午前7時15分～午後6時15分 （延長　午後6時15分～午後7時15分まで）</t>
  </si>
  <si>
    <t>03-6265-7412</t>
  </si>
  <si>
    <t>小田急線世田谷代田駅徒歩5分</t>
  </si>
  <si>
    <t>世田谷代田駅</t>
  </si>
  <si>
    <t>https://www.city.setagaya.lg.jp/mokuji/kusei/012/003/002/002/d00197007.html</t>
  </si>
  <si>
    <t>かぜのおかめぐみほいくえんもりとう</t>
  </si>
  <si>
    <t>午前7時15分～午後6時15分まで （延長　午後6時15分～午後8時15分まで）</t>
  </si>
  <si>
    <t>小田急線世田谷代田駅徒歩9分</t>
  </si>
  <si>
    <t>https://www.city.setagaya.lg.jp/mokuji/kodomo/003/001/002/003/d00197005.html</t>
  </si>
  <si>
    <t>Gakkenほいくえん　砧</t>
  </si>
  <si>
    <t>がっけんほいくえん　きぬた</t>
  </si>
  <si>
    <t>午前7時15分～午後6時15分(延長　午後8時15分まで)</t>
  </si>
  <si>
    <t>03-3415-8271</t>
  </si>
  <si>
    <t>小田急線　祖師谷大蔵駅(駅からの距離：約500ｍ移動にかかる時間：徒歩約6分)</t>
  </si>
  <si>
    <t>https://www.city.setagaya.lg.jp/mokuji/kusei/012/003/002/004/d00138954.html</t>
  </si>
  <si>
    <t>Gakkenほいくえん　等々力</t>
  </si>
  <si>
    <t>がっけんほいくえん　とどろき</t>
  </si>
  <si>
    <t>午前7時15分～午後6時15分(延長 午後8時15分)</t>
  </si>
  <si>
    <t>03-5752-1712</t>
  </si>
  <si>
    <t>東急大井町線 尾山台駅 徒歩3分</t>
  </si>
  <si>
    <t>https://www.city.setagaya.lg.jp/mokuji/kusei/012/003/002/003/d00145442.html</t>
  </si>
  <si>
    <t>かほる保育園</t>
    <rPh sb="3" eb="6">
      <t>ホイクエン</t>
    </rPh>
    <phoneticPr fontId="18"/>
  </si>
  <si>
    <t>かほるほいくえん</t>
    <phoneticPr fontId="18"/>
  </si>
  <si>
    <t>午前7時15分～午後6時15分まで
（延長　午後6時15分～午後8時15分まで）</t>
    <phoneticPr fontId="18"/>
  </si>
  <si>
    <t>上野毛3-11-1</t>
    <rPh sb="0" eb="3">
      <t>カミノゲ</t>
    </rPh>
    <phoneticPr fontId="18"/>
  </si>
  <si>
    <t>03-6432-3430</t>
    <phoneticPr fontId="18"/>
  </si>
  <si>
    <t>東急大井町線「上野毛駅」徒歩5分</t>
    <phoneticPr fontId="18"/>
  </si>
  <si>
    <t>大井町線, 上野毛駅</t>
    <rPh sb="6" eb="9">
      <t>カミノゲ</t>
    </rPh>
    <phoneticPr fontId="18"/>
  </si>
  <si>
    <t>https://www.city.setagaya.lg.jp/mokuji/kusei/012/003/002/003/d00187480.html</t>
  </si>
  <si>
    <t>03-6411-0352</t>
  </si>
  <si>
    <t>小田急線成城学園前駅もしくは東急田園都市線二子玉川駅より_x000D_
東急バス・小田急バス（玉07）「永安寺」もしくは「鎌田」徒歩8分</t>
  </si>
  <si>
    <t>https://www.city.setagaya.lg.jp/mokuji/kusei/012/003/002/004/d00151974.html</t>
  </si>
  <si>
    <t>鎌田のびやか園分園</t>
  </si>
  <si>
    <t>午前7時15分～午後6時15分まで(延長　午後7時15分まで)</t>
  </si>
  <si>
    <t>成城6-13-2　住友生命ビル1階</t>
  </si>
  <si>
    <t>03-6411-4492</t>
  </si>
  <si>
    <t>小田急線成城学園前駅　徒歩3分</t>
  </si>
  <si>
    <t>https://www.city.setagaya.lg.jp/mokuji/kusei/012/003/002/004/d00148446.html</t>
  </si>
  <si>
    <t>かみきたさわこぐまほいくえん</t>
  </si>
  <si>
    <t>京王線 上北沢駅 徒歩10分</t>
  </si>
  <si>
    <t>https://www.city.setagaya.lg.jp/mokuji/kusei/012/003/002/005/d00151976.html</t>
  </si>
  <si>
    <t>かみまちしぜんのくにほいくえん</t>
  </si>
  <si>
    <t>午前7時15分～午後6時15分(延長 午後6時15分～8時15分)</t>
  </si>
  <si>
    <t>03-3420-4170</t>
  </si>
  <si>
    <t>東急電鉄世田谷線 上町駅 徒歩5分</t>
  </si>
  <si>
    <t>https://www.city.setagaya.lg.jp/mokuji/kusei/012/003/002/001/d00165079.html</t>
  </si>
  <si>
    <t>かみようがあおいそらほいくえん</t>
  </si>
  <si>
    <t>03-6413-5292</t>
  </si>
  <si>
    <t>東急田園都市線 用賀駅 徒歩25分_x000D_
用賀駅より東急バス(用01)「用賀公園」徒歩3分</t>
  </si>
  <si>
    <t xml:space="preserve">https://www.city.setagaya.lg.jp/mokuji/kusei/012/003/002/003/d00158762.html </t>
  </si>
  <si>
    <t>からすやまいちごほいくえん</t>
  </si>
  <si>
    <t>午前7時15分～午後6時15分まで(延長　午後6時15分～午後8時15分まで)</t>
  </si>
  <si>
    <t>03-5969-1516</t>
  </si>
  <si>
    <t>京王線千歳烏山駅より徒歩15分 京王線千歳烏山駅より小田急バス(吉02吉祥寺中央口行き、または吉02吉祥寺駅行き) 「千歳烏山駅北口」→「ときわ橋」下車徒歩1分</t>
  </si>
  <si>
    <t>https://www.city.setagaya.lg.jp/mokuji/kusei/012/003/002/005/d00138957.html</t>
  </si>
  <si>
    <t>からすやますぎのこほいくえん</t>
  </si>
  <si>
    <t>03-3326-5876</t>
  </si>
  <si>
    <t>京王線 千歳烏山駅 徒歩10分_x000D_
京王バス 千歳船橋駅～千歳烏山駅「粕谷町」徒歩3分</t>
  </si>
  <si>
    <t>https://www.city.setagaya.lg.jp/mokuji/kusei/012/003/002/005/d00011793.html</t>
  </si>
  <si>
    <t>烏山杉の子保育園分園 みなみ風</t>
  </si>
  <si>
    <t>からすやますぎのこほいくえんぶんえんみなみかぜ</t>
  </si>
  <si>
    <t>03-6413-7372</t>
  </si>
  <si>
    <t>小田急線　千歳船橋駅　徒歩12分</t>
  </si>
  <si>
    <t>https://www.city.setagaya.lg.jp/mokuji/kusei/012/003/002/001/d00033411.html</t>
  </si>
  <si>
    <t>からすやまつばさほいくえん</t>
  </si>
  <si>
    <t>午前7時15分～午後6時15分まで(延長 午後6時15分～午後8時15分)</t>
  </si>
  <si>
    <t>03-3307-5552</t>
  </si>
  <si>
    <t>京王線 芦花公園駅 下車徒歩7分</t>
  </si>
  <si>
    <t>https://www.city.setagaya.lg.jp/mokuji/kusei/012/003/002/005/d00147975.html</t>
  </si>
  <si>
    <t>からすやまほいくえん</t>
  </si>
  <si>
    <t>午前7時15分～午後6時15分(延長 午後10時15分)</t>
  </si>
  <si>
    <t>03-3326-1701</t>
  </si>
  <si>
    <t>京王線 千歳烏山駅 徒歩5分</t>
  </si>
  <si>
    <t>https://www.city.setagaya.lg.jp/mokuji/kusei/012/003/002/005/d00011789.html</t>
  </si>
  <si>
    <t>かわだほいくえん</t>
  </si>
  <si>
    <t>03-3324-2228</t>
  </si>
  <si>
    <t>小田急線　豪徳寺駅　徒歩2分_x000D_
世田谷線　山下駅　徒歩1分</t>
  </si>
  <si>
    <t>小田急線, 豪徳寺駅, 世田谷線, 山下駅</t>
  </si>
  <si>
    <t>https://www.city.setagaya.lg.jp/mokuji/kusei/012/003/002/002/d00011747.html</t>
  </si>
  <si>
    <t>きたからすやまなごみほいくえん</t>
  </si>
  <si>
    <t>03-3326-7539</t>
  </si>
  <si>
    <t>京王線　千歳烏山駅　徒歩10分</t>
  </si>
  <si>
    <t>https://www.city.setagaya.lg.jp/mokuji/kusei/012/003/002/005/d00125115.html</t>
  </si>
  <si>
    <t>きたざわみこころほいくえん</t>
  </si>
  <si>
    <t>03-6804-8414</t>
  </si>
  <si>
    <t>小田急線京王井の頭線下北沢駅　徒歩8分</t>
  </si>
  <si>
    <t>https://www.city.setagaya.lg.jp/mokuji/kusei/012/003/002/002/d00185217.html</t>
  </si>
  <si>
    <t>きたみののはなほいくえん</t>
  </si>
  <si>
    <t>喜多見3－21－22</t>
  </si>
  <si>
    <t>小田急線成城学園前より二子玉川行バス　次太夫堀公園前より徒歩5分</t>
  </si>
  <si>
    <t>https://www.city.setagaya.lg.jp/mokuji/kusei/012/003/002/004/d00133747.html</t>
  </si>
  <si>
    <t>きたみばおばぶほいくえん</t>
  </si>
  <si>
    <t>03-3749-1819</t>
  </si>
  <si>
    <t>小田急バス・東急バス　成城学園前南口～二子玉川駅　「下宿」下車　徒歩10分_x000D_
小田急バス　狛江駅南口～宇奈根　「荒玉水道」下車　徒歩5分</t>
  </si>
  <si>
    <t>https://www.city.setagaya.lg.jp/mokuji/kusei/012/003/002/004/d00036836.html</t>
  </si>
  <si>
    <t>キッズスマイル世田谷梅丘（私立）</t>
  </si>
  <si>
    <t>きっずすまいるせたがやうめおか（しりつ）</t>
  </si>
  <si>
    <t>03-6413-0643</t>
  </si>
  <si>
    <t>小田急線　梅ヶ丘駅　徒歩5分</t>
  </si>
  <si>
    <t>https://www.city.setagaya.lg.jp/mokuji/kusei/012/003/002/002/d00190874.html</t>
  </si>
  <si>
    <t>きっずすまいるせたがやかみうま</t>
  </si>
  <si>
    <t>午前7時15分～午後6時15分(延長午後8時15分)</t>
  </si>
  <si>
    <t>世田谷線 松蔭神社前</t>
  </si>
  <si>
    <t>https://www.city.setagaya.lg.jp/mokuji/kusei/012/003/002/001/d00145440.html</t>
  </si>
  <si>
    <t>きっずすまいるせたがやちとせだい</t>
  </si>
  <si>
    <t>03-5787-7513</t>
  </si>
  <si>
    <t>小田急線 千歳船橋駅 徒歩16分</t>
  </si>
  <si>
    <t>https://www.city.setagaya.lg.jp/mokuji/kusei/012/003/002/004/d00158780.html</t>
  </si>
  <si>
    <t>きっど・すていせたがやなみほいくえん</t>
  </si>
  <si>
    <t>03-5483-1182</t>
  </si>
  <si>
    <t>東急東横線 田園調布駅 徒歩12分</t>
  </si>
  <si>
    <t>東横線, 田園調布駅</t>
  </si>
  <si>
    <t>https://www.city.setagaya.lg.jp/mokuji/kusei/012/003/002/003/d00151968.html</t>
  </si>
  <si>
    <t>きぬたほいくえん</t>
  </si>
  <si>
    <t>通常保育　午前7時15分～午後6時15分（延長　午後10時15分まで）</t>
  </si>
  <si>
    <t>03-3483-1955</t>
  </si>
  <si>
    <t>小田急線祖師ヶ谷大蔵駅　徒歩10分_x000D_
東急バス　渋谷～祖師ヶ谷大蔵「祖師ヶ谷大蔵」徒歩12分</t>
  </si>
  <si>
    <t>https://www.city.setagaya.lg.jp/mokuji/kusei/012/003/002/004/d00011768.html</t>
  </si>
  <si>
    <t>京王線桜上水駅　徒歩4分</t>
  </si>
  <si>
    <t>桜上水駅</t>
  </si>
  <si>
    <t>https://www.city.setagaya.lg.jp/mokuji/kusei/012/003/002/002/d00197004.html</t>
  </si>
  <si>
    <t>きょうどうほいくえん</t>
  </si>
  <si>
    <t>03-3427-4028</t>
  </si>
  <si>
    <t>小田急線 千歳船橋駅 徒歩7分</t>
  </si>
  <si>
    <t>https://www.city.setagaya.lg.jp/mokuji/kusei/012/003/002/001/d00011733.html</t>
  </si>
  <si>
    <t>くらるてほいくえん</t>
  </si>
  <si>
    <t>午前7時15分～午後6時15分(延長保育 午後8時15分)</t>
  </si>
  <si>
    <t>03-5799-6523</t>
  </si>
  <si>
    <t>東急世田谷線世田谷駅 徒歩3～4分 _x000D_
東急バス、小田急バス 世田谷区役所入口バス停 徒歩3～4分</t>
  </si>
  <si>
    <t>https://www.city.setagaya.lg.jp/mokuji/kusei/012/003/002/001/d00011795.html</t>
  </si>
  <si>
    <t>ぐりーんひるおくさわほいくえん</t>
  </si>
  <si>
    <t>03-3727-1834</t>
  </si>
  <si>
    <t>東急大井町線 緑が丘駅 徒歩5分_x000D_
東急目黒線 奥沢駅 徒歩8分</t>
  </si>
  <si>
    <t>https://www.city.setagaya.lg.jp/mokuji/kusei/012/003/002/003/d00031241.html</t>
  </si>
  <si>
    <t>グリーンヒル奥沢保育園分園グリーンバレー等々力保育園</t>
  </si>
  <si>
    <t>03-6432-2931</t>
  </si>
  <si>
    <t>東急大井町線等々力駅　徒歩5分</t>
  </si>
  <si>
    <t>https://www.city.setagaya.lg.jp/mokuji/kusei/012/003/002/003/d00125110.html</t>
  </si>
  <si>
    <t>03-6455-9512</t>
  </si>
  <si>
    <t>東急大井町線　上野毛駅　徒歩2分</t>
  </si>
  <si>
    <t>https://www.city.setagaya.lg.jp/mokuji/kusei/012/003/002/003/d00138961.html</t>
  </si>
  <si>
    <t>ぐりーんほーむひがしたまがわほいくえん</t>
  </si>
  <si>
    <t>03-6421-8971</t>
  </si>
  <si>
    <t>東急目黒線 奥沢駅 徒歩14分</t>
  </si>
  <si>
    <t>https://www.city.setagaya.lg.jp/mokuji/kusei/012/003/002/003/d00158757.html</t>
  </si>
  <si>
    <t>ぐろーばるきっずしょういんじんじゃえきまえほいくえん</t>
  </si>
  <si>
    <t>午前7時15分～午後6時15分まで （延長 午後6時15分～午後8時15分まで）</t>
  </si>
  <si>
    <t>東急世田谷線松陰神社前駅　徒歩1分</t>
  </si>
  <si>
    <t>松陰神社前駅</t>
  </si>
  <si>
    <t xml:space="preserve">https://www.city.setagaya.lg.jp/mokuji/kusei/012/003/002/001/d00197012.html </t>
  </si>
  <si>
    <t>ぐろーばるきっずせたがやよんちょうめえん</t>
  </si>
  <si>
    <t>午前7時15分～午後6時15分まで(延長 午後8時15分)</t>
  </si>
  <si>
    <t>03-6804-4531</t>
  </si>
  <si>
    <t>東急世田谷線 松陰神社前駅下車 徒歩3分</t>
  </si>
  <si>
    <t>https://www.city.setagaya.lg.jp/mokuji/kusei/012/003/002/001/d00148436.html</t>
  </si>
  <si>
    <t>くろーばるきっずわかばやしえん</t>
  </si>
  <si>
    <t>03-6450-9633</t>
  </si>
  <si>
    <t>東急世田谷線 若林駅 徒歩7分</t>
  </si>
  <si>
    <t>https://www.city.setagaya.lg.jp/mokuji/kusei/012/003/002/001/d00151955.html</t>
  </si>
  <si>
    <t>けいおうきっずぷらっつからすやま</t>
  </si>
  <si>
    <t>南烏山5-17-5 子育てステーション烏山2階</t>
  </si>
  <si>
    <t>京王線 千歳烏山駅 徒歩2分</t>
  </si>
  <si>
    <t>https://www.city.setagaya.lg.jp/mokuji/kusei/012/003/002/005/d00158791.html</t>
  </si>
  <si>
    <t>こまざわこだまほいくえん</t>
  </si>
  <si>
    <t>03-5787-8926</t>
  </si>
  <si>
    <t>東急田園都市線　駒沢大学駅　徒歩9分 東急世田谷線　　松陰神社前駅　徒歩10分 東急バス　渋05系統　駒沢中学校バス停　徒歩1分 東急バス　等11系統　向井天神橋バス停　徒歩5分</t>
  </si>
  <si>
    <t>https://www.city.setagaya.lg.jp/mokuji/kusei/012/003/002/001/d00138960.html</t>
  </si>
  <si>
    <t>こまざわどろんこほいくえん</t>
  </si>
  <si>
    <t>03-6455-9552</t>
  </si>
  <si>
    <t>東急田園都市線　駒沢大学駅　徒歩20分 東急バス　恵比寿駅～用賀駅、自由が丘駅～東京医療センター「学芸付属中学校」下車　徒歩1分</t>
  </si>
  <si>
    <t>https://www.city.setagaya.lg.jp/mokuji/kusei/012/003/002/003/d00138959.html</t>
  </si>
  <si>
    <t>こまざわわこうほいくえん</t>
  </si>
  <si>
    <t>東急電鉄田園都市線 駒沢大学駅 徒歩20分/東急バス 学芸附属中学前 徒歩3分</t>
  </si>
  <si>
    <t>https://www.city.setagaya.lg.jp/mokuji/kusei/012/003/002/003/d00165116.html</t>
  </si>
  <si>
    <t>こんびぷらざとどろきほいくえん</t>
  </si>
  <si>
    <t>午前7時30分～午後6時30分(延長 午後6時30分～午後8時30分)</t>
  </si>
  <si>
    <t>等々力2-32-16 ヴァレーサイドトドロキビル2階</t>
  </si>
  <si>
    <t>03-5706-2641</t>
  </si>
  <si>
    <t xml:space="preserve">東急大井町線 等々力駅 徒歩3分_x000D_
</t>
  </si>
  <si>
    <t>https://www.city.setagaya.lg.jp/mokuji/kusei/012/003/002/003/d00158767.html</t>
  </si>
  <si>
    <t>さくらがおかほいくえん</t>
  </si>
  <si>
    <t>03-3706-9399</t>
  </si>
  <si>
    <t>小田急線　千歳船橋駅　徒歩8分_x000D_
東急バス　渋谷・用賀駅～祖師谷大蔵駅、等々力操車所～祖師ケ谷折返所　笹原小学校前　徒歩5分</t>
  </si>
  <si>
    <t>https://www.city.setagaya.lg.jp/mokuji/kusei/012/003/002/001/d00011732.html</t>
  </si>
  <si>
    <t>さくらしんまちほいくえん</t>
  </si>
  <si>
    <t>03-6273-8586</t>
  </si>
  <si>
    <t>東急田園都市線桜新町駅　徒歩7分</t>
  </si>
  <si>
    <t>https://www.city.setagaya.lg.jp/mokuji/kusei/012/003/002/003/d00014406.html</t>
  </si>
  <si>
    <t>さくらすくすくほいくえん</t>
  </si>
  <si>
    <t>03-6413-5872</t>
  </si>
  <si>
    <t>小田急線「経堂駅」徒歩15分　・東急バス停　「農大前」徒歩1分</t>
  </si>
  <si>
    <t>https://www.city.setagaya.lg.jp/mokuji/kusei/012/003/002/001/d00138953.html</t>
  </si>
  <si>
    <t>さくらのうたほいくえん</t>
  </si>
  <si>
    <t>03-6804-4681</t>
  </si>
  <si>
    <t>小田急線 千歳船橋駅 徒歩13分 または東急バス(園01)「三本杉」徒歩1分/成城学園前駅より東急バス(渋24・用06・等12)「宇山」徒歩1分/用賀駅より東急バス(用06・等12)「宇山」徒歩1分</t>
  </si>
  <si>
    <t>https://www.city.setagaya.lg.jp/mokuji/kusei/012/003/002/001/d00151956.html</t>
  </si>
  <si>
    <t>03-5797-5300</t>
  </si>
  <si>
    <t>東急田園都市線　用賀駅　徒歩6分</t>
  </si>
  <si>
    <t>https://www.city.setagaya.lg.jp/mokuji/kusei/012/003/002/003/d00033357.html</t>
  </si>
  <si>
    <t>さくらのそのほいくえん</t>
  </si>
  <si>
    <t>03-5450-6033</t>
  </si>
  <si>
    <t>小田急線　千歳船橋駅　徒歩15分</t>
  </si>
  <si>
    <t>https://www.city.setagaya.lg.jp/mokuji/kusei/012/003/002/001/d00033454.html</t>
  </si>
  <si>
    <t>さくらのその保育園　分園つぼみ</t>
  </si>
  <si>
    <t>さくらのそのほいくえんぶんえん　つぼみ</t>
  </si>
  <si>
    <t>03-6413-9607</t>
  </si>
  <si>
    <t>小田急線 千歳船橋駅 徒歩3分</t>
  </si>
  <si>
    <t>https://www.city.setagaya.lg.jp/mokuji/kusei/012/003/002/001/d00165113.html</t>
  </si>
  <si>
    <t>さなえほいくえん</t>
  </si>
  <si>
    <t>京王線　桜上水駅　徒歩12分</t>
  </si>
  <si>
    <t>https://www.city.setagaya.lg.jp/mokuji/kusei/012/003/002/002/d00011746.html</t>
  </si>
  <si>
    <t>さなえほいくえんぶんえんほなみ</t>
  </si>
  <si>
    <t>03-5355-0557</t>
  </si>
  <si>
    <t>京王線 下高井戸駅 徒歩5分</t>
  </si>
  <si>
    <t>https://www.city.setagaya.lg.jp/mokuji/kusei/012/003/002/002/d00033412.html</t>
  </si>
  <si>
    <t>さんげんぢゃやえほんほいくえん</t>
  </si>
  <si>
    <t>03-6805-4372</t>
  </si>
  <si>
    <t>東急世田谷線・田園都市線 三軒茶屋駅 徒歩4分</t>
  </si>
  <si>
    <t>https://www.city.setagaya.lg.jp/mokuji/kusei/012/003/002/001/d00158753.html</t>
  </si>
  <si>
    <t>三軒茶屋わこう保育園（駒沢わこう保育園の分園）</t>
  </si>
  <si>
    <t>さんげんちゃやわこうほいくえん</t>
  </si>
  <si>
    <t>03-3410-3716</t>
  </si>
  <si>
    <t xml:space="preserve">東急田園都市線「三軒茶屋駅」徒歩10分_x000D_
東急世田谷線「西太子堂駅」徒歩7分_x000D_
</t>
  </si>
  <si>
    <t>田園都市線, 三軒茶屋駅, 世田谷線, 三軒茶屋駅, 西太子堂駅</t>
  </si>
  <si>
    <t>https://www.city.setagaya.lg.jp/mokuji/kusei/012/003/002/001/d00185205.html</t>
  </si>
  <si>
    <t>さんちゃこだまほいくえん</t>
  </si>
  <si>
    <t>03-3414-5045</t>
  </si>
  <si>
    <t>東急世田谷線・田園都市線 三軒茶屋駅 徒歩13分_x000D_
東急田園都市線 駒沢大学駅 徒歩15分</t>
  </si>
  <si>
    <t>田園都市線, 三軒茶屋駅, 駒沢大学駅, 世田谷線, 三軒茶屋駅</t>
  </si>
  <si>
    <t>https://www.city.setagaya.lg.jp/mokuji/kusei/012/003/002/001/d00158755.html</t>
  </si>
  <si>
    <t>さんべびーるーむ</t>
  </si>
  <si>
    <t>東急田園都市線、世田谷線 三軒茶屋駅 徒歩3分</t>
  </si>
  <si>
    <t>https://www.city.setagaya.lg.jp/mokuji/kusei/012/003/002/001/d00193832.html</t>
  </si>
  <si>
    <t>しもうまはとぽっぽほいくえん</t>
  </si>
  <si>
    <t>03-5432-4682</t>
  </si>
  <si>
    <t>東急世田谷線 三軒茶屋駅 徒歩15分_x000D_
東急東横線 学芸大学駅 徒歩20分</t>
  </si>
  <si>
    <t>東横線, 学芸大学駅, 世田谷線, 三軒茶屋駅</t>
  </si>
  <si>
    <t>https://www.city.setagaya.lg.jp/mokuji/kusei/012/003/002/001/d00011729.html</t>
  </si>
  <si>
    <t>しもうまはとぽっぽほいくえんぶんえんののはなえん</t>
  </si>
  <si>
    <t>03-5779-6241</t>
  </si>
  <si>
    <t>東急田園都市線　池尻大橋駅　徒歩15分_x000D_
京王井の頭線　池ノ上駅　徒歩10分</t>
  </si>
  <si>
    <t>田園都市線, 池尻大橋駅, 井の頭線, 池ノ上駅</t>
  </si>
  <si>
    <t>https://www.city.setagaya.lg.jp/mokuji/kusei/012/003/002/001/d00033353.html</t>
  </si>
  <si>
    <t>しもきたざわそらいろほいくえん</t>
  </si>
  <si>
    <t>03-5432-9761</t>
  </si>
  <si>
    <t>京王井の頭線新代田駅　徒歩6分_x000D_
京王井の頭線・小田急小田原線下北沢駅　徒歩5分</t>
  </si>
  <si>
    <t>新代田駅, 下北沢駅</t>
  </si>
  <si>
    <t>https://www.city.setagaya.lg.jp/mokuji/kusei/012/003/002/002/d00197009.html</t>
  </si>
  <si>
    <t>しゅんめいほいくえん</t>
  </si>
  <si>
    <t>午前7時30分～午後6時30分</t>
  </si>
  <si>
    <t>03-3426-9711</t>
  </si>
  <si>
    <t>なし</t>
  </si>
  <si>
    <t>小田急線　豪徳寺駅　徒歩1分_x000D_
東急世田谷線　山下駅　徒歩2分</t>
  </si>
  <si>
    <t>https://www.city.setagaya.lg.jp/mokuji/kusei/012/003/002/002/d00011745.html</t>
  </si>
  <si>
    <t>しょうわなーすりー</t>
  </si>
  <si>
    <t>03-3411-6202</t>
  </si>
  <si>
    <t xml:space="preserve">東急田園都市線三軒茶屋駅 徒歩5分_x000D_
</t>
  </si>
  <si>
    <t>https://www.city.setagaya.lg.jp/mokuji/kusei/012/003/002/001/d00141152.html</t>
  </si>
  <si>
    <t>すこやかえん</t>
  </si>
  <si>
    <t>小田急線千歳船橋駅 徒歩5分</t>
  </si>
  <si>
    <t>https://www.city.setagaya.lg.jp/mokuji/kusei/012/003/002/004/d00011779.html</t>
  </si>
  <si>
    <t>すこやかえんぶんえんきりん</t>
  </si>
  <si>
    <t>03-5426-0287</t>
  </si>
  <si>
    <t>小田急線　千歳船橋駅　徒歩5分</t>
  </si>
  <si>
    <t>https://www.city.setagaya.lg.jp/mokuji/kusei/012/003/002/001/d00033409.html</t>
  </si>
  <si>
    <t>すまいるきっずこまつなぎほいくえん</t>
  </si>
  <si>
    <t>下馬4-27-26-2F</t>
  </si>
  <si>
    <t>03-3419-8686</t>
  </si>
  <si>
    <t>03-3467-8587</t>
  </si>
  <si>
    <t>東急東横線祐天寺駅徒歩16分</t>
  </si>
  <si>
    <t>東横線, 祐天寺駅</t>
  </si>
  <si>
    <t>https://www.city.setagaya.lg.jp/mokuji/kusei/012/003/002/001/d00185196.html</t>
  </si>
  <si>
    <t>すまいるきっずさくらしんまちほいくえん</t>
  </si>
  <si>
    <t>桜新町2-6-4</t>
    <phoneticPr fontId="18"/>
  </si>
  <si>
    <t>03-3425-4433</t>
  </si>
  <si>
    <t>東急田園都市線桜新町駅　　徒歩1～2分</t>
    <rPh sb="0" eb="2">
      <t>トウキュウ</t>
    </rPh>
    <rPh sb="2" eb="7">
      <t>デンエントシセン</t>
    </rPh>
    <rPh sb="7" eb="10">
      <t>サクラシンマチ</t>
    </rPh>
    <rPh sb="10" eb="11">
      <t>エキ</t>
    </rPh>
    <rPh sb="13" eb="15">
      <t>トホ</t>
    </rPh>
    <rPh sb="18" eb="19">
      <t>フン</t>
    </rPh>
    <phoneticPr fontId="18"/>
  </si>
  <si>
    <t>https://www.city.setagaya.lg.jp/mokuji/kusei/012/003/002/003/d00152137.html</t>
  </si>
  <si>
    <t>すまいるきっずしもきたざわほいくえん</t>
  </si>
  <si>
    <t>小田急線 下北沢駅 徒歩3分</t>
  </si>
  <si>
    <t>小田急線, 下北沢駅</t>
  </si>
  <si>
    <t>https://www.city.setagaya.lg.jp/mokuji/kusei/012/003/002/002/d00152143.html</t>
  </si>
  <si>
    <t>すまいるきっずどれみふぁほいくえん</t>
  </si>
  <si>
    <t>午前7時15分～午後６時15分（延長　午後6時15分～午後8時15分）</t>
  </si>
  <si>
    <t>03-3421-6077</t>
  </si>
  <si>
    <t>小田急線・京王井の頭線　下北沢駅 徒歩 1分</t>
  </si>
  <si>
    <t>https://www.city.setagaya.lg.jp/theme/006/001/010/002/d00192363.html</t>
  </si>
  <si>
    <t>せいいくしせいほいくえん</t>
  </si>
  <si>
    <t>通常保育　午前7時15分～午後6時15分（延長　翌午前7時15分まで（24時間対応））</t>
  </si>
  <si>
    <t>大蔵2-10-18 成育医療センター敷地内</t>
  </si>
  <si>
    <t>03-3416-1501</t>
  </si>
  <si>
    <t>小田急小田原線「祖師ヶ谷大蔵」駅より徒歩15分_x000D_
「成育医療センター前」「成育医療センター」バス停より徒歩すぐ_x000D_
東急・小田急【渋24】渋谷駅～成城学園前駅西口_x000D_
小田急【渋26】渋谷駅～調布駅南口_x000D_
東急【等12】等々力操車所～成城学園前駅南口_x000D_
東急【用06】用賀駅～成城学園前駅南口_x000D_
東急【都立01】都立大学駅北口～成城学園前駅南口_x000D_
東急【玉31東急コーチ】【玉32東急コーチ】二子玉川駅～成育医療センター</t>
  </si>
  <si>
    <t>https://www.city.setagaya.lg.jp/mokuji/kusei/012/003/002/004/d00019553.html</t>
  </si>
  <si>
    <t>午前7時15分～午後6時15分（延長：午後7時15分まで）</t>
  </si>
  <si>
    <t xml:space="preserve">小田急線　梅ヶ丘駅　徒歩1分_x000D_
</t>
  </si>
  <si>
    <t>https://www.city.setagaya.lg.jp/mokuji/kusei/012/003/002/002/d00025981.html</t>
  </si>
  <si>
    <t>せいかつくらぶほいくえんぽむ・きぬた</t>
  </si>
  <si>
    <t>03-5727-9596</t>
  </si>
  <si>
    <t>小田急線 千歳船橋駅 徒歩12分</t>
  </si>
  <si>
    <t>https://www.city.setagaya.lg.jp/mokuji/kusei/012/003/002/004/d00158773.html</t>
  </si>
  <si>
    <t>せいかつくらぶほいくえんぽむ・きぬたぶんえん</t>
  </si>
  <si>
    <t>午前7時15分～午後6時15分(延長 午後6時15分～午後7時15分)</t>
  </si>
  <si>
    <t>砧4-38-4 グランドテラス1階</t>
  </si>
  <si>
    <t>03-5727-0638</t>
  </si>
  <si>
    <t>小田急線 祖師ヶ谷大蔵駅 徒歩8分</t>
  </si>
  <si>
    <t>https://www.city.setagaya.lg.jp/mokuji/kusei/012/003/002/004/d00138999.html</t>
  </si>
  <si>
    <t>せいじょうつくしんぼほいくえん</t>
  </si>
  <si>
    <t>通常保育　午前7時15分～午後6時15分（延長　午後8時15分まで)</t>
  </si>
  <si>
    <t>成城8－27－17</t>
  </si>
  <si>
    <t>03-6411-3339</t>
  </si>
  <si>
    <t>小田急バス　成城学園前駅⇔千歳船橋駅、千歳烏山駅「都立総合工科高校前」徒歩5分_x000D_
成城学園前駅⇔仙川⇔調布駅、狛江駅「入間町三丁目」徒歩5分</t>
  </si>
  <si>
    <t>https://www.city.setagaya.lg.jp/mokuji/kusei/012/003/002/004/d00125109.html</t>
  </si>
  <si>
    <t>せたがやいちいほいくえんきたういんぐ</t>
  </si>
  <si>
    <t>03-6432-6112</t>
  </si>
  <si>
    <t>東急田園都市線 桜新町駅 徒歩10分</t>
  </si>
  <si>
    <t>桜新町駅</t>
  </si>
  <si>
    <t>https://www.city.setagaya.lg.jp/mokuji/kusei/012/003/002/001/d00142774.html</t>
  </si>
  <si>
    <t>せたがやいちいほいくえんみなみういんぐ</t>
  </si>
  <si>
    <t>03-6413-7172</t>
  </si>
  <si>
    <t>https://www.city.setagaya.lg.jp/mokuji/kusei/012/003/002/001/d00145444.html</t>
  </si>
  <si>
    <t>せたがやいっちょうめゆたかえん</t>
  </si>
  <si>
    <t>03-5799-7381</t>
  </si>
  <si>
    <t>東急世田谷線世田谷駅徒歩5分</t>
  </si>
  <si>
    <t>https://www.city.setagaya.lg.jp/mokuji/kusei/012/003/002/001/d00185188.html</t>
  </si>
  <si>
    <t>せたがやおとぎのもりほいくえん</t>
  </si>
  <si>
    <t>通常保育　午前7時15分～午後6時15分/（延長　午後8時15分まで）</t>
  </si>
  <si>
    <t>03-5797-9772</t>
  </si>
  <si>
    <t>最寄り駅：田園都市線　二子玉川駅</t>
  </si>
  <si>
    <t>https://www.city.setagaya.lg.jp/mokuji/kusei/012/003/002/004/d00134581.html</t>
  </si>
  <si>
    <t>せたがやこころほいくえん</t>
  </si>
  <si>
    <t>03-5752-2112</t>
  </si>
  <si>
    <t>田園都市線「駒澤大学駅」より_x000D_
等々力駅行バス5分「深沢不動前」下車徒歩5分</t>
  </si>
  <si>
    <t>https://www.city.setagaya.lg.jp/mokuji/kusei/012/003/002/003/d00145443.html</t>
  </si>
  <si>
    <t>せたがやことりのもりほいくえん</t>
  </si>
  <si>
    <t>03-3305-5520</t>
  </si>
  <si>
    <t>京王線「千歳烏山」駅より徒歩20分_x000D_
小田急バス「ときわ橋」バス停より徒歩5分_x000D_
小田急【吉02】吉祥寺駅～千歳烏山駅</t>
  </si>
  <si>
    <t>https://www.city.setagaya.lg.jp/mokuji/kusei/012/003/002/005/d00031238.html</t>
  </si>
  <si>
    <t>せたがやじんじほようえん</t>
  </si>
  <si>
    <t>03-6432-2665</t>
  </si>
  <si>
    <t>東急大井町線 等々力駅 徒歩15分/東急バス「玉堤小学校」徒歩3分</t>
  </si>
  <si>
    <t>https://www.city.setagaya.lg.jp/mokuji/kusei/012/003/002/003/d00151967.html</t>
  </si>
  <si>
    <t>せたがやだいたじんじほようえん</t>
  </si>
  <si>
    <t>03-5787-8174</t>
  </si>
  <si>
    <t>小田急小田原線　世田谷代田駅　徒歩3分</t>
  </si>
  <si>
    <t>小田急線, 世田谷代田駅</t>
  </si>
  <si>
    <t>https://www.city.setagaya.lg.jp/mokuji/kusei/012/003/002/002/d00185213.html</t>
  </si>
  <si>
    <t>せたがやつくしんぼほいくえん</t>
  </si>
  <si>
    <t>京王線「千歳烏山」駅より徒歩15分_x000D_
小田急「榎」バス停より徒歩すぐ_x000D_
小田急【成02】成城学園前駅西口～千歳烏山駅北口_x000D_
小田急【成06】成城学園前駅西口～千歳烏山駅南口_x000D_
小田急【歳20】千歳船橋駅～成城学園前駅西口_x000D_
小田急【歳21】千歳船橋駅～成城学園前駅西口</t>
  </si>
  <si>
    <t>https://www.city.setagaya.lg.jp/mokuji/kusei/012/003/002/004/d00024862.html</t>
  </si>
  <si>
    <t>せたがやはっとほいくえん</t>
  </si>
  <si>
    <t>田園都市線三軒茶屋駅 徒歩20分、東横線学芸大学駅徒歩 15分</t>
  </si>
  <si>
    <t>東横線, 学芸大学駅, 田園都市線, 三軒茶屋駅</t>
  </si>
  <si>
    <t>https://www.city.setagaya.lg.jp/mokuji/kusei/012/003/002/001/d00133975.html</t>
  </si>
  <si>
    <t>そしがやほいくえん</t>
  </si>
  <si>
    <t>通常保育 午前7時15分～午後6時15分(延長保育 午後8時15分まで)</t>
  </si>
  <si>
    <t>京王線 千歳烏山駅 徒歩17分_x000D_
京王バス 千歳烏山駅東口～成城学園前駅「榎」 徒歩3分_x000D_
小田急バス 成城学園前駅北口～千歳船橋駅北口「駒大グランド」 徒歩3分</t>
  </si>
  <si>
    <t>https://www.city.setagaya.lg.jp/mokuji/kusei/012/003/002/005/d00011792.html</t>
  </si>
  <si>
    <t>そしがやほいくえんぶんえん</t>
  </si>
  <si>
    <t>03-5384-2461</t>
  </si>
  <si>
    <t>京王線 千歳烏山駅 徒歩20分_x000D_
京王線 仙川駅 徒歩17分_x000D_
小田急バス 成城学園前駅北口～千歳船橋駅北口「駒大グランド」徒歩5分</t>
  </si>
  <si>
    <t>京王線, 千歳烏山駅, 仙川駅</t>
  </si>
  <si>
    <t>https://www.city.setagaya.lg.jp/mokuji/kusei/012/003/002/005/d00021034.html</t>
  </si>
  <si>
    <t>そしがやわかばほいくえん</t>
  </si>
  <si>
    <t>小田急線 祖師ヶ谷大蔵駅 徒歩15分</t>
  </si>
  <si>
    <t>https://www.city.setagaya.lg.jp/mokuji/kusei/012/003/002/004/d00011777.html</t>
  </si>
  <si>
    <t>そしがやわかばほいくえんちとせふなばしぶんえんあおば</t>
  </si>
  <si>
    <t>03-5799-6802</t>
  </si>
  <si>
    <t>小田急線 千歳船橋駅 徒歩2分</t>
  </si>
  <si>
    <t>https://www.city.setagaya.lg.jp/mokuji/kusei/012/003/002/001/d00155826.html</t>
  </si>
  <si>
    <t>そらのとりほいくえん</t>
  </si>
  <si>
    <t>03-6809-8851</t>
  </si>
  <si>
    <t>大井町線 等々力駅 徒歩13分</t>
  </si>
  <si>
    <t>https://www.city.setagaya.lg.jp/mokuji/kusei/012/003/002/003/d00165155.html</t>
  </si>
  <si>
    <t>だいざわききょうほいくえん</t>
  </si>
  <si>
    <t>03-3410-1172</t>
  </si>
  <si>
    <t>小田急線 下北沢駅 徒歩12分_x000D_
井の頭線 池ノ上駅 徒歩9分</t>
  </si>
  <si>
    <t>井の頭線, 池ノ上駅, 小田急線, 下北沢駅</t>
  </si>
  <si>
    <t>https://www.city.setagaya.lg.jp/mokuji/kusei/012/003/002/002/d00158756.html</t>
  </si>
  <si>
    <t>だいざわみこころほいくえん</t>
  </si>
  <si>
    <t>午前7時15分～午後6時15分（延長　午後8時15分）</t>
  </si>
  <si>
    <t>代沢2－27－1</t>
  </si>
  <si>
    <t>03-6805-2946</t>
  </si>
  <si>
    <t>小田急線、京王井の頭線「下北沢」駅南口下車　徒歩8分</t>
  </si>
  <si>
    <t>下北沢駅</t>
  </si>
  <si>
    <t>https://www.city.setagaya.lg.jp/mokuji/kusei/012/003/002/002/d00134579.html</t>
  </si>
  <si>
    <t>たいしどうなごみほいくえん</t>
  </si>
  <si>
    <t>03-3422-7539</t>
  </si>
  <si>
    <t>東急田園都市線・東急世田谷線　三軒茶屋駅　徒歩8分</t>
  </si>
  <si>
    <t>https://www.city.setagaya.lg.jp/mokuji/kusei/012/003/002/001/d00031206.html</t>
  </si>
  <si>
    <t>だいにいちごほいくえん</t>
  </si>
  <si>
    <t xml:space="preserve">03-5969-1501 </t>
  </si>
  <si>
    <t>京王線 芦花公園駅下車 徒歩3分</t>
  </si>
  <si>
    <t>https://www.city.setagaya.lg.jp/mokuji/kusei/012/003/002/005/d00145434.html</t>
  </si>
  <si>
    <t>たいようのこせたがやきぬたほいくえん</t>
  </si>
  <si>
    <t>03-6805-8391</t>
  </si>
  <si>
    <t>小田急線 祖師ヶ谷大蔵駅 徒歩7分</t>
  </si>
  <si>
    <t>https://www.city.setagaya.lg.jp/mokuji/kusei/012/003/002/004/d00145433.html</t>
  </si>
  <si>
    <t>たいようのこせたがやふなばしほいくえん</t>
  </si>
  <si>
    <t>03-5429-0716</t>
  </si>
  <si>
    <t>小田急線 千歳船橋駅 バス7分</t>
  </si>
  <si>
    <t>https://www.city.setagaya.lg.jp/mokuji/kusei/012/003/002/004/d00138996.html</t>
  </si>
  <si>
    <t>たいようのこめぐりさわほいくえん</t>
  </si>
  <si>
    <t>午前7時15分～午後6時15分(延長保育 午後8時15分まで)</t>
  </si>
  <si>
    <t>03-5429-9212</t>
  </si>
  <si>
    <t>小田急線 千歳船橋駅・経堂駅・祖師ヶ谷大蔵駅 _x000D_
京王線 芦花公園駅・八幡山駅・千歳烏山駅_x000D_
それぞれ各駅よりバスで5分、下車徒歩2分</t>
  </si>
  <si>
    <t>京王線, 八幡山駅, 芦花公園駅, 千歳烏山駅, 小田急線, 経堂駅, 千歳船橋駅, 祖師ヶ谷大蔵駅</t>
  </si>
  <si>
    <t>https://www.city.setagaya.lg.jp/mokuji/kusei/012/003/002/004/d00124616.html</t>
  </si>
  <si>
    <t>太陽の子めぐりさわ保育園分園太陽の子千歳台二丁目保育園</t>
  </si>
  <si>
    <t>たいようのこめぐりさわほいくえんぶんえんたいようのこちとせだいにちょうめほいくえん</t>
  </si>
  <si>
    <t>03-6277-9947</t>
  </si>
  <si>
    <t>小田急小田原線 祖師ヶ谷大蔵駅 徒歩11分</t>
  </si>
  <si>
    <t>https://www.city.setagaya.lg.jp/mokuji/kusei/012/003/002/004/d00152084.html</t>
  </si>
  <si>
    <t>たまがわみんなの家</t>
  </si>
  <si>
    <t>たまがわみんなのいえ</t>
  </si>
  <si>
    <t>玉川3－39－22</t>
  </si>
  <si>
    <t>東急田園都市線二子玉川駅　徒歩10分</t>
  </si>
  <si>
    <t>https://www.city.setagaya.lg.jp/mokuji/kusei/012/003/002/003/d00133752.html</t>
  </si>
  <si>
    <t>ちいさなおうちほいくえん</t>
  </si>
  <si>
    <t>03-6379-6572</t>
  </si>
  <si>
    <t>京王線上北沢駅　徒歩6分_x000D_
京王線桜上水駅　徒歩8分</t>
  </si>
  <si>
    <t>https://www.city.setagaya.lg.jp/mokuji/kusei/012/003/002/005/d00125117.html</t>
  </si>
  <si>
    <t>ちきゅうのこどもほいくえんせいじょう</t>
  </si>
  <si>
    <t>午前7時15分～午後8時15分</t>
  </si>
  <si>
    <t>03-6411-0813</t>
  </si>
  <si>
    <t>小田急線 成城学園前駅より バス 渋谷行 東宝前下車5分</t>
  </si>
  <si>
    <t>https://www.city.setagaya.lg.jp/mokuji/kusei/012/003/002/004/d00140718.html</t>
  </si>
  <si>
    <t>千歳なないろ保育園</t>
  </si>
  <si>
    <t>ちとせなないろほいくえん</t>
  </si>
  <si>
    <t>03-5429-7726</t>
  </si>
  <si>
    <t>小田急線「千歳船橋」駅より徒歩15分_x000D_
京王バス「千歳烏山」～「千歳船橋」「廻沢」下車徒歩3分</t>
  </si>
  <si>
    <t>https://www.city.setagaya.lg.jp/mokuji/kusei/012/003/002/004/d00025979.html</t>
  </si>
  <si>
    <t>ちとせほいくえん</t>
  </si>
  <si>
    <t>03-3300-5126</t>
  </si>
  <si>
    <t>京王線千歳烏山駅　徒歩15分_x000D_
京王バス　千歳烏山駅～千歳船橋駅「千歳台6丁目」下車徒歩5分_x000D_
小田急バス　成城学園前駅西口～千歳船橋行「千歳中学校前」下車徒歩1分</t>
  </si>
  <si>
    <t>https://www.city.setagaya.lg.jp/mokuji/kusei/012/003/002/004/d00011780.html</t>
  </si>
  <si>
    <t>ちゃいるどすくえあそしがや</t>
  </si>
  <si>
    <t>03-5490-6264</t>
  </si>
  <si>
    <t>小田急線祖師ヶ谷大蔵駅　徒歩3分</t>
  </si>
  <si>
    <t>https://www.city.setagaya.lg.jp/mokuji/kusei/012/003/002/004/d00131247.html</t>
  </si>
  <si>
    <t>ちゃちゃ　ちるどれん　そしがやこうえん</t>
  </si>
  <si>
    <t>03-5429-7332</t>
  </si>
  <si>
    <t>小田急線成城学園前駅　徒歩20分</t>
  </si>
  <si>
    <t>https://www.city.setagaya.lg.jp/mokuji/kusei/012/003/002/005/d00151979.html</t>
  </si>
  <si>
    <t>ChaCha Children Soshigayakoen Park side</t>
    <phoneticPr fontId="18"/>
  </si>
  <si>
    <t>ちゃちゃ　ちるどれん　そしがやこうえん　ぱーくさいど</t>
  </si>
  <si>
    <t>03-5490-8221</t>
  </si>
  <si>
    <t>小田急線 成城学園前駅 徒歩20分_x000D_
成城学園前駅より小田急バス(成02・成06・歳20・歳21)「上祖師谷四丁目」徒歩2分</t>
  </si>
  <si>
    <t>https://www.city.setagaya.lg.jp/mokuji/kusei/012/003/002/005/d00158785.html</t>
  </si>
  <si>
    <t>ちゃちゃ　ちるどれん　とどろき</t>
  </si>
  <si>
    <t>03-5758-1278</t>
  </si>
  <si>
    <t>東急大井町線 等々力駅 徒歩5分</t>
  </si>
  <si>
    <t>https://www.city.setagaya.lg.jp/mokuji/kusei/012/003/002/003/d00151966.html</t>
  </si>
  <si>
    <t>つくしほいくえん</t>
  </si>
  <si>
    <t>東急田園都市線、世田谷線 三軒茶屋駅 徒歩5分</t>
  </si>
  <si>
    <t>https://www.city.setagaya.lg.jp/mokuji/kusei/012/003/002/001/d00185204.html</t>
  </si>
  <si>
    <t>つむぎ保育園（私立）</t>
  </si>
  <si>
    <t>つむぎほいくえん（しりつ）</t>
  </si>
  <si>
    <t>03-6450-8481</t>
  </si>
  <si>
    <t>東急世田谷線　松陰神社前駅　徒歩4分</t>
  </si>
  <si>
    <t>https://www.city.setagaya.lg.jp/mokuji/kusei/012/003/002/001/d00190869.html</t>
  </si>
  <si>
    <t>てんしのうたほいくえん</t>
  </si>
  <si>
    <t>03-5431-5016</t>
  </si>
  <si>
    <t>東急東横線学芸大学駅 徒歩7分/東急バス［恵32］(恵比寿駅～用賀駅)「三谷」徒歩3分/東急バス［反11］(五反田駅～世田谷区役所)「三谷」徒歩3分/_x000D_
東急バス［黒06］(三軒茶屋駅～目黒駅)「下馬5丁目」徒歩4分 /東急バス［森91］(新代田駅前駅～大森駅)「野沢交番前」徒歩11分</t>
  </si>
  <si>
    <t>https://www.city.setagaya.lg.jp/mokuji/kusei/012/003/002/001/d00165105.html</t>
  </si>
  <si>
    <t>とどろきほいくえん</t>
  </si>
  <si>
    <t>03-3704-5135</t>
  </si>
  <si>
    <t>https://www.city.setagaya.lg.jp/mokuji/kusei/012/003/002/003/d00011752.html</t>
  </si>
  <si>
    <t>等々力保育園分園 このは</t>
  </si>
  <si>
    <t>とどろきほいくえんぶんえんこのは</t>
  </si>
  <si>
    <t>03-3701-8622</t>
  </si>
  <si>
    <t>東急大井町線九品仏駅　徒歩10分_x000D_
東急バス　世田谷区民会館前～田園調布駅「八幡中学校前」下車　徒歩2分</t>
  </si>
  <si>
    <t>https://www.city.setagaya.lg.jp/mokuji/kusei/012/003/002/003/d00029714.html</t>
  </si>
  <si>
    <t>なおみほいくえん</t>
  </si>
  <si>
    <t>03-5707-6421</t>
  </si>
  <si>
    <t>大井町線尾山台駅　徒歩3分</t>
  </si>
  <si>
    <t>https://www.city.setagaya.lg.jp/mokuji/kusei/012/003/002/003/d00011760.html</t>
  </si>
  <si>
    <t>ナオミ保育園分園 ぶどうの木</t>
  </si>
  <si>
    <t>03-5707-8388</t>
  </si>
  <si>
    <t>東急大井町線、東横線「自由が丘」駅　徒歩5分</t>
  </si>
  <si>
    <t>https://www.city.setagaya.lg.jp/mokuji/kusei/012/003/002/003/d00025982.html</t>
  </si>
  <si>
    <t>ナオミ保育園分園 りんごの木</t>
  </si>
  <si>
    <t>03-5707-8321</t>
  </si>
  <si>
    <t>大井町線　「等々力」駅　徒歩13分</t>
  </si>
  <si>
    <t>https://www.city.setagaya.lg.jp/mokuji/kusei/012/003/002/003/d00033410.html</t>
  </si>
  <si>
    <t>にじいろほいくえんきゅうでん</t>
  </si>
  <si>
    <t>03-5314-9264</t>
  </si>
  <si>
    <t>京王線千歳烏山駅　徒歩12分</t>
  </si>
  <si>
    <t>https://www.city.setagaya.lg.jp/mokuji/kusei/012/003/002/005/d00185218.html</t>
  </si>
  <si>
    <t>にじいろほいくえんきゅうでんぶんえん</t>
  </si>
  <si>
    <t>京王線 千歳烏山駅 徒歩11分</t>
  </si>
  <si>
    <t>https://www.city.setagaya.lg.jp/mokuji/kusei/012/003/002/005/d00165115.html</t>
  </si>
  <si>
    <t>にじいろほいくえんちとせだい</t>
  </si>
  <si>
    <t>03-6411-2765</t>
  </si>
  <si>
    <t>京王線 芦花公園駅 徒歩20分/千歳船橋駅より小田急バス(歳20・歳21)「千歳台六丁目」徒歩4分/千歳烏山駅より京王バス（歳23）「千歳台六丁目」徒歩4分</t>
  </si>
  <si>
    <t>https://www.city.setagaya.lg.jp/mokuji/kusei/012/003/002/004/d00151971.html</t>
  </si>
  <si>
    <t>にじいろ保育園松原（私立）</t>
  </si>
  <si>
    <t>にじいろほいくえんまつばら（しりつ）</t>
  </si>
  <si>
    <t>03-6265-7168</t>
  </si>
  <si>
    <t>京王井の頭線　東松原駅　徒歩5分</t>
  </si>
  <si>
    <t>井の頭線, 東松原駅</t>
  </si>
  <si>
    <t>https://www.city.setagaya.lg.jp/mokuji/kusei/012/003/002/002/d00190878.html</t>
    <phoneticPr fontId="18"/>
  </si>
  <si>
    <t>にじのおうちほいくえん</t>
  </si>
  <si>
    <t>午前7時15分～午後6時15分まで(延長 午後6時15分～午後8時15分まで)</t>
  </si>
  <si>
    <t>03-3306-6466</t>
  </si>
  <si>
    <t>京王線 桜上水駅 徒歩15分</t>
  </si>
  <si>
    <t>https://www.city.setagaya.lg.jp/mokuji/kusei/012/003/002/002/d00154306.html</t>
  </si>
  <si>
    <t>にじのこほいくえん</t>
  </si>
  <si>
    <t>03-3703-3501</t>
  </si>
  <si>
    <t>東急大井町線「九品仏」駅徒歩3分</t>
  </si>
  <si>
    <t>https://www.city.setagaya.lg.jp/mokuji/kusei/012/003/002/003/d00185211.html</t>
  </si>
  <si>
    <t>03-5758-1028</t>
  </si>
  <si>
    <t>東急大井町線 等々力駅 徒歩15分</t>
  </si>
  <si>
    <t>https://www.city.setagaya.lg.jp/mokuji/kusei/012/003/002/003/d00151965.html</t>
  </si>
  <si>
    <t>日本女子体育大学附属保育園（私立）</t>
  </si>
  <si>
    <t>にほんじょしたいいくだいがくふぞくほいくえん</t>
  </si>
  <si>
    <t>03-6277-9352</t>
  </si>
  <si>
    <t>京王線八幡山駅または小田急線千歳船橋駅徒歩20分</t>
  </si>
  <si>
    <t>京王線, 八幡山駅, 小田急線, 千歳船橋駅</t>
  </si>
  <si>
    <t>https://www.city.setagaya.lg.jp/mokuji/kusei/012/003/002/004/d00185223.html</t>
  </si>
  <si>
    <t>野沢そらの木保育園（私立）</t>
  </si>
  <si>
    <t>のざわそらのきほいくえん（しりつ）</t>
  </si>
  <si>
    <t>03-6413-8597</t>
  </si>
  <si>
    <t>東急田園都市線　駒沢大学駅　徒歩16分</t>
  </si>
  <si>
    <t>https://www.city.setagaya.lg.jp/mokuji/kusei/012/003/002/001/d00190867.html</t>
  </si>
  <si>
    <t>はあとほいくえんせいじょう</t>
  </si>
  <si>
    <t>03-3416-2563</t>
  </si>
  <si>
    <t>小田急線 成城学園前駅 徒歩7分</t>
  </si>
  <si>
    <t>https://www.city.setagaya.lg.jp/mokuji/kusei/012/003/002/004/d00155109.html</t>
  </si>
  <si>
    <t>はあと保育園成城 喜多見分園</t>
  </si>
  <si>
    <t>はあとほいくえんせいじょう　きたみぶんえん</t>
  </si>
  <si>
    <t>03-6411-1244</t>
  </si>
  <si>
    <t>小田急線 成城学園前駅 徒歩10分_x000D_
成城学園前駅より小田急バス(玉07)「砧中学校下」徒歩1分</t>
  </si>
  <si>
    <t xml:space="preserve">https://www.city.setagaya.lg.jp/mokuji/kusei/012/003/002/004/d00158776.html </t>
  </si>
  <si>
    <t>ばじこうえんひかりほいくえん</t>
  </si>
  <si>
    <t>03-5799-7570</t>
  </si>
  <si>
    <t>東急田園都市線 用賀駅 徒歩15分</t>
  </si>
  <si>
    <t>https://www.city.setagaya.lg.jp/mokuji/kusei/012/003/002/003/d00151961.html</t>
  </si>
  <si>
    <t>はとぽっぽほいくえん</t>
  </si>
  <si>
    <t>03-5433-3576</t>
  </si>
  <si>
    <t>田園都市線 三軒茶屋駅 徒歩10分</t>
  </si>
  <si>
    <t>https://www.city.setagaya.lg.jp/mokuji/kusei/012/003/002/001/d00011728.html</t>
  </si>
  <si>
    <t>ひがしきたざわききょうほいくえん</t>
  </si>
  <si>
    <t>03-5453-5300</t>
  </si>
  <si>
    <t>小田急線　東北沢駅　徒歩1分</t>
  </si>
  <si>
    <t>小田急線, 東北沢駅</t>
  </si>
  <si>
    <t>https://www.city.setagaya.lg.jp/mokuji/kusei/012/003/002/002/d00036835.html</t>
  </si>
  <si>
    <t>ひがしたまがわぜんりんほいくえん</t>
  </si>
  <si>
    <t>03-6425-7393</t>
  </si>
  <si>
    <t>東急目黒線奥沢駅徒歩6分、東急東横線田園調布駅徒歩8分</t>
  </si>
  <si>
    <t>目黒線, 奥沢駅, 東横線, 田園調布駅</t>
  </si>
  <si>
    <t>https://www.city.setagaya.lg.jp/mokuji/kusei/012/003/002/003/d00187482.html</t>
  </si>
  <si>
    <t>ひだまりほいくえん</t>
  </si>
  <si>
    <t>03-6411-2067</t>
  </si>
  <si>
    <t>小田急線 千歳船橋駅 徒歩15分</t>
  </si>
  <si>
    <t>https://www.city.setagaya.lg.jp/mokuji/kusei/012/003/002/004/d00025980.html</t>
  </si>
  <si>
    <t>ぴっころほいくえん</t>
  </si>
  <si>
    <t>午前7時30分～午後6時30分(延長 午後6時30分～午後7時30分)</t>
  </si>
  <si>
    <t>03-6413-7978</t>
  </si>
  <si>
    <t>東急田園都市線 桜新町駅 徒歩3分</t>
  </si>
  <si>
    <t>https://www.city.setagaya.lg.jp/mokuji/kusei/012/003/002/003/d00033468.html</t>
  </si>
  <si>
    <t>ひなたのもりほいくえん</t>
  </si>
  <si>
    <t>03-5429-6362</t>
  </si>
  <si>
    <t>小田急線祖師ヶ谷大蔵駅徒歩6分</t>
  </si>
  <si>
    <t>https://www.city.setagaya.lg.jp/mokuji/kusei/012/003/002/004/d00185222.html</t>
  </si>
  <si>
    <t>ひなたの森保育園分園（私立）</t>
  </si>
  <si>
    <t>ひなたのもりほいくえんぶんえん しりつ</t>
  </si>
  <si>
    <t>03-6411-0824</t>
  </si>
  <si>
    <t>小田急線祖師ヶ谷大蔵駅徒歩11分</t>
  </si>
  <si>
    <t>https://www.city.setagaya.lg.jp/mokuji/kusei/012/003/002/004/d00187485.html</t>
  </si>
  <si>
    <t>ピノキオ幼児舎 芦花保育園</t>
  </si>
  <si>
    <t>ぴのきおようじしゃ　ろかほいくえん</t>
  </si>
  <si>
    <t>03-6304-6982</t>
  </si>
  <si>
    <t>京王線 芦花公園駅 徒歩13分</t>
  </si>
  <si>
    <t>https://www.city.setagaya.lg.jp/mokuji/kusei/012/003/002/005/d00158789.html</t>
  </si>
  <si>
    <t>ふかさわみるほいくえん</t>
  </si>
  <si>
    <t>午前7時15分～午後6時15分 (延長　午後8時15分まで)</t>
  </si>
  <si>
    <t>03-6432-1547</t>
  </si>
  <si>
    <t>東急田園都市線「駒沢大学駅」徒歩20分_x000D_
東急バス「都立大学理学部前」又は「八雲」下車徒歩2分</t>
  </si>
  <si>
    <t>https://www.city.setagaya.lg.jp/mokuji/kusei/012/003/002/003/d00145449.html</t>
  </si>
  <si>
    <t>ふらぬーるほいくえん</t>
  </si>
  <si>
    <t>03-6804-4081</t>
  </si>
  <si>
    <t>小田急線 千歳船橋駅 徒歩4分</t>
  </si>
  <si>
    <t>https://www.city.setagaya.lg.jp/mokuji/kusei/012/003/002/004/d00155095.html</t>
  </si>
  <si>
    <t>ふらぬーるほいくえんぶんえん</t>
  </si>
  <si>
    <t>船橋1-29-1 世田谷信用金庫船橋支店3階</t>
  </si>
  <si>
    <t>03-6804-4842</t>
  </si>
  <si>
    <t>https://www.city.setagaya.lg.jp/mokuji/kusei/012/003/002/004/d00158778.html</t>
  </si>
  <si>
    <t>フロンティアキッズ上馬</t>
  </si>
  <si>
    <t>ふろんてぃあきっずかみうま</t>
  </si>
  <si>
    <t>午前7時～午後6時（延長 午後8時）</t>
  </si>
  <si>
    <t xml:space="preserve">東急田園都市線　三軒茶屋駅より徒歩8分_x000D_
</t>
  </si>
  <si>
    <t>https://www.city.setagaya.lg.jp/mokuji/kusei/012/003/002/001/d00185209.html</t>
  </si>
  <si>
    <t>フロンティアキッズ上町</t>
  </si>
  <si>
    <t>ふろんてぃあきっずかみまち</t>
  </si>
  <si>
    <t>午前7時～午後6時まで （延長　午後6時～午後8時まで）</t>
  </si>
  <si>
    <t>東急世田谷線 上町駅・世田谷駅より徒歩4分</t>
  </si>
  <si>
    <t>世田谷線, 世田谷駅, 上町駅</t>
  </si>
  <si>
    <t>https://www.city.setagaya.lg.jp/mokuji/kusei/012/003/002/001/d00185207.html</t>
  </si>
  <si>
    <t>ベネッセ 桜新町保育園</t>
  </si>
  <si>
    <t>べねっせさくらしんまちほいくえん</t>
  </si>
  <si>
    <t>03-5426-3786</t>
  </si>
  <si>
    <t>東急田園都市線 桜新町駅 徒歩2分</t>
  </si>
  <si>
    <t>https://www.city.setagaya.lg.jp/mokuji/kusei/012/003/002/003/d00145435.html</t>
  </si>
  <si>
    <t>ぽこころ保育園　祖師谷</t>
  </si>
  <si>
    <t>ぽこころほいくえん　そしがや</t>
  </si>
  <si>
    <t>03-6411-2601</t>
  </si>
  <si>
    <t>小田急線 祖師ヶ谷大蔵駅 徒歩10分</t>
  </si>
  <si>
    <t>https://www.city.setagaya.lg.jp/mokuji/kusei/012/003/002/004/d00138073.html</t>
  </si>
  <si>
    <t>ぽぴんずなーさりーすくーるきょうどうみなみ</t>
  </si>
  <si>
    <t>03-5799-7032</t>
  </si>
  <si>
    <t>小田急線 経堂駅</t>
  </si>
  <si>
    <t>https://www.city.setagaya.lg.jp/mokuji/kodomo/003/001/002/002/d00145441.html</t>
  </si>
  <si>
    <t>ポピンズナーサリースクール世田谷中町</t>
  </si>
  <si>
    <t>ぽぴんずなーさりーすくーるせたがやなかまち</t>
  </si>
  <si>
    <t>中町5-9-9 コミュニティプラザ1・2階</t>
  </si>
  <si>
    <t>03-6455-9581</t>
  </si>
  <si>
    <t>03-6455-9582</t>
  </si>
  <si>
    <t>東急田園都市線 桜新町駅 徒歩13分</t>
  </si>
  <si>
    <t>https://www.city.setagaya.lg.jp/mokuji/kusei/012/003/002/003/d00151960.html</t>
  </si>
  <si>
    <t>ぽぴんずなーさりーすくーるはねぎ</t>
  </si>
  <si>
    <t>午前7時15分～午後6時15分（延長　8時15分まで）</t>
  </si>
  <si>
    <t>03-5301-3603</t>
  </si>
  <si>
    <t>京王井の頭線　「新代田駅」 徒歩3分 小田急小田原線「下北沢駅」 徒歩 10分 京王線 「代田橋駅」 徒歩 10分</t>
  </si>
  <si>
    <t>新代田駅, 代田橋駅, 下北沢駅</t>
  </si>
  <si>
    <t>https://www.city.setagaya.lg.jp/mokuji/kusei/012/003/002/002/d00138955.html</t>
  </si>
  <si>
    <t>まつばらけやきほいくえんぶんえん</t>
  </si>
  <si>
    <t>京王井の頭線　明大前駅　徒歩5分</t>
  </si>
  <si>
    <t>井の頭線, 明大前駅, 京王線, 明大前駅</t>
  </si>
  <si>
    <t>https://www.city.setagaya.lg.jp/mokuji/kusei/012/003/002/002/d00185221.html</t>
  </si>
  <si>
    <t>まつばらけやきほいくえんほんえん</t>
  </si>
  <si>
    <t>03-6304-3731</t>
  </si>
  <si>
    <t>京王井の頭線　明大前駅　徒歩7分</t>
  </si>
  <si>
    <t>https://www.city.setagaya.lg.jp/mokuji/kusei/012/003/002/002/d00185219.html</t>
  </si>
  <si>
    <t>まつばらほいくえん</t>
  </si>
  <si>
    <t>午前7時15分～午後6時15分(延長 午後10時15分まで)</t>
  </si>
  <si>
    <t>京王線 明大前駅 徒歩10分_x000D_
井の頭線 東松原駅 徒歩7分</t>
  </si>
  <si>
    <t>井の頭線, 東松原駅, 京王線, 明大前駅</t>
  </si>
  <si>
    <t>https://www.city.setagaya.lg.jp/mokuji/kusei/012/003/002/002/d00011742.html</t>
  </si>
  <si>
    <t>まりあほいくえん</t>
  </si>
  <si>
    <t>午前7時30分～午後6時15分(延長 午後6時15分～午後8時15分)</t>
  </si>
  <si>
    <t>03-6304-3502</t>
  </si>
  <si>
    <t>東急世田谷線 松原駅 徒歩5分/京王線 下高井戸駅 徒歩12分/小田急線 経堂駅 徒歩12分</t>
  </si>
  <si>
    <t>京王線, 下高井戸駅, 小田急線, 経堂駅, 世田谷線, 松原駅</t>
  </si>
  <si>
    <t>https://www.city.setagaya.lg.jp/mokuji/kusei/012/003/002/002/d00151959.html</t>
  </si>
  <si>
    <t>みあへるさほいくえんひびきかみうま</t>
  </si>
  <si>
    <t>通常保育 午前7時15分～午後6時15分 (延長 午後8時15分まで)</t>
  </si>
  <si>
    <t>03-5779-7356</t>
  </si>
  <si>
    <t>東急田園都市線 駒沢大学駅 徒歩8分</t>
  </si>
  <si>
    <t>https://www.city.setagaya.lg.jp/mokuji/kusei/012/003/002/001/d00038988.html</t>
  </si>
  <si>
    <t>みしゅくのもりなごみほいくえん</t>
  </si>
  <si>
    <t>03-3414-7538</t>
  </si>
  <si>
    <t>東急世田谷線・田園都市線 三軒茶屋駅 徒歩11分</t>
  </si>
  <si>
    <t>https://www.city.setagaya.lg.jp/mokuji/kusei/012/003/002/001/d00158752.html</t>
  </si>
  <si>
    <t>みのぶさんほいくえん</t>
  </si>
  <si>
    <t>03-3707-6123</t>
  </si>
  <si>
    <t>田園都市線二子玉川駅　徒歩15分</t>
  </si>
  <si>
    <t>https://www.city.setagaya.lg.jp/mokuji/kusei/012/003/002/003/d00011761.html</t>
  </si>
  <si>
    <t>身延山保育園分園　さくら青空保育園</t>
  </si>
  <si>
    <t>午前7時15分～午後6時15分</t>
  </si>
  <si>
    <t>03-6657-5140</t>
  </si>
  <si>
    <t>田園都市線 二子玉川駅 徒歩15分</t>
  </si>
  <si>
    <t>https://www.city.setagaya.lg.jp/mokuji/kusei/012/003/002/003/d00011763.html</t>
  </si>
  <si>
    <t>みんなのおうちほいくえん</t>
  </si>
  <si>
    <t>03-6379-8912</t>
  </si>
  <si>
    <t>京王線「桜上水」駅下車、南口より南方向に徒歩7分 京王線「上北沢」駅下車、南口より南方向に徒歩8分</t>
  </si>
  <si>
    <t>https://www.city.setagaya.lg.jp/mokuji/kusei/012/003/002/002/d00138958.html</t>
  </si>
  <si>
    <t>めぐみほいくえん</t>
  </si>
  <si>
    <t>03-3701-3243</t>
  </si>
  <si>
    <t>東急バス　田園調布駅～世田谷区民会館、二子玉川駅～目黒駅、等々力操車所～東京駅南口「等々力7丁目」徒歩5分</t>
  </si>
  <si>
    <t>https://www.city.setagaya.lg.jp/mokuji/kusei/012/003/002/003/d00011765.html</t>
  </si>
  <si>
    <t>めねすほいくえん</t>
  </si>
  <si>
    <t>午前7時15分～午後6時15分（延長午後7時15分）</t>
  </si>
  <si>
    <t>千歳烏山駅　徒歩5分</t>
  </si>
  <si>
    <t>https://www.city.setagaya.lg.jp/mokuji/kusei/012/003/002/005/d00190882.html</t>
  </si>
  <si>
    <t>モニカ三軒茶屋園</t>
  </si>
  <si>
    <t>もにかさんげんちゃやえん</t>
  </si>
  <si>
    <t>上馬1-17-10-2F</t>
  </si>
  <si>
    <t>03-6450-8403</t>
  </si>
  <si>
    <t>東急田園都市線　三軒茶屋駅　徒歩8分</t>
  </si>
  <si>
    <t>https://www.city.setagaya.lg.jp/mokuji/kusei/012/003/002/001/d00185200.html</t>
  </si>
  <si>
    <t>もみのきほいくえん　きぼうがおか</t>
  </si>
  <si>
    <t>03-5787-7808</t>
  </si>
  <si>
    <t>小田急線 千歳船橋駅 徒歩17分</t>
  </si>
  <si>
    <t>https://www.city.setagaya.lg.jp/mokuji/kusei/012/003/002/004/d00158783.html</t>
  </si>
  <si>
    <t>もみのきほいくえんたいしどう</t>
  </si>
  <si>
    <t>03-5787-6323</t>
  </si>
  <si>
    <t>東急田園都市線 三軒茶屋駅 徒歩5分</t>
  </si>
  <si>
    <t>https://www.city.setagaya.lg.jp/mokuji/kusei/012/003/002/001/d00036827.html</t>
  </si>
  <si>
    <t>ゆうあいほいくえん</t>
  </si>
  <si>
    <t>03-5433-1511</t>
  </si>
  <si>
    <t>東急田園都市線池尻大橋駅より徒歩15分 東急バス淡島停留所下車10分</t>
  </si>
  <si>
    <t>https://www.city.setagaya.lg.jp/mokuji/kusei/012/003/002/001/d00138817.html</t>
  </si>
  <si>
    <t>ようがなのはなほいくえん</t>
  </si>
  <si>
    <t>03-5707-4800</t>
  </si>
  <si>
    <t>田園都市線_x000D_
用賀駅　徒歩14分_x000D_
桜新町　徒歩15分</t>
  </si>
  <si>
    <t>田園都市線, 桜新町駅, 用賀駅</t>
  </si>
  <si>
    <t>https://www.city.setagaya.lg.jp/mokuji/kusei/012/003/002/003/d00011766.html</t>
  </si>
  <si>
    <t>ようがなのはなほいくえんふかさわぶんえん</t>
  </si>
  <si>
    <t>03-5426-4101</t>
  </si>
  <si>
    <t>田園都市線桜新町　徒歩15分</t>
  </si>
  <si>
    <t>https://www.city.setagaya.lg.jp/mokuji/kusei/012/003/002/003/d00011767.html</t>
  </si>
  <si>
    <t>ようがみこころほいくえん</t>
  </si>
  <si>
    <t>03-6805-6423</t>
  </si>
  <si>
    <t>東急田園都市線 用賀駅 徒歩8分</t>
  </si>
  <si>
    <t>https://www.city.setagaya.lg.jp/mokuji/kusei/012/003/002/003/d00151962.html</t>
  </si>
  <si>
    <t>ようがるんびにほいくえん</t>
  </si>
  <si>
    <t>03-3700-3788</t>
  </si>
  <si>
    <t>東急田園都市線 用賀駅 徒歩4分</t>
  </si>
  <si>
    <t>https://www.city.setagaya.lg.jp/mokuji/kusei/012/003/002/003/d00158763.html</t>
  </si>
  <si>
    <t>よつばほいくえん</t>
  </si>
  <si>
    <t>03-5430-0429</t>
  </si>
  <si>
    <t>https://www.city.setagaya.lg.jp/mokuji/kusei/012/003/002/001/d00158754.html</t>
  </si>
  <si>
    <t>ラフ・クルー駒沢保育園（私立）</t>
  </si>
  <si>
    <t>らふ・くるーこまさわほいくえん（しりつ）</t>
  </si>
  <si>
    <t>03-6805-2429</t>
  </si>
  <si>
    <t>東急田園都市線　駒沢大学駅　徒歩10分</t>
  </si>
  <si>
    <t>https://www.city.setagaya.lg.jp/mokuji/kusei/012/003/002/003/d00190879.html</t>
  </si>
  <si>
    <t>らふくるーからすやまほいくえん</t>
  </si>
  <si>
    <t>03-6909-0441</t>
  </si>
  <si>
    <t>京王線　千歳烏山駅　徒歩5分</t>
  </si>
  <si>
    <t>https://www.city.setagaya.lg.jp/mokuji/kusei/012/003/002/005/d00185225.html</t>
  </si>
  <si>
    <t>らふくるーからすやまほいくえん　ぶんえん</t>
  </si>
  <si>
    <t>03-5384-5659</t>
  </si>
  <si>
    <t>京王線　千歳烏山駅　徒歩6分</t>
  </si>
  <si>
    <t>https://www.city.setagaya.lg.jp/mokuji/kusei/012/003/002/005/d00185226.html</t>
  </si>
  <si>
    <t>らふくるーきょうどうほいくえん</t>
  </si>
  <si>
    <t>経堂1-6-17 Ｇrandir Kyodo 1階</t>
  </si>
  <si>
    <t>03-5799-7261</t>
  </si>
  <si>
    <t>小田原線 経堂駅 徒歩6分</t>
  </si>
  <si>
    <t>https://www.city.setagaya.lg.jp/mokuji/kusei/012/003/002/001/d00131243.html</t>
  </si>
  <si>
    <t>りっしょうきっず きらり だいざわ</t>
    <phoneticPr fontId="18"/>
  </si>
  <si>
    <t>03-3419-1317</t>
  </si>
  <si>
    <t>京王井の頭線 駒場東大前駅 徒歩10分</t>
  </si>
  <si>
    <t>井の頭線, 駒場東大前駅</t>
  </si>
  <si>
    <t>https://www.city.setagaya.lg.jp/mokuji/kusei/012/003/002/002/d00165107.html</t>
  </si>
  <si>
    <t>りっしょうきっず きらり たまがわ</t>
    <phoneticPr fontId="18"/>
  </si>
  <si>
    <t>03-3707-1315</t>
  </si>
  <si>
    <t xml:space="preserve">東急田園都市線・大井町線 二子玉川駅 徒歩7分_x000D_
</t>
  </si>
  <si>
    <t>https://www.city.setagaya.lg.jp/mokuji/kusei/012/003/002/003/d00165108.html</t>
  </si>
  <si>
    <t>RISSHO KID'Sきらり岡本</t>
  </si>
  <si>
    <t>りっしょーきっずきらりおかもと</t>
  </si>
  <si>
    <t>03-6411-0036</t>
  </si>
  <si>
    <t>東急田園都市線・大井町線　二子玉川駅　徒歩30分</t>
  </si>
  <si>
    <t>https://www.city.setagaya.lg.jp/mokuji/kusei/012/003/002/004/d00185214.html</t>
  </si>
  <si>
    <t>ろかゆりかごほいくえん</t>
  </si>
  <si>
    <t>京王線 千歳烏山駅 徒歩13分</t>
  </si>
  <si>
    <t>https://www.city.setagaya.lg.jp/mokuji/kusei/012/003/002/005/d00152160.html</t>
  </si>
  <si>
    <t>ＹＭＣＡ保育園ねがい</t>
  </si>
  <si>
    <t>わいえむしーえーほいくえんねがい</t>
  </si>
  <si>
    <t>船橋6‐26‐5</t>
  </si>
  <si>
    <t>03-6304-6250</t>
  </si>
  <si>
    <t>千歳船橋駅・経堂駅より小田急バス（経01・経02・梅01・歳22・歳25）「希望ヶ丘団地」徒歩1分_x000D_
八幡山駅より京王バス（八01・八02・烏51・経02）「希望ヶ丘団地」徒歩1分</t>
  </si>
  <si>
    <t>京王線, 八幡山駅, 小田急線, 経堂駅, 千歳船橋駅</t>
  </si>
  <si>
    <t>https://www.city.setagaya.lg.jp/mokuji/kusei/012/003/002/004/d00180154.html</t>
  </si>
  <si>
    <t>わかなほいくえん</t>
  </si>
  <si>
    <t>田園都市線二子玉川駅　徒歩7分</t>
  </si>
  <si>
    <t>https://www.city.setagaya.lg.jp/mokuji/kusei/012/003/002/003/d00011764.html</t>
  </si>
  <si>
    <t>若葉の詩保育園（私立）</t>
  </si>
  <si>
    <t>わかばのうたほいくえん（しりつ）</t>
  </si>
  <si>
    <t>03-5431-0221</t>
  </si>
  <si>
    <t>東急東横線　学芸大学駅　徒歩11分</t>
  </si>
  <si>
    <t>https://www.city.setagaya.lg.jp/mokuji/kusei/012/003/002/001/d00190870.html</t>
  </si>
  <si>
    <t>わらべうたきょうどうほいくえん</t>
  </si>
  <si>
    <t>午前7時30分～午後6時30分(延長 午後8時30分)</t>
  </si>
  <si>
    <t>03-6304-6988</t>
  </si>
  <si>
    <t>小田急線 経堂駅 徒歩12分</t>
  </si>
  <si>
    <t>https://www.city.setagaya.lg.jp/mokuji/kusei/012/003/002/002/d00152151.html</t>
  </si>
  <si>
    <t>東急田園都市線 桜新町駅 徒歩7分</t>
  </si>
  <si>
    <t>https://www.city.setagaya.lg.jp/mokuji/kusei/012/003/002/003/d00125733.html</t>
  </si>
  <si>
    <t>わらべうたとどろきほいくえん</t>
  </si>
  <si>
    <t>午前7時30分～午後6時30分(延長 午後8時30分まで)</t>
  </si>
  <si>
    <t>等々力3-27-15　パークハイム等々力三丁目壱番館</t>
  </si>
  <si>
    <t>https://www.city.setagaya.lg.jp/mokuji/kusei/012/003/002/003/d00152150.html</t>
  </si>
  <si>
    <t>わらべうたみしゅくほいくえん</t>
  </si>
  <si>
    <t>池尻3-23-2-2Ｆ</t>
  </si>
  <si>
    <t>03-3424-1423</t>
  </si>
  <si>
    <t>東急田園都市線 池尻大橋駅 徒歩10分</t>
  </si>
  <si>
    <t>https://www.city.setagaya.lg.jp/mokuji/kusei/012/003/002/001/d00152152.html</t>
  </si>
  <si>
    <t>青葉学園野沢こども園(幼保連携型)</t>
    <phoneticPr fontId="18"/>
  </si>
  <si>
    <t>あおばがくえんのざわこどもえん</t>
  </si>
  <si>
    <t>認定こども園</t>
    <rPh sb="0" eb="2">
      <t>ニンテイ</t>
    </rPh>
    <rPh sb="5" eb="6">
      <t>エン</t>
    </rPh>
    <phoneticPr fontId="18"/>
  </si>
  <si>
    <t>保育認定枠:午前7時30分～午後6時30分(延長 午後7時30分まで)/教育標準時間認定枠:午前9時30分～午後1時30分 別途「預かり保育」あり</t>
  </si>
  <si>
    <t xml:space="preserve">野沢1-3-19 </t>
  </si>
  <si>
    <t>03-5431-1451</t>
  </si>
  <si>
    <t>東急田園都市線 三軒茶屋駅または駒沢大学駅 徒歩15分</t>
  </si>
  <si>
    <t>田園都市線, 三軒茶屋駅, 駒沢大学駅</t>
  </si>
  <si>
    <t>https://www.city.setagaya.lg.jp/mokuji/kodomo/003/001/003/d00011735.html</t>
  </si>
  <si>
    <t>円光院幼稚園(幼稚園型)</t>
    <phoneticPr fontId="18"/>
  </si>
  <si>
    <t>えんこういんようちえん</t>
  </si>
  <si>
    <t>保育認定枠：午前7時30分～午後6時30分/教育標準時間認定枠：午前9時30分～午後2時/別途「預かり保育」あり</t>
  </si>
  <si>
    <t>03-3420-8729</t>
  </si>
  <si>
    <t>小田急線「梅ヶ丘」駅徒歩8分 東急世田谷線「世田谷」駅徒歩10分</t>
  </si>
  <si>
    <t>小田急線, 梅ヶ丘駅, 世田谷線, 世田谷駅</t>
  </si>
  <si>
    <t>https://www.city.setagaya.lg.jp/theme/006/001/011/d00141151.html</t>
  </si>
  <si>
    <t>昭和女子大学附属　昭和こども園（幼保連携型）</t>
    <phoneticPr fontId="18"/>
  </si>
  <si>
    <t>しょうわじょしだいがくふぞくしょうわこどもえん（にんていこどもえん）</t>
  </si>
  <si>
    <t>保育認定枠:午前7時15分～午後6時15分(延長 午後7時15分)/教育標準時間認定枠:午前9時～午後2時 別途「預かり保育」あり</t>
    <phoneticPr fontId="18"/>
  </si>
  <si>
    <t>03-3411-5903</t>
  </si>
  <si>
    <t>東急田園都市線三軒茶屋駅　徒歩5分</t>
  </si>
  <si>
    <t>https://www.city.setagaya.lg.jp/mokuji/kodomo/003/001/003/d00145446.html</t>
  </si>
  <si>
    <t>認定こども園世田谷ベアーズ（幼保連携型）</t>
    <phoneticPr fontId="18"/>
  </si>
  <si>
    <t>03-6279-5398</t>
  </si>
  <si>
    <t>京王線　「千歳烏山駅」京王バス　塚戸小学校より徒歩2分　_x000D_
小田急線「千歳船橋駅」京王バス　塚戸小学校前より徒歩2分</t>
  </si>
  <si>
    <t>京王線, 千歳烏山駅, 小田急線, 千歳船橋駅</t>
  </si>
  <si>
    <t>https://www.city.setagaya.lg.jp/mokuji/kodomo/003/001/003/d00185165.html</t>
  </si>
  <si>
    <t>日本大学認定こども園（幼保連携型）</t>
    <phoneticPr fontId="18"/>
  </si>
  <si>
    <t>にほんだいがくにんていこどもえん</t>
  </si>
  <si>
    <t>03-6450-8121</t>
  </si>
  <si>
    <t>東急田園都市線三軒茶屋駅　徒歩12分</t>
  </si>
  <si>
    <t>https://www.city.setagaya.lg.jp/mokuji/kodomo/003/001/003/d00152404.html</t>
  </si>
  <si>
    <t xml:space="preserve"> 羽根木こども園(幼保連携型)</t>
    <phoneticPr fontId="18"/>
  </si>
  <si>
    <t>はねぎこどもえん</t>
  </si>
  <si>
    <t>保育認定枠:午前7時30分～午後6時30分(延長 午後7時30分)/教育標準時間認定枠:午前9時30分～午後1時30分 別途「預かり保育」あり</t>
  </si>
  <si>
    <t>03-6453-2512</t>
  </si>
  <si>
    <t>03-6453-2514</t>
  </si>
  <si>
    <t>京王井の頭線 東松原駅 徒歩3分_x000D_
小田急線 梅ヶ丘駅 徒歩8分</t>
  </si>
  <si>
    <t>https://www.city.setagaya.lg.jp/mokuji/kodomo/003/001/003/d00011748.html</t>
  </si>
  <si>
    <t>おうち（１）</t>
    <phoneticPr fontId="18"/>
  </si>
  <si>
    <t>おうち1</t>
    <phoneticPr fontId="18"/>
  </si>
  <si>
    <t>家庭的保育事業</t>
    <rPh sb="0" eb="3">
      <t>カテイテキ</t>
    </rPh>
    <rPh sb="3" eb="5">
      <t>ホイク</t>
    </rPh>
    <rPh sb="5" eb="7">
      <t>ジギョウ</t>
    </rPh>
    <phoneticPr fontId="18"/>
  </si>
  <si>
    <t>午前9時～午後5時(延長保育 午前8時～9時、午後5時～6時)</t>
  </si>
  <si>
    <t>上祖師谷1-16-16パークサイド101、102、103、105、106</t>
  </si>
  <si>
    <t xml:space="preserve">京王線 千歳烏山駅 徒歩10分_x000D_
</t>
  </si>
  <si>
    <t>https://www.city.setagaya.lg.jp/mokuji/kodomo/003/001/004/d00139871.html</t>
  </si>
  <si>
    <t>おうち（２）</t>
    <phoneticPr fontId="18"/>
  </si>
  <si>
    <t>おうち2</t>
    <phoneticPr fontId="18"/>
  </si>
  <si>
    <t>上祖師谷5-11-17ビクトワール101</t>
  </si>
  <si>
    <t>小田急線成城学園前よりバス…成城学園前西口(1)番「調布駅南口行き」若葉町2丁目下車</t>
  </si>
  <si>
    <t>らふ・くるーまむ（いちご）</t>
    <phoneticPr fontId="18"/>
  </si>
  <si>
    <t>らふくるーまむいちご</t>
    <phoneticPr fontId="18"/>
  </si>
  <si>
    <t>船橋5-17-1-101(UR賃貸住宅フレール西経堂)</t>
  </si>
  <si>
    <t>03-5357-8101</t>
  </si>
  <si>
    <t>小田急線 千歳船橋駅 徒歩9分/小田急線 経堂駅 徒歩15分</t>
  </si>
  <si>
    <t>https://www.city.setagaya.lg.jp/theme/006/001/012/001/d00139870.html</t>
    <phoneticPr fontId="18"/>
  </si>
  <si>
    <t>らふ・くるーまむ(ばなな・ぶどう)</t>
    <phoneticPr fontId="18"/>
  </si>
  <si>
    <t>らふくるーまむばななぶどう</t>
    <phoneticPr fontId="18"/>
  </si>
  <si>
    <t>船橋5-17-7-104、105(UR賃貸住宅フレール西経堂)</t>
    <phoneticPr fontId="18"/>
  </si>
  <si>
    <t>小田急線, 千歳船橋駅, 経堂駅</t>
    <rPh sb="13" eb="15">
      <t>キウ</t>
    </rPh>
    <rPh sb="15" eb="16">
      <t>エキ</t>
    </rPh>
    <phoneticPr fontId="18"/>
  </si>
  <si>
    <t>https://www.city.setagaya.lg.jp/theme/006/001/012/001/d00139870.html</t>
  </si>
  <si>
    <t>青い空の家</t>
    <phoneticPr fontId="18"/>
  </si>
  <si>
    <t>あおいそらのいえ</t>
  </si>
  <si>
    <t>東急大井町線・田園都市線 二子玉川駅 徒歩16分 又は 東急・小田急バス 吉沢 徒歩3分</t>
    <rPh sb="0" eb="2">
      <t>トウキュウ</t>
    </rPh>
    <rPh sb="2" eb="5">
      <t>オオイマチ</t>
    </rPh>
    <rPh sb="5" eb="6">
      <t>セン</t>
    </rPh>
    <rPh sb="7" eb="12">
      <t>デンエントシセン</t>
    </rPh>
    <rPh sb="13" eb="18">
      <t>フタコタマガワエキ</t>
    </rPh>
    <rPh sb="19" eb="21">
      <t>トホ</t>
    </rPh>
    <rPh sb="23" eb="24">
      <t>フン</t>
    </rPh>
    <rPh sb="25" eb="26">
      <t>マタ</t>
    </rPh>
    <rPh sb="28" eb="30">
      <t>トウキュウ</t>
    </rPh>
    <rPh sb="31" eb="34">
      <t>オダキュウ</t>
    </rPh>
    <rPh sb="37" eb="39">
      <t>ヨシザワ</t>
    </rPh>
    <rPh sb="40" eb="42">
      <t>トホ</t>
    </rPh>
    <rPh sb="43" eb="44">
      <t>フン</t>
    </rPh>
    <phoneticPr fontId="18"/>
  </si>
  <si>
    <t>大井町線, 田園都市線, 二子玉川駅</t>
    <rPh sb="0" eb="3">
      <t>オオイマチ</t>
    </rPh>
    <rPh sb="3" eb="4">
      <t>セン</t>
    </rPh>
    <rPh sb="6" eb="11">
      <t>デンエントシセン</t>
    </rPh>
    <rPh sb="13" eb="18">
      <t>フタコタマガワエキ</t>
    </rPh>
    <phoneticPr fontId="18"/>
  </si>
  <si>
    <t>https://www.city.setagaya.lg.jp/mokuji/kodomo/003/001/004/d00145451.html</t>
  </si>
  <si>
    <t>えにっくす</t>
    <phoneticPr fontId="18"/>
  </si>
  <si>
    <t>午前9時～午後5時(延長保育 午前8時30分～9時、午後5時～6時)</t>
    <phoneticPr fontId="18"/>
  </si>
  <si>
    <t>千歳台5-23-13ペアステージ東館1階</t>
    <rPh sb="16" eb="17">
      <t>ヒガシ</t>
    </rPh>
    <rPh sb="17" eb="18">
      <t>カン</t>
    </rPh>
    <rPh sb="19" eb="20">
      <t>カイ</t>
    </rPh>
    <phoneticPr fontId="18"/>
  </si>
  <si>
    <t>03-6411-5196</t>
    <phoneticPr fontId="18"/>
  </si>
  <si>
    <t>京王線 千歳烏山駅、小田急線 祖師ヶ谷大蔵駅 徒歩16分、小田急バス 粕谷3丁目 徒歩4分 又は 京王バス 千歳台5丁目 徒歩4分</t>
    <rPh sb="0" eb="3">
      <t>ケイオウセン</t>
    </rPh>
    <rPh sb="4" eb="9">
      <t>チトセカラスヤマエキ</t>
    </rPh>
    <rPh sb="10" eb="14">
      <t>オダキュウセン</t>
    </rPh>
    <rPh sb="15" eb="22">
      <t>ソシガヤオオクラエキ</t>
    </rPh>
    <rPh sb="23" eb="25">
      <t>トホ</t>
    </rPh>
    <rPh sb="27" eb="28">
      <t>フン</t>
    </rPh>
    <rPh sb="29" eb="32">
      <t>オダキュウ</t>
    </rPh>
    <phoneticPr fontId="18"/>
  </si>
  <si>
    <t>京王線, 千歳烏山駅, 小田急線,  祖師ヶ谷大蔵駅</t>
    <phoneticPr fontId="18"/>
  </si>
  <si>
    <t>https://www.city.setagaya.lg.jp/mokuji/kusei/012/003/004/002/d00145450.html</t>
  </si>
  <si>
    <t>上馬つきの木保育園</t>
    <phoneticPr fontId="18"/>
  </si>
  <si>
    <t>かみうまつきのきほいくえん</t>
  </si>
  <si>
    <t>東急田園都市線 駒沢大学駅</t>
  </si>
  <si>
    <t>https://www.city.setagaya.lg.jp/mokuji/kusei/012/003/004/002/d00165179.html</t>
  </si>
  <si>
    <t>午前7時15分～午後6時15分(延長保育午後6時15分～午後7時15分)</t>
  </si>
  <si>
    <t>北沢2-37-18 MANA下北沢1階</t>
  </si>
  <si>
    <t>03-6407-9402</t>
  </si>
  <si>
    <t>小田急小田原線 下北沢駅 徒歩5分</t>
  </si>
  <si>
    <t>https://www.city.setagaya.lg.jp/mokuji/kodomo/003/001/004/d00152372.html</t>
  </si>
  <si>
    <t>駒沢ほしにねがいを保育園</t>
    <phoneticPr fontId="18"/>
  </si>
  <si>
    <t>こまざわほしにねがいをほいくえん</t>
  </si>
  <si>
    <t>駒沢3-26-3 WOOD COURT101</t>
  </si>
  <si>
    <t>03-6313-9411</t>
  </si>
  <si>
    <t>東急田園都市線 桜新町駅 徒歩8分</t>
  </si>
  <si>
    <t>https://www.city.setagaya.lg.jp/mokuji/kusei/012/003/004/002/d00158974.html</t>
  </si>
  <si>
    <t>世田谷ほしにねがいを保育園</t>
    <phoneticPr fontId="18"/>
  </si>
  <si>
    <t>せたがやほしにねがいをほいくえん</t>
  </si>
  <si>
    <t>世田谷4-14-32エバガーデン101</t>
  </si>
  <si>
    <t>03-6413-7865</t>
  </si>
  <si>
    <t xml:space="preserve">東急世田谷線「松陰神社前駅」徒歩3分_x000D_
</t>
  </si>
  <si>
    <t>https://www.city.setagaya.lg.jp/mokuji/kusei/012/003/004/002/d00185206.html</t>
  </si>
  <si>
    <t>高木保育園</t>
    <phoneticPr fontId="18"/>
  </si>
  <si>
    <t>たかぎほいくえん</t>
  </si>
  <si>
    <t>午前7時15分～午後6時15分（延長保育　午後6時15分～午後7時15分)</t>
  </si>
  <si>
    <t>砧6-18-6　1階</t>
    <rPh sb="9" eb="10">
      <t>カイ</t>
    </rPh>
    <phoneticPr fontId="18"/>
  </si>
  <si>
    <t>03-3415-4440</t>
    <phoneticPr fontId="18"/>
  </si>
  <si>
    <t>小田急線 祖師ヶ谷大蔵駅 徒歩2分</t>
    <rPh sb="5" eb="11">
      <t>ソシガヤオオクラ</t>
    </rPh>
    <phoneticPr fontId="18"/>
  </si>
  <si>
    <t>https://www.city.setagaya.lg.jp/mokuji/kodomo/003/001/004/d00148734.html</t>
  </si>
  <si>
    <t>千歳ぴっち小規模保育園</t>
    <phoneticPr fontId="18"/>
  </si>
  <si>
    <t>ちとせぴっちしょうきぼほいくえん</t>
  </si>
  <si>
    <t>03-6909-0919</t>
  </si>
  <si>
    <t>https://www.city.setagaya.lg.jp/mokuji/kodomo/003/001/004/d00158976.html</t>
  </si>
  <si>
    <t>翼の鐘保育園</t>
    <phoneticPr fontId="18"/>
  </si>
  <si>
    <t>つばさのかねほいくえん</t>
  </si>
  <si>
    <t>03-6279-6526</t>
  </si>
  <si>
    <t>http://www.city.setagaya.lg.jp/shisetsu/1203/15567/15569/d00165180.html</t>
  </si>
  <si>
    <t>等々力ほしにねがいを保育園</t>
    <phoneticPr fontId="18"/>
  </si>
  <si>
    <t>とどろきほしにねがいをほいくえん</t>
  </si>
  <si>
    <t>午前7時15分～午後6時15分(延長午後8時15分まで)</t>
  </si>
  <si>
    <t>等々力4-5-9キラクプレイス等々力Ⅰ-B</t>
    <rPh sb="15" eb="18">
      <t>トキ</t>
    </rPh>
    <phoneticPr fontId="18"/>
  </si>
  <si>
    <t>03-6809-8746</t>
  </si>
  <si>
    <t>東急大井町線「等々力駅」　徒歩3分</t>
  </si>
  <si>
    <t>https://www.city.setagaya.lg.jp/mokuji/kusei/012/003/004/002/d00187107.html</t>
  </si>
  <si>
    <t>なかよしほいくえん</t>
    <phoneticPr fontId="18"/>
  </si>
  <si>
    <t>若林5-7-11　1階</t>
  </si>
  <si>
    <t>03-6805-5652</t>
  </si>
  <si>
    <t>東急世田谷線　若林駅　徒歩1分</t>
  </si>
  <si>
    <t>https://www.city.setagaya.lg.jp/mokuji/kusei/012/003/004/002/d00152373.html</t>
  </si>
  <si>
    <t>ふたばクラブ三軒茶屋保育園</t>
    <phoneticPr fontId="18"/>
  </si>
  <si>
    <t>ふたばくらぶさんげんぢゃやほいくえん</t>
  </si>
  <si>
    <t>午前7時15分～午後6時15分（延長保育　午後6時15分～7時15分）</t>
  </si>
  <si>
    <t>東急田園都市線 三軒茶屋駅 又は　駒沢大学駅　徒歩8分</t>
  </si>
  <si>
    <t>https://www.city.setagaya.lg.jp/mokuji/kodomo/003/001/004/d00152470.html</t>
  </si>
  <si>
    <t>べベ・ア・パリ保育園経堂</t>
    <phoneticPr fontId="18"/>
  </si>
  <si>
    <t>べべ・あ・ぱりほいくえんきょうどう</t>
  </si>
  <si>
    <t>経堂1-26-3 ルストーレ経堂1F</t>
  </si>
  <si>
    <t>03-6413-1867</t>
  </si>
  <si>
    <t>小田急小田原線 経堂駅 徒歩7分</t>
  </si>
  <si>
    <t>https://www.city.setagaya.lg.jp/mokuji/kusei/012/003/004/002/d00165178.html</t>
  </si>
  <si>
    <t>ホームマミーおくさわ</t>
    <phoneticPr fontId="18"/>
  </si>
  <si>
    <t>ほーむまみーおくさわ</t>
  </si>
  <si>
    <t>03-5938-2573</t>
  </si>
  <si>
    <t>東急大井町線 九品仏駅 徒歩3分</t>
  </si>
  <si>
    <t>https://www.city.setagaya.lg.jp/mokuji/kusei/012/003/004/002/d00139867.html</t>
  </si>
  <si>
    <t>マリアの家保育園</t>
    <phoneticPr fontId="18"/>
  </si>
  <si>
    <t>まりあのいえほいくえん</t>
  </si>
  <si>
    <t>03-6413-9469</t>
  </si>
  <si>
    <t>世田谷線 松陰神社前駅</t>
  </si>
  <si>
    <t>https://www.city.setagaya.lg.jp/mokuji/kusei/012/003/004/002/d00165181.html</t>
  </si>
  <si>
    <t>もみの木Mom太子堂</t>
    <phoneticPr fontId="18"/>
  </si>
  <si>
    <t>もみのきまむたいしどう</t>
  </si>
  <si>
    <t>太子堂1-14-20 太子堂区民センター2階</t>
  </si>
  <si>
    <t>03-5787-6323</t>
    <phoneticPr fontId="18"/>
  </si>
  <si>
    <t>田園調布駅, 三軒茶屋駅</t>
  </si>
  <si>
    <t>https://www.city.setagaya.lg.jp/mokuji/kusei/012/003/004/002/d00139866.html</t>
  </si>
  <si>
    <t>らふくるーこまざわこうえんなーさりー</t>
  </si>
  <si>
    <t>駒沢公園1-1Tote駒沢公園2階</t>
  </si>
  <si>
    <t>03-6804-0962</t>
  </si>
  <si>
    <t xml:space="preserve">東急田園都市線「駒沢大学駅」徒歩10分_x000D_
</t>
  </si>
  <si>
    <t>https://www.city.setagaya.lg.jp/mokuji/kusei/012/003/004/002/d00185210.html</t>
  </si>
  <si>
    <t>ららるー保育園</t>
    <phoneticPr fontId="18"/>
  </si>
  <si>
    <t>ららるーほいくえん</t>
  </si>
  <si>
    <t>03-3300-8850</t>
    <phoneticPr fontId="18"/>
  </si>
  <si>
    <t>井の頭線 富士見ヶ丘駅、京王線芦花公園駅 徒歩12分</t>
    <phoneticPr fontId="18"/>
  </si>
  <si>
    <t>井の頭線, 富士見ヶ丘駅, 京王線, 芦花公園駅</t>
    <phoneticPr fontId="18"/>
  </si>
  <si>
    <t>https://www.city.setagaya.lg.jp/mokuji/kusei/012/003/004/002/d00145453.html</t>
  </si>
  <si>
    <t>ヤクルト経堂保育園</t>
    <phoneticPr fontId="18"/>
  </si>
  <si>
    <t>やくるときょうどうほいくえん</t>
  </si>
  <si>
    <t>午前7時15分～午後6時15分（延長保育　午後6時15分～7時）</t>
    <phoneticPr fontId="18"/>
  </si>
  <si>
    <t>経堂5-38-26　2階</t>
    <rPh sb="11" eb="12">
      <t>カイ</t>
    </rPh>
    <phoneticPr fontId="18"/>
  </si>
  <si>
    <t>03-3420-5236</t>
    <phoneticPr fontId="18"/>
  </si>
  <si>
    <t>小田急線 経堂駅 又は 千歳船橋駅 徒歩10分</t>
    <rPh sb="9" eb="10">
      <t>マタ</t>
    </rPh>
    <rPh sb="12" eb="17">
      <t>チトセフナバシエキ</t>
    </rPh>
    <phoneticPr fontId="18"/>
  </si>
  <si>
    <t>小田急線, 経堂駅, 千歳船橋駅</t>
    <phoneticPr fontId="18"/>
  </si>
  <si>
    <t>https://www.city.setagaya.lg.jp/mokuji/kodomo/003/001/004/d00145452.html</t>
  </si>
  <si>
    <t>ドレミファ保育室</t>
  </si>
  <si>
    <t>どれみふぁほいくしつ</t>
  </si>
  <si>
    <t>開所午前7時30分～閉所午後7時</t>
  </si>
  <si>
    <t>北沢2-26-23</t>
  </si>
  <si>
    <t>03-3485-7384</t>
  </si>
  <si>
    <t>https://www.city.setagaya.lg.jp/mokuji/kusei/012/003/006/d00011802.html</t>
  </si>
  <si>
    <t>午前8時30分～午後5時</t>
    <rPh sb="0" eb="2">
      <t>ゴゼン</t>
    </rPh>
    <rPh sb="8" eb="10">
      <t>ゴゴ</t>
    </rPh>
    <phoneticPr fontId="18"/>
  </si>
  <si>
    <t>左川　紀美江</t>
  </si>
  <si>
    <t>さがわ　きみえ</t>
  </si>
  <si>
    <t>太子堂3丁目</t>
  </si>
  <si>
    <t>03-3795-1834</t>
  </si>
  <si>
    <t>https://www.city.setagaya.lg.jp/mokuji/kusei/012/003/005/d00011826.html</t>
  </si>
  <si>
    <t>谷口　みつぼ</t>
  </si>
  <si>
    <t>たにぐち　みつぼ</t>
  </si>
  <si>
    <t>奥沢1丁目</t>
  </si>
  <si>
    <t>03-5499-2135</t>
  </si>
  <si>
    <t>東急大井町 線緑ヶ丘駅 徒歩4分</t>
  </si>
  <si>
    <t>大井町線, 緑が丘駅</t>
  </si>
  <si>
    <t>https://www.city.setagaya.lg.jp/mokuji/kusei/012/003/005/d00011845.html</t>
  </si>
  <si>
    <t>直井　千賀子</t>
  </si>
  <si>
    <t>なおい　ちかこ</t>
  </si>
  <si>
    <t>中町4丁目</t>
  </si>
  <si>
    <t>03-3702-3317</t>
  </si>
  <si>
    <t>大井町線 上野毛駅 徒歩12分</t>
  </si>
  <si>
    <t>https://www.city.setagaya.lg.jp/mokuji/kusei/012/003/005/d00011844.html</t>
  </si>
  <si>
    <t>中山　照美</t>
  </si>
  <si>
    <t>なかやま　てるみ</t>
  </si>
  <si>
    <t>池尻4丁目</t>
  </si>
  <si>
    <t>03-3414-1612</t>
  </si>
  <si>
    <t>田園都市線 池尻大橋駅 徒歩10分/京王井の頭線駒場東大前駅、池の上駅 徒歩12分</t>
  </si>
  <si>
    <t>田園都市線, 池尻大橋駅, 井の頭線, 駒場東大前駅, 池ノ上駅</t>
  </si>
  <si>
    <t>https://www.city.setagaya.lg.jp/mokuji/kusei/012/003/005/d00011828.html</t>
  </si>
  <si>
    <t>認証保育所</t>
    <rPh sb="0" eb="2">
      <t>ニンショウ</t>
    </rPh>
    <rPh sb="2" eb="4">
      <t>ホイク</t>
    </rPh>
    <rPh sb="4" eb="5">
      <t>ショ</t>
    </rPh>
    <phoneticPr fontId="18"/>
  </si>
  <si>
    <t>03-6379-5223</t>
  </si>
  <si>
    <t>京王線 明大前駅 徒歩5分</t>
  </si>
  <si>
    <t>京王線, 明大前駅</t>
  </si>
  <si>
    <t>https://www.city.setagaya.lg.jp/mokuji/kusei/012/003/007/002/d00011875.html</t>
  </si>
  <si>
    <t>エクレール保育園</t>
  </si>
  <si>
    <t>えくれーるほいくえん</t>
  </si>
  <si>
    <t>03-3425-2240</t>
  </si>
  <si>
    <t>小田急線千歳船橋駅　徒歩2分</t>
  </si>
  <si>
    <t>https://www.city.setagaya.lg.jp/mokuji/kusei/012/003/007/004/d00011884.html</t>
  </si>
  <si>
    <t>喜多見こどもの家</t>
  </si>
  <si>
    <t>きたみこどものいえ</t>
  </si>
  <si>
    <t>午前7時～午後8時（基本時間）時間外保育はご相談ください。</t>
  </si>
  <si>
    <t>小田急線成城学園前駅　徒歩20分_x000D_
東急・小田急バス_x000D_
（二子玉川～成城学園・調布駅南口）「次大夫堀公園」徒歩7分_x000D_
（狛江駅～喜多見住宅）「喜多見住宅」徒歩2分_x000D_
（狛江駅～宇奈根）「荒玉水道」徒歩0分</t>
  </si>
  <si>
    <t>https://www.city.setagaya.lg.jp/mokuji/kusei/012/003/007/004/d00011887.html</t>
  </si>
  <si>
    <t>砧南らる保育園</t>
  </si>
  <si>
    <t>きぬたみなみほいくえん</t>
  </si>
  <si>
    <t>午前7時15分～午後8時30分</t>
  </si>
  <si>
    <t>鎌田3-13-20(砧南中学校内)</t>
  </si>
  <si>
    <t>03-3417-1593</t>
  </si>
  <si>
    <t>東急田園都市線・大井町線二子玉川駅 バス10分_x000D_
砧南中学校前下車 徒歩1分</t>
  </si>
  <si>
    <t>https://www.city.setagaya.lg.jp/mokuji/kusei/012/003/007/004/d00011886.html</t>
  </si>
  <si>
    <t>木下の保育園成城</t>
  </si>
  <si>
    <t>きのしたのほいくえんせいじょう</t>
  </si>
  <si>
    <t>午前7時～午後8時</t>
  </si>
  <si>
    <t>03-5490-0469</t>
  </si>
  <si>
    <t>小田急線 成城学園前駅 徒歩1分</t>
  </si>
  <si>
    <t>https://www.city.setagaya.lg.jp/mokuji/kusei/012/003/007/004/d00011883.html</t>
  </si>
  <si>
    <t>木下の保育園祖師谷</t>
  </si>
  <si>
    <t>きのしたのほいくえんそしがやえん</t>
  </si>
  <si>
    <t>03-3789-7135</t>
  </si>
  <si>
    <t>03-3789-7168</t>
  </si>
  <si>
    <t>小田急線 祖師ヶ谷大蔵駅 徒歩3分</t>
  </si>
  <si>
    <t>https://www.city.setagaya.lg.jp/mokuji/kusei/012/003/007/004/d00011882.html</t>
  </si>
  <si>
    <t>午前7時30分～午後9時</t>
  </si>
  <si>
    <t>上野毛1-26-6　上野毛駅ビル2階</t>
  </si>
  <si>
    <t>東急大井町線上野毛駅　北口出口直結2階</t>
  </si>
  <si>
    <t xml:space="preserve">https://www.city.setagaya.lg.jp/mokuji/kusei/012/003/007/003/d00033096.html </t>
  </si>
  <si>
    <t>羽根木1-31-21　ドクターズプラザ羽根木</t>
  </si>
  <si>
    <t>京王井の頭線東松原駅　徒歩5分</t>
  </si>
  <si>
    <t>https://www.city.setagaya.lg.jp/mokuji/kusei/012/003/007/002/d00015406.html</t>
  </si>
  <si>
    <t>03-6447-9380</t>
  </si>
  <si>
    <t>田園都市線 用賀駅 徒歩10分</t>
  </si>
  <si>
    <t>駒沢プチ・クレイシュ</t>
  </si>
  <si>
    <t>こまざわぷちくれいしゅ</t>
  </si>
  <si>
    <t>上馬4-2-5　上馬セントラル2階</t>
  </si>
  <si>
    <t>東急田園都市線　駒沢大学駅　徒歩3分</t>
  </si>
  <si>
    <t>https://www.city.setagaya.lg.jp/mokuji/kusei/012/003/007/001/d00011872.html</t>
  </si>
  <si>
    <t>三茶こっこ保育園</t>
  </si>
  <si>
    <t>さんちゃこっこほいくえん</t>
  </si>
  <si>
    <t>午前7時30分～午後8時30分</t>
  </si>
  <si>
    <t>太子堂1-12-40 グレート王寿ビル2階</t>
  </si>
  <si>
    <t>03-5787-6251</t>
  </si>
  <si>
    <t>田園都市線 三軒茶屋駅 徒歩6分</t>
  </si>
  <si>
    <t>https://www.city.setagaya.lg.jp/mokuji/kusei/012/003/007/001/d00155811.html</t>
  </si>
  <si>
    <t>小学館アカデミーふたこたまがわ保育園</t>
  </si>
  <si>
    <t>しょうがくかんあかでみーふたこたまがわほいくえん</t>
  </si>
  <si>
    <t>午前7時30分～午後10時</t>
  </si>
  <si>
    <t>03-5797-5671</t>
  </si>
  <si>
    <t>03-5797-5672</t>
  </si>
  <si>
    <t>東急田園都市線 二子玉川駅 徒歩7分</t>
  </si>
  <si>
    <t>https://www.city.setagaya.lg.jp/mokuji/kusei/012/003/007/003/d00124615.html</t>
  </si>
  <si>
    <t>世田谷喜多見雲母保育園</t>
  </si>
  <si>
    <t>せたがやきたみきららほいくえん</t>
  </si>
  <si>
    <t>午前7時～午後9時</t>
  </si>
  <si>
    <t>03-5761-9101</t>
  </si>
  <si>
    <t>03-5761-9102</t>
  </si>
  <si>
    <t>小田急線 喜多見駅 徒歩1分</t>
  </si>
  <si>
    <t>https://www.city.setagaya.lg.jp/mokuji/kusei/012/003/007/004/d00022280.html</t>
  </si>
  <si>
    <t>世田谷祖師ヶ谷大蔵雲母保育園</t>
  </si>
  <si>
    <t>せたがやそしがやおおくらきららほいくえん</t>
  </si>
  <si>
    <t>砧8-6-25　ヒグチ栄ビル1階・2階</t>
  </si>
  <si>
    <t>03-3415-2603</t>
  </si>
  <si>
    <t>https://www.city.setagaya.lg.jp/mokuji/kusei/012/003/007/004/d00011885.html</t>
  </si>
  <si>
    <t>小さな森の保育園</t>
  </si>
  <si>
    <t>ちいさなもりのほいくえん</t>
  </si>
  <si>
    <t>7時15分～20時15分</t>
  </si>
  <si>
    <t>代沢5-18-1 代沢カラバッシュ3階</t>
  </si>
  <si>
    <t>03‐5787‐6455</t>
  </si>
  <si>
    <t>小田急線・京王井の頭線 下北沢駅 徒歩8分</t>
  </si>
  <si>
    <t>https://www.city.setagaya.lg.jp/mokuji/kusei/012/003/007/002/d00151505.html</t>
  </si>
  <si>
    <t>都市型保育園ポポラー東京三軒茶屋園</t>
  </si>
  <si>
    <t>としがたほいくえんぽぽらーとうきょうさんげんちゃやえん</t>
  </si>
  <si>
    <t>太子堂3-37-1-D201　グランドヒルズ三軒茶屋　ヒルトップガーデン内</t>
  </si>
  <si>
    <t>03-5431-7071</t>
  </si>
  <si>
    <t>東急田園都市線「三軒茶屋」駅徒歩15分　各線「渋谷」駅バス15分</t>
  </si>
  <si>
    <t>https://www.city.setagaya.lg.jp/mokuji/kusei/012/003/007/001/d00017423.html</t>
  </si>
  <si>
    <t>ナーサリーさくらキッズ</t>
  </si>
  <si>
    <t>なーさりーさくらきっず</t>
  </si>
  <si>
    <t>東急田園都市線 桜新町駅 徒歩1分</t>
  </si>
  <si>
    <t>https://www.city.setagaya.lg.jp/mokuji/kusei/012/003/007/003/d00190964.html</t>
  </si>
  <si>
    <t>ナーサリールームベリーベアー用賀</t>
  </si>
  <si>
    <t>なーさりーるーむべりーべあーようが</t>
  </si>
  <si>
    <t>午前7時30分～午後9時30分</t>
  </si>
  <si>
    <t>03-3708-7300</t>
  </si>
  <si>
    <t>東急田園都市線 用賀駅 徒歩5分</t>
  </si>
  <si>
    <t>https://www.city.setagaya.lg.jp/mokuji/kusei/012/003/007/003/d00017424.html</t>
  </si>
  <si>
    <t>ニチイキッズ三軒茶屋保育園</t>
  </si>
  <si>
    <t>にちいきっずさんげんちゃやほいくえん</t>
  </si>
  <si>
    <t>三軒茶屋1-2-21 アミックビル1階・2階</t>
  </si>
  <si>
    <t>03-5779-9281</t>
  </si>
  <si>
    <t>東急田園都市線 三軒茶屋駅 徒歩9分</t>
  </si>
  <si>
    <t>https://www.city.setagaya.lg.jp/mokuji/kusei/012/003/007/001/d00038963.html</t>
  </si>
  <si>
    <t>ねいろ保育園</t>
  </si>
  <si>
    <t>ねいろほいくえん</t>
  </si>
  <si>
    <t>弦巻4-7-15</t>
  </si>
  <si>
    <t>https://www.city.setagaya.lg.jp/mokuji/kusei/012/003/007/001/d00022614.html</t>
  </si>
  <si>
    <t>はじまり　はじまり　えん　niko</t>
  </si>
  <si>
    <t>はじまりはじまりえんにこ</t>
  </si>
  <si>
    <t>月曜日～土曜日/午前7時30分～午後8時30分</t>
  </si>
  <si>
    <t>玉川1-15-6-103　二子玉川ライズプラザモール</t>
  </si>
  <si>
    <t>03-5717-3236</t>
  </si>
  <si>
    <t>東急田園都市線・大井町線　二子玉川駅　徒歩6分</t>
  </si>
  <si>
    <t>https://www.city.setagaya.lg.jp/mokuji/kusei/012/003/007/003/d00030031.html</t>
  </si>
  <si>
    <t>パパルキッズルーム</t>
  </si>
  <si>
    <t>ぱぱるきっずるーむ</t>
  </si>
  <si>
    <t>03-3709-2741</t>
  </si>
  <si>
    <t>東急田園都市線・東急大井町線「二子玉川駅」徒歩7分</t>
  </si>
  <si>
    <t>https://www.city.setagaya.lg.jp/mokuji/kusei/012/003/007/003/d00011881.html</t>
  </si>
  <si>
    <t>ピノキオ幼児舎上野毛園</t>
  </si>
  <si>
    <t>ぴのきおようじしゃかみのげえん</t>
  </si>
  <si>
    <t>上野毛1-9-14　メゾン田園1階</t>
  </si>
  <si>
    <t>03-5706-3407</t>
  </si>
  <si>
    <t>東急大井町線上野毛駅　徒歩2分</t>
  </si>
  <si>
    <t>https://www.city.setagaya.lg.jp/mokuji/kusei/012/003/007/003/d00011878.html</t>
  </si>
  <si>
    <t>ベビールーム等々力</t>
  </si>
  <si>
    <t>べびーるーむとどろき</t>
  </si>
  <si>
    <t>等々力1-19-9　1F</t>
  </si>
  <si>
    <t>東急大井町線 等々力駅 徒歩8分</t>
  </si>
  <si>
    <t>https://www.city.setagaya.lg.jp/mokuji/kusei/012/003/007/003/d00131244.html</t>
  </si>
  <si>
    <t>保育園夢未来桜新町園</t>
    <phoneticPr fontId="18"/>
  </si>
  <si>
    <t>ほいくえんゆめみらいさくらしんまちえん</t>
  </si>
  <si>
    <t>午前7時30分～午後8時30分</t>
    <phoneticPr fontId="18"/>
  </si>
  <si>
    <t>弦巻3-9-9</t>
    <phoneticPr fontId="18"/>
  </si>
  <si>
    <t>03-6432-6345</t>
  </si>
  <si>
    <t>03-6432-6346</t>
  </si>
  <si>
    <t>東急田園都市線 桜新町駅 徒歩6分</t>
  </si>
  <si>
    <t>https://www.city.setagaya.lg.jp/mokuji/kusei/012/003/007/001/d00158243.html</t>
    <phoneticPr fontId="18"/>
  </si>
  <si>
    <t>ポピンズナーサリースクール経堂</t>
  </si>
  <si>
    <t>ぽぴんずなーさりーすくーるきょうどう</t>
  </si>
  <si>
    <t>赤堤3-32-5　メゾン香葉1階</t>
  </si>
  <si>
    <t>03-5329-2178</t>
  </si>
  <si>
    <t>小田急線経堂駅 徒歩10分</t>
  </si>
  <si>
    <t>https://www.city.setagaya.lg.jp/mokuji/kusei/012/003/007/001/d00033093.html</t>
  </si>
  <si>
    <t>ポピンズナーサリースクール桜新町</t>
  </si>
  <si>
    <t>ぽぴんずなーさりーすくーるさくらしんまち</t>
  </si>
  <si>
    <t>午前7時30分～午後8時30分/(午前7時～午後10時 対応可)</t>
  </si>
  <si>
    <t>03-5426-2202</t>
  </si>
  <si>
    <t>https://www.city.setagaya.lg.jp/mokuji/kusei/012/003/007/003/d00027934.html</t>
  </si>
  <si>
    <t>ポピンズナーサリースクール三軒茶屋</t>
  </si>
  <si>
    <t>ぽぴんずなーさりーすくーるさんげんちゃや</t>
  </si>
  <si>
    <t>野沢1-35-8 世田谷ティーズヒルA施設棟2階</t>
  </si>
  <si>
    <t>03-5481-2176</t>
  </si>
  <si>
    <t>https://www.city.setagaya.lg.jp/mokuji/kusei/012/003/007/001/d00011871.html</t>
  </si>
  <si>
    <t>ポピンズナーサリースクール千歳烏山</t>
  </si>
  <si>
    <t>ぽぴんずなーさりーすくーるちとせからすやま</t>
  </si>
  <si>
    <t>南烏山6-12-12　コーシャハイム千歳烏山12号棟2階</t>
  </si>
  <si>
    <t>03-5315-3072</t>
  </si>
  <si>
    <t>京王線 千歳烏山駅北口2 徒歩5分</t>
  </si>
  <si>
    <t>https://www.city.setagaya.lg.jp/mokuji/kusei/012/003/007/005/d00131242.html</t>
  </si>
  <si>
    <t>ポピンズナーサリースクール二子玉川</t>
  </si>
  <si>
    <t>ぽぴんずなーさりーすくーるふたこたまがわ</t>
  </si>
  <si>
    <t>午前7時30分～午後8時30分/(午前7時～午後11時 対応可)</t>
  </si>
  <si>
    <t>玉川3-17-1　玉川高島屋ショッピングセンター西館1階・2階</t>
  </si>
  <si>
    <t>03-5797-2101</t>
  </si>
  <si>
    <t>東急田園都市線・大井町線二子玉川駅 徒歩5分</t>
  </si>
  <si>
    <t>https://www.city.setagaya.lg.jp/mokuji/kusei/012/003/007/003/d00011880.html</t>
  </si>
  <si>
    <t>マミーズエンジェル奥沢保育園</t>
  </si>
  <si>
    <t>まみーずえんじぇるおくさわほいくえん</t>
  </si>
  <si>
    <t>03-5754-8721</t>
  </si>
  <si>
    <t>東急目黒線 奥沢駅 徒歩3分</t>
  </si>
  <si>
    <t xml:space="preserve">https://www.city.setagaya.lg.jp/mokuji/kusei/012/003/007/003/d00011876.html </t>
  </si>
  <si>
    <t>用賀プチ・クレイシュ</t>
  </si>
  <si>
    <t>ようがぷちくれいしゅ</t>
  </si>
  <si>
    <t>東急田園都市線 用賀駅 徒歩2分</t>
  </si>
  <si>
    <t>https://www.city.setagaya.lg.jp/mokuji/kusei/012/003/007/003/d00011879.html</t>
  </si>
  <si>
    <t>リトルパルズ・アカデミー</t>
  </si>
  <si>
    <t>りとるぱるず・あかでみー</t>
  </si>
  <si>
    <t>三軒茶屋2-32-10 アダージョ三軒茶屋1階</t>
  </si>
  <si>
    <t>03-5432-9381</t>
  </si>
  <si>
    <t>東急田園都市線 三軒茶屋駅 徒歩7分</t>
  </si>
  <si>
    <t>https://www.city.setagaya.lg.jp/mokuji/kusei/012/003/007/001/d00158239.html</t>
  </si>
  <si>
    <t>いなみ小児科病児保育室ハグルーム</t>
  </si>
  <si>
    <t>いなみしょうにかびょうじほいくしつはぐ</t>
  </si>
  <si>
    <t>病児・病後児保育</t>
    <rPh sb="0" eb="2">
      <t>ビョウジ</t>
    </rPh>
    <rPh sb="3" eb="5">
      <t>ビョウゴ</t>
    </rPh>
    <rPh sb="5" eb="6">
      <t>ジ</t>
    </rPh>
    <rPh sb="6" eb="8">
      <t>ホイク</t>
    </rPh>
    <phoneticPr fontId="18"/>
  </si>
  <si>
    <t xml:space="preserve">月曜日～金曜日　午前8時～午後6時・土曜日（第1・3・5週目）午前8時～午後4時(年末年始・祝日・小児科休診日除く・夏期、冬期の休み有) </t>
    <rPh sb="22" eb="23">
      <t>ダイ</t>
    </rPh>
    <rPh sb="28" eb="29">
      <t>シュウ</t>
    </rPh>
    <rPh sb="29" eb="30">
      <t>メ</t>
    </rPh>
    <rPh sb="49" eb="52">
      <t>ショウニカ</t>
    </rPh>
    <rPh sb="52" eb="54">
      <t>キュウシン</t>
    </rPh>
    <rPh sb="54" eb="55">
      <t>ビ</t>
    </rPh>
    <phoneticPr fontId="18"/>
  </si>
  <si>
    <t>03-3422-0565</t>
  </si>
  <si>
    <t>東急バス　黒０９　目黒駅前発／野沢龍雲寺（循環）中丸小学校下車　徒歩すぐ</t>
    <phoneticPr fontId="18"/>
  </si>
  <si>
    <t>http://www.inami-shounika.jp/</t>
  </si>
  <si>
    <t>かるがもクリニック病児保育室　病児保育こがも</t>
  </si>
  <si>
    <t>かるがもくりにっくびょうじほいくしつ　びょうじほいくこがも</t>
  </si>
  <si>
    <t xml:space="preserve">月曜日～金曜日　午前8時～午後6時・土曜日（第３週目）午前8時～午後4時(年末年始・祝日・かるがもクリニック休診日除く・夏期、冬期の休み有) </t>
    <rPh sb="22" eb="23">
      <t>ダイ</t>
    </rPh>
    <rPh sb="24" eb="25">
      <t>シュウ</t>
    </rPh>
    <rPh sb="25" eb="26">
      <t>メ</t>
    </rPh>
    <phoneticPr fontId="18"/>
  </si>
  <si>
    <t>桜丘5-20-14 シンエイ第3ビル2階</t>
  </si>
  <si>
    <t>03-3706-7077</t>
  </si>
  <si>
    <t>小田急線　千歳船橋駅　徒歩２分</t>
    <phoneticPr fontId="18"/>
  </si>
  <si>
    <t>千歳船橋駅</t>
    <phoneticPr fontId="18"/>
  </si>
  <si>
    <t>https://karugamo-cl.jp/</t>
  </si>
  <si>
    <t>キラリこどもクリニック病児保育室アップル</t>
  </si>
  <si>
    <t>きらりこどもくりにっくびょうじほいくしつあっぷる</t>
  </si>
  <si>
    <t xml:space="preserve">月曜日～金曜日　午前8時～午後6時・土曜日（第２週目）午前8時～午後4時(年末年始・祝日・小児科休診日除く・夏期、冬期の休み有) </t>
    <rPh sb="22" eb="23">
      <t>ダイ</t>
    </rPh>
    <rPh sb="24" eb="25">
      <t>シュウ</t>
    </rPh>
    <rPh sb="25" eb="26">
      <t>メ</t>
    </rPh>
    <phoneticPr fontId="18"/>
  </si>
  <si>
    <t>太子堂3-1-24ディアコート三軒茶屋102</t>
  </si>
  <si>
    <t>03-3418-8355</t>
  </si>
  <si>
    <t>東急田園都市線　三軒茶屋駅　徒歩９分</t>
    <phoneticPr fontId="18"/>
  </si>
  <si>
    <t>三軒茶屋駅</t>
    <phoneticPr fontId="18"/>
  </si>
  <si>
    <t>https://www.kirari-kodomo.jp/</t>
  </si>
  <si>
    <t>子育てステーション烏山病児病後児保育室にこりんるーむ</t>
  </si>
  <si>
    <t>こそだてすてーしょんからすやまびょうじびょうごじほいくしつにこりんるーむ</t>
  </si>
  <si>
    <t xml:space="preserve">月曜日～金曜日　午前8時～午後6時・土曜日　午前8時～午後1時(年末年始・祝日除く・夏期、冬期の休み有) </t>
    <phoneticPr fontId="18"/>
  </si>
  <si>
    <t>03-5384-4601</t>
  </si>
  <si>
    <t>京王線　千歳烏山駅西口南側　徒歩２分</t>
    <phoneticPr fontId="18"/>
  </si>
  <si>
    <t>千歳烏山駅</t>
    <phoneticPr fontId="18"/>
  </si>
  <si>
    <t>https://www.keiokosodate.net/station.html</t>
  </si>
  <si>
    <t>つだ小児科クリニック病児保育室　病児保育室ソレイユ</t>
  </si>
  <si>
    <t>つだしょうにかくりにっくびょうじほいくしつ　びょうじほいくしつそれいゆ</t>
  </si>
  <si>
    <t xml:space="preserve">月曜日～金曜日　午前8時～午後6時・土曜日（第２・４週目）午前8時～午後3時(年末年始・祝日・小児科休診日除く・夏期、冬期の休み有) </t>
    <rPh sb="22" eb="23">
      <t>ダイ</t>
    </rPh>
    <rPh sb="26" eb="27">
      <t>シュウ</t>
    </rPh>
    <rPh sb="27" eb="28">
      <t>メ</t>
    </rPh>
    <rPh sb="47" eb="50">
      <t>ショウニカ</t>
    </rPh>
    <phoneticPr fontId="18"/>
  </si>
  <si>
    <t>世田谷4-6-13 グランデュオ世田谷V1階</t>
  </si>
  <si>
    <t>03-5477-3366</t>
  </si>
  <si>
    <t>東急世田谷線　世田谷駅　徒歩２分　松陰神社前駅　徒歩２分</t>
    <phoneticPr fontId="18"/>
  </si>
  <si>
    <t>世田谷駅,松陰神社前駅</t>
    <phoneticPr fontId="18"/>
  </si>
  <si>
    <t>https://www.tsudashonika.com/</t>
  </si>
  <si>
    <t>ナオミ保育園病後児保育室バンビ</t>
  </si>
  <si>
    <t>なおみほいくえんびょうじほいくしつばんび</t>
  </si>
  <si>
    <t xml:space="preserve">月曜日～土曜日　午前8時～午後6時(年末年始・祝日除く・夏期、冬期の休み有) </t>
    <rPh sb="4" eb="7">
      <t>ドヨウビ</t>
    </rPh>
    <phoneticPr fontId="18"/>
  </si>
  <si>
    <t>等々力4-13-10
等々力８－２１－９（仮園舎）</t>
    <phoneticPr fontId="18"/>
  </si>
  <si>
    <t>東急大井町線　等々力駅　徒歩１２分</t>
    <phoneticPr fontId="18"/>
  </si>
  <si>
    <t>等々力駅</t>
    <phoneticPr fontId="18"/>
  </si>
  <si>
    <t>https://www.naominokai.net/naomi-hoiku/</t>
  </si>
  <si>
    <t>ニコこどもクリニック病児保育室ニコのおうち</t>
  </si>
  <si>
    <t>にここどもくりにっく</t>
  </si>
  <si>
    <t xml:space="preserve">月曜日・祝日明け　ニコこどもクリニック受診後～午後6時・火曜日～金曜日　午前8時～午後6時・土曜日（第2週目）午前8時～午後4時(年末年始・祝日・小児科休診日除く・夏期、冬期の休み有) </t>
    <rPh sb="23" eb="25">
      <t>ゴゴ</t>
    </rPh>
    <rPh sb="26" eb="27">
      <t>ジ</t>
    </rPh>
    <rPh sb="28" eb="29">
      <t>カ</t>
    </rPh>
    <rPh sb="50" eb="51">
      <t>ダイ</t>
    </rPh>
    <rPh sb="52" eb="53">
      <t>シュウ</t>
    </rPh>
    <rPh sb="53" eb="54">
      <t>メ</t>
    </rPh>
    <rPh sb="73" eb="76">
      <t>ショウニカ</t>
    </rPh>
    <phoneticPr fontId="18"/>
  </si>
  <si>
    <t>玉川1-15-6-101　二子玉川ライズプラザモール1階</t>
  </si>
  <si>
    <t>03-6431-0235</t>
  </si>
  <si>
    <t>東急田園都市線、東急大井町線　二子玉川駅　徒歩７分</t>
    <phoneticPr fontId="18"/>
  </si>
  <si>
    <t>二子玉川駅</t>
    <phoneticPr fontId="18"/>
  </si>
  <si>
    <t>http://www.nicoco.jp/</t>
  </si>
  <si>
    <t>病児・病後児保育室かんがるーむ</t>
  </si>
  <si>
    <t>びょうじびょうごじほいくしつかんがるーむ</t>
  </si>
  <si>
    <t>大蔵2-10-18</t>
  </si>
  <si>
    <t>03-5727-2232</t>
  </si>
  <si>
    <t>小田急線　祖師ヶ谷大蔵駅　徒歩１５分</t>
    <phoneticPr fontId="18"/>
  </si>
  <si>
    <t>祖師ヶ谷大蔵駅</t>
    <phoneticPr fontId="18"/>
  </si>
  <si>
    <t>http://seiiku.shisei-hoiku.jp/contents/tokubetsu/06.html</t>
  </si>
  <si>
    <t>病児・病後児保育室　下北沢ひよこ園</t>
  </si>
  <si>
    <t>びょうじびょうごじほいくしつしもきたざわひよこえん</t>
  </si>
  <si>
    <t xml:space="preserve">月曜日～金曜日　午前8時～午後6時・土曜日（第３週目）午前8時～午後4時(年末年始・祝日除く・夏期、冬期の休み有) </t>
    <rPh sb="22" eb="23">
      <t>ダイ</t>
    </rPh>
    <rPh sb="24" eb="25">
      <t>シュウ</t>
    </rPh>
    <rPh sb="25" eb="26">
      <t>メ</t>
    </rPh>
    <phoneticPr fontId="18"/>
  </si>
  <si>
    <t>03-3460-1122</t>
  </si>
  <si>
    <t>小田急線、京王井の頭線　下北沢駅　徒歩１分</t>
    <phoneticPr fontId="18"/>
  </si>
  <si>
    <t>井の頭線, 下北沢駅</t>
  </si>
  <si>
    <t>http://hiyokoen.smilekids.co.jp/</t>
  </si>
  <si>
    <t>病児・病後児保育室　ポピンズルーム千歳烏山</t>
  </si>
  <si>
    <t>びょうじびょうごじほいくしつぽぴんずるーむちとせからすやま</t>
  </si>
  <si>
    <t xml:space="preserve">月曜日・祝日明け　からすやま小児科受診後～午後6時・火曜日～金曜日　午前8時～午後6時・土曜日（第4週目）午前8時～午後4時(年末年始・祝日・小児科休診日除く・夏期、冬期の休み有) </t>
    <rPh sb="21" eb="23">
      <t>ゴゴ</t>
    </rPh>
    <rPh sb="24" eb="25">
      <t>ジ</t>
    </rPh>
    <rPh sb="26" eb="27">
      <t>カ</t>
    </rPh>
    <rPh sb="48" eb="49">
      <t>ダイ</t>
    </rPh>
    <rPh sb="50" eb="51">
      <t>シュウ</t>
    </rPh>
    <rPh sb="51" eb="52">
      <t>メ</t>
    </rPh>
    <rPh sb="71" eb="74">
      <t>ショウニカ</t>
    </rPh>
    <phoneticPr fontId="18"/>
  </si>
  <si>
    <t>03-5315-3025</t>
  </si>
  <si>
    <t>京王線　千歳烏山駅西口北側　徒歩５分</t>
    <phoneticPr fontId="18"/>
  </si>
  <si>
    <t>http://www.poppins.co.jp/room_detail/522/</t>
  </si>
  <si>
    <t>山口小児科内科病児保育室シェ・モア</t>
  </si>
  <si>
    <t>やまぐちしょうにかないか</t>
  </si>
  <si>
    <t xml:space="preserve">月曜日～金曜日　午前8時～午後6時・土曜日（第4週目）午前8時～午後4時(年末年始・祝日・小児科休診日除く・夏期、冬期の休み有) </t>
    <rPh sb="22" eb="23">
      <t>ダイ</t>
    </rPh>
    <rPh sb="24" eb="25">
      <t>シュウ</t>
    </rPh>
    <rPh sb="25" eb="26">
      <t>メ</t>
    </rPh>
    <rPh sb="45" eb="48">
      <t>ショウニカ</t>
    </rPh>
    <rPh sb="48" eb="50">
      <t>キュウシン</t>
    </rPh>
    <rPh sb="50" eb="51">
      <t>ビ</t>
    </rPh>
    <phoneticPr fontId="18"/>
  </si>
  <si>
    <t>中町4-35-6</t>
  </si>
  <si>
    <t>03-3704-3039</t>
  </si>
  <si>
    <t>なし</t>
    <phoneticPr fontId="18"/>
  </si>
  <si>
    <t>東急大井町線　上野毛駅　徒歩８分</t>
    <phoneticPr fontId="18"/>
  </si>
  <si>
    <t>上野毛駅</t>
    <phoneticPr fontId="18"/>
  </si>
  <si>
    <t>http://www.irukasensei.com/</t>
  </si>
  <si>
    <t>砧幼稚園</t>
  </si>
  <si>
    <t>きぬたようちえん</t>
  </si>
  <si>
    <t>区立幼稚園</t>
    <rPh sb="0" eb="2">
      <t>クリツ</t>
    </rPh>
    <rPh sb="2" eb="5">
      <t>ヨウチエン</t>
    </rPh>
    <phoneticPr fontId="18"/>
  </si>
  <si>
    <t>月・火・木・金 14時～16時30分、水 11時30分～16時30分（長期休業期間・祝日・年末年始を除く、園行事等で実施しない日あり）</t>
    <rPh sb="0" eb="1">
      <t>ゲツ</t>
    </rPh>
    <rPh sb="2" eb="3">
      <t>カ</t>
    </rPh>
    <rPh sb="4" eb="5">
      <t>モク</t>
    </rPh>
    <rPh sb="6" eb="7">
      <t>キン</t>
    </rPh>
    <rPh sb="10" eb="11">
      <t>ジ</t>
    </rPh>
    <rPh sb="14" eb="15">
      <t>ジ</t>
    </rPh>
    <rPh sb="17" eb="18">
      <t>フン</t>
    </rPh>
    <rPh sb="19" eb="20">
      <t>スイ</t>
    </rPh>
    <rPh sb="23" eb="24">
      <t>ジ</t>
    </rPh>
    <rPh sb="26" eb="27">
      <t>フン</t>
    </rPh>
    <rPh sb="30" eb="31">
      <t>ジ</t>
    </rPh>
    <rPh sb="33" eb="34">
      <t>フン</t>
    </rPh>
    <rPh sb="35" eb="37">
      <t>チョウキ</t>
    </rPh>
    <rPh sb="37" eb="39">
      <t>キュウギョウ</t>
    </rPh>
    <rPh sb="39" eb="41">
      <t>キカン</t>
    </rPh>
    <rPh sb="42" eb="44">
      <t>シュクジツ</t>
    </rPh>
    <rPh sb="45" eb="49">
      <t>ネンマツネンシ</t>
    </rPh>
    <rPh sb="50" eb="51">
      <t>ノゾ</t>
    </rPh>
    <rPh sb="53" eb="54">
      <t>エン</t>
    </rPh>
    <rPh sb="54" eb="56">
      <t>ギョウジ</t>
    </rPh>
    <rPh sb="56" eb="57">
      <t>トウ</t>
    </rPh>
    <rPh sb="58" eb="60">
      <t>ジッシ</t>
    </rPh>
    <rPh sb="63" eb="64">
      <t>ヒ</t>
    </rPh>
    <phoneticPr fontId="18"/>
  </si>
  <si>
    <t>喜多見6-9-11</t>
  </si>
  <si>
    <t>03-3416-8630</t>
  </si>
  <si>
    <t>小田急・東急バス_x000D_
[渋24]成城学園駅南口～渋谷駅(東京都市大付属小学校前または東宝前それぞれ下車3分)_x000D_
[等12]成城学園駅南口～等々力操車場(東京都市大付属小学校前または東宝前それぞれ下車3分)_x000D_
[都立01]成城学園駅南口～都立大学駅北口(東京都市大付属小学校前または東宝前それぞれ下車3分)_x000D_
[玉07]成城学園駅南口～二子玉川駅(次太夫堀公園前下車4分または東京都市大付属小学校前下車3分)</t>
  </si>
  <si>
    <t>https://www.city.setagaya.lg.jp/mokuji/kusei/012/004/d00005783.html</t>
  </si>
  <si>
    <t>給田幼稚園</t>
  </si>
  <si>
    <t>きゅうでんようちえん</t>
  </si>
  <si>
    <t>給田4-7-11</t>
  </si>
  <si>
    <t>03-3308-2790</t>
  </si>
  <si>
    <t>京王線「千歳烏山駅」徒歩15分_x000D_
関東バス[荻58]千歳烏山駅(北口)～北野(中給田下車3分)</t>
  </si>
  <si>
    <t>https://www.city.setagaya.lg.jp/mokuji/kusei/012/004/d00005778.html</t>
  </si>
  <si>
    <t>桜丘幼稚園</t>
  </si>
  <si>
    <t>さくらがおかようちえん</t>
  </si>
  <si>
    <t>桜丘5-2-19</t>
  </si>
  <si>
    <t>03-3426-1862</t>
  </si>
  <si>
    <t>小田急線 千歳船橋駅下車(徒歩7分)_x000D_
東急バス_x000D_
[渋23]渋谷駅～祖師ヶ谷大蔵駅(桜丘住宅下車徒歩5分)_x000D_
[等11]等々力操車場～祖師ヶ谷大蔵駅(桜丘住宅下車徒歩5分)_x000D_
[用01]用賀駅～祖師ヶ谷大蔵駅(桜丘住宅下車徒歩5分)</t>
  </si>
  <si>
    <t>https://www.city.setagaya.lg.jp/mokuji/kusei/012/004/d00005786.html</t>
  </si>
  <si>
    <t>多聞幼稚園（区立認定こども園）</t>
  </si>
  <si>
    <t>たもんようちえん</t>
  </si>
  <si>
    <t>（幼稚園枠）月～金 7時15分～9時00分、14時00分～18時15分 土曜日・長期休業期間 7時15分～18時15分（祝日・年末年始を除く、園行事等で実施しない日あり）
（保育園枠）月～金 7時15分～9時00分、14時00分～19時15分 土曜日・長期休業期間 7時15分～19時15分（祝日・年末年始を除く）</t>
    <rPh sb="1" eb="4">
      <t>ヨウチエン</t>
    </rPh>
    <rPh sb="4" eb="5">
      <t>ワク</t>
    </rPh>
    <rPh sb="6" eb="7">
      <t>ゲツ</t>
    </rPh>
    <rPh sb="8" eb="9">
      <t>キン</t>
    </rPh>
    <rPh sb="11" eb="12">
      <t>ジ</t>
    </rPh>
    <rPh sb="14" eb="15">
      <t>フン</t>
    </rPh>
    <rPh sb="17" eb="18">
      <t>ジ</t>
    </rPh>
    <rPh sb="20" eb="21">
      <t>フン</t>
    </rPh>
    <rPh sb="24" eb="25">
      <t>ジ</t>
    </rPh>
    <rPh sb="27" eb="28">
      <t>フン</t>
    </rPh>
    <rPh sb="31" eb="32">
      <t>ジ</t>
    </rPh>
    <rPh sb="34" eb="35">
      <t>フン</t>
    </rPh>
    <rPh sb="36" eb="38">
      <t>ドヨウ</t>
    </rPh>
    <rPh sb="38" eb="39">
      <t>ビ</t>
    </rPh>
    <rPh sb="40" eb="42">
      <t>チョウキ</t>
    </rPh>
    <rPh sb="42" eb="44">
      <t>キュウギョウ</t>
    </rPh>
    <rPh sb="44" eb="46">
      <t>キカン</t>
    </rPh>
    <rPh sb="48" eb="49">
      <t>ジ</t>
    </rPh>
    <rPh sb="51" eb="52">
      <t>フン</t>
    </rPh>
    <rPh sb="55" eb="56">
      <t>ジ</t>
    </rPh>
    <rPh sb="58" eb="59">
      <t>フン</t>
    </rPh>
    <rPh sb="87" eb="90">
      <t>ホイクエン</t>
    </rPh>
    <rPh sb="90" eb="91">
      <t>ワク</t>
    </rPh>
    <phoneticPr fontId="18"/>
  </si>
  <si>
    <t>京王井の頭線「池ノ上駅」 徒歩13分_x000D_
東急バス_x000D_
[渋51]渋谷駅～若林折返所(淡島下車 徒歩3分)_x000D_
[渋52]渋谷駅～世田谷区民会館(淡島下車 徒歩3分)_x000D_
小田急バス_x000D_
[渋54]渋谷駅～経堂駅(淡島下車 徒歩3分)</t>
  </si>
  <si>
    <t>https://www.city.setagaya.lg.jp/mokuji/kusei/012/004/d00005781.html</t>
  </si>
  <si>
    <t>中町幼稚園</t>
  </si>
  <si>
    <t>なかまちようちえん</t>
  </si>
  <si>
    <t>中町4-38-21</t>
  </si>
  <si>
    <t>03-3704-0477</t>
  </si>
  <si>
    <t>東急大井町線 上野毛駅下車 徒歩7分_x000D_
東急バス_x000D_
等12 成城学園前駅～等々力操車場(中町5丁目下車 徒歩4分)_x000D_
恵32 用賀駅～恵比寿駅(中町5丁目下車 徒歩4分)</t>
  </si>
  <si>
    <t>https://www.city.setagaya.lg.jp/mokuji/kusei/012/004/d00005780.html</t>
  </si>
  <si>
    <t>八幡山幼稚園</t>
  </si>
  <si>
    <t>はちまんやまようちえん</t>
  </si>
  <si>
    <t>八幡山1-27-25</t>
  </si>
  <si>
    <t>03-3302-5707</t>
  </si>
  <si>
    <t>京王線　八幡山駅下車　（徒歩13分）_x000D_
京王バス_x000D_
八01　八幡山～（循環）～八幡山　（上北沢二丁目下車6分）_x000D_
小田急バス_x000D_
梅01　梅ヶ丘駅～千歳船橋駅　（朝日新聞社前下車8分）_x000D_
経01　経堂駅～千歳船橋駅　（朝日新聞社前下車8分）_x000D_
歳25　千歳船橋駅～希望ヶ丘団地　（朝日新聞社前下車8分）</t>
  </si>
  <si>
    <t>https://www.city.setagaya.lg.jp/mokuji/kusei/012/004/d00005784.html</t>
  </si>
  <si>
    <t>松丘幼稚園</t>
  </si>
  <si>
    <t>まつがおかようちえん</t>
  </si>
  <si>
    <t>弦巻5-21-10</t>
  </si>
  <si>
    <t>03-3426-5453</t>
  </si>
  <si>
    <t>◎小田急バス 渋26 渋谷駅～調布駅南口(農大－高下車4分) _x000D_
◎小田急バス・東急バス 渋24 渋谷駅～成城学園前駅(農大－高下車4分)_x000D_
◎東急バス 渋23 渋谷駅～祖師ヶ谷大蔵駅(農大－高下車4分)_x000D_
 等11 等々力操車場～祖師ヶ谷大蔵駅(農大－高下車4分) _x000D_
園02 田園調布駅～世田谷区民会館(農大－高下車4分) _x000D_
渋05 渋谷駅～弦巻営業所(弦巻営業所下車8分) _x000D_
黒07 目黒駅～弦巻営業所(弦巻営業所下車8分) _x000D_
世田谷線 上町駅 徒歩12分    田園都市線 桜新町駅 徒歩15分</t>
  </si>
  <si>
    <t>https://www.city.setagaya.lg.jp/mokuji/kusei/012/004/d00005782.html</t>
  </si>
  <si>
    <t>三島幼稚園</t>
  </si>
  <si>
    <t>みしまようちえん</t>
  </si>
  <si>
    <t>深沢5-11-5</t>
  </si>
  <si>
    <t>03-3703-0213</t>
  </si>
  <si>
    <t>東急バス_x000D_
[黒07]弦巻営業所～目黒(桜新町駅より日本体育大学前下車 徒歩3分)_x000D_
[都立01]成城学園前駅～都立大学駅(桜新町駅より日本体育大学前下車 徒歩3分)_x000D_
[等11]祖師谷折返所～等々力操車場(深沢坂上下車 徒歩4分)_x000D_
[渋82]渋谷～等々力(深沢坂上下車 徒歩4分)</t>
  </si>
  <si>
    <t>https://www.city.setagaya.lg.jp/mokuji/kusei/012/004/d00005777.html</t>
  </si>
  <si>
    <t>愛珠幼稚園</t>
  </si>
  <si>
    <t>あいじゅようちえん</t>
  </si>
  <si>
    <t>私立幼稚園</t>
    <rPh sb="0" eb="2">
      <t>シリツ</t>
    </rPh>
    <rPh sb="2" eb="5">
      <t>ヨウチエン</t>
    </rPh>
    <phoneticPr fontId="18"/>
  </si>
  <si>
    <t>登園　9時～9時30分/降園　月火木金:14時（年長のみ金曜は14時30分） 水：11時30分</t>
  </si>
  <si>
    <t>経堂1-1-14</t>
  </si>
  <si>
    <t>03-3429-7575</t>
  </si>
  <si>
    <t>最寄駅　小田急線『経堂駅』、世田谷線『宮坂駅』</t>
  </si>
  <si>
    <t>小田急線, 経堂駅, 世田谷線, 宮の坂駅</t>
  </si>
  <si>
    <t>愛隣幼稚園</t>
  </si>
  <si>
    <t>あいりんようちえん</t>
  </si>
  <si>
    <t>登園　9時～9時20分/降園　月水 :11時30分 火木金 :14時</t>
  </si>
  <si>
    <t>新町2-7-8</t>
  </si>
  <si>
    <t>03-3420-0638</t>
  </si>
  <si>
    <t>最寄駅　田園都市線『桜新町駅』</t>
  </si>
  <si>
    <t>青葉学園幼稚園</t>
  </si>
  <si>
    <t>あおばがくえんようちえん</t>
  </si>
  <si>
    <t>登園　8時50分～9時20分/降園（通常）13時10分～13時20分　 （午前保育）11時10分～11時20分</t>
  </si>
  <si>
    <t>世田谷3-11-3</t>
  </si>
  <si>
    <t>03-3429-5165</t>
  </si>
  <si>
    <t>最寄駅　世田谷線『上町駅』</t>
  </si>
  <si>
    <t>あかつつみ幼稚園</t>
  </si>
  <si>
    <t>あかつつみようちえん</t>
  </si>
  <si>
    <t>登園　9時/降園　14時（水曜日11時半）</t>
  </si>
  <si>
    <t>03-3321-5397</t>
  </si>
  <si>
    <t>最寄駅　世田谷線『松原駅』</t>
  </si>
  <si>
    <t>世田谷線, 松原駅</t>
  </si>
  <si>
    <t>あけぼの幼稚園</t>
  </si>
  <si>
    <t>あけぼのようちえん</t>
  </si>
  <si>
    <t>登園　9時（週5日制）/降園　14時（水曜日は正午まで）</t>
  </si>
  <si>
    <t>砧6-20-11</t>
  </si>
  <si>
    <t>03-3416-1611</t>
  </si>
  <si>
    <t>最寄駅　小田急線『祖師ヶ谷大蔵駅』徒歩5分</t>
  </si>
  <si>
    <t>麻生学園深沢幼稚園</t>
  </si>
  <si>
    <t>あそうがくえんふかさわようちえん</t>
  </si>
  <si>
    <t>登園　9時～9時20分/降園　13時40分～14時</t>
  </si>
  <si>
    <t>深沢3-29-11</t>
  </si>
  <si>
    <t>03-3704-6341</t>
  </si>
  <si>
    <t>最寄駅　大井町線『尾山台駅』又は『等々力駅』</t>
  </si>
  <si>
    <t>大井町線, 尾山台駅, 等々力駅</t>
  </si>
  <si>
    <t>淡島幼稚園</t>
  </si>
  <si>
    <t>あわしまようちえん</t>
  </si>
  <si>
    <t>登園　8時30分～/降園　14時</t>
  </si>
  <si>
    <t>代沢3-27-1</t>
  </si>
  <si>
    <t>03-3419-3811</t>
  </si>
  <si>
    <t>最寄駅　小田急線、井の頭線『下北沢駅』徒歩10分</t>
  </si>
  <si>
    <t>育成幼稚園</t>
  </si>
  <si>
    <t>いくせいようちえん</t>
  </si>
  <si>
    <t>登園　9時/降園　13時50分　但し水曜日は11時30分</t>
  </si>
  <si>
    <t>北沢4-20-5</t>
  </si>
  <si>
    <t>03-3466-6038</t>
  </si>
  <si>
    <t>最寄駅 小田急線、井の頭線『下北沢駅』 京王線『笹塚駅』</t>
  </si>
  <si>
    <t>井の頭線, 下北沢駅, 京王線, 笹塚駅, 小田急線, 下北沢駅</t>
  </si>
  <si>
    <t>いづみ幼稚園</t>
  </si>
  <si>
    <t>いづみようちえん</t>
  </si>
  <si>
    <t>登園　9時/降園　月火木金 14時30分　　水 11時30分</t>
  </si>
  <si>
    <t>下馬1-20-4</t>
  </si>
  <si>
    <t>03-3424-3752</t>
  </si>
  <si>
    <t>最寄駅 東急バス「下馬一丁目」より2分</t>
  </si>
  <si>
    <t>永安寺学園幼稚園</t>
  </si>
  <si>
    <t>えいあんじがくえんようちえん</t>
  </si>
  <si>
    <t>登園　9時～9時15分/降園　14時</t>
  </si>
  <si>
    <t>鎌田3-23-19</t>
  </si>
  <si>
    <t>03-3709-0400</t>
  </si>
  <si>
    <t>最寄駅 田園都市線『二子玉川駅』、東急バス・小田急バス「世田谷総合高校」</t>
  </si>
  <si>
    <t>奥沢幼稚園</t>
  </si>
  <si>
    <t>おくさわようちえん</t>
  </si>
  <si>
    <t>(月～金)午前9時～午後2時※(水)午前11時30分まで(3歳児は慣れるに応じ降園時間を別に定める)/(日)午前8時30分～午前9時30分</t>
  </si>
  <si>
    <t>奥沢2-36-7</t>
  </si>
  <si>
    <t>03-3718-2971</t>
  </si>
  <si>
    <t>東急目黒線「奥沢駅」徒歩約3分、東急東横線「自由が丘駅」徒歩約4分</t>
  </si>
  <si>
    <t>目黒線, 奥沢駅, 東横線, 自由が丘駅</t>
  </si>
  <si>
    <t>https://www.city.setagaya.lg.jp/mokuji/kodomo/004/002/d00134647.html</t>
  </si>
  <si>
    <t>尾山台ナザレン幼稚園</t>
  </si>
  <si>
    <t>おやまだいなざれんようちえん</t>
  </si>
  <si>
    <t>登園　9時/降園　14時　　ただし水曜日11時30分、日曜日10時20分</t>
  </si>
  <si>
    <t>尾山台2-5-6</t>
  </si>
  <si>
    <t>03-3701-3461</t>
  </si>
  <si>
    <t>最寄駅　大井町線『尾山台駅』</t>
  </si>
  <si>
    <t>家庭幼稚園</t>
  </si>
  <si>
    <t>かていようちえん</t>
  </si>
  <si>
    <t>登園　9時30分/降園　14時00分（月火木金）　12時30分（水）</t>
  </si>
  <si>
    <t>若林2-30-17</t>
  </si>
  <si>
    <t>03-3411-2312</t>
  </si>
  <si>
    <t>最寄駅　田園都市線『三軒茶屋駅』、小田急線『下北沢駅』</t>
  </si>
  <si>
    <t>田園都市線, 三軒茶屋駅, 小田急線, 下北沢駅</t>
  </si>
  <si>
    <t>上野毛幼稚園</t>
  </si>
  <si>
    <t>かみのげようちえん</t>
  </si>
  <si>
    <t>登園　8時40分～9時30分/降園　月火木金:13時～13時40分　水:11時～11時40分</t>
  </si>
  <si>
    <t>上野毛2-10-18</t>
  </si>
  <si>
    <t>03-3701-0552</t>
  </si>
  <si>
    <t>最寄駅　大井町線『上野毛駅』徒歩5分</t>
  </si>
  <si>
    <t>銀の鈴幼稚園</t>
  </si>
  <si>
    <t>ぎんのすずようちえん</t>
  </si>
  <si>
    <t>午前9時～午前11時30分、午後2時※バス通園児はバス時刻表に準ずる</t>
  </si>
  <si>
    <t>東玉川2-30-3</t>
  </si>
  <si>
    <t>03-3720-6740</t>
  </si>
  <si>
    <t>東急東横線「田園調布駅」徒歩7分、東急目黒線「奥沢駅」徒歩10分</t>
  </si>
  <si>
    <t>https://www.city.setagaya.lg.jp/mokuji/kodomo/004/002/d00134651.html</t>
  </si>
  <si>
    <t>国本幼稚園</t>
  </si>
  <si>
    <t>くにもとようちえん</t>
  </si>
  <si>
    <t>登園　8時30分～9時30分/降園　月火木金:13時30分　水:11時30分</t>
  </si>
  <si>
    <t>喜多見8-15-33</t>
  </si>
  <si>
    <t>03-3416-4724</t>
  </si>
  <si>
    <t>最寄駅　小田急線『喜多見駅』徒歩2分</t>
  </si>
  <si>
    <t>慶元寺幼稚園</t>
  </si>
  <si>
    <t>けいげんじようちえん</t>
  </si>
  <si>
    <t>登園　8時30分～9時/降園　14時　ただし水曜日は13時　 月1回の土曜日は11時15分</t>
  </si>
  <si>
    <t>喜多見4-17-2</t>
  </si>
  <si>
    <t>03-3417-4321</t>
  </si>
  <si>
    <t>最寄駅 小田急バス又は東急バス「次大夫掘公園」（成城学園前駅より二子玉川駅行きバス）</t>
  </si>
  <si>
    <t>佼成学園幼稚園</t>
  </si>
  <si>
    <t>こうせいがくえんようちえん</t>
  </si>
  <si>
    <t>登園　8時30分～9時40分/降園　14時・11時（半日保育 水曜と第２・第４土曜日）</t>
  </si>
  <si>
    <t>給田2-11-1</t>
  </si>
  <si>
    <t>03-3308-2161</t>
  </si>
  <si>
    <t>最寄駅　京王線『千歳烏山駅』</t>
  </si>
  <si>
    <t>コドモの園幼稚園</t>
  </si>
  <si>
    <t>こどものそのようちえん</t>
  </si>
  <si>
    <t>登園　9時～9時15分/降園　月火木金：14時　水：12時　ただし、学年や季節等により異なります</t>
  </si>
  <si>
    <t>03-3422-1824</t>
  </si>
  <si>
    <t>最寄駅　田園都市線『駒沢大学駅』</t>
  </si>
  <si>
    <t>こひつじ幼稚園</t>
  </si>
  <si>
    <t>こひつじようちえん</t>
  </si>
  <si>
    <t>登園　9時/降園　月火木金　14時　　水　11時30分</t>
  </si>
  <si>
    <t>瀬田2-11-11</t>
  </si>
  <si>
    <t>03-3708-5931</t>
  </si>
  <si>
    <t>最寄駅　田園都市線『二子玉川駅』</t>
  </si>
  <si>
    <t>さくら幼稚園</t>
  </si>
  <si>
    <t>さくらようちえん</t>
  </si>
  <si>
    <t>登園　8時50分～9時/降園　14時　水曜日は12時30分</t>
  </si>
  <si>
    <t>03-3428-6474</t>
  </si>
  <si>
    <t>最寄駅　田園都市線『桜新町駅』徒歩2～3分</t>
  </si>
  <si>
    <t>三軒茶屋幼稚園</t>
  </si>
  <si>
    <t>さんげんぢゃやようちえん</t>
  </si>
  <si>
    <t>登園　9時～9時30分/降園　月木:14時　火金:15時　水:正午</t>
  </si>
  <si>
    <t>三軒茶屋2-9-21</t>
  </si>
  <si>
    <t>03-3421-9005</t>
  </si>
  <si>
    <t>最寄駅　田園都市線・世田谷線『三軒茶屋駅』徒歩3分</t>
  </si>
  <si>
    <t>春光幼稚園</t>
  </si>
  <si>
    <t>しゅんこうようちえん</t>
  </si>
  <si>
    <t>登園　9時より　※通園方法及び定めたコースにより異なります　/　降園　14時</t>
  </si>
  <si>
    <t>船橋1-36-7</t>
  </si>
  <si>
    <t>03-3426-3311</t>
  </si>
  <si>
    <t>最寄駅　小田急線『千歳船橋駅』徒歩5分</t>
  </si>
  <si>
    <t>松蔭幼稚園</t>
  </si>
  <si>
    <t>しょういんようちえん</t>
  </si>
  <si>
    <t>登園　9時～9時30分/降園　月火木金：13時30分～14時30分、水・土（第1・第3）：11時30分～12時30分</t>
  </si>
  <si>
    <t>北沢1-16-10</t>
  </si>
  <si>
    <t>03-3467-1555</t>
  </si>
  <si>
    <t>最寄駅　井の頭線『池ノ上駅』、小田原線『東北沢駅』</t>
  </si>
  <si>
    <t>井の頭線, 池ノ上駅, 小田急線, 東北沢駅</t>
  </si>
  <si>
    <t>常徳幼稚園</t>
  </si>
  <si>
    <t>じょうとくようちえん</t>
  </si>
  <si>
    <t>登園　9時/降園　13時45分</t>
  </si>
  <si>
    <t>宮坂2-10-1</t>
  </si>
  <si>
    <t>03-3427-2251</t>
  </si>
  <si>
    <t>最寄駅　小田急線『豪徳寺駅』、世田谷線『山下駅』徒歩5分</t>
  </si>
  <si>
    <t>https://www.city.setagaya.lg.jp/mokuji/kodomo/004/002/d00134662.html</t>
  </si>
  <si>
    <t>鈴蘭幼稚園</t>
  </si>
  <si>
    <t>すずらんようちえん</t>
  </si>
  <si>
    <t>月～金（土日休園）　 9:00～14:00（夏時間）　 9:00～13:30（冬時間）</t>
  </si>
  <si>
    <t>上野毛2-15-15</t>
  </si>
  <si>
    <t>03-3704-1881</t>
  </si>
  <si>
    <t>最寄駅　大井町線『上野毛駅』</t>
  </si>
  <si>
    <t>成城幼稚園</t>
  </si>
  <si>
    <t>せいじょうようちえん</t>
  </si>
  <si>
    <t>登園　8時45分～9時10分/降園　13時30分（月火木金）　11時30分（水）</t>
  </si>
  <si>
    <t>祖師谷3-52-38</t>
  </si>
  <si>
    <t>03-3482-2108</t>
  </si>
  <si>
    <t>最寄駅　小田急線『成城学園前駅』</t>
  </si>
  <si>
    <t>聖セシリア喜多見幼稚園</t>
  </si>
  <si>
    <t>せいせしりあきたみ</t>
  </si>
  <si>
    <t>登園　9時/降園　14時（月火木金）　11時30分（水）</t>
  </si>
  <si>
    <t>喜多見9-9-5</t>
  </si>
  <si>
    <t>03-3480-1936</t>
  </si>
  <si>
    <t>最寄駅　小田急線『喜多見駅』</t>
  </si>
  <si>
    <t>聖ドミニコ学園幼稚園</t>
  </si>
  <si>
    <t>せいどみにこがくえんようちえん</t>
  </si>
  <si>
    <t>登園　9時/降園　月火木金　13時35分　　水　11時30分</t>
  </si>
  <si>
    <t>岡本1-10-1</t>
  </si>
  <si>
    <t>03-3700-0017</t>
  </si>
  <si>
    <t>最寄駅　小田急線:『成城学園前駅』下車後バス利用　 田園都市線:『用賀駅』又は『二子玉川駅』</t>
  </si>
  <si>
    <t>世田谷聖母幼稚園</t>
  </si>
  <si>
    <t>せたがやせいぼようちえん</t>
  </si>
  <si>
    <t>登園　8時45分～9時15分/降園　13時30分（月火木金）　11時30分（水）</t>
  </si>
  <si>
    <t>深沢8-13-16</t>
  </si>
  <si>
    <t>03-3702-7334</t>
  </si>
  <si>
    <t>世田谷幼稚園</t>
  </si>
  <si>
    <t>せたがやようちえん</t>
  </si>
  <si>
    <t>登園　9時～9時15分/降園　14時（月火木金）　11時30分（水）</t>
  </si>
  <si>
    <t>太子堂4-17-10</t>
  </si>
  <si>
    <t>03-3413-3379</t>
  </si>
  <si>
    <t>最寄駅　田園都市線『三軒茶屋駅』</t>
  </si>
  <si>
    <t>世田谷若葉幼稚園</t>
  </si>
  <si>
    <t>せたがやわかばようちえん</t>
  </si>
  <si>
    <t>登園　9時/降園　14時　水曜は11時50分</t>
  </si>
  <si>
    <t>若林1-19-15</t>
  </si>
  <si>
    <t>03-3413-2440</t>
  </si>
  <si>
    <t>最寄駅　世田谷線『若林駅』</t>
  </si>
  <si>
    <t>瀬田幼稚園</t>
  </si>
  <si>
    <t>せたようちえん</t>
  </si>
  <si>
    <t>登園　8時55分～9時20分/降園　平常保育　13時30分　　午前保育　11時30分</t>
  </si>
  <si>
    <t>瀬田4-11-25</t>
  </si>
  <si>
    <t>03-3700-0940</t>
  </si>
  <si>
    <t>ぜんりんようちえん</t>
  </si>
  <si>
    <t>(月～金)午前9時～午後2時※(水)午前11時30分まで</t>
  </si>
  <si>
    <t>等々力2-6-19</t>
  </si>
  <si>
    <t>03-3702-0117</t>
  </si>
  <si>
    <t>東急大井町線「等々力駅」または「尾山台駅」</t>
  </si>
  <si>
    <t>https://www.city.setagaya.lg.jp/mokuji/kodomo/004/002/d00134673.html</t>
  </si>
  <si>
    <t>泰成幼稚園</t>
  </si>
  <si>
    <t>たいせいようちえん</t>
  </si>
  <si>
    <t>登園　夏時間(4～10月)9時　冬時間(11～3月)9時30分/降園　夏時間(4～10月)13時30分(水曜日 11時30分)　冬時間(11～3月)14時(水曜日 12時）</t>
  </si>
  <si>
    <t>祖師谷5-1-3</t>
  </si>
  <si>
    <t>03-3482-2233</t>
  </si>
  <si>
    <t>最寄駅　小田急線『祖師ヶ谷大蔵駅』</t>
  </si>
  <si>
    <t>代田幼稚園</t>
  </si>
  <si>
    <t>だいたようちえん</t>
  </si>
  <si>
    <t>登園　9時　年少組は、5月連休明けまで9時30分登園/降園　14時　年少組は、一学期13時30分降園</t>
  </si>
  <si>
    <t>代田2-17-14</t>
  </si>
  <si>
    <t>03-3412-4893</t>
  </si>
  <si>
    <t>最寄駅　小田急線『世田谷代田駅』</t>
  </si>
  <si>
    <t>玉川小羊幼稚園</t>
  </si>
  <si>
    <t>たまがわこひつじようちえん</t>
  </si>
  <si>
    <t>(月～金)午前9時～午後2時※(水)午前11時30分まで、(金)午後1時30分まで</t>
  </si>
  <si>
    <t>奥沢7-12-22</t>
  </si>
  <si>
    <t>03-3701-6508</t>
  </si>
  <si>
    <t>東急大井町線・東急東横線『自由が丘駅』徒歩7分、東急大井町線『九品仏駅』徒歩6分</t>
  </si>
  <si>
    <t>東横線, 自由が丘駅, 大井町線, 自由が丘駅, 九品仏駅</t>
  </si>
  <si>
    <t>https://www.city.setagaya.lg.jp/mokuji/kodomo/004/002/d00134678.html</t>
  </si>
  <si>
    <t>玉川幼稚園</t>
  </si>
  <si>
    <t>たまがわようちえん</t>
  </si>
  <si>
    <t>登園　8時30分～/降園　13時30分～　11時～（水）</t>
  </si>
  <si>
    <t>岡本3-35-10</t>
  </si>
  <si>
    <t>03-3415-1709</t>
  </si>
  <si>
    <t>調布幼稚園</t>
  </si>
  <si>
    <t>ちょうふようちえん</t>
  </si>
  <si>
    <t>登園　9時～9時20分　/　降園　14時</t>
  </si>
  <si>
    <t>東玉川1-1-21</t>
  </si>
  <si>
    <t>03-3720-6720</t>
  </si>
  <si>
    <t>03-3727-2985</t>
  </si>
  <si>
    <t xml:space="preserve">東急池上線「雪が谷大塚駅」徒歩約6分 </t>
  </si>
  <si>
    <t>池上線, 雪が谷大塚駅</t>
  </si>
  <si>
    <t>https://www.city.setagaya.lg.jp/mokuji/kodomo/004/002/d00134679.html</t>
  </si>
  <si>
    <t>田園調布雙葉小学校附属幼稚園</t>
  </si>
  <si>
    <t>でんえんちょうふ</t>
  </si>
  <si>
    <t>登園　9時30分/降園　13時30分(水曜日は12時30分又は11時30分)</t>
  </si>
  <si>
    <t>玉川田園調布1-20-9</t>
  </si>
  <si>
    <t>03-3721-5112</t>
  </si>
  <si>
    <t>最寄駅　大井町線『九品仏駅』、東横線・目黒線『田園調布駅』</t>
  </si>
  <si>
    <t>東横線, 田園調布駅, 大井町線, 九品仏駅</t>
  </si>
  <si>
    <t>https://www.city.setagaya.lg.jp/mokuji/kodomo/004/002/d00134680.html</t>
  </si>
  <si>
    <t>東覚院千歳幼稚園</t>
    <phoneticPr fontId="18"/>
  </si>
  <si>
    <t>とうがくいんちとせようちえん</t>
  </si>
  <si>
    <t>登園　9時（コースによって異なります）/降園　14時（コースによって異なります）</t>
  </si>
  <si>
    <t>千歳台4-11-12</t>
  </si>
  <si>
    <t>03-3483-0820</t>
  </si>
  <si>
    <t>最寄駅　小田急線『千歳船橋駅』、京王線『千歳烏山駅』</t>
  </si>
  <si>
    <t>東京都市大学二子幼稚園</t>
  </si>
  <si>
    <t>とうきょうとしだいがく</t>
  </si>
  <si>
    <t>登園　9時～9時15分/降園　13時40分～14時</t>
  </si>
  <si>
    <t>玉川2-17-10</t>
  </si>
  <si>
    <t>03-3708-0104</t>
  </si>
  <si>
    <t>日体幼稚園</t>
  </si>
  <si>
    <t>にったいようちえん</t>
  </si>
  <si>
    <t>登園　9時～9時20分/降園　一日保育 13時30分(年少)、13時40分(年中)、13時50分(年長)　午前保育 11時30分(年少)、11時40分(年中)、11時50分(年長)</t>
  </si>
  <si>
    <t>深沢8-4-1</t>
  </si>
  <si>
    <t>03-3701-4450</t>
  </si>
  <si>
    <t>最寄駅　田園都市線『桜新町駅』徒歩10分</t>
  </si>
  <si>
    <t>日本女子体育大学附属みどり幼稚園</t>
  </si>
  <si>
    <t>にほんじょしだいがくふぞくみどりようちえん</t>
  </si>
  <si>
    <t>登園　9時～9時10分（年中・年長児）、9時20分～30分（年少児）/降園　14時（年長児：14時30分）※水曜日のみ13時（年長児：13時30分）</t>
  </si>
  <si>
    <t>松原2-17-22</t>
  </si>
  <si>
    <t>03-3322-9155</t>
  </si>
  <si>
    <t>最寄駅　京王線、井の頭線『明大前駅』徒歩5分</t>
  </si>
  <si>
    <t>https://www.city.setagaya.lg.jp/mokuji/kodomo/004/002/d00134689.html</t>
  </si>
  <si>
    <t>平安幼稚園</t>
  </si>
  <si>
    <t>へいあんようちえん</t>
  </si>
  <si>
    <t>登園　8時50分～9時15分/降園　14時30分</t>
  </si>
  <si>
    <t>下馬2-41-5</t>
  </si>
  <si>
    <t>03-3421-4993</t>
  </si>
  <si>
    <t>最寄駅　東急バス「自衛隊中央病院前」「世田谷公園入口」</t>
  </si>
  <si>
    <t>マダレナ・カノッサ幼稚園</t>
  </si>
  <si>
    <t>まだれなかのっさようちえん</t>
  </si>
  <si>
    <t>登園　8時35分～　クラス・バス・徒歩により異なります。/降園　13時35分～（月火木金）・11時25分～（水）　クラス・バス・徒歩により異なります。</t>
  </si>
  <si>
    <t>桜上水2-5-1</t>
  </si>
  <si>
    <t>03-3304-5281</t>
  </si>
  <si>
    <t>最寄駅　小田急線『経堂駅』、京王線『桜上水駅』</t>
  </si>
  <si>
    <t>京王線, 桜上水駅, 小田急線, 経堂駅</t>
  </si>
  <si>
    <t>松沢幼稚園</t>
  </si>
  <si>
    <t>まつざわようちえん</t>
  </si>
  <si>
    <t>登園　9時～9時15分/降園　年少：13時45分（最長、学期により短縮）、年長・年中：14時（最長、学期により短縮）</t>
  </si>
  <si>
    <t>上北沢3-8-19</t>
  </si>
  <si>
    <t>03-3303-8091</t>
  </si>
  <si>
    <t>最寄駅　京王線『上北沢駅』徒歩5分</t>
  </si>
  <si>
    <t>三宿さくら幼稚園</t>
  </si>
  <si>
    <t>みしゅくさくらようちえん</t>
  </si>
  <si>
    <t>登園　9時10分/降園　14時（月火木金）　11時30分（水）</t>
  </si>
  <si>
    <t>三宿2-27-4</t>
  </si>
  <si>
    <t>03-3413-2472</t>
  </si>
  <si>
    <t>最寄駅　田園都市線『池尻大橋駅』,『三軒茶屋駅』徒歩12分</t>
  </si>
  <si>
    <t>田園都市線, 池尻大橋駅, 三軒茶屋駅</t>
  </si>
  <si>
    <t>みょうじょう幼稚園</t>
  </si>
  <si>
    <t>みょうじょうようちえん</t>
  </si>
  <si>
    <t>登園　8時45分～9時15分/降園　13時45分～14時　水曜日 11時15分～11時30分</t>
  </si>
  <si>
    <t>三軒茶屋2-51-32</t>
  </si>
  <si>
    <t>03-3422-3189</t>
  </si>
  <si>
    <t>最寄駅　田園都市線『三軒茶屋駅』、世田谷線『西太子堂駅』</t>
  </si>
  <si>
    <t>ゆかり文化幼稚園</t>
  </si>
  <si>
    <t>ゆかりぶんかようちえん</t>
  </si>
  <si>
    <t>登園9時～9時20分 サマータイム期間8時30分～8時50分/降園　例）年長組　月火木金14時　 水11時40分　※時季・年齢により多少変動があります。</t>
  </si>
  <si>
    <t>砧7-15-14</t>
  </si>
  <si>
    <t>03-3417-2448</t>
  </si>
  <si>
    <t>最寄駅 小田急線『成城学園前駅』又は『祖師ヶ谷大蔵駅』徒歩10分</t>
  </si>
  <si>
    <t>芦花幼稚園</t>
  </si>
  <si>
    <t>ろかようちえん</t>
  </si>
  <si>
    <t>登園　8時50分～9時/降園　14時</t>
  </si>
  <si>
    <t>粕谷2-20-1</t>
  </si>
  <si>
    <t>03-3303-1956</t>
  </si>
  <si>
    <t>最寄駅　京王線『八幡山駅』徒歩10分、『芦花公園駅』徒歩10分</t>
  </si>
  <si>
    <t>和光幼稚園</t>
  </si>
  <si>
    <t>わこうようちえん</t>
  </si>
  <si>
    <t>登園　月～金　9時～/降園　月　11時30分　　火～金　14時</t>
  </si>
  <si>
    <t>桜2-18-18</t>
  </si>
  <si>
    <t>03-3420-4352</t>
  </si>
  <si>
    <t>最寄駅　小田急線『経堂駅』 小田急バス、東急バス「農大前」</t>
  </si>
  <si>
    <t>いなみ小児科ママズルーム</t>
  </si>
  <si>
    <t>いなみしょうにかままずるーむ</t>
  </si>
  <si>
    <t>産後ケア事業</t>
    <rPh sb="0" eb="2">
      <t>サンゴ</t>
    </rPh>
    <rPh sb="4" eb="6">
      <t>ジギョウ</t>
    </rPh>
    <phoneticPr fontId="18"/>
  </si>
  <si>
    <t>03-3421-4885</t>
  </si>
  <si>
    <t>https://www.city.setagaya.lg.jp/mokuji/kodomo/001/003/d00017876.html</t>
  </si>
  <si>
    <t>区立産後ケアセンター</t>
  </si>
  <si>
    <t>くりつさんごけあせんたー</t>
  </si>
  <si>
    <t>保育施設名称</t>
    <rPh sb="2" eb="4">
      <t>シセツ</t>
    </rPh>
    <rPh sb="4" eb="6">
      <t>メイショウ</t>
    </rPh>
    <phoneticPr fontId="18"/>
  </si>
  <si>
    <t>船橋東保育園</t>
    <rPh sb="0" eb="2">
      <t>フナバシ</t>
    </rPh>
    <rPh sb="2" eb="3">
      <t>ヒガシ</t>
    </rPh>
    <rPh sb="3" eb="6">
      <t>ホイクエン</t>
    </rPh>
    <phoneticPr fontId="18"/>
  </si>
  <si>
    <t>あいねっこ保育園</t>
    <phoneticPr fontId="18"/>
  </si>
  <si>
    <t>-</t>
    <phoneticPr fontId="18"/>
  </si>
  <si>
    <t>鎌田3-35-1</t>
    <phoneticPr fontId="18"/>
  </si>
  <si>
    <t>上北沢3-8-9</t>
    <phoneticPr fontId="18"/>
  </si>
  <si>
    <t>等々力3-4-1</t>
    <phoneticPr fontId="18"/>
  </si>
  <si>
    <t>駒沢5-2-7</t>
    <phoneticPr fontId="18"/>
  </si>
  <si>
    <t>代田6－21－5守山保育園内</t>
    <phoneticPr fontId="18"/>
  </si>
  <si>
    <t>駒沢5－2－7</t>
    <phoneticPr fontId="18"/>
  </si>
  <si>
    <t>若林5-18-13</t>
    <phoneticPr fontId="18"/>
  </si>
  <si>
    <t>－</t>
    <phoneticPr fontId="18"/>
  </si>
  <si>
    <t>代沢3-27-4</t>
    <phoneticPr fontId="18"/>
  </si>
  <si>
    <t>池尻2-5-8</t>
    <phoneticPr fontId="18"/>
  </si>
  <si>
    <t>上馬4-12-3</t>
    <phoneticPr fontId="18"/>
  </si>
  <si>
    <t>砧5-20-14</t>
    <phoneticPr fontId="18"/>
  </si>
  <si>
    <t>北烏山8-1-5</t>
    <phoneticPr fontId="18"/>
  </si>
  <si>
    <t>梅丘1-48-2</t>
    <phoneticPr fontId="18"/>
  </si>
  <si>
    <t>等々力2-33-14</t>
    <phoneticPr fontId="18"/>
  </si>
  <si>
    <t>上野毛1-9-7</t>
    <phoneticPr fontId="18"/>
  </si>
  <si>
    <t>駒沢2-46-9</t>
    <phoneticPr fontId="18"/>
  </si>
  <si>
    <t>深沢2-19-14 サンライズ会館2F</t>
    <phoneticPr fontId="18"/>
  </si>
  <si>
    <t>桜3-19-13</t>
    <phoneticPr fontId="18"/>
  </si>
  <si>
    <t>玉川台2-18-18</t>
    <phoneticPr fontId="18"/>
  </si>
  <si>
    <t>桜丘2-1-8</t>
    <phoneticPr fontId="18"/>
  </si>
  <si>
    <t>桜丘5-19-16</t>
    <phoneticPr fontId="18"/>
  </si>
  <si>
    <t>北沢2-23-10 ウエストフロント2階</t>
    <phoneticPr fontId="18"/>
  </si>
  <si>
    <t>松原6-6-9</t>
    <phoneticPr fontId="18"/>
  </si>
  <si>
    <t>岡本2-22-11</t>
    <phoneticPr fontId="18"/>
  </si>
  <si>
    <t>若林4-37-2</t>
    <phoneticPr fontId="18"/>
  </si>
  <si>
    <t>松原5-52-11</t>
    <phoneticPr fontId="18"/>
  </si>
  <si>
    <t>野沢2-9-14</t>
    <phoneticPr fontId="18"/>
  </si>
  <si>
    <t>東玉川2-35-16</t>
    <phoneticPr fontId="18"/>
  </si>
  <si>
    <t>午前7時15分～午後6時15分(延長 午後7時15分)</t>
    <phoneticPr fontId="18"/>
  </si>
  <si>
    <t>砧2-14-12 ガーデニエール砧レジデンス1階</t>
    <phoneticPr fontId="18"/>
  </si>
  <si>
    <t>深沢1-32-24</t>
    <phoneticPr fontId="18"/>
  </si>
  <si>
    <t>午前7時15分～午後6時15分まで(延長 午後6時15分～午後8時15分まで)</t>
    <phoneticPr fontId="18"/>
  </si>
  <si>
    <t>上馬2-29-16　ワイスハイム2-1階</t>
    <phoneticPr fontId="18"/>
  </si>
  <si>
    <t>羽根木1-7-11</t>
    <phoneticPr fontId="18"/>
  </si>
  <si>
    <t>上馬4-31-9　サニーサイド上馬1階</t>
    <phoneticPr fontId="18"/>
  </si>
  <si>
    <t>桜上水5-3-28</t>
    <phoneticPr fontId="18"/>
  </si>
  <si>
    <t>三宿2-16-32</t>
    <phoneticPr fontId="18"/>
  </si>
  <si>
    <t>駒沢4-29-16</t>
    <phoneticPr fontId="18"/>
  </si>
  <si>
    <t>野沢3-13-5</t>
    <phoneticPr fontId="18"/>
  </si>
  <si>
    <t>下馬3-10-7-3F</t>
    <phoneticPr fontId="18"/>
  </si>
  <si>
    <t>北沢2-26-25　下北沢エクセレントビル2階</t>
    <phoneticPr fontId="18"/>
  </si>
  <si>
    <t>あいねっこ保育園</t>
    <rPh sb="5" eb="8">
      <t>ホイクエン</t>
    </rPh>
    <phoneticPr fontId="23"/>
  </si>
  <si>
    <t>あいねっこほいくえん</t>
    <phoneticPr fontId="18"/>
  </si>
  <si>
    <t>企業主導型保育事業</t>
    <rPh sb="0" eb="5">
      <t>キギョウシュドウガタ</t>
    </rPh>
    <rPh sb="5" eb="7">
      <t>ホイク</t>
    </rPh>
    <rPh sb="7" eb="9">
      <t>ジギョウ</t>
    </rPh>
    <phoneticPr fontId="18"/>
  </si>
  <si>
    <t>☆企業主導型保育園
午前7時30分～午後6時30分
※従業員枠・地域枠で保育時間等が異なります。詳しくは施設に直接お問合せ下さい。</t>
    <rPh sb="14" eb="16">
      <t>ゴゴ</t>
    </rPh>
    <rPh sb="17" eb="18">
      <t>フン</t>
    </rPh>
    <rPh sb="20" eb="21">
      <t>プン</t>
    </rPh>
    <phoneticPr fontId="18"/>
  </si>
  <si>
    <t>北烏山1-57-18</t>
    <rPh sb="0" eb="3">
      <t>キタカラスヤマ</t>
    </rPh>
    <phoneticPr fontId="23"/>
  </si>
  <si>
    <t>03-6478-2227</t>
    <phoneticPr fontId="23"/>
  </si>
  <si>
    <t>井の頭線富士見ヶ丘駅徒歩10分</t>
    <rPh sb="0" eb="1">
      <t>イ</t>
    </rPh>
    <rPh sb="2" eb="3">
      <t>ガシラ</t>
    </rPh>
    <rPh sb="3" eb="4">
      <t>セン</t>
    </rPh>
    <rPh sb="4" eb="7">
      <t>フジミ</t>
    </rPh>
    <rPh sb="8" eb="9">
      <t>オカ</t>
    </rPh>
    <rPh sb="9" eb="10">
      <t>エキ</t>
    </rPh>
    <rPh sb="14" eb="15">
      <t>フン</t>
    </rPh>
    <phoneticPr fontId="23"/>
  </si>
  <si>
    <t>井の頭線富士見が丘駅</t>
    <rPh sb="0" eb="1">
      <t>イ</t>
    </rPh>
    <rPh sb="2" eb="3">
      <t>ガシラ</t>
    </rPh>
    <rPh sb="3" eb="4">
      <t>セン</t>
    </rPh>
    <rPh sb="4" eb="7">
      <t>フジミ</t>
    </rPh>
    <rPh sb="8" eb="9">
      <t>オカ</t>
    </rPh>
    <rPh sb="9" eb="10">
      <t>エキ</t>
    </rPh>
    <phoneticPr fontId="23"/>
  </si>
  <si>
    <t>あおぞら保育園</t>
    <rPh sb="4" eb="7">
      <t>ホイクエン</t>
    </rPh>
    <phoneticPr fontId="23"/>
  </si>
  <si>
    <t>あおぞらほいくえん</t>
    <phoneticPr fontId="18"/>
  </si>
  <si>
    <t>☆企業主導型保育園
午前8時15分～午後6時15分
※従業員枠・地域枠で保育時間等が異なります。詳しくは施設に直接お問合せ下さい。</t>
    <rPh sb="10" eb="11">
      <t>ジ</t>
    </rPh>
    <rPh sb="15" eb="17">
      <t>ゴゴ</t>
    </rPh>
    <rPh sb="18" eb="19">
      <t>ジ</t>
    </rPh>
    <rPh sb="21" eb="22">
      <t>プン</t>
    </rPh>
    <phoneticPr fontId="18"/>
  </si>
  <si>
    <t>喜多見1-18-6</t>
    <rPh sb="0" eb="3">
      <t>キタミ</t>
    </rPh>
    <phoneticPr fontId="23"/>
  </si>
  <si>
    <t>小田急線狛江駅バス15分</t>
    <rPh sb="0" eb="4">
      <t>オダキュウセン</t>
    </rPh>
    <rPh sb="4" eb="6">
      <t>コマエ</t>
    </rPh>
    <rPh sb="6" eb="7">
      <t>エキ</t>
    </rPh>
    <rPh sb="11" eb="12">
      <t>フン</t>
    </rPh>
    <phoneticPr fontId="23"/>
  </si>
  <si>
    <t>小田急線狛江駅</t>
    <rPh sb="0" eb="4">
      <t>オダキュウセン</t>
    </rPh>
    <rPh sb="4" eb="6">
      <t>コマエ</t>
    </rPh>
    <rPh sb="6" eb="7">
      <t>エキ</t>
    </rPh>
    <phoneticPr fontId="23"/>
  </si>
  <si>
    <t>アベニール保育園</t>
    <rPh sb="5" eb="8">
      <t>ホイクエン</t>
    </rPh>
    <phoneticPr fontId="23"/>
  </si>
  <si>
    <t>あべにーるほいくえん</t>
    <phoneticPr fontId="18"/>
  </si>
  <si>
    <t>☆企業主導型保育園
午前7時30分～午後7時30分
※従業員枠・地域枠で保育時間等が異なります。詳しくは施設に直接お問合せ下さい。</t>
    <rPh sb="10" eb="11">
      <t>プン</t>
    </rPh>
    <rPh sb="15" eb="17">
      <t>ゴゴ</t>
    </rPh>
    <rPh sb="18" eb="19">
      <t>フン</t>
    </rPh>
    <rPh sb="21" eb="22">
      <t>プン</t>
    </rPh>
    <phoneticPr fontId="18"/>
  </si>
  <si>
    <t>世田谷4-7-6　セイフピア1,2F</t>
    <rPh sb="0" eb="3">
      <t>セタガヤ</t>
    </rPh>
    <phoneticPr fontId="23"/>
  </si>
  <si>
    <t>世田谷線世田谷駅徒歩3分</t>
    <rPh sb="0" eb="3">
      <t>セタガヤ</t>
    </rPh>
    <rPh sb="3" eb="4">
      <t>セン</t>
    </rPh>
    <rPh sb="4" eb="7">
      <t>セタガヤ</t>
    </rPh>
    <rPh sb="7" eb="8">
      <t>エキ</t>
    </rPh>
    <rPh sb="11" eb="12">
      <t>フン</t>
    </rPh>
    <phoneticPr fontId="23"/>
  </si>
  <si>
    <t>世田谷線世田谷駅</t>
    <rPh sb="0" eb="3">
      <t>セタガヤ</t>
    </rPh>
    <rPh sb="3" eb="4">
      <t>セン</t>
    </rPh>
    <rPh sb="4" eb="7">
      <t>セタガヤ</t>
    </rPh>
    <rPh sb="7" eb="8">
      <t>エキ</t>
    </rPh>
    <phoneticPr fontId="23"/>
  </si>
  <si>
    <t>えすこーと保育園</t>
    <rPh sb="5" eb="8">
      <t>ホイクエン</t>
    </rPh>
    <phoneticPr fontId="23"/>
  </si>
  <si>
    <t>えすこーとほいくえん</t>
    <phoneticPr fontId="18"/>
  </si>
  <si>
    <t>☆企業主導型保育園
午前8時～午後7時
※従業員枠・地域枠で保育時間等が異なります。詳しくは施設に直接お問合せ下さい。</t>
    <rPh sb="7" eb="8">
      <t>ジ</t>
    </rPh>
    <rPh sb="10" eb="11">
      <t>プン</t>
    </rPh>
    <rPh sb="12" eb="14">
      <t>ゴゴ</t>
    </rPh>
    <rPh sb="15" eb="16">
      <t>フン</t>
    </rPh>
    <phoneticPr fontId="18"/>
  </si>
  <si>
    <t>太子堂2-24-1-1階</t>
    <rPh sb="0" eb="3">
      <t>タイシドウ</t>
    </rPh>
    <rPh sb="11" eb="12">
      <t>カイ</t>
    </rPh>
    <phoneticPr fontId="23"/>
  </si>
  <si>
    <t>03-6450-8977</t>
    <phoneticPr fontId="23"/>
  </si>
  <si>
    <t>田園都市線三軒茶屋駅3分</t>
    <rPh sb="0" eb="5">
      <t>デンエントシセン</t>
    </rPh>
    <rPh sb="5" eb="7">
      <t>サンゲン</t>
    </rPh>
    <rPh sb="7" eb="9">
      <t>チャヤ</t>
    </rPh>
    <rPh sb="9" eb="10">
      <t>エキ</t>
    </rPh>
    <rPh sb="11" eb="12">
      <t>プン</t>
    </rPh>
    <phoneticPr fontId="23"/>
  </si>
  <si>
    <t>田園都市線三軒茶屋駅</t>
    <rPh sb="0" eb="5">
      <t>デンエントシセン</t>
    </rPh>
    <rPh sb="5" eb="7">
      <t>サンゲン</t>
    </rPh>
    <rPh sb="7" eb="9">
      <t>チャヤ</t>
    </rPh>
    <rPh sb="9" eb="10">
      <t>エキ</t>
    </rPh>
    <phoneticPr fontId="23"/>
  </si>
  <si>
    <t>奥沢エキチカ保育園</t>
    <rPh sb="0" eb="2">
      <t>オクザワ</t>
    </rPh>
    <rPh sb="6" eb="8">
      <t>ホイク</t>
    </rPh>
    <rPh sb="8" eb="9">
      <t>エン</t>
    </rPh>
    <phoneticPr fontId="23"/>
  </si>
  <si>
    <t>おくさわえきちかほいくえん</t>
    <phoneticPr fontId="18"/>
  </si>
  <si>
    <t>☆企業主導型保育園
午前7時～翌午前7時
※従業員枠・地域枠で保育時間等が異なります。詳しくは施設に直接お問合せ下さい。</t>
    <rPh sb="12" eb="13">
      <t>ヨク</t>
    </rPh>
    <rPh sb="13" eb="15">
      <t>ゴゼン</t>
    </rPh>
    <rPh sb="16" eb="17">
      <t>ジ</t>
    </rPh>
    <rPh sb="18" eb="19">
      <t>ジ</t>
    </rPh>
    <rPh sb="20" eb="23">
      <t>ジュウギョウイン</t>
    </rPh>
    <rPh sb="22" eb="23">
      <t>ワク</t>
    </rPh>
    <rPh sb="24" eb="26">
      <t>チイキ</t>
    </rPh>
    <rPh sb="26" eb="27">
      <t>ワク</t>
    </rPh>
    <rPh sb="28" eb="29">
      <t>アズ</t>
    </rPh>
    <rPh sb="30" eb="32">
      <t>ホイク</t>
    </rPh>
    <rPh sb="32" eb="34">
      <t>ジカン</t>
    </rPh>
    <rPh sb="33" eb="34">
      <t>トウ</t>
    </rPh>
    <rPh sb="34" eb="35">
      <t>コト</t>
    </rPh>
    <rPh sb="40" eb="41">
      <t>クワ</t>
    </rPh>
    <rPh sb="44" eb="46">
      <t>シセツ</t>
    </rPh>
    <rPh sb="47" eb="49">
      <t>チョクセツ</t>
    </rPh>
    <rPh sb="50" eb="52">
      <t>トイアワ</t>
    </rPh>
    <rPh sb="53" eb="54">
      <t>クダ</t>
    </rPh>
    <phoneticPr fontId="18"/>
  </si>
  <si>
    <t>奥沢3-47-6</t>
    <rPh sb="0" eb="2">
      <t>オクザワ</t>
    </rPh>
    <phoneticPr fontId="23"/>
  </si>
  <si>
    <t>03-6311-1118</t>
    <phoneticPr fontId="23"/>
  </si>
  <si>
    <t>目黒線奥沢駅徒歩1分</t>
    <rPh sb="0" eb="2">
      <t>メグロ</t>
    </rPh>
    <rPh sb="2" eb="3">
      <t>セン</t>
    </rPh>
    <rPh sb="3" eb="5">
      <t>オクザワ</t>
    </rPh>
    <rPh sb="5" eb="6">
      <t>エキ</t>
    </rPh>
    <rPh sb="9" eb="10">
      <t>フン</t>
    </rPh>
    <phoneticPr fontId="23"/>
  </si>
  <si>
    <t>目黒線奥沢駅</t>
    <rPh sb="0" eb="2">
      <t>メグロ</t>
    </rPh>
    <rPh sb="2" eb="3">
      <t>セン</t>
    </rPh>
    <rPh sb="3" eb="5">
      <t>オクザワ</t>
    </rPh>
    <rPh sb="5" eb="6">
      <t>エキ</t>
    </rPh>
    <phoneticPr fontId="23"/>
  </si>
  <si>
    <t>カメリアキッズ　経堂園</t>
    <rPh sb="8" eb="10">
      <t>キョウドウ</t>
    </rPh>
    <rPh sb="10" eb="11">
      <t>エン</t>
    </rPh>
    <phoneticPr fontId="23"/>
  </si>
  <si>
    <t>かめりあきっずきょうどうえん</t>
    <phoneticPr fontId="18"/>
  </si>
  <si>
    <t>☆企業主導型保育園
午前7時30分～午後8時30分
※従業員枠・地域枠で保育時間等が異なります。詳しくは施設に直接お問合せ下さい。</t>
    <rPh sb="7" eb="8">
      <t>ジ</t>
    </rPh>
    <rPh sb="10" eb="11">
      <t>プン</t>
    </rPh>
    <rPh sb="15" eb="17">
      <t>ゴゴ</t>
    </rPh>
    <rPh sb="18" eb="19">
      <t>フン</t>
    </rPh>
    <rPh sb="21" eb="22">
      <t>プン</t>
    </rPh>
    <phoneticPr fontId="18"/>
  </si>
  <si>
    <t>経堂1-19-14 第六経堂ビル2F</t>
    <rPh sb="0" eb="2">
      <t>キョウドウ</t>
    </rPh>
    <rPh sb="10" eb="11">
      <t>ダイ</t>
    </rPh>
    <rPh sb="11" eb="12">
      <t>ロク</t>
    </rPh>
    <rPh sb="12" eb="14">
      <t>キョウドウ</t>
    </rPh>
    <phoneticPr fontId="23"/>
  </si>
  <si>
    <t>小田急線経堂駅徒歩1分</t>
    <rPh sb="0" eb="3">
      <t>オダキュウ</t>
    </rPh>
    <rPh sb="3" eb="4">
      <t>セン</t>
    </rPh>
    <rPh sb="4" eb="6">
      <t>キョウドウ</t>
    </rPh>
    <rPh sb="6" eb="7">
      <t>エキ</t>
    </rPh>
    <rPh sb="10" eb="11">
      <t>プン</t>
    </rPh>
    <phoneticPr fontId="23"/>
  </si>
  <si>
    <t>小田急線経堂駅</t>
    <rPh sb="0" eb="3">
      <t>オダキュウ</t>
    </rPh>
    <rPh sb="3" eb="4">
      <t>セン</t>
    </rPh>
    <rPh sb="4" eb="6">
      <t>キョウドウ</t>
    </rPh>
    <rPh sb="6" eb="7">
      <t>エキ</t>
    </rPh>
    <phoneticPr fontId="23"/>
  </si>
  <si>
    <t>カメリアキッズ経堂2号園</t>
    <rPh sb="7" eb="9">
      <t>キョウドウ</t>
    </rPh>
    <rPh sb="10" eb="11">
      <t>ゴウ</t>
    </rPh>
    <rPh sb="11" eb="12">
      <t>エン</t>
    </rPh>
    <phoneticPr fontId="23"/>
  </si>
  <si>
    <t>かめりあきっずきょうどうにごうえん</t>
    <phoneticPr fontId="18"/>
  </si>
  <si>
    <t>☆企業主導型保育園
午前7時30分～午後8時30分
※従業員枠・地域枠で保育時間等が異なります。詳しくは施設に直接お問合せ下さい。</t>
    <rPh sb="7" eb="8">
      <t>ゴゼン</t>
    </rPh>
    <rPh sb="9" eb="10">
      <t>ジ</t>
    </rPh>
    <rPh sb="11" eb="12">
      <t>プン</t>
    </rPh>
    <rPh sb="16" eb="18">
      <t>ゴゴ</t>
    </rPh>
    <rPh sb="19" eb="20">
      <t>フン</t>
    </rPh>
    <rPh sb="22" eb="23">
      <t>プン</t>
    </rPh>
    <phoneticPr fontId="18"/>
  </si>
  <si>
    <t>宮坂2-18-3　キャッスル経堂1F</t>
    <rPh sb="0" eb="2">
      <t>ミヤサカ</t>
    </rPh>
    <rPh sb="14" eb="16">
      <t>キョウドウ</t>
    </rPh>
    <phoneticPr fontId="23"/>
  </si>
  <si>
    <t>小田急線経堂駅徒歩2分</t>
    <rPh sb="0" eb="4">
      <t>オダキュウセン</t>
    </rPh>
    <rPh sb="4" eb="6">
      <t>キョウドウ</t>
    </rPh>
    <rPh sb="6" eb="7">
      <t>エキ</t>
    </rPh>
    <rPh sb="7" eb="9">
      <t>トホ</t>
    </rPh>
    <rPh sb="10" eb="11">
      <t>フン</t>
    </rPh>
    <phoneticPr fontId="23"/>
  </si>
  <si>
    <t>小田急線経堂駅</t>
    <rPh sb="0" eb="4">
      <t>オダキュウセン</t>
    </rPh>
    <rPh sb="4" eb="6">
      <t>キョウドウ</t>
    </rPh>
    <rPh sb="6" eb="7">
      <t>エキ</t>
    </rPh>
    <phoneticPr fontId="23"/>
  </si>
  <si>
    <t>カメリアキッズ豪徳寺園</t>
    <rPh sb="7" eb="10">
      <t>ゴウトクジ</t>
    </rPh>
    <rPh sb="10" eb="11">
      <t>エン</t>
    </rPh>
    <phoneticPr fontId="23"/>
  </si>
  <si>
    <t>かめりあきっずごうとくじえん</t>
    <phoneticPr fontId="18"/>
  </si>
  <si>
    <t>豪徳寺1-21-5　ヴィラ・ゴートク1-D</t>
    <rPh sb="0" eb="3">
      <t>ゴウトクジ</t>
    </rPh>
    <phoneticPr fontId="23"/>
  </si>
  <si>
    <t>03-5799-7790</t>
    <phoneticPr fontId="23"/>
  </si>
  <si>
    <t>小田急線豪徳寺駅徒歩2分</t>
    <rPh sb="0" eb="4">
      <t>オダキュウセン</t>
    </rPh>
    <rPh sb="4" eb="7">
      <t>ゴウトクジ</t>
    </rPh>
    <rPh sb="7" eb="8">
      <t>エキ</t>
    </rPh>
    <rPh sb="8" eb="10">
      <t>トホ</t>
    </rPh>
    <rPh sb="11" eb="12">
      <t>フン</t>
    </rPh>
    <phoneticPr fontId="23"/>
  </si>
  <si>
    <t>小田急線豪徳寺駅</t>
    <rPh sb="0" eb="4">
      <t>オダキュウセン</t>
    </rPh>
    <rPh sb="4" eb="7">
      <t>ゴウトクジ</t>
    </rPh>
    <rPh sb="7" eb="8">
      <t>エキ</t>
    </rPh>
    <phoneticPr fontId="23"/>
  </si>
  <si>
    <t>木下の保育園自由が丘</t>
    <rPh sb="0" eb="2">
      <t>キノシタ</t>
    </rPh>
    <rPh sb="3" eb="5">
      <t>ホイク</t>
    </rPh>
    <rPh sb="5" eb="6">
      <t>エン</t>
    </rPh>
    <rPh sb="6" eb="8">
      <t>ジユウ</t>
    </rPh>
    <rPh sb="9" eb="10">
      <t>オカ</t>
    </rPh>
    <phoneticPr fontId="23"/>
  </si>
  <si>
    <t>きのしたのほいくえんじゆうがおか</t>
    <phoneticPr fontId="18"/>
  </si>
  <si>
    <t>☆企業主導型保育園
午前7時30分～午後6時30分
※従業員枠・地域枠で保育時間等が異なります。詳しくは施設に直接お問合せ下さい。</t>
    <rPh sb="7" eb="8">
      <t>ゴゼン</t>
    </rPh>
    <rPh sb="9" eb="10">
      <t>ジ</t>
    </rPh>
    <rPh sb="11" eb="12">
      <t>プン</t>
    </rPh>
    <rPh sb="16" eb="18">
      <t>ゴゴ</t>
    </rPh>
    <rPh sb="19" eb="20">
      <t>フン</t>
    </rPh>
    <rPh sb="22" eb="23">
      <t>プン</t>
    </rPh>
    <phoneticPr fontId="18"/>
  </si>
  <si>
    <t>奥沢7-3-8　GranDuo自由が丘１階</t>
    <rPh sb="0" eb="2">
      <t>オクザワ</t>
    </rPh>
    <rPh sb="15" eb="17">
      <t>ジユウ</t>
    </rPh>
    <rPh sb="18" eb="19">
      <t>オカ</t>
    </rPh>
    <rPh sb="20" eb="21">
      <t>カイ</t>
    </rPh>
    <phoneticPr fontId="23"/>
  </si>
  <si>
    <t>03-6432-1860</t>
    <phoneticPr fontId="23"/>
  </si>
  <si>
    <t>東横線自由が丘駅徒歩6分</t>
    <rPh sb="0" eb="3">
      <t>トウヨコセン</t>
    </rPh>
    <rPh sb="3" eb="5">
      <t>ジユウ</t>
    </rPh>
    <rPh sb="6" eb="7">
      <t>オカ</t>
    </rPh>
    <rPh sb="7" eb="8">
      <t>エキ</t>
    </rPh>
    <rPh sb="11" eb="12">
      <t>フン</t>
    </rPh>
    <phoneticPr fontId="23"/>
  </si>
  <si>
    <t>東横線自由が丘駅</t>
    <rPh sb="0" eb="3">
      <t>トウヨコセン</t>
    </rPh>
    <rPh sb="3" eb="5">
      <t>ジユウ</t>
    </rPh>
    <rPh sb="6" eb="7">
      <t>オカ</t>
    </rPh>
    <rPh sb="7" eb="8">
      <t>エキ</t>
    </rPh>
    <phoneticPr fontId="23"/>
  </si>
  <si>
    <t>KBCほいくえん駒沢</t>
    <rPh sb="8" eb="10">
      <t>コマザワ</t>
    </rPh>
    <phoneticPr fontId="23"/>
  </si>
  <si>
    <t>けーびーしーほいくえんこまざわ</t>
    <phoneticPr fontId="18"/>
  </si>
  <si>
    <t>☆企業主導型保育園
午前7時30分～午後8時30分
※従業員枠・地域枠で保育時間等が異なります。詳しくは施設に直接お問合せ下さい。</t>
    <rPh sb="9" eb="10">
      <t>ゴゼン</t>
    </rPh>
    <rPh sb="10" eb="11">
      <t>ジ</t>
    </rPh>
    <rPh sb="12" eb="13">
      <t>プン</t>
    </rPh>
    <rPh sb="17" eb="19">
      <t>ゴゴ</t>
    </rPh>
    <rPh sb="20" eb="21">
      <t>フン</t>
    </rPh>
    <rPh sb="23" eb="24">
      <t>プン</t>
    </rPh>
    <phoneticPr fontId="18"/>
  </si>
  <si>
    <t>上馬4-1-3　東急上馬ビル3階</t>
    <rPh sb="0" eb="2">
      <t>カミウマ</t>
    </rPh>
    <rPh sb="8" eb="10">
      <t>トウキュウ</t>
    </rPh>
    <rPh sb="10" eb="12">
      <t>カミウマ</t>
    </rPh>
    <rPh sb="15" eb="16">
      <t>カイ</t>
    </rPh>
    <phoneticPr fontId="23"/>
  </si>
  <si>
    <t>03-6413-8900</t>
    <phoneticPr fontId="23"/>
  </si>
  <si>
    <t>田園都市線駒沢大学駅徒歩3分</t>
    <rPh sb="0" eb="5">
      <t>デンエントシセン</t>
    </rPh>
    <rPh sb="5" eb="7">
      <t>コマザワ</t>
    </rPh>
    <rPh sb="7" eb="9">
      <t>ダイガク</t>
    </rPh>
    <rPh sb="9" eb="10">
      <t>エキ</t>
    </rPh>
    <rPh sb="13" eb="14">
      <t>フン</t>
    </rPh>
    <phoneticPr fontId="23"/>
  </si>
  <si>
    <t>田園都市線駒沢大学駅</t>
    <rPh sb="0" eb="5">
      <t>デンエントシセン</t>
    </rPh>
    <rPh sb="5" eb="7">
      <t>コマザワ</t>
    </rPh>
    <rPh sb="7" eb="9">
      <t>ダイガク</t>
    </rPh>
    <rPh sb="9" eb="10">
      <t>エキ</t>
    </rPh>
    <phoneticPr fontId="23"/>
  </si>
  <si>
    <t>ココナッツ保育園</t>
    <rPh sb="5" eb="8">
      <t>ホイクエン</t>
    </rPh>
    <phoneticPr fontId="23"/>
  </si>
  <si>
    <t>ここなっつほいくえん</t>
    <phoneticPr fontId="18"/>
  </si>
  <si>
    <t>南烏山3-9-10</t>
    <rPh sb="0" eb="3">
      <t>ミナミカラスヤマ</t>
    </rPh>
    <phoneticPr fontId="23"/>
  </si>
  <si>
    <t>京王線芦花公園駅徒歩3分</t>
    <rPh sb="0" eb="3">
      <t>ケイオウセン</t>
    </rPh>
    <rPh sb="3" eb="4">
      <t>アシ</t>
    </rPh>
    <rPh sb="4" eb="5">
      <t>ハナ</t>
    </rPh>
    <rPh sb="5" eb="7">
      <t>コウエン</t>
    </rPh>
    <rPh sb="7" eb="8">
      <t>エキ</t>
    </rPh>
    <rPh sb="8" eb="10">
      <t>トホ</t>
    </rPh>
    <rPh sb="11" eb="12">
      <t>フン</t>
    </rPh>
    <phoneticPr fontId="23"/>
  </si>
  <si>
    <t>京王線芦花公園駅</t>
    <rPh sb="0" eb="3">
      <t>ケイオウセン</t>
    </rPh>
    <rPh sb="3" eb="4">
      <t>アシ</t>
    </rPh>
    <rPh sb="4" eb="5">
      <t>ハナ</t>
    </rPh>
    <rPh sb="5" eb="7">
      <t>コウエン</t>
    </rPh>
    <rPh sb="7" eb="8">
      <t>エキ</t>
    </rPh>
    <phoneticPr fontId="23"/>
  </si>
  <si>
    <t>こもれび保育園　赤堤園</t>
    <rPh sb="4" eb="7">
      <t>ホイクエン</t>
    </rPh>
    <rPh sb="8" eb="10">
      <t>アカツツミ</t>
    </rPh>
    <rPh sb="10" eb="11">
      <t>エン</t>
    </rPh>
    <phoneticPr fontId="23"/>
  </si>
  <si>
    <t>こもれびほいくえんあかつづみえん</t>
    <phoneticPr fontId="18"/>
  </si>
  <si>
    <t>赤堤4-46-3 ほんだビル2Ｆ</t>
    <rPh sb="0" eb="1">
      <t>アカ</t>
    </rPh>
    <rPh sb="1" eb="2">
      <t>ツツミ</t>
    </rPh>
    <phoneticPr fontId="23"/>
  </si>
  <si>
    <t>03-6379-3770</t>
    <phoneticPr fontId="23"/>
  </si>
  <si>
    <t>京王線下高井戸駅徒歩2分</t>
    <rPh sb="0" eb="3">
      <t>ケイオウセン</t>
    </rPh>
    <rPh sb="3" eb="7">
      <t>シモタカイド</t>
    </rPh>
    <rPh sb="7" eb="8">
      <t>エキ</t>
    </rPh>
    <rPh sb="8" eb="10">
      <t>トホ</t>
    </rPh>
    <rPh sb="11" eb="12">
      <t>フン</t>
    </rPh>
    <phoneticPr fontId="23"/>
  </si>
  <si>
    <t>京王線下高井戸駅</t>
    <rPh sb="0" eb="3">
      <t>ケイオウセン</t>
    </rPh>
    <rPh sb="3" eb="7">
      <t>シモタカイド</t>
    </rPh>
    <rPh sb="7" eb="8">
      <t>エキ</t>
    </rPh>
    <phoneticPr fontId="23"/>
  </si>
  <si>
    <t>こもれび保育園　桜新町園</t>
    <rPh sb="4" eb="7">
      <t>ホイクエン</t>
    </rPh>
    <rPh sb="8" eb="11">
      <t>サクラシンマチ</t>
    </rPh>
    <rPh sb="11" eb="12">
      <t>エン</t>
    </rPh>
    <phoneticPr fontId="23"/>
  </si>
  <si>
    <t>こもれびほいくえんさくらしんまちえん</t>
    <phoneticPr fontId="18"/>
  </si>
  <si>
    <t>桜新町2-1-12</t>
    <rPh sb="0" eb="3">
      <t>サクラシンマチ</t>
    </rPh>
    <phoneticPr fontId="23"/>
  </si>
  <si>
    <t>03-5799-4323</t>
    <phoneticPr fontId="23"/>
  </si>
  <si>
    <t>田園都市線桜新町駅徒歩2分</t>
    <rPh sb="0" eb="2">
      <t>デンエン</t>
    </rPh>
    <rPh sb="2" eb="4">
      <t>トシ</t>
    </rPh>
    <rPh sb="4" eb="5">
      <t>セン</t>
    </rPh>
    <rPh sb="5" eb="6">
      <t>サクラ</t>
    </rPh>
    <rPh sb="6" eb="8">
      <t>シンマチ</t>
    </rPh>
    <rPh sb="8" eb="9">
      <t>エキ</t>
    </rPh>
    <rPh sb="12" eb="13">
      <t>フン</t>
    </rPh>
    <phoneticPr fontId="23"/>
  </si>
  <si>
    <t>田園都市線桜新町駅</t>
    <rPh sb="0" eb="2">
      <t>デンエン</t>
    </rPh>
    <rPh sb="2" eb="4">
      <t>トシ</t>
    </rPh>
    <rPh sb="4" eb="5">
      <t>セン</t>
    </rPh>
    <rPh sb="5" eb="6">
      <t>サクラ</t>
    </rPh>
    <rPh sb="6" eb="8">
      <t>シンマチ</t>
    </rPh>
    <rPh sb="8" eb="9">
      <t>エキ</t>
    </rPh>
    <phoneticPr fontId="23"/>
  </si>
  <si>
    <t>こもれび保育園　下北沢園</t>
    <rPh sb="4" eb="7">
      <t>ホイクエン</t>
    </rPh>
    <rPh sb="8" eb="11">
      <t>シモキタザワ</t>
    </rPh>
    <rPh sb="11" eb="12">
      <t>エン</t>
    </rPh>
    <phoneticPr fontId="23"/>
  </si>
  <si>
    <t>こもれびほいくえんしもきたざわえん</t>
    <phoneticPr fontId="18"/>
  </si>
  <si>
    <t>北沢2-33-2　SⅡビル1階</t>
    <rPh sb="0" eb="2">
      <t>キタザワ</t>
    </rPh>
    <rPh sb="14" eb="15">
      <t>カイ</t>
    </rPh>
    <phoneticPr fontId="23"/>
  </si>
  <si>
    <t>03-6804-9868</t>
    <phoneticPr fontId="23"/>
  </si>
  <si>
    <t>井の頭線下北沢駅徒歩4分</t>
    <rPh sb="0" eb="1">
      <t>イ</t>
    </rPh>
    <rPh sb="2" eb="3">
      <t>カシラ</t>
    </rPh>
    <rPh sb="3" eb="4">
      <t>セン</t>
    </rPh>
    <rPh sb="4" eb="7">
      <t>シモキタザワ</t>
    </rPh>
    <rPh sb="7" eb="8">
      <t>エキ</t>
    </rPh>
    <rPh sb="11" eb="12">
      <t>フン</t>
    </rPh>
    <phoneticPr fontId="23"/>
  </si>
  <si>
    <t>井の頭線下北沢駅</t>
    <rPh sb="0" eb="1">
      <t>イ</t>
    </rPh>
    <rPh sb="2" eb="3">
      <t>カシラ</t>
    </rPh>
    <rPh sb="3" eb="4">
      <t>セン</t>
    </rPh>
    <rPh sb="4" eb="7">
      <t>シモキタザワ</t>
    </rPh>
    <rPh sb="7" eb="8">
      <t>エキ</t>
    </rPh>
    <phoneticPr fontId="23"/>
  </si>
  <si>
    <t>シルス北沢保育園</t>
    <rPh sb="3" eb="5">
      <t>キタザワ</t>
    </rPh>
    <rPh sb="5" eb="7">
      <t>ホイク</t>
    </rPh>
    <rPh sb="7" eb="8">
      <t>エン</t>
    </rPh>
    <phoneticPr fontId="23"/>
  </si>
  <si>
    <t>しるすきたざわほいくえん</t>
    <phoneticPr fontId="18"/>
  </si>
  <si>
    <t>☆企業主導型保育園
午前7時～午後8時
※従業員枠・地域枠で保育時間等が異なります。詳しくは施設に直接お問合せ下さい。</t>
    <rPh sb="7" eb="8">
      <t>ゴゼン</t>
    </rPh>
    <rPh sb="9" eb="10">
      <t>ジ</t>
    </rPh>
    <rPh sb="11" eb="12">
      <t>プン</t>
    </rPh>
    <rPh sb="12" eb="14">
      <t>ゴゴ</t>
    </rPh>
    <rPh sb="14" eb="15">
      <t>ジ</t>
    </rPh>
    <rPh sb="16" eb="17">
      <t>フン</t>
    </rPh>
    <phoneticPr fontId="18"/>
  </si>
  <si>
    <t>北沢5-22-8-1階</t>
    <rPh sb="0" eb="1">
      <t>キタ</t>
    </rPh>
    <rPh sb="1" eb="2">
      <t>サワ</t>
    </rPh>
    <rPh sb="10" eb="11">
      <t>カイ</t>
    </rPh>
    <phoneticPr fontId="23"/>
  </si>
  <si>
    <t>03-6804-7023</t>
    <phoneticPr fontId="23"/>
  </si>
  <si>
    <t>京王線笹塚駅徒歩6分</t>
    <rPh sb="0" eb="3">
      <t>ケイオウセン</t>
    </rPh>
    <rPh sb="3" eb="5">
      <t>ササヅカ</t>
    </rPh>
    <rPh sb="5" eb="6">
      <t>エキ</t>
    </rPh>
    <rPh sb="6" eb="8">
      <t>トホ</t>
    </rPh>
    <rPh sb="9" eb="10">
      <t>プン</t>
    </rPh>
    <phoneticPr fontId="23"/>
  </si>
  <si>
    <t>京王線笹塚駅</t>
    <rPh sb="0" eb="3">
      <t>ケイオウセン</t>
    </rPh>
    <rPh sb="3" eb="5">
      <t>ササヅカ</t>
    </rPh>
    <rPh sb="5" eb="6">
      <t>エキ</t>
    </rPh>
    <phoneticPr fontId="23"/>
  </si>
  <si>
    <t>セブンなないろ保育園（世田谷）</t>
    <rPh sb="7" eb="10">
      <t>ホイクエン</t>
    </rPh>
    <rPh sb="11" eb="14">
      <t>セタガヤ</t>
    </rPh>
    <phoneticPr fontId="23"/>
  </si>
  <si>
    <t>せぶんなないろほいくえん（せたがや）</t>
    <phoneticPr fontId="18"/>
  </si>
  <si>
    <t>☆企業主導型保育園
午前7時～午後8時
※従業員枠・地域枠で保育時間等が異なります。詳しくは施設に直接お問合せ下さい。</t>
    <rPh sb="9" eb="10">
      <t>ジ</t>
    </rPh>
    <rPh sb="11" eb="12">
      <t>プン</t>
    </rPh>
    <rPh sb="12" eb="14">
      <t>ゴゴ</t>
    </rPh>
    <rPh sb="14" eb="15">
      <t>ジ</t>
    </rPh>
    <rPh sb="16" eb="17">
      <t>フン</t>
    </rPh>
    <phoneticPr fontId="18"/>
  </si>
  <si>
    <t>駒沢5-15-11</t>
    <rPh sb="0" eb="2">
      <t>コマザワ</t>
    </rPh>
    <phoneticPr fontId="23"/>
  </si>
  <si>
    <t>03-6432-1088</t>
    <phoneticPr fontId="23"/>
  </si>
  <si>
    <t>田園都市線駒沢大学駅徒歩15分</t>
    <rPh sb="0" eb="5">
      <t>デンエントシセン</t>
    </rPh>
    <rPh sb="5" eb="7">
      <t>コマザワ</t>
    </rPh>
    <rPh sb="7" eb="9">
      <t>ダイガク</t>
    </rPh>
    <rPh sb="9" eb="10">
      <t>エキ</t>
    </rPh>
    <rPh sb="14" eb="15">
      <t>フン</t>
    </rPh>
    <phoneticPr fontId="23"/>
  </si>
  <si>
    <t>空と虹の家保育園</t>
    <rPh sb="0" eb="1">
      <t>ソラ</t>
    </rPh>
    <rPh sb="2" eb="3">
      <t>ニジ</t>
    </rPh>
    <rPh sb="4" eb="5">
      <t>イエ</t>
    </rPh>
    <rPh sb="5" eb="8">
      <t>ホイクエン</t>
    </rPh>
    <phoneticPr fontId="23"/>
  </si>
  <si>
    <t>そらとにじのいえほいくえん</t>
    <phoneticPr fontId="18"/>
  </si>
  <si>
    <t>☆企業主導型保育園
午前8時～午後7時
※従業員枠・地域枠で保育時間等が異なります。詳しくは施設に直接お問合せ下さい。</t>
    <rPh sb="7" eb="8">
      <t>ゴゼン</t>
    </rPh>
    <rPh sb="9" eb="10">
      <t>ジ</t>
    </rPh>
    <rPh sb="11" eb="12">
      <t>プン</t>
    </rPh>
    <rPh sb="13" eb="15">
      <t>ゴゴ</t>
    </rPh>
    <rPh sb="16" eb="17">
      <t>フン</t>
    </rPh>
    <phoneticPr fontId="18"/>
  </si>
  <si>
    <t>若林3-23-5</t>
    <rPh sb="0" eb="2">
      <t>ワカバヤシ</t>
    </rPh>
    <phoneticPr fontId="23"/>
  </si>
  <si>
    <t>世田谷線松陰神社前駅徒歩４分</t>
    <rPh sb="0" eb="3">
      <t>セタガヤ</t>
    </rPh>
    <rPh sb="3" eb="4">
      <t>セン</t>
    </rPh>
    <rPh sb="4" eb="6">
      <t>ショウイン</t>
    </rPh>
    <rPh sb="6" eb="8">
      <t>ジンジャ</t>
    </rPh>
    <rPh sb="8" eb="9">
      <t>マエ</t>
    </rPh>
    <rPh sb="9" eb="10">
      <t>エキ</t>
    </rPh>
    <rPh sb="13" eb="14">
      <t>フン</t>
    </rPh>
    <phoneticPr fontId="23"/>
  </si>
  <si>
    <t>世田谷線松陰神社前駅</t>
    <rPh sb="0" eb="3">
      <t>セタガヤ</t>
    </rPh>
    <rPh sb="3" eb="4">
      <t>セン</t>
    </rPh>
    <rPh sb="4" eb="6">
      <t>ショウイン</t>
    </rPh>
    <rPh sb="6" eb="8">
      <t>ジンジャ</t>
    </rPh>
    <rPh sb="8" eb="9">
      <t>マエ</t>
    </rPh>
    <rPh sb="9" eb="10">
      <t>エキ</t>
    </rPh>
    <phoneticPr fontId="23"/>
  </si>
  <si>
    <t>そらまめ保育園</t>
    <rPh sb="4" eb="7">
      <t>ホイクエン</t>
    </rPh>
    <phoneticPr fontId="23"/>
  </si>
  <si>
    <t>そらまめほいくえん</t>
    <phoneticPr fontId="18"/>
  </si>
  <si>
    <t>桜上水4-16-11　J'Sコート桜上水</t>
    <rPh sb="0" eb="1">
      <t>サクラ</t>
    </rPh>
    <rPh sb="1" eb="3">
      <t>ジョウスイ</t>
    </rPh>
    <rPh sb="17" eb="18">
      <t>サクラ</t>
    </rPh>
    <rPh sb="18" eb="20">
      <t>ジョウスイ</t>
    </rPh>
    <phoneticPr fontId="23"/>
  </si>
  <si>
    <t>03-3306-2520</t>
    <phoneticPr fontId="23"/>
  </si>
  <si>
    <t>京王線桜上水駅徒歩1分</t>
    <rPh sb="0" eb="3">
      <t>ケイオウセン</t>
    </rPh>
    <rPh sb="3" eb="4">
      <t>サクラ</t>
    </rPh>
    <rPh sb="4" eb="6">
      <t>ジョウスイ</t>
    </rPh>
    <rPh sb="6" eb="7">
      <t>エキ</t>
    </rPh>
    <rPh sb="10" eb="11">
      <t>フン</t>
    </rPh>
    <phoneticPr fontId="23"/>
  </si>
  <si>
    <t>京王線桜上水駅</t>
    <rPh sb="0" eb="3">
      <t>ケイオウセン</t>
    </rPh>
    <rPh sb="3" eb="4">
      <t>サクラ</t>
    </rPh>
    <rPh sb="4" eb="6">
      <t>ジョウスイ</t>
    </rPh>
    <rPh sb="6" eb="7">
      <t>エキ</t>
    </rPh>
    <phoneticPr fontId="23"/>
  </si>
  <si>
    <t>そらまめ保育園　千歳烏山園</t>
    <rPh sb="4" eb="7">
      <t>ホイクエン</t>
    </rPh>
    <rPh sb="8" eb="12">
      <t>チトセカラスヤマ</t>
    </rPh>
    <rPh sb="12" eb="13">
      <t>エン</t>
    </rPh>
    <phoneticPr fontId="23"/>
  </si>
  <si>
    <t>そらまめほいくえんちとせからすやまえん</t>
    <phoneticPr fontId="18"/>
  </si>
  <si>
    <t>☆企業主導型保育園
午前7時30分～午後8時
※従業員枠・地域枠で保育時間等が異なります。詳しくは施設に直接お問合せ下さい。</t>
    <rPh sb="7" eb="8">
      <t>ゴゼン</t>
    </rPh>
    <rPh sb="9" eb="10">
      <t>ジ</t>
    </rPh>
    <rPh sb="11" eb="12">
      <t>プン</t>
    </rPh>
    <rPh sb="16" eb="18">
      <t>ゴゴ</t>
    </rPh>
    <rPh sb="19" eb="20">
      <t>フン</t>
    </rPh>
    <phoneticPr fontId="18"/>
  </si>
  <si>
    <t>南烏山4-8-1　荒井ビル1階</t>
    <rPh sb="0" eb="3">
      <t>ミナミカラスヤマ</t>
    </rPh>
    <rPh sb="9" eb="11">
      <t>アライ</t>
    </rPh>
    <rPh sb="14" eb="15">
      <t>カイ</t>
    </rPh>
    <phoneticPr fontId="23"/>
  </si>
  <si>
    <t>03-6909-0058</t>
    <phoneticPr fontId="23"/>
  </si>
  <si>
    <t>京王線千歳烏山駅徒歩2分</t>
    <rPh sb="0" eb="3">
      <t>ケイオウセン</t>
    </rPh>
    <rPh sb="3" eb="7">
      <t>チトセカラスヤマ</t>
    </rPh>
    <rPh sb="7" eb="8">
      <t>エキ</t>
    </rPh>
    <rPh sb="11" eb="12">
      <t>フン</t>
    </rPh>
    <phoneticPr fontId="23"/>
  </si>
  <si>
    <t>京王線千歳烏山駅</t>
    <rPh sb="0" eb="3">
      <t>ケイオウセン</t>
    </rPh>
    <rPh sb="3" eb="7">
      <t>チトセカラスヤマ</t>
    </rPh>
    <rPh sb="7" eb="8">
      <t>エキ</t>
    </rPh>
    <phoneticPr fontId="23"/>
  </si>
  <si>
    <t>ten kids　上野毛一丁目園</t>
    <rPh sb="9" eb="11">
      <t>ウエノ</t>
    </rPh>
    <rPh sb="11" eb="12">
      <t>ケ</t>
    </rPh>
    <rPh sb="12" eb="15">
      <t>イッチョウメ</t>
    </rPh>
    <rPh sb="15" eb="16">
      <t>エン</t>
    </rPh>
    <phoneticPr fontId="23"/>
  </si>
  <si>
    <t>てんきっずかみのげいっちょうめえん</t>
    <phoneticPr fontId="18"/>
  </si>
  <si>
    <t>☆企業主導型保育園
午前7時～午後8時
※従業員枠・地域枠で保育時間等が異なります。詳しくは施設に直接お問合せ下さい。</t>
    <rPh sb="6" eb="7">
      <t>ゴゼン</t>
    </rPh>
    <rPh sb="7" eb="8">
      <t>ジ</t>
    </rPh>
    <rPh sb="10" eb="11">
      <t>プン</t>
    </rPh>
    <rPh sb="12" eb="14">
      <t>ゴゴ</t>
    </rPh>
    <rPh sb="15" eb="16">
      <t>フン</t>
    </rPh>
    <phoneticPr fontId="18"/>
  </si>
  <si>
    <t>上野毛1-22-5　グランデュオ上野毛Ⅱ1階</t>
    <rPh sb="0" eb="3">
      <t>カミノゲ</t>
    </rPh>
    <rPh sb="16" eb="19">
      <t>カミノゲ</t>
    </rPh>
    <rPh sb="21" eb="22">
      <t>カイ</t>
    </rPh>
    <phoneticPr fontId="23"/>
  </si>
  <si>
    <t>大井町線上野毛駅徒歩2分</t>
    <rPh sb="0" eb="3">
      <t>オオイマチ</t>
    </rPh>
    <rPh sb="3" eb="4">
      <t>セン</t>
    </rPh>
    <rPh sb="4" eb="7">
      <t>カミノゲ</t>
    </rPh>
    <rPh sb="7" eb="8">
      <t>エキ</t>
    </rPh>
    <rPh sb="11" eb="12">
      <t>フン</t>
    </rPh>
    <phoneticPr fontId="23"/>
  </si>
  <si>
    <t>大井町線上野毛駅</t>
    <rPh sb="0" eb="3">
      <t>オオイマチ</t>
    </rPh>
    <rPh sb="3" eb="4">
      <t>セン</t>
    </rPh>
    <rPh sb="4" eb="7">
      <t>カミノゲ</t>
    </rPh>
    <rPh sb="7" eb="8">
      <t>エキ</t>
    </rPh>
    <phoneticPr fontId="23"/>
  </si>
  <si>
    <t>ten kids　下北沢園</t>
    <rPh sb="9" eb="12">
      <t>シモキタザワ</t>
    </rPh>
    <rPh sb="12" eb="13">
      <t>エン</t>
    </rPh>
    <phoneticPr fontId="23"/>
  </si>
  <si>
    <t>てんきっずしもきたざわえん</t>
    <phoneticPr fontId="18"/>
  </si>
  <si>
    <t>☆企業主導型保育園
午前7時～午後8時
※従業員枠・地域枠で保育時間等が異なります。詳しくは施設に直接お問合せ下さい。</t>
    <rPh sb="7" eb="8">
      <t>ゴゼン</t>
    </rPh>
    <rPh sb="9" eb="10">
      <t>ジ</t>
    </rPh>
    <rPh sb="11" eb="12">
      <t>プン</t>
    </rPh>
    <rPh sb="13" eb="15">
      <t>ゴゴ</t>
    </rPh>
    <rPh sb="16" eb="17">
      <t>フン</t>
    </rPh>
    <phoneticPr fontId="18"/>
  </si>
  <si>
    <t>代沢5-30-7　フェアウィンズ代沢1・2階</t>
    <rPh sb="0" eb="2">
      <t>ダイザワ</t>
    </rPh>
    <rPh sb="16" eb="18">
      <t>ダイザワ</t>
    </rPh>
    <rPh sb="21" eb="22">
      <t>カイ</t>
    </rPh>
    <phoneticPr fontId="23"/>
  </si>
  <si>
    <t>03-5787-8167</t>
    <phoneticPr fontId="23"/>
  </si>
  <si>
    <t>小田急線下北沢駅徒歩5分</t>
    <rPh sb="0" eb="3">
      <t>オダキュウ</t>
    </rPh>
    <rPh sb="3" eb="4">
      <t>セン</t>
    </rPh>
    <rPh sb="4" eb="7">
      <t>シモキタザワ</t>
    </rPh>
    <rPh sb="7" eb="8">
      <t>エキ</t>
    </rPh>
    <rPh sb="11" eb="12">
      <t>フン</t>
    </rPh>
    <phoneticPr fontId="23"/>
  </si>
  <si>
    <t>小田急線下北沢駅</t>
    <rPh sb="0" eb="3">
      <t>オダキュウ</t>
    </rPh>
    <rPh sb="3" eb="4">
      <t>セン</t>
    </rPh>
    <rPh sb="4" eb="7">
      <t>シモキタザワ</t>
    </rPh>
    <rPh sb="7" eb="8">
      <t>エキ</t>
    </rPh>
    <phoneticPr fontId="23"/>
  </si>
  <si>
    <t>ten kids　玉川台園</t>
    <rPh sb="9" eb="12">
      <t>タマガワダイ</t>
    </rPh>
    <rPh sb="12" eb="13">
      <t>エン</t>
    </rPh>
    <phoneticPr fontId="23"/>
  </si>
  <si>
    <t>てんきっずたまがわだいえん</t>
    <phoneticPr fontId="18"/>
  </si>
  <si>
    <t>☆企業主導型保育園
午前7時～午後8時
※従業員枠・地域枠で保育時間等が異なります。詳しくは施設に直接お問合せ下さい。</t>
    <rPh sb="9" eb="11">
      <t>ゴゴ</t>
    </rPh>
    <rPh sb="12" eb="13">
      <t>フン</t>
    </rPh>
    <phoneticPr fontId="18"/>
  </si>
  <si>
    <t>玉川台1-1-1　ニューガイアリルーム用賀№32</t>
    <rPh sb="0" eb="2">
      <t>タマカワ</t>
    </rPh>
    <rPh sb="2" eb="3">
      <t>ダイ</t>
    </rPh>
    <rPh sb="19" eb="21">
      <t>ヨウガ</t>
    </rPh>
    <phoneticPr fontId="23"/>
  </si>
  <si>
    <t>03-6805-6086</t>
    <phoneticPr fontId="23"/>
  </si>
  <si>
    <t>田園都市線用賀駅徒歩10分</t>
    <rPh sb="0" eb="5">
      <t>デンエントシセン</t>
    </rPh>
    <rPh sb="5" eb="8">
      <t>ヨウガエキ</t>
    </rPh>
    <rPh sb="12" eb="13">
      <t>フン</t>
    </rPh>
    <phoneticPr fontId="23"/>
  </si>
  <si>
    <t>田園都市線用賀駅</t>
    <rPh sb="0" eb="5">
      <t>デンエントシセン</t>
    </rPh>
    <rPh sb="5" eb="8">
      <t>ヨウガエキ</t>
    </rPh>
    <phoneticPr fontId="23"/>
  </si>
  <si>
    <t>ten kids　千歳船橋園</t>
    <rPh sb="9" eb="13">
      <t>チトセフナバシ</t>
    </rPh>
    <rPh sb="13" eb="14">
      <t>エン</t>
    </rPh>
    <phoneticPr fontId="23"/>
  </si>
  <si>
    <t>てんきっずちとせふなばしえん</t>
    <phoneticPr fontId="18"/>
  </si>
  <si>
    <t>経堂4-14-8 Garden Terrace Chitose funabashi 1・2階</t>
    <rPh sb="0" eb="2">
      <t>キョウドウ</t>
    </rPh>
    <rPh sb="45" eb="46">
      <t>カイ</t>
    </rPh>
    <phoneticPr fontId="23"/>
  </si>
  <si>
    <t>03-6413-1637</t>
    <phoneticPr fontId="23"/>
  </si>
  <si>
    <t>小田急線千歳船橋駅徒歩5分</t>
    <rPh sb="0" eb="4">
      <t>オダキュウセン</t>
    </rPh>
    <rPh sb="4" eb="8">
      <t>チトセフナバシ</t>
    </rPh>
    <rPh sb="8" eb="9">
      <t>エキ</t>
    </rPh>
    <rPh sb="9" eb="11">
      <t>トホ</t>
    </rPh>
    <rPh sb="12" eb="13">
      <t>フン</t>
    </rPh>
    <phoneticPr fontId="23"/>
  </si>
  <si>
    <t>小田急線千歳船橋駅</t>
    <rPh sb="0" eb="4">
      <t>オダキュウセン</t>
    </rPh>
    <rPh sb="4" eb="8">
      <t>チトセフナバシ</t>
    </rPh>
    <rPh sb="8" eb="9">
      <t>エキ</t>
    </rPh>
    <phoneticPr fontId="23"/>
  </si>
  <si>
    <t>ten kids　芦花園</t>
    <rPh sb="9" eb="11">
      <t>ロカ</t>
    </rPh>
    <rPh sb="11" eb="12">
      <t>エン</t>
    </rPh>
    <phoneticPr fontId="23"/>
  </si>
  <si>
    <t>てんきっずろかえん</t>
    <phoneticPr fontId="18"/>
  </si>
  <si>
    <t>南烏山3-19-1 グランデュオLOCA１,2階</t>
    <rPh sb="0" eb="1">
      <t>ミナミ</t>
    </rPh>
    <rPh sb="1" eb="2">
      <t>カラス</t>
    </rPh>
    <rPh sb="2" eb="3">
      <t>ヤマ</t>
    </rPh>
    <rPh sb="23" eb="24">
      <t>カイ</t>
    </rPh>
    <phoneticPr fontId="23"/>
  </si>
  <si>
    <t>03-6909-1637</t>
    <phoneticPr fontId="23"/>
  </si>
  <si>
    <t>京王線芦花公園駅徒歩5分</t>
    <rPh sb="0" eb="3">
      <t>ケイオウセン</t>
    </rPh>
    <rPh sb="3" eb="4">
      <t>アシ</t>
    </rPh>
    <rPh sb="4" eb="5">
      <t>ハナ</t>
    </rPh>
    <rPh sb="5" eb="7">
      <t>コウエン</t>
    </rPh>
    <rPh sb="7" eb="8">
      <t>エキ</t>
    </rPh>
    <rPh sb="11" eb="12">
      <t>フン</t>
    </rPh>
    <phoneticPr fontId="23"/>
  </si>
  <si>
    <t>トリオランド梅ヶ丘園</t>
    <phoneticPr fontId="23"/>
  </si>
  <si>
    <t>とりおらんどうめがおかえん</t>
    <phoneticPr fontId="18"/>
  </si>
  <si>
    <t>梅丘1-21-9　ルミエール梅丘1階</t>
    <rPh sb="14" eb="16">
      <t>ウメガオカ</t>
    </rPh>
    <rPh sb="17" eb="18">
      <t>カイ</t>
    </rPh>
    <phoneticPr fontId="23"/>
  </si>
  <si>
    <t>03-6413-1704</t>
    <phoneticPr fontId="23"/>
  </si>
  <si>
    <t>小田急線梅ヶ丘駅徒歩1分</t>
    <rPh sb="0" eb="4">
      <t>オダキュウセン</t>
    </rPh>
    <rPh sb="4" eb="7">
      <t>ウメガオカ</t>
    </rPh>
    <rPh sb="7" eb="8">
      <t>エキ</t>
    </rPh>
    <rPh sb="11" eb="12">
      <t>フン</t>
    </rPh>
    <phoneticPr fontId="23"/>
  </si>
  <si>
    <t>小田急線梅ヶ丘駅</t>
    <rPh sb="0" eb="4">
      <t>オダキュウセン</t>
    </rPh>
    <rPh sb="4" eb="7">
      <t>ウメガオカ</t>
    </rPh>
    <rPh sb="7" eb="8">
      <t>エキ</t>
    </rPh>
    <phoneticPr fontId="23"/>
  </si>
  <si>
    <t>トリオランド駒沢大学園</t>
    <rPh sb="6" eb="8">
      <t>コマザワ</t>
    </rPh>
    <rPh sb="8" eb="10">
      <t>ダイガク</t>
    </rPh>
    <rPh sb="10" eb="11">
      <t>エン</t>
    </rPh>
    <phoneticPr fontId="23"/>
  </si>
  <si>
    <t>とりおらんどこまざわだいがくえん</t>
    <phoneticPr fontId="18"/>
  </si>
  <si>
    <t>野沢2-33-5　グランドメゾン野沢103号室</t>
    <rPh sb="0" eb="2">
      <t>ノザワ</t>
    </rPh>
    <rPh sb="16" eb="18">
      <t>ノザワ</t>
    </rPh>
    <rPh sb="21" eb="23">
      <t>ゴウシツ</t>
    </rPh>
    <phoneticPr fontId="23"/>
  </si>
  <si>
    <t>03-6450-7390</t>
    <phoneticPr fontId="23"/>
  </si>
  <si>
    <t>田園都市線駒沢大学駅徒歩6分</t>
    <rPh sb="0" eb="2">
      <t>デンエン</t>
    </rPh>
    <rPh sb="2" eb="4">
      <t>トシ</t>
    </rPh>
    <rPh sb="4" eb="5">
      <t>セン</t>
    </rPh>
    <rPh sb="5" eb="7">
      <t>コマザワ</t>
    </rPh>
    <rPh sb="7" eb="9">
      <t>ダイガク</t>
    </rPh>
    <rPh sb="9" eb="10">
      <t>エキ</t>
    </rPh>
    <rPh sb="13" eb="14">
      <t>フン</t>
    </rPh>
    <phoneticPr fontId="23"/>
  </si>
  <si>
    <t>田園都市線駒沢大学駅</t>
    <rPh sb="0" eb="2">
      <t>デンエン</t>
    </rPh>
    <rPh sb="2" eb="4">
      <t>トシ</t>
    </rPh>
    <rPh sb="4" eb="5">
      <t>セン</t>
    </rPh>
    <rPh sb="5" eb="7">
      <t>コマザワ</t>
    </rPh>
    <rPh sb="7" eb="9">
      <t>ダイガク</t>
    </rPh>
    <rPh sb="9" eb="10">
      <t>エキ</t>
    </rPh>
    <phoneticPr fontId="23"/>
  </si>
  <si>
    <t>Brighton Nursery School Campus1</t>
    <phoneticPr fontId="23"/>
  </si>
  <si>
    <t>ぶらいとんなーさりーすくーるきゃんぱすわん</t>
    <phoneticPr fontId="18"/>
  </si>
  <si>
    <t>☆企業主導型保育園
午前7時30分～午後7時
※従業員枠・地域枠で保育時間等が異なります。詳しくは施設に直接お問合せ下さい。</t>
    <rPh sb="7" eb="8">
      <t>ジ</t>
    </rPh>
    <rPh sb="10" eb="11">
      <t>プン</t>
    </rPh>
    <rPh sb="15" eb="17">
      <t>ゴゴ</t>
    </rPh>
    <rPh sb="19" eb="20">
      <t>ジ</t>
    </rPh>
    <phoneticPr fontId="18"/>
  </si>
  <si>
    <t>赤堤4-41-6</t>
    <rPh sb="0" eb="2">
      <t>アカツツミ</t>
    </rPh>
    <phoneticPr fontId="23"/>
  </si>
  <si>
    <t>03-6379-8644</t>
  </si>
  <si>
    <t>京王線下高井戸駅徒歩1分</t>
    <rPh sb="0" eb="3">
      <t>ケイオウセン</t>
    </rPh>
    <rPh sb="3" eb="7">
      <t>シモタカイド</t>
    </rPh>
    <rPh sb="7" eb="8">
      <t>エキ</t>
    </rPh>
    <rPh sb="8" eb="10">
      <t>トホ</t>
    </rPh>
    <rPh sb="11" eb="12">
      <t>プン</t>
    </rPh>
    <phoneticPr fontId="23"/>
  </si>
  <si>
    <t>Brighton Nursery School Sangenjaya</t>
    <phoneticPr fontId="23"/>
  </si>
  <si>
    <t>ぶらいとんなーさりーすくーるさんげんぢゃや</t>
    <phoneticPr fontId="18"/>
  </si>
  <si>
    <t>☆企業主導型保育園
午前7時30分～午後7時
※従業員枠・地域枠で保育時間等が異なります。詳しくは施設に直接お問合せ下さい。</t>
    <rPh sb="7" eb="8">
      <t>ジ</t>
    </rPh>
    <rPh sb="10" eb="11">
      <t>プン</t>
    </rPh>
    <rPh sb="15" eb="17">
      <t>ゴゴ</t>
    </rPh>
    <rPh sb="18" eb="19">
      <t>フン</t>
    </rPh>
    <phoneticPr fontId="18"/>
  </si>
  <si>
    <t>若林2-17-7光ビル1階</t>
    <rPh sb="0" eb="2">
      <t>ワカバヤシ</t>
    </rPh>
    <rPh sb="8" eb="9">
      <t>ヒカリ</t>
    </rPh>
    <rPh sb="12" eb="13">
      <t>カイ</t>
    </rPh>
    <phoneticPr fontId="23"/>
  </si>
  <si>
    <t>03-6805-4200</t>
  </si>
  <si>
    <t>世田谷線若林駅徒歩5分</t>
    <rPh sb="0" eb="3">
      <t>セタガヤ</t>
    </rPh>
    <rPh sb="3" eb="4">
      <t>セン</t>
    </rPh>
    <rPh sb="4" eb="6">
      <t>ワカバヤシ</t>
    </rPh>
    <rPh sb="6" eb="7">
      <t>エキ</t>
    </rPh>
    <rPh sb="10" eb="11">
      <t>フン</t>
    </rPh>
    <phoneticPr fontId="23"/>
  </si>
  <si>
    <t>世田谷線若林駅</t>
    <rPh sb="0" eb="3">
      <t>セタガヤ</t>
    </rPh>
    <rPh sb="3" eb="4">
      <t>セン</t>
    </rPh>
    <rPh sb="4" eb="6">
      <t>ワカバヤシ</t>
    </rPh>
    <rPh sb="6" eb="7">
      <t>エキ</t>
    </rPh>
    <phoneticPr fontId="23"/>
  </si>
  <si>
    <t>ベビーズリング世田谷経堂ルーム</t>
    <rPh sb="7" eb="10">
      <t>セタガヤ</t>
    </rPh>
    <rPh sb="10" eb="12">
      <t>キョウドウ</t>
    </rPh>
    <phoneticPr fontId="23"/>
  </si>
  <si>
    <t>べびーずりんぐせたがやきょうどうるーむ</t>
    <phoneticPr fontId="18"/>
  </si>
  <si>
    <t>☆企業主導型保育園
午前7時～午後8時
※従業員枠・地域枠で保育時間等が異なります。詳しくは施設に直接お問合せ下さい。</t>
    <rPh sb="9" eb="10">
      <t>ゴゼン</t>
    </rPh>
    <rPh sb="10" eb="11">
      <t>ジ</t>
    </rPh>
    <rPh sb="12" eb="13">
      <t>プン</t>
    </rPh>
    <rPh sb="13" eb="15">
      <t>ゴゴ</t>
    </rPh>
    <rPh sb="15" eb="16">
      <t>ジ</t>
    </rPh>
    <rPh sb="17" eb="18">
      <t>フン</t>
    </rPh>
    <phoneticPr fontId="18"/>
  </si>
  <si>
    <t>経堂2-4-11  クオーツⅢ</t>
    <rPh sb="0" eb="2">
      <t>キョウドウ</t>
    </rPh>
    <phoneticPr fontId="23"/>
  </si>
  <si>
    <t>小田急線経堂駅徒歩3分</t>
    <rPh sb="0" eb="4">
      <t>オダキュウセン</t>
    </rPh>
    <rPh sb="4" eb="6">
      <t>キョウドウ</t>
    </rPh>
    <rPh sb="6" eb="7">
      <t>エキ</t>
    </rPh>
    <rPh sb="7" eb="9">
      <t>トホ</t>
    </rPh>
    <rPh sb="10" eb="11">
      <t>フン</t>
    </rPh>
    <phoneticPr fontId="23"/>
  </si>
  <si>
    <t>保育園めでぃぷる用賀</t>
    <rPh sb="0" eb="3">
      <t>ホイクエン</t>
    </rPh>
    <rPh sb="8" eb="10">
      <t>ヨウガ</t>
    </rPh>
    <phoneticPr fontId="23"/>
  </si>
  <si>
    <t>ほいくえんめでぃぷるようが</t>
    <phoneticPr fontId="18"/>
  </si>
  <si>
    <t>用賀4-12-12　Hiro'sビル1階</t>
    <rPh sb="0" eb="2">
      <t>ヨウガ</t>
    </rPh>
    <rPh sb="19" eb="20">
      <t>カイ</t>
    </rPh>
    <phoneticPr fontId="23"/>
  </si>
  <si>
    <t>田園都市線用賀駅徒歩3分</t>
    <rPh sb="0" eb="5">
      <t>デンエントシセン</t>
    </rPh>
    <rPh sb="5" eb="8">
      <t>ヨウガエキ</t>
    </rPh>
    <rPh sb="11" eb="12">
      <t>プン</t>
    </rPh>
    <phoneticPr fontId="23"/>
  </si>
  <si>
    <t>保育ルームすまいる世田谷奥沢園</t>
    <rPh sb="0" eb="2">
      <t>ホイク</t>
    </rPh>
    <rPh sb="9" eb="12">
      <t>セタガヤ</t>
    </rPh>
    <rPh sb="12" eb="14">
      <t>オクザワ</t>
    </rPh>
    <rPh sb="14" eb="15">
      <t>エン</t>
    </rPh>
    <phoneticPr fontId="23"/>
  </si>
  <si>
    <t>ほいくるーむすまいるおくさわ</t>
    <phoneticPr fontId="18"/>
  </si>
  <si>
    <t>奥沢7-22-8　パンプアップビルⅢ　１階</t>
    <rPh sb="0" eb="2">
      <t>オクザワ</t>
    </rPh>
    <rPh sb="20" eb="21">
      <t>カイ</t>
    </rPh>
    <phoneticPr fontId="23"/>
  </si>
  <si>
    <t>03-6809-8591</t>
    <phoneticPr fontId="23"/>
  </si>
  <si>
    <t>大井町線九品仏駅徒歩3分</t>
    <rPh sb="0" eb="2">
      <t>オオイ</t>
    </rPh>
    <rPh sb="2" eb="3">
      <t>マチ</t>
    </rPh>
    <rPh sb="3" eb="4">
      <t>セン</t>
    </rPh>
    <rPh sb="4" eb="6">
      <t>キュウヒン</t>
    </rPh>
    <rPh sb="6" eb="7">
      <t>ブツ</t>
    </rPh>
    <rPh sb="7" eb="8">
      <t>エキ</t>
    </rPh>
    <rPh sb="11" eb="12">
      <t>フン</t>
    </rPh>
    <phoneticPr fontId="23"/>
  </si>
  <si>
    <t>大井町線九品仏駅</t>
    <rPh sb="0" eb="2">
      <t>オオイ</t>
    </rPh>
    <rPh sb="2" eb="3">
      <t>マチ</t>
    </rPh>
    <rPh sb="3" eb="4">
      <t>セン</t>
    </rPh>
    <rPh sb="4" eb="6">
      <t>キュウヒン</t>
    </rPh>
    <rPh sb="6" eb="7">
      <t>ブツ</t>
    </rPh>
    <rPh sb="7" eb="8">
      <t>エキ</t>
    </rPh>
    <phoneticPr fontId="23"/>
  </si>
  <si>
    <t>田園都市線駒沢大学駅徒歩5分</t>
    <rPh sb="0" eb="5">
      <t>デンエントシセン</t>
    </rPh>
    <rPh sb="5" eb="9">
      <t>コマザワダイガク</t>
    </rPh>
    <rPh sb="9" eb="10">
      <t>エキ</t>
    </rPh>
    <rPh sb="13" eb="14">
      <t>フン</t>
    </rPh>
    <phoneticPr fontId="23"/>
  </si>
  <si>
    <t>田園都市線駒沢大学駅</t>
    <rPh sb="0" eb="5">
      <t>デンエントシセン</t>
    </rPh>
    <rPh sb="5" eb="9">
      <t>コマザワダイガク</t>
    </rPh>
    <rPh sb="9" eb="10">
      <t>エキ</t>
    </rPh>
    <phoneticPr fontId="23"/>
  </si>
  <si>
    <t>Mlsa BB Nursery school代田園</t>
    <rPh sb="22" eb="24">
      <t>ダイダ</t>
    </rPh>
    <rPh sb="24" eb="25">
      <t>エン</t>
    </rPh>
    <phoneticPr fontId="23"/>
  </si>
  <si>
    <t>めるさびーびーなーさりーすくーるだいたえん</t>
    <phoneticPr fontId="18"/>
  </si>
  <si>
    <t>代田5-6-11</t>
    <rPh sb="0" eb="2">
      <t>ダイダ</t>
    </rPh>
    <phoneticPr fontId="23"/>
  </si>
  <si>
    <t>小田急線世田谷代田駅徒歩1分</t>
    <rPh sb="0" eb="4">
      <t>オダキュウセン</t>
    </rPh>
    <rPh sb="4" eb="7">
      <t>セタガヤ</t>
    </rPh>
    <rPh sb="7" eb="9">
      <t>ダイダ</t>
    </rPh>
    <rPh sb="9" eb="10">
      <t>エキ</t>
    </rPh>
    <rPh sb="13" eb="14">
      <t>フン</t>
    </rPh>
    <phoneticPr fontId="23"/>
  </si>
  <si>
    <t>小田急線世田谷代田駅</t>
    <rPh sb="0" eb="4">
      <t>オダキュウセン</t>
    </rPh>
    <rPh sb="4" eb="7">
      <t>セタガヤ</t>
    </rPh>
    <rPh sb="7" eb="9">
      <t>ダイダ</t>
    </rPh>
    <rPh sb="9" eb="10">
      <t>エキ</t>
    </rPh>
    <phoneticPr fontId="23"/>
  </si>
  <si>
    <t>YOGA International School</t>
    <phoneticPr fontId="23"/>
  </si>
  <si>
    <t>ようがいんたーなしょなるすくーる</t>
    <phoneticPr fontId="18"/>
  </si>
  <si>
    <t>☆企業主導型保育園
午前7時30分～午後7時30分
※従業員枠・地域枠で保育時間等が異なります。詳しくは施設に直接お問合せ下さい。</t>
    <rPh sb="7" eb="8">
      <t>ゴゼン</t>
    </rPh>
    <rPh sb="9" eb="10">
      <t>ジ</t>
    </rPh>
    <rPh sb="11" eb="12">
      <t>プン</t>
    </rPh>
    <rPh sb="16" eb="18">
      <t>ゴゴ</t>
    </rPh>
    <rPh sb="19" eb="20">
      <t>フン</t>
    </rPh>
    <rPh sb="22" eb="23">
      <t>プン</t>
    </rPh>
    <phoneticPr fontId="18"/>
  </si>
  <si>
    <t>上用賀5-3-14</t>
    <rPh sb="0" eb="1">
      <t>ウエ</t>
    </rPh>
    <rPh sb="1" eb="3">
      <t>ヨウガ</t>
    </rPh>
    <phoneticPr fontId="23"/>
  </si>
  <si>
    <t>070-4089-2279</t>
    <phoneticPr fontId="23"/>
  </si>
  <si>
    <t>田園都市線用賀駅徒歩7分</t>
    <rPh sb="0" eb="5">
      <t>デンエントシセン</t>
    </rPh>
    <rPh sb="5" eb="7">
      <t>ヨウガ</t>
    </rPh>
    <rPh sb="7" eb="8">
      <t>エキ</t>
    </rPh>
    <rPh sb="11" eb="12">
      <t>フン</t>
    </rPh>
    <phoneticPr fontId="23"/>
  </si>
  <si>
    <t>田園都市線用賀駅</t>
    <rPh sb="0" eb="5">
      <t>デンエントシセン</t>
    </rPh>
    <rPh sb="5" eb="7">
      <t>ヨウガ</t>
    </rPh>
    <rPh sb="7" eb="8">
      <t>エキ</t>
    </rPh>
    <phoneticPr fontId="23"/>
  </si>
  <si>
    <t>楽天ゴールデンキッズ</t>
    <rPh sb="0" eb="2">
      <t>ラクテン</t>
    </rPh>
    <phoneticPr fontId="23"/>
  </si>
  <si>
    <t>らくてんごーるでんきっず</t>
    <phoneticPr fontId="18"/>
  </si>
  <si>
    <t>☆企業主導型保育園
午前7時30分～午後8時
※従業員枠・地域枠で保育時間等が異なります。詳しくは施設に直接お問合せ下さい。</t>
    <rPh sb="7" eb="8">
      <t>ジ</t>
    </rPh>
    <rPh sb="10" eb="11">
      <t>プン</t>
    </rPh>
    <rPh sb="15" eb="17">
      <t>ゴゴ</t>
    </rPh>
    <rPh sb="18" eb="19">
      <t>フン</t>
    </rPh>
    <phoneticPr fontId="18"/>
  </si>
  <si>
    <t>玉川1-14-1 楽天クリムゾンハウスアネックス</t>
    <rPh sb="0" eb="2">
      <t>タマガワ</t>
    </rPh>
    <rPh sb="9" eb="11">
      <t>ラクテン</t>
    </rPh>
    <phoneticPr fontId="23"/>
  </si>
  <si>
    <t>03-5491-6255</t>
    <phoneticPr fontId="23"/>
  </si>
  <si>
    <t>田園都市線二子玉川駅徒歩3分</t>
    <rPh sb="0" eb="5">
      <t>デンエントシセン</t>
    </rPh>
    <rPh sb="5" eb="7">
      <t>フタゴ</t>
    </rPh>
    <rPh sb="7" eb="9">
      <t>タマガワ</t>
    </rPh>
    <rPh sb="9" eb="10">
      <t>エキ</t>
    </rPh>
    <rPh sb="10" eb="12">
      <t>トホ</t>
    </rPh>
    <rPh sb="13" eb="14">
      <t>プン</t>
    </rPh>
    <phoneticPr fontId="23"/>
  </si>
  <si>
    <t>田園都市線二子玉川駅</t>
    <rPh sb="0" eb="5">
      <t>デンエントシセン</t>
    </rPh>
    <rPh sb="5" eb="7">
      <t>フタゴ</t>
    </rPh>
    <rPh sb="7" eb="9">
      <t>タマガワ</t>
    </rPh>
    <rPh sb="9" eb="10">
      <t>エキ</t>
    </rPh>
    <phoneticPr fontId="23"/>
  </si>
  <si>
    <t>下馬3-10-7</t>
    <phoneticPr fontId="18"/>
  </si>
  <si>
    <t>-</t>
  </si>
  <si>
    <t>はじまり　はじまり　えん　ｎｉｋｏ</t>
  </si>
  <si>
    <t>ID</t>
  </si>
  <si>
    <t>tenkids下北沢園</t>
  </si>
  <si>
    <t>tenkids上野毛一丁目園</t>
  </si>
  <si>
    <t>トリオランド梅ヶ丘園</t>
    <rPh sb="6" eb="9">
      <t>ウメガオカ</t>
    </rPh>
    <rPh sb="9" eb="10">
      <t>エン</t>
    </rPh>
    <phoneticPr fontId="2"/>
  </si>
  <si>
    <t>こもれび保育園桜新町園</t>
    <rPh sb="4" eb="7">
      <t>ホイクエン</t>
    </rPh>
    <rPh sb="7" eb="10">
      <t>サクラシンマチ</t>
    </rPh>
    <rPh sb="10" eb="11">
      <t>エン</t>
    </rPh>
    <phoneticPr fontId="2"/>
  </si>
  <si>
    <t>北沢</t>
    <rPh sb="0" eb="2">
      <t>キタザワ</t>
    </rPh>
    <phoneticPr fontId="18"/>
  </si>
  <si>
    <t>玉川</t>
    <rPh sb="0" eb="2">
      <t>タマガワ</t>
    </rPh>
    <phoneticPr fontId="18"/>
  </si>
  <si>
    <t>企業主導型保育事業</t>
  </si>
  <si>
    <t>梅ヶ丘1-21-9　ルミエール梅ヶ丘1階</t>
    <phoneticPr fontId="18"/>
  </si>
  <si>
    <t>桜新町２－１－１２</t>
  </si>
  <si>
    <t>03-6413-1704</t>
  </si>
  <si>
    <t>03-5799-4323</t>
  </si>
  <si>
    <t>地域</t>
    <rPh sb="0" eb="2">
      <t>チイキ</t>
    </rPh>
    <phoneticPr fontId="24"/>
  </si>
  <si>
    <t>保育施設名称</t>
    <rPh sb="2" eb="4">
      <t>シセツ</t>
    </rPh>
    <rPh sb="4" eb="6">
      <t>メイショウ</t>
    </rPh>
    <phoneticPr fontId="24"/>
  </si>
  <si>
    <t>世田谷</t>
    <rPh sb="0" eb="3">
      <t>セタガヤ</t>
    </rPh>
    <phoneticPr fontId="24"/>
  </si>
  <si>
    <t>モニカ三軒茶屋保育園</t>
  </si>
  <si>
    <t>北沢</t>
    <rPh sb="0" eb="2">
      <t>キタザワ</t>
    </rPh>
    <phoneticPr fontId="24"/>
  </si>
  <si>
    <t>おおわだ保育園世田谷豪徳寺</t>
  </si>
  <si>
    <t>玉川</t>
    <rPh sb="0" eb="2">
      <t>タマガワ</t>
    </rPh>
    <phoneticPr fontId="24"/>
  </si>
  <si>
    <t>かほる保育園</t>
  </si>
  <si>
    <t>ラフ・クルー駒沢公園ナーサリー</t>
  </si>
  <si>
    <t>砧</t>
    <rPh sb="0" eb="1">
      <t>キヌタ</t>
    </rPh>
    <phoneticPr fontId="24"/>
  </si>
  <si>
    <t>船橋東保育園</t>
    <rPh sb="0" eb="2">
      <t>フナバシ</t>
    </rPh>
    <rPh sb="2" eb="3">
      <t>ヒガシ</t>
    </rPh>
    <rPh sb="3" eb="6">
      <t>ホイクエン</t>
    </rPh>
    <phoneticPr fontId="24"/>
  </si>
  <si>
    <t>烏山</t>
    <rPh sb="0" eb="2">
      <t>カラスヤマ</t>
    </rPh>
    <phoneticPr fontId="24"/>
  </si>
  <si>
    <t>０歳</t>
    <rPh sb="1" eb="2">
      <t>サイ</t>
    </rPh>
    <phoneticPr fontId="18"/>
  </si>
  <si>
    <t>１歳</t>
    <rPh sb="1" eb="2">
      <t>サイ</t>
    </rPh>
    <phoneticPr fontId="18"/>
  </si>
  <si>
    <t>２歳</t>
    <rPh sb="1" eb="2">
      <t>サイ</t>
    </rPh>
    <phoneticPr fontId="18"/>
  </si>
  <si>
    <t>３歳</t>
    <rPh sb="1" eb="2">
      <t>サイ</t>
    </rPh>
    <phoneticPr fontId="18"/>
  </si>
  <si>
    <t>４歳</t>
    <rPh sb="1" eb="2">
      <t>サイ</t>
    </rPh>
    <phoneticPr fontId="18"/>
  </si>
  <si>
    <t>５歳</t>
    <rPh sb="1" eb="2">
      <t>サイ</t>
    </rPh>
    <phoneticPr fontId="18"/>
  </si>
  <si>
    <t>延長</t>
    <rPh sb="0" eb="2">
      <t>エンチョウ</t>
    </rPh>
    <phoneticPr fontId="18"/>
  </si>
  <si>
    <t>祖師谷わかば保育園千歳船橋分園あおばA</t>
    <phoneticPr fontId="18"/>
  </si>
  <si>
    <t>祖師谷わかば保育園千歳船橋分園あおばB</t>
    <phoneticPr fontId="18"/>
  </si>
  <si>
    <t>グリーンヒル奥沢保育園分園グリーンバレー等々力</t>
    <rPh sb="11" eb="12">
      <t>ブン</t>
    </rPh>
    <rPh sb="12" eb="13">
      <t>エン</t>
    </rPh>
    <rPh sb="20" eb="23">
      <t>トドロキ</t>
    </rPh>
    <phoneticPr fontId="18"/>
  </si>
  <si>
    <t>ポピンズナーサリースクール世田谷中町</t>
    <rPh sb="13" eb="16">
      <t>セタガヤ</t>
    </rPh>
    <rPh sb="16" eb="18">
      <t>ナカマチ</t>
    </rPh>
    <phoneticPr fontId="18"/>
  </si>
  <si>
    <t>駒沢わこう保育園（送迎枠）</t>
    <rPh sb="9" eb="11">
      <t>ソウゲイ</t>
    </rPh>
    <rPh sb="11" eb="12">
      <t>ワク</t>
    </rPh>
    <phoneticPr fontId="18"/>
  </si>
  <si>
    <t>宇奈根なごやか園（送迎枠）</t>
    <rPh sb="9" eb="12">
      <t>ソウゲイワク</t>
    </rPh>
    <phoneticPr fontId="18"/>
  </si>
  <si>
    <t>太陽の子めぐりさわ保育園分園太陽の子千歳台二丁目</t>
    <rPh sb="12" eb="14">
      <t>ブンエン</t>
    </rPh>
    <rPh sb="14" eb="16">
      <t>タイヨウ</t>
    </rPh>
    <rPh sb="17" eb="18">
      <t>コ</t>
    </rPh>
    <rPh sb="18" eb="21">
      <t>チトセダイ</t>
    </rPh>
    <rPh sb="21" eb="24">
      <t>ニチョウメ</t>
    </rPh>
    <phoneticPr fontId="18"/>
  </si>
  <si>
    <t>鎌田のびやか園（送迎枠）</t>
    <rPh sb="8" eb="10">
      <t>ソウゲイ</t>
    </rPh>
    <rPh sb="10" eb="11">
      <t>ワク</t>
    </rPh>
    <phoneticPr fontId="18"/>
  </si>
  <si>
    <t>RISSHO KID'S きらり 岡本保育園（送迎枠）</t>
    <rPh sb="23" eb="26">
      <t>ソウゲイワク</t>
    </rPh>
    <phoneticPr fontId="18"/>
  </si>
  <si>
    <t>下北沢保育園</t>
    <phoneticPr fontId="18"/>
  </si>
  <si>
    <t>代沢5-34-16</t>
    <phoneticPr fontId="18"/>
  </si>
  <si>
    <t>豪徳寺2-14-7</t>
    <phoneticPr fontId="18"/>
  </si>
  <si>
    <t>03-6805-3561</t>
    <phoneticPr fontId="18"/>
  </si>
  <si>
    <t>03-6413-9071</t>
    <phoneticPr fontId="18"/>
  </si>
  <si>
    <t>祖師谷わかば保育園千歳船橋分園あおばA</t>
    <phoneticPr fontId="18"/>
  </si>
  <si>
    <t>祖師谷わかば保育園千歳船橋分園あおばB</t>
    <phoneticPr fontId="18"/>
  </si>
  <si>
    <t>下北沢保育園</t>
    <phoneticPr fontId="18"/>
  </si>
  <si>
    <t>グリーンヒル奥沢保育園分園グリーンバレー等々力</t>
    <rPh sb="11" eb="13">
      <t>ブンエン</t>
    </rPh>
    <rPh sb="20" eb="23">
      <t>トドロキ</t>
    </rPh>
    <phoneticPr fontId="18"/>
  </si>
  <si>
    <t>ポピンズナーサリースクール世田谷中町</t>
    <rPh sb="13" eb="16">
      <t>セタガヤ</t>
    </rPh>
    <rPh sb="16" eb="18">
      <t>ナカマチ</t>
    </rPh>
    <phoneticPr fontId="18"/>
  </si>
  <si>
    <t>駒沢わこう保育園（送迎枠）</t>
    <rPh sb="9" eb="11">
      <t>ソウゲイ</t>
    </rPh>
    <rPh sb="11" eb="12">
      <t>ワク</t>
    </rPh>
    <phoneticPr fontId="18"/>
  </si>
  <si>
    <t>宇奈根なごやか園（送迎枠）</t>
    <rPh sb="9" eb="11">
      <t>ソウゲイ</t>
    </rPh>
    <rPh sb="11" eb="12">
      <t>ワク</t>
    </rPh>
    <phoneticPr fontId="18"/>
  </si>
  <si>
    <t>太陽の子めぐりさわ保育園分園太陽の子千歳台二丁目</t>
    <rPh sb="12" eb="14">
      <t>ブンエン</t>
    </rPh>
    <rPh sb="14" eb="16">
      <t>タイヨウ</t>
    </rPh>
    <rPh sb="17" eb="18">
      <t>コ</t>
    </rPh>
    <rPh sb="18" eb="21">
      <t>チトセダイ</t>
    </rPh>
    <rPh sb="21" eb="24">
      <t>ニチョウメ</t>
    </rPh>
    <phoneticPr fontId="18"/>
  </si>
  <si>
    <t>鎌田のびやか園（送迎枠）</t>
    <rPh sb="8" eb="10">
      <t>ソウゲイ</t>
    </rPh>
    <rPh sb="10" eb="11">
      <t>ワク</t>
    </rPh>
    <phoneticPr fontId="18"/>
  </si>
  <si>
    <t>RISSHO KID'S きらり 岡本保育園（送迎枠）</t>
    <rPh sb="23" eb="25">
      <t>ソウゲイ</t>
    </rPh>
    <rPh sb="25" eb="26">
      <t>ワク</t>
    </rPh>
    <phoneticPr fontId="18"/>
  </si>
  <si>
    <t>ChaCha Children Soshigayakoen Parkside</t>
    <phoneticPr fontId="18"/>
  </si>
  <si>
    <t>そらまめ保育園千歳烏山園</t>
    <rPh sb="7" eb="11">
      <t>チトセカラスヤマ</t>
    </rPh>
    <rPh sb="11" eb="12">
      <t>エン</t>
    </rPh>
    <phoneticPr fontId="18"/>
  </si>
  <si>
    <r>
      <t>南烏山4</t>
    </r>
    <r>
      <rPr>
        <sz val="11"/>
        <color theme="1"/>
        <rFont val="Tahoma"/>
        <family val="2"/>
        <charset val="1"/>
      </rPr>
      <t>⁻</t>
    </r>
    <r>
      <rPr>
        <sz val="11"/>
        <color theme="1"/>
        <rFont val="游ゴシック"/>
        <family val="2"/>
        <charset val="128"/>
        <scheme val="minor"/>
      </rPr>
      <t>8</t>
    </r>
    <r>
      <rPr>
        <sz val="11"/>
        <color theme="1"/>
        <rFont val="Tahoma"/>
        <family val="2"/>
        <charset val="1"/>
      </rPr>
      <t>⁻</t>
    </r>
    <r>
      <rPr>
        <sz val="11"/>
        <color theme="1"/>
        <rFont val="游ゴシック"/>
        <family val="2"/>
        <charset val="128"/>
        <scheme val="minor"/>
      </rPr>
      <t>1荒井ビル</t>
    </r>
    <rPh sb="0" eb="3">
      <t>ミナミカラスヤマ</t>
    </rPh>
    <rPh sb="8" eb="10">
      <t>アライ</t>
    </rPh>
    <phoneticPr fontId="18"/>
  </si>
  <si>
    <t>アスクバイリンガル保育園　明大前Ⓐ</t>
    <phoneticPr fontId="18"/>
  </si>
  <si>
    <t>03-6804-7023</t>
    <phoneticPr fontId="18"/>
  </si>
  <si>
    <t>等々力中央保育園</t>
    <phoneticPr fontId="18"/>
  </si>
  <si>
    <r>
      <t>等々力4</t>
    </r>
    <r>
      <rPr>
        <sz val="11"/>
        <color theme="1"/>
        <rFont val="Tahoma"/>
        <family val="2"/>
        <charset val="1"/>
      </rPr>
      <t>⁻</t>
    </r>
    <r>
      <rPr>
        <sz val="11"/>
        <color theme="1"/>
        <rFont val="游ゴシック"/>
        <family val="2"/>
        <charset val="128"/>
        <scheme val="minor"/>
      </rPr>
      <t>19</t>
    </r>
    <r>
      <rPr>
        <sz val="11"/>
        <color theme="1"/>
        <rFont val="Tahoma"/>
        <family val="2"/>
        <charset val="1"/>
      </rPr>
      <t>⁻</t>
    </r>
    <r>
      <rPr>
        <sz val="11"/>
        <color theme="1"/>
        <rFont val="游ゴシック"/>
        <family val="2"/>
        <charset val="128"/>
        <scheme val="minor"/>
      </rPr>
      <t>18</t>
    </r>
    <rPh sb="0" eb="3">
      <t>トドロキ</t>
    </rPh>
    <phoneticPr fontId="18"/>
  </si>
  <si>
    <t>緯度</t>
    <phoneticPr fontId="18"/>
  </si>
  <si>
    <t>03-5760-6569</t>
    <phoneticPr fontId="18"/>
  </si>
  <si>
    <t>あおいそらほいくえん</t>
    <phoneticPr fontId="18"/>
  </si>
  <si>
    <t>かみようがあおいそらほいくえんぶんえんもりのいえ</t>
    <phoneticPr fontId="18"/>
  </si>
  <si>
    <t>ろかのおかかたるぱほいくえん</t>
    <phoneticPr fontId="18"/>
  </si>
  <si>
    <t>あそびのもりゆうたす</t>
    <phoneticPr fontId="18"/>
  </si>
  <si>
    <t>03-5779-9753</t>
    <phoneticPr fontId="18"/>
  </si>
  <si>
    <t>03-5357-8499</t>
    <phoneticPr fontId="18"/>
  </si>
  <si>
    <t>03-6379-0115</t>
    <phoneticPr fontId="18"/>
  </si>
  <si>
    <t>かまたのびやかえん</t>
    <phoneticPr fontId="18"/>
  </si>
  <si>
    <t>かまたのびやかえんぶんえん</t>
    <phoneticPr fontId="18"/>
  </si>
  <si>
    <t>けいおうきっずぷらっつさくらじょうすい</t>
    <phoneticPr fontId="18"/>
  </si>
  <si>
    <t>ぐりーんひるおくさわほいくえんぶんえんぐりーんばれーとどろきほいくえん</t>
    <phoneticPr fontId="18"/>
  </si>
  <si>
    <t>ぐりーんふぃーるどかみのげほいくえん</t>
    <phoneticPr fontId="18"/>
  </si>
  <si>
    <t>午前7時15分～午後6時15分（延長　午後8時15分まで）</t>
    <phoneticPr fontId="18"/>
  </si>
  <si>
    <t>さくらのきほいくえん</t>
    <phoneticPr fontId="18"/>
  </si>
  <si>
    <t>03-3303-7557</t>
    <phoneticPr fontId="18"/>
  </si>
  <si>
    <t>三軒茶屋2-5-5クレール三軒茶屋</t>
    <rPh sb="13" eb="17">
      <t>サンゲンヂャヤ</t>
    </rPh>
    <phoneticPr fontId="18"/>
  </si>
  <si>
    <t>050-3730-8181</t>
    <phoneticPr fontId="18"/>
  </si>
  <si>
    <t>午前7時15分～午後6時15分(延長保育 午後7時15分)</t>
    <phoneticPr fontId="18"/>
  </si>
  <si>
    <t>うめがおかしせいほいくえん</t>
    <phoneticPr fontId="18"/>
  </si>
  <si>
    <t>03-6413-9172</t>
    <phoneticPr fontId="18"/>
  </si>
  <si>
    <t>03-6411-3301</t>
    <phoneticPr fontId="18"/>
  </si>
  <si>
    <t>午前7時15分～午後6時15分(延長 午後8時15分)</t>
    <phoneticPr fontId="18"/>
  </si>
  <si>
    <t>なおみほいくえんぶんえんぶどうのき</t>
    <phoneticPr fontId="18"/>
  </si>
  <si>
    <t>通常保育　午前7時30分～午後6時30分（延長 午後7時30分まで）</t>
    <phoneticPr fontId="18"/>
  </si>
  <si>
    <t>なおみほいくえんぶんえんりんごのき</t>
    <phoneticPr fontId="18"/>
  </si>
  <si>
    <t>通常保育 午前7時30分～午後6時30分（延長 午後7時30分まで）</t>
    <phoneticPr fontId="18"/>
  </si>
  <si>
    <t>03-5969-8133</t>
    <phoneticPr fontId="18"/>
  </si>
  <si>
    <t>にちいきっずふかざわさかうえほいくえん</t>
    <phoneticPr fontId="18"/>
  </si>
  <si>
    <t>みのぶさんほいくえんぶんえんさくらあおぞらほいくえん</t>
    <phoneticPr fontId="18"/>
  </si>
  <si>
    <t>午前7時15分～午後6時15分（延長 8時15分まで）</t>
    <phoneticPr fontId="18"/>
  </si>
  <si>
    <t>南烏山6-38-9　ステラ21　1階</t>
    <rPh sb="17" eb="18">
      <t>カイ</t>
    </rPh>
    <phoneticPr fontId="18"/>
  </si>
  <si>
    <t>RISSHO KID'S きらり玉川（RISSHO KID'S きらり 岡本保育園の分園）</t>
    <phoneticPr fontId="18"/>
  </si>
  <si>
    <t>03-3708-7760</t>
    <phoneticPr fontId="18"/>
  </si>
  <si>
    <t>桜上水1-7-10</t>
    <phoneticPr fontId="18"/>
  </si>
  <si>
    <t>わらべうた桜新町保育園</t>
    <phoneticPr fontId="18"/>
  </si>
  <si>
    <t>わらべうたさくらしんまちほいくえん</t>
    <phoneticPr fontId="18"/>
  </si>
  <si>
    <t>桜新町1-1-6 （乳児棟）、桜新町1-32-1（幼児棟）</t>
    <rPh sb="10" eb="12">
      <t>ニュウジ</t>
    </rPh>
    <rPh sb="12" eb="13">
      <t>トウ</t>
    </rPh>
    <rPh sb="15" eb="18">
      <t>サクラシンマチ</t>
    </rPh>
    <rPh sb="25" eb="28">
      <t>ヨウジトウ</t>
    </rPh>
    <phoneticPr fontId="18"/>
  </si>
  <si>
    <t>03-5758-2132</t>
  </si>
  <si>
    <t>https://www.google.co.jp/maps?q=35.6274763,139.6445516</t>
  </si>
  <si>
    <t>田園都市線, 池尻大橋駅</t>
    <phoneticPr fontId="18"/>
  </si>
  <si>
    <t>下北沢保育園</t>
    <rPh sb="0" eb="6">
      <t>シモキタザワホイクエン</t>
    </rPh>
    <phoneticPr fontId="18"/>
  </si>
  <si>
    <t>しもきたざわほいくえん</t>
    <phoneticPr fontId="18"/>
  </si>
  <si>
    <t>午前7時15分～午後6時15分(延長 午後10時15分)</t>
    <phoneticPr fontId="18"/>
  </si>
  <si>
    <t>代沢5-34-16</t>
    <rPh sb="0" eb="2">
      <t>ダイザワ</t>
    </rPh>
    <phoneticPr fontId="18"/>
  </si>
  <si>
    <t>03-6805-3562</t>
    <phoneticPr fontId="18"/>
  </si>
  <si>
    <t>小田急線・京王井の頭線 下北沢駅 徒歩3分</t>
    <phoneticPr fontId="18"/>
  </si>
  <si>
    <t>井の頭線, 下北沢駅, 小田急線, 下北沢駅</t>
    <phoneticPr fontId="18"/>
  </si>
  <si>
    <t>https://www.city.setagaya.lg.jp/mokuji/kusei/012/003/002/002/d00203228.html</t>
  </si>
  <si>
    <t>豪徳寺2-14-7</t>
    <rPh sb="0" eb="3">
      <t>ゴウトクジ</t>
    </rPh>
    <phoneticPr fontId="18"/>
  </si>
  <si>
    <t>03-6413-9072</t>
    <phoneticPr fontId="18"/>
  </si>
  <si>
    <t>東急世田谷線宮の坂駅 徒歩4分、上町駅 徒歩5分</t>
    <rPh sb="0" eb="2">
      <t>トウキュウ</t>
    </rPh>
    <rPh sb="2" eb="6">
      <t>セタガヤセン</t>
    </rPh>
    <rPh sb="6" eb="7">
      <t>ミヤ</t>
    </rPh>
    <rPh sb="8" eb="9">
      <t>サカ</t>
    </rPh>
    <rPh sb="9" eb="10">
      <t>エキ</t>
    </rPh>
    <rPh sb="11" eb="13">
      <t>トホ</t>
    </rPh>
    <rPh sb="14" eb="15">
      <t>フン</t>
    </rPh>
    <rPh sb="16" eb="18">
      <t>カミマチ</t>
    </rPh>
    <rPh sb="18" eb="19">
      <t>エキ</t>
    </rPh>
    <rPh sb="20" eb="22">
      <t>トホ</t>
    </rPh>
    <rPh sb="23" eb="24">
      <t>フン</t>
    </rPh>
    <phoneticPr fontId="18"/>
  </si>
  <si>
    <t>東急世田谷線, 宮の坂駅, 上町駅</t>
    <rPh sb="0" eb="5">
      <t>トウキュウセタガヤ</t>
    </rPh>
    <rPh sb="5" eb="6">
      <t>セン</t>
    </rPh>
    <rPh sb="8" eb="9">
      <t>ミヤ</t>
    </rPh>
    <rPh sb="10" eb="11">
      <t>サカ</t>
    </rPh>
    <rPh sb="11" eb="12">
      <t>エキ</t>
    </rPh>
    <rPh sb="14" eb="16">
      <t>カミマチ</t>
    </rPh>
    <rPh sb="16" eb="17">
      <t>エキ</t>
    </rPh>
    <phoneticPr fontId="18"/>
  </si>
  <si>
    <t>https://www.city.setagaya.lg.jp/mokuji/kusei/012/003/002/002/d00203229.html</t>
    <phoneticPr fontId="18"/>
  </si>
  <si>
    <t>にんていこどもえんせたがやべあーず</t>
    <phoneticPr fontId="18"/>
  </si>
  <si>
    <t>午前9時～午後5時(延長保育 午前8時30分～9時、午後5時～5時30分)</t>
    <rPh sb="21" eb="22">
      <t>フン</t>
    </rPh>
    <rPh sb="35" eb="36">
      <t>フン</t>
    </rPh>
    <phoneticPr fontId="18"/>
  </si>
  <si>
    <t>午前9時～午後5時(延長保育 午前8時～9時、午後5時～6時)</t>
    <phoneticPr fontId="18"/>
  </si>
  <si>
    <t>小田急線・京王井の頭線 下北沢駅 徒歩1分</t>
    <phoneticPr fontId="18"/>
  </si>
  <si>
    <t>アスクバイリンガル保育園　明大前</t>
    <rPh sb="9" eb="12">
      <t>ホイクエン</t>
    </rPh>
    <phoneticPr fontId="18"/>
  </si>
  <si>
    <t>あすくばいりんがるほいくえん　めいだいまえ</t>
    <phoneticPr fontId="18"/>
  </si>
  <si>
    <t>月曜日～土曜日 午前7時30分～午後8時30時/日曜日・祝日・祭日 午前8時～午後6時</t>
    <rPh sb="19" eb="20">
      <t>ジ</t>
    </rPh>
    <phoneticPr fontId="18"/>
  </si>
  <si>
    <t>03-3411-4936</t>
    <phoneticPr fontId="18"/>
  </si>
  <si>
    <t>至誠会第二病院　産後ケア</t>
    <rPh sb="0" eb="3">
      <t>シセイカイ</t>
    </rPh>
    <rPh sb="3" eb="5">
      <t>ダイニ</t>
    </rPh>
    <rPh sb="5" eb="7">
      <t>ビョウイン</t>
    </rPh>
    <rPh sb="8" eb="10">
      <t>サンゴ</t>
    </rPh>
    <phoneticPr fontId="18"/>
  </si>
  <si>
    <t>しせいかいだいにびょういんさんごけあ</t>
    <phoneticPr fontId="18"/>
  </si>
  <si>
    <t>上祖師谷5-19-1</t>
    <rPh sb="0" eb="4">
      <t>カミソシガヤ</t>
    </rPh>
    <phoneticPr fontId="18"/>
  </si>
  <si>
    <t>03-3300-0366</t>
    <phoneticPr fontId="18"/>
  </si>
  <si>
    <t>03-3307-6731</t>
    <phoneticPr fontId="18"/>
  </si>
  <si>
    <t>03-6909-0058</t>
    <phoneticPr fontId="18"/>
  </si>
  <si>
    <t>世田谷区役所 梅丘分庁舎</t>
    <rPh sb="7" eb="9">
      <t>ウメガオカ</t>
    </rPh>
    <rPh sb="9" eb="10">
      <t>ブン</t>
    </rPh>
    <phoneticPr fontId="18"/>
  </si>
  <si>
    <t>せたがやくやくしょ　うめがおかぶんちょうしゃ</t>
    <phoneticPr fontId="18"/>
  </si>
  <si>
    <t>松原6-3-5</t>
    <rPh sb="0" eb="2">
      <t>マツバラ</t>
    </rPh>
    <phoneticPr fontId="18"/>
  </si>
  <si>
    <t>小田急線梅ヶ丘駅徒歩２分</t>
    <rPh sb="0" eb="3">
      <t>オダキュウ</t>
    </rPh>
    <rPh sb="3" eb="4">
      <t>セン</t>
    </rPh>
    <rPh sb="4" eb="7">
      <t>ウメガオカ</t>
    </rPh>
    <rPh sb="7" eb="8">
      <t>エキ</t>
    </rPh>
    <phoneticPr fontId="18"/>
  </si>
  <si>
    <t>小田急線,梅ヶ丘駅</t>
    <rPh sb="0" eb="4">
      <t>オダキュウセン</t>
    </rPh>
    <rPh sb="5" eb="8">
      <t>ウメガオカ</t>
    </rPh>
    <rPh sb="8" eb="9">
      <t>エキ</t>
    </rPh>
    <phoneticPr fontId="18"/>
  </si>
  <si>
    <t>https://www.city.setagaya.lg.jp/mokuji/kusei/012/001/001/d00006140.html</t>
    <phoneticPr fontId="18"/>
  </si>
  <si>
    <t>月曜日～金曜日(祝日・年末年始を除く) 午前10時～午後3時</t>
    <rPh sb="4" eb="5">
      <t>キン</t>
    </rPh>
    <phoneticPr fontId="18"/>
  </si>
  <si>
    <t>等々力4-19-18</t>
    <rPh sb="0" eb="3">
      <t>トドロキ</t>
    </rPh>
    <phoneticPr fontId="18"/>
  </si>
  <si>
    <t>03-3705-2005</t>
    <phoneticPr fontId="18"/>
  </si>
  <si>
    <t>03-3705-2006</t>
    <phoneticPr fontId="18"/>
  </si>
  <si>
    <t>大井町線 等々力駅 徒歩8分 _x000D_
大井町線　尾山台駅　徒歩8分</t>
    <rPh sb="5" eb="8">
      <t>トドロキ</t>
    </rPh>
    <rPh sb="17" eb="20">
      <t>オオイマチ</t>
    </rPh>
    <rPh sb="20" eb="21">
      <t>セン</t>
    </rPh>
    <rPh sb="22" eb="25">
      <t>オヤマダイ</t>
    </rPh>
    <rPh sb="25" eb="26">
      <t>エキ</t>
    </rPh>
    <rPh sb="27" eb="29">
      <t>トホ</t>
    </rPh>
    <rPh sb="30" eb="31">
      <t>フン</t>
    </rPh>
    <phoneticPr fontId="18"/>
  </si>
  <si>
    <t>大井町線,等々力駅,尾山台駅</t>
    <rPh sb="5" eb="8">
      <t>トドロキ</t>
    </rPh>
    <rPh sb="10" eb="14">
      <t>オヤマダイエキ</t>
    </rPh>
    <phoneticPr fontId="18"/>
  </si>
  <si>
    <t xml:space="preserve">☆企業主導型保育園午前7時30分～午後6時※従業員枠・地域枠で保育時間等が異なります。詳しくは施設に直接お問合せ下さい。
</t>
    <rPh sb="6" eb="7">
      <t>ジ</t>
    </rPh>
    <rPh sb="10" eb="12">
      <t>ゴゴ</t>
    </rPh>
    <rPh sb="15" eb="16">
      <t>プン</t>
    </rPh>
    <rPh sb="16" eb="17">
      <t>フン</t>
    </rPh>
    <phoneticPr fontId="18"/>
  </si>
  <si>
    <t>☆企業主導型保育園午前7時30分～午後8時30分※従業員枠・地域枠で保育時間等が異なります。詳しくは施設に直接お問合せ下さい。</t>
    <rPh sb="7" eb="8">
      <t>ゴゼン</t>
    </rPh>
    <rPh sb="10" eb="11">
      <t>プン</t>
    </rPh>
    <rPh sb="15" eb="17">
      <t>ゴゴ</t>
    </rPh>
    <rPh sb="18" eb="19">
      <t>フン</t>
    </rPh>
    <rPh sb="21" eb="22">
      <t>プン</t>
    </rPh>
    <phoneticPr fontId="18"/>
  </si>
  <si>
    <t>☆企業主導型保育園午前8時～午後7時※従業員枠・地域枠で保育時間等が異なります。詳しくは施設に直接お問合せ下さい。</t>
    <rPh sb="10" eb="11">
      <t>プン</t>
    </rPh>
    <rPh sb="11" eb="13">
      <t>ゴゴ</t>
    </rPh>
    <rPh sb="13" eb="14">
      <t>ジ</t>
    </rPh>
    <rPh sb="15" eb="16">
      <t>フン</t>
    </rPh>
    <phoneticPr fontId="18"/>
  </si>
  <si>
    <t>☆企業主導型保育園午前7時～午後8時※従業員枠・地域枠で保育時間等が異なります。詳しくは施設に直接お問合せ下さい。</t>
    <rPh sb="7" eb="8">
      <t>ゴゼン</t>
    </rPh>
    <rPh sb="9" eb="11">
      <t>ゴゼン</t>
    </rPh>
    <rPh sb="12" eb="13">
      <t>ジ</t>
    </rPh>
    <rPh sb="13" eb="14">
      <t>ジ</t>
    </rPh>
    <rPh sb="15" eb="16">
      <t>フン</t>
    </rPh>
    <phoneticPr fontId="18"/>
  </si>
  <si>
    <t xml:space="preserve">駒沢2-13-6-第3フォンタナ駒沢1F </t>
    <rPh sb="0" eb="2">
      <t>コマザワ</t>
    </rPh>
    <rPh sb="9" eb="10">
      <t>ダイ</t>
    </rPh>
    <rPh sb="16" eb="18">
      <t>コマザワ</t>
    </rPh>
    <phoneticPr fontId="23"/>
  </si>
  <si>
    <t>梅丘中学校温水プール</t>
    <phoneticPr fontId="18"/>
  </si>
  <si>
    <t>うめがおかちゅうがっこうおんすいぷーる</t>
    <phoneticPr fontId="18"/>
  </si>
  <si>
    <t>おおくらだいにうんどうじょう</t>
    <phoneticPr fontId="18"/>
  </si>
  <si>
    <t>奥沢区民センター</t>
    <phoneticPr fontId="18"/>
  </si>
  <si>
    <t>かまたくみんせんたー</t>
    <phoneticPr fontId="18"/>
  </si>
  <si>
    <t>からすやまちゅうがっこうおんすいぷーる</t>
    <phoneticPr fontId="18"/>
  </si>
  <si>
    <t>北沢区民会館「北沢タウンホール」</t>
    <phoneticPr fontId="18"/>
  </si>
  <si>
    <t>きたざわくみんかいかん「きたざわたうんほーる」</t>
    <phoneticPr fontId="18"/>
  </si>
  <si>
    <t>砧区民会館「成城ホール」</t>
    <phoneticPr fontId="18"/>
  </si>
  <si>
    <t>きぬたくみんかいかん「せいじょうほーる」</t>
    <phoneticPr fontId="18"/>
  </si>
  <si>
    <t>スカイキャロット展望ロビー(キャロットタワー26階)</t>
    <phoneticPr fontId="18"/>
  </si>
  <si>
    <t>世田谷区民会館別館「三茶しゃれなあど」</t>
    <phoneticPr fontId="18"/>
  </si>
  <si>
    <t>せたがやくみんかいかんべっかん「さんちゃしゃれなあど」</t>
    <phoneticPr fontId="18"/>
  </si>
  <si>
    <t>世田谷区立男女共同参画センター「らぷらす」</t>
    <rPh sb="0" eb="5">
      <t>セタガヤクリツ</t>
    </rPh>
    <phoneticPr fontId="18"/>
  </si>
  <si>
    <t>せたがやくりつだんじょきょうどうさんかくせんたー「らぷらす」</t>
    <phoneticPr fontId="18"/>
  </si>
  <si>
    <t>世田谷文化生活情報センター（キャロットタワー内）</t>
    <phoneticPr fontId="18"/>
  </si>
  <si>
    <t>せたがやぶんかせいかつじょうほうせんたー</t>
    <phoneticPr fontId="18"/>
  </si>
  <si>
    <t>総合運動場体育館及び屋外施設</t>
    <phoneticPr fontId="18"/>
  </si>
  <si>
    <t>玉川区民会館「玉川せせらぎホール」</t>
    <phoneticPr fontId="18"/>
  </si>
  <si>
    <t>たまがわくみんかいかん「たまがわせせらぎほーる」</t>
    <phoneticPr fontId="18"/>
  </si>
  <si>
    <t>たまがわちゅうがっこうおんすいぷーる</t>
    <phoneticPr fontId="18"/>
  </si>
  <si>
    <t>二子玉川緑地運動場（管理事務所）</t>
    <phoneticPr fontId="18"/>
  </si>
  <si>
    <t>おでかけひろば　ぶりっじ＠roka</t>
    <phoneticPr fontId="18"/>
  </si>
  <si>
    <t>子育てステーション梅丘</t>
    <phoneticPr fontId="18"/>
  </si>
  <si>
    <t>等々力中央保育園</t>
    <rPh sb="0" eb="5">
      <t>トドロキチュウオウ</t>
    </rPh>
    <phoneticPr fontId="18"/>
  </si>
  <si>
    <t>とどろきちゅうおうほいくえん</t>
    <phoneticPr fontId="18"/>
  </si>
  <si>
    <t>https://www.city.setagaya.lg.jp/mokuji/kusei/012/003/001/003/d00204606.html</t>
    <phoneticPr fontId="18"/>
  </si>
  <si>
    <t>03-3426-2359</t>
    <phoneticPr fontId="18"/>
  </si>
  <si>
    <t>奥沢8-4-14(仮園舎）</t>
    <phoneticPr fontId="18"/>
  </si>
  <si>
    <t>東急大井町線九品仏駅　徒歩7分
東急バス　田園調布～千歳船橋「尾山町」徒歩2分</t>
    <rPh sb="0" eb="2">
      <t>トウキュウ</t>
    </rPh>
    <phoneticPr fontId="18"/>
  </si>
  <si>
    <t>大井町線, 九品仏駅</t>
    <rPh sb="6" eb="9">
      <t>クホンブツ</t>
    </rPh>
    <phoneticPr fontId="18"/>
  </si>
  <si>
    <t>通常保育　午前7時15分～午後6時15分（延長　午後8時15分まで）</t>
    <phoneticPr fontId="18"/>
  </si>
  <si>
    <t>午前7時15分～午後6時15分（延長保育　午後8時15分まで）</t>
    <phoneticPr fontId="18"/>
  </si>
  <si>
    <t>善隣幼稚園</t>
    <phoneticPr fontId="18"/>
  </si>
  <si>
    <t>もみの木Mom太子堂　A</t>
    <phoneticPr fontId="18"/>
  </si>
  <si>
    <t>もみの木Mom太子堂　B</t>
    <phoneticPr fontId="18"/>
  </si>
  <si>
    <t>太子堂1-14-20
太子堂区民センター
西側の外階段2階部分</t>
    <phoneticPr fontId="18"/>
  </si>
  <si>
    <t>野沢1-32-6</t>
    <phoneticPr fontId="18"/>
  </si>
  <si>
    <t>Mlsa BB Nursery School 代田園</t>
    <rPh sb="23" eb="25">
      <t>シロタ</t>
    </rPh>
    <rPh sb="25" eb="26">
      <t>エン</t>
    </rPh>
    <phoneticPr fontId="18"/>
  </si>
  <si>
    <t>代田5-6-11</t>
    <phoneticPr fontId="18"/>
  </si>
  <si>
    <t>03-5432-9835</t>
    <phoneticPr fontId="18"/>
  </si>
  <si>
    <t>Mlsa BB Nursery School 代田園</t>
  </si>
  <si>
    <t>月曜日から土曜日（祝日、年末年始を除く）午前10時～午後４時</t>
    <phoneticPr fontId="18"/>
  </si>
  <si>
    <t>070-2472-3884</t>
    <phoneticPr fontId="18"/>
  </si>
  <si>
    <t>おでかけひろば　はぁと</t>
    <phoneticPr fontId="18"/>
  </si>
  <si>
    <t>03-3705-2220</t>
    <phoneticPr fontId="18"/>
  </si>
  <si>
    <t>http://www.city.setagaya.lg.jp/mokuji/kodomo/002/003/d00205137.html</t>
    <phoneticPr fontId="18"/>
  </si>
  <si>
    <t>03-5432-9835</t>
  </si>
  <si>
    <t>東急東横線「学芸大学駅」より徒歩20分
東急田園都市線「三軒茶屋駅」より徒歩20分
東急バス「中丸小学校」下車
東急バス「世田谷観音」下車徒歩 5分
東急バス･小田急バス「野沢龍雲寺」下車徒歩10分</t>
    <phoneticPr fontId="18"/>
  </si>
  <si>
    <t>東横線「学芸大学駅」, 田園都市線「三軒茶屋駅」</t>
    <phoneticPr fontId="18"/>
  </si>
  <si>
    <t>小田急線「成城学園前駅」より病院専用バスで8分
京王線「仙川駅」より病院専用バスで5分
小田急バス「若葉町二丁目」下車徒歩2分</t>
    <rPh sb="0" eb="4">
      <t>オダキュウセン</t>
    </rPh>
    <rPh sb="5" eb="7">
      <t>セイジョウ</t>
    </rPh>
    <rPh sb="7" eb="9">
      <t>ガクエン</t>
    </rPh>
    <rPh sb="9" eb="10">
      <t>マエ</t>
    </rPh>
    <rPh sb="10" eb="11">
      <t>エキ</t>
    </rPh>
    <rPh sb="14" eb="16">
      <t>ビョウイン</t>
    </rPh>
    <rPh sb="16" eb="18">
      <t>センヨウ</t>
    </rPh>
    <rPh sb="22" eb="23">
      <t>フン</t>
    </rPh>
    <rPh sb="24" eb="27">
      <t>ケイオウセン</t>
    </rPh>
    <rPh sb="28" eb="30">
      <t>センガワ</t>
    </rPh>
    <rPh sb="30" eb="31">
      <t>エキ</t>
    </rPh>
    <rPh sb="34" eb="36">
      <t>ビョウイン</t>
    </rPh>
    <rPh sb="36" eb="38">
      <t>センヨウ</t>
    </rPh>
    <rPh sb="42" eb="43">
      <t>フン</t>
    </rPh>
    <rPh sb="44" eb="47">
      <t>オダキュウ</t>
    </rPh>
    <rPh sb="50" eb="53">
      <t>ワカバチョウ</t>
    </rPh>
    <rPh sb="53" eb="56">
      <t>ニチョウメ</t>
    </rPh>
    <rPh sb="57" eb="59">
      <t>ゲシャ</t>
    </rPh>
    <rPh sb="59" eb="61">
      <t>トホ</t>
    </rPh>
    <rPh sb="62" eb="63">
      <t>フン</t>
    </rPh>
    <phoneticPr fontId="18"/>
  </si>
  <si>
    <t>小田急線「成城学園前駅」
京王線「仙川駅」
小田急バス「若葉町二丁目」</t>
    <phoneticPr fontId="18"/>
  </si>
  <si>
    <t>豪徳寺保育園</t>
    <phoneticPr fontId="18"/>
  </si>
  <si>
    <t>トゥインクルキッズインターナショナルスクール駒沢</t>
    <phoneticPr fontId="18"/>
  </si>
  <si>
    <t>学び処世田谷保育屋敷わびさびあそび</t>
    <phoneticPr fontId="18"/>
  </si>
  <si>
    <t>まなびどころせたがやほいくやしきわびさびあそび</t>
    <phoneticPr fontId="18"/>
  </si>
  <si>
    <t>午前9時～午後10時</t>
    <phoneticPr fontId="18"/>
  </si>
  <si>
    <t>おでかけひろば　ゆるり</t>
    <phoneticPr fontId="18"/>
  </si>
  <si>
    <t>月曜日～水曜日(祝日・年末年始を除く) 午前10時～午後3時</t>
    <phoneticPr fontId="18"/>
  </si>
  <si>
    <t>大蔵5-10-22</t>
    <rPh sb="0" eb="2">
      <t>オオクラ</t>
    </rPh>
    <phoneticPr fontId="18"/>
  </si>
  <si>
    <t>070-4713-0205</t>
    <phoneticPr fontId="18"/>
  </si>
  <si>
    <t>東急バス東宝前徒歩4分</t>
    <rPh sb="0" eb="2">
      <t>トウキュウ</t>
    </rPh>
    <rPh sb="4" eb="6">
      <t>トウホウ</t>
    </rPh>
    <rPh sb="6" eb="7">
      <t>マエ</t>
    </rPh>
    <rPh sb="7" eb="9">
      <t>トホ</t>
    </rPh>
    <rPh sb="10" eb="11">
      <t>フン</t>
    </rPh>
    <phoneticPr fontId="18"/>
  </si>
  <si>
    <t>東急バス東宝前</t>
    <rPh sb="0" eb="2">
      <t>トウキュウ</t>
    </rPh>
    <rPh sb="4" eb="7">
      <t>トウホウマエ</t>
    </rPh>
    <phoneticPr fontId="18"/>
  </si>
  <si>
    <t>https://www.city.setagaya.lg.jp/mokuji/kodomo/002/003/d00208195.html</t>
    <phoneticPr fontId="18"/>
  </si>
  <si>
    <t>うさぎの縁がわ</t>
    <rPh sb="4" eb="5">
      <t>エン</t>
    </rPh>
    <phoneticPr fontId="18"/>
  </si>
  <si>
    <t>うさぎのえんがわ</t>
    <phoneticPr fontId="18"/>
  </si>
  <si>
    <t>火曜日～土曜日(祝日・年末年始を除く) 午前10時～午後3時</t>
    <phoneticPr fontId="18"/>
  </si>
  <si>
    <t>砧3-33-6</t>
    <rPh sb="0" eb="1">
      <t>キヌタ</t>
    </rPh>
    <phoneticPr fontId="18"/>
  </si>
  <si>
    <t>03-3416-3930</t>
    <phoneticPr fontId="18"/>
  </si>
  <si>
    <t>小田急線祖師谷大蔵駅徒歩12分</t>
    <rPh sb="0" eb="4">
      <t>オダキュウセン</t>
    </rPh>
    <rPh sb="4" eb="7">
      <t>ソシガヤ</t>
    </rPh>
    <rPh sb="7" eb="9">
      <t>オオクラ</t>
    </rPh>
    <rPh sb="9" eb="10">
      <t>エキ</t>
    </rPh>
    <rPh sb="10" eb="12">
      <t>トホ</t>
    </rPh>
    <rPh sb="14" eb="15">
      <t>フン</t>
    </rPh>
    <phoneticPr fontId="18"/>
  </si>
  <si>
    <t>小田急線祖師谷大蔵駅</t>
    <rPh sb="0" eb="4">
      <t>オダキュウセン</t>
    </rPh>
    <rPh sb="4" eb="7">
      <t>ソシガヤ</t>
    </rPh>
    <rPh sb="7" eb="9">
      <t>オオクラ</t>
    </rPh>
    <rPh sb="9" eb="10">
      <t>エキ</t>
    </rPh>
    <phoneticPr fontId="18"/>
  </si>
  <si>
    <t>https://www.city.setagaya.lg.jp/mokuji/kodomo/002/003/d00208289.html</t>
    <phoneticPr fontId="18"/>
  </si>
  <si>
    <t>松原5‐33‐16</t>
    <rPh sb="0" eb="2">
      <t>マツバラ</t>
    </rPh>
    <phoneticPr fontId="18"/>
  </si>
  <si>
    <t>03-6379-0154</t>
    <phoneticPr fontId="18"/>
  </si>
  <si>
    <t>03-6379-0164</t>
    <phoneticPr fontId="18"/>
  </si>
  <si>
    <t>用賀3-6-3　ラヴィーレレジテンス用賀１階</t>
    <rPh sb="18" eb="20">
      <t>ヨウガ</t>
    </rPh>
    <rPh sb="21" eb="22">
      <t>カイ</t>
    </rPh>
    <phoneticPr fontId="18"/>
  </si>
  <si>
    <t>学び処世田谷保育屋敷わびさびあそび</t>
    <rPh sb="0" eb="1">
      <t>マナ</t>
    </rPh>
    <rPh sb="2" eb="3">
      <t>ドコロ</t>
    </rPh>
    <rPh sb="3" eb="10">
      <t>セタガヤホイクヤシキ</t>
    </rPh>
    <phoneticPr fontId="18"/>
  </si>
  <si>
    <t>午前9時～午後5時(延長保育 午前8時～9時、午後5時～6時30分)</t>
    <rPh sb="32" eb="33">
      <t>プン</t>
    </rPh>
    <phoneticPr fontId="18"/>
  </si>
  <si>
    <t>こもれび保育園上野毛園</t>
    <rPh sb="4" eb="7">
      <t>ホイクエン</t>
    </rPh>
    <phoneticPr fontId="18"/>
  </si>
  <si>
    <t>こもれびほいくえんかみのげえん</t>
    <phoneticPr fontId="18"/>
  </si>
  <si>
    <t>こもれび保育園東松原園</t>
    <rPh sb="4" eb="7">
      <t>ホイクエン</t>
    </rPh>
    <phoneticPr fontId="18"/>
  </si>
  <si>
    <t>こもれびほいくえんひがしまつばらえん</t>
    <phoneticPr fontId="18"/>
  </si>
  <si>
    <t>こもれび保育園用賀園</t>
    <rPh sb="4" eb="7">
      <t>ホイクエン</t>
    </rPh>
    <phoneticPr fontId="18"/>
  </si>
  <si>
    <t>こもれびほいくえんようがえん</t>
    <phoneticPr fontId="18"/>
  </si>
  <si>
    <t>トゥインクルキッズインターナショナルスクール駒沢</t>
    <phoneticPr fontId="23"/>
  </si>
  <si>
    <r>
      <rPr>
        <sz val="11"/>
        <rFont val="游ゴシック Light"/>
        <family val="3"/>
        <charset val="128"/>
        <scheme val="major"/>
      </rPr>
      <t>とぅいんくるきっずいんたーなしょなるすくーる</t>
    </r>
    <r>
      <rPr>
        <strike/>
        <sz val="11"/>
        <rFont val="游ゴシック Light"/>
        <family val="3"/>
        <charset val="128"/>
        <scheme val="major"/>
      </rPr>
      <t>　</t>
    </r>
    <phoneticPr fontId="18"/>
  </si>
  <si>
    <t>03-6379-0154</t>
  </si>
  <si>
    <t>こもれび保育園用賀園Ⓐ</t>
    <phoneticPr fontId="18"/>
  </si>
  <si>
    <t>こもれび保育園上野毛園Ⓐ</t>
    <phoneticPr fontId="18"/>
  </si>
  <si>
    <t>こもれび保育園東松原園Ⓐ</t>
    <phoneticPr fontId="18"/>
  </si>
  <si>
    <t>企業主導型保育所名</t>
    <rPh sb="0" eb="2">
      <t>キギョウ</t>
    </rPh>
    <rPh sb="2" eb="5">
      <t>シュドウガタ</t>
    </rPh>
    <rPh sb="5" eb="7">
      <t>ホイク</t>
    </rPh>
    <rPh sb="7" eb="8">
      <t>ジョ</t>
    </rPh>
    <phoneticPr fontId="23"/>
  </si>
  <si>
    <t>０歳</t>
    <rPh sb="1" eb="2">
      <t>サイ</t>
    </rPh>
    <phoneticPr fontId="23"/>
  </si>
  <si>
    <t>１歳</t>
    <rPh sb="0" eb="2">
      <t>１サイ</t>
    </rPh>
    <phoneticPr fontId="23"/>
  </si>
  <si>
    <t>tenkids千歳船橋園</t>
    <rPh sb="7" eb="11">
      <t>チトセフナバシ</t>
    </rPh>
    <rPh sb="11" eb="12">
      <t>エン</t>
    </rPh>
    <phoneticPr fontId="23"/>
  </si>
  <si>
    <t>カメリアキッズ経堂園</t>
    <rPh sb="7" eb="9">
      <t>キョウドウ</t>
    </rPh>
    <rPh sb="9" eb="10">
      <t>エン</t>
    </rPh>
    <phoneticPr fontId="23"/>
  </si>
  <si>
    <t>カメリアキッズ経堂２号園</t>
    <rPh sb="7" eb="9">
      <t>キョウドウ</t>
    </rPh>
    <rPh sb="10" eb="11">
      <t>ゴウ</t>
    </rPh>
    <rPh sb="11" eb="12">
      <t>エン</t>
    </rPh>
    <phoneticPr fontId="23"/>
  </si>
  <si>
    <t>えすこーと保育園</t>
    <rPh sb="5" eb="7">
      <t>ホイク</t>
    </rPh>
    <rPh sb="7" eb="8">
      <t>エン</t>
    </rPh>
    <phoneticPr fontId="23"/>
  </si>
  <si>
    <t>べビーズリング世田谷経堂ルーム</t>
    <rPh sb="7" eb="10">
      <t>セタガヤ</t>
    </rPh>
    <rPh sb="10" eb="12">
      <t>キョウドウ</t>
    </rPh>
    <phoneticPr fontId="23"/>
  </si>
  <si>
    <t>KBC ほいくえん駒沢</t>
    <rPh sb="9" eb="11">
      <t>コマザワ</t>
    </rPh>
    <phoneticPr fontId="23"/>
  </si>
  <si>
    <t>こもれび保育園赤堤園</t>
    <rPh sb="4" eb="6">
      <t>ホイク</t>
    </rPh>
    <rPh sb="6" eb="7">
      <t>エン</t>
    </rPh>
    <rPh sb="7" eb="9">
      <t>アカツツミ</t>
    </rPh>
    <rPh sb="9" eb="10">
      <t>エン</t>
    </rPh>
    <phoneticPr fontId="23"/>
  </si>
  <si>
    <t>シルス北沢保育園</t>
    <rPh sb="3" eb="5">
      <t>キタザワ</t>
    </rPh>
    <rPh sb="5" eb="8">
      <t>ホイクエン</t>
    </rPh>
    <phoneticPr fontId="23"/>
  </si>
  <si>
    <t>こもれび保育園下北沢園</t>
    <rPh sb="4" eb="6">
      <t>ホイク</t>
    </rPh>
    <rPh sb="6" eb="7">
      <t>エン</t>
    </rPh>
    <rPh sb="7" eb="10">
      <t>シモキタザワ</t>
    </rPh>
    <rPh sb="10" eb="11">
      <t>エン</t>
    </rPh>
    <phoneticPr fontId="23"/>
  </si>
  <si>
    <t>トリオランド梅ヶ丘園</t>
    <rPh sb="6" eb="9">
      <t>ウメガオカ</t>
    </rPh>
    <rPh sb="9" eb="10">
      <t>エン</t>
    </rPh>
    <phoneticPr fontId="23"/>
  </si>
  <si>
    <t>保育園めでぃぷる用賀</t>
    <rPh sb="0" eb="3">
      <t>ホイクエン</t>
    </rPh>
    <rPh sb="8" eb="9">
      <t>ヨウ</t>
    </rPh>
    <rPh sb="9" eb="10">
      <t>ガ</t>
    </rPh>
    <phoneticPr fontId="23"/>
  </si>
  <si>
    <t>tenkids玉川台園</t>
    <rPh sb="7" eb="10">
      <t>タマガワダイ</t>
    </rPh>
    <rPh sb="10" eb="11">
      <t>エン</t>
    </rPh>
    <phoneticPr fontId="23"/>
  </si>
  <si>
    <t>木下の保育園自由が丘</t>
    <rPh sb="0" eb="2">
      <t>キノシタ</t>
    </rPh>
    <rPh sb="3" eb="6">
      <t>ホイクエン</t>
    </rPh>
    <rPh sb="6" eb="8">
      <t>ジユウ</t>
    </rPh>
    <rPh sb="9" eb="10">
      <t>オカ</t>
    </rPh>
    <phoneticPr fontId="23"/>
  </si>
  <si>
    <t>こもれび保育園桜新町園</t>
    <rPh sb="4" eb="7">
      <t>ホイクエン</t>
    </rPh>
    <rPh sb="7" eb="10">
      <t>サクラシンマチ</t>
    </rPh>
    <rPh sb="10" eb="11">
      <t>エン</t>
    </rPh>
    <phoneticPr fontId="23"/>
  </si>
  <si>
    <t>tenkids芦花園</t>
    <rPh sb="7" eb="8">
      <t>アシ</t>
    </rPh>
    <rPh sb="8" eb="10">
      <t>ハナゾノ</t>
    </rPh>
    <phoneticPr fontId="23"/>
  </si>
  <si>
    <t>ココナッツ保育園</t>
    <rPh sb="5" eb="7">
      <t>ホイク</t>
    </rPh>
    <rPh sb="7" eb="8">
      <t>エン</t>
    </rPh>
    <phoneticPr fontId="23"/>
  </si>
  <si>
    <t>そらまめ保育園千歳烏山園</t>
    <rPh sb="4" eb="7">
      <t>ホイクエン</t>
    </rPh>
    <rPh sb="7" eb="11">
      <t>チトセカラスヤマ</t>
    </rPh>
    <rPh sb="11" eb="12">
      <t>エン</t>
    </rPh>
    <phoneticPr fontId="23"/>
  </si>
  <si>
    <t>合計</t>
    <rPh sb="0" eb="2">
      <t>ゴウケイ</t>
    </rPh>
    <phoneticPr fontId="18"/>
  </si>
  <si>
    <t>世田谷保育園（医療的ケア児枠）</t>
    <rPh sb="7" eb="10">
      <t>イリョウテキ</t>
    </rPh>
    <rPh sb="12" eb="13">
      <t>ジ</t>
    </rPh>
    <rPh sb="13" eb="14">
      <t>ワク</t>
    </rPh>
    <phoneticPr fontId="18"/>
  </si>
  <si>
    <t>豪徳寺保育園（医療的ケア児枠）</t>
    <rPh sb="7" eb="10">
      <t>イリョウテキ</t>
    </rPh>
    <rPh sb="12" eb="13">
      <t>ジ</t>
    </rPh>
    <rPh sb="13" eb="14">
      <t>ワク</t>
    </rPh>
    <phoneticPr fontId="18"/>
  </si>
  <si>
    <t>等々力中央保育園（医療的ケア児枠）</t>
    <rPh sb="9" eb="12">
      <t>イリョウテキ</t>
    </rPh>
    <rPh sb="14" eb="16">
      <t>ジワク</t>
    </rPh>
    <phoneticPr fontId="18"/>
  </si>
  <si>
    <t>希望丘保育園（医療的ケア児枠）</t>
    <rPh sb="7" eb="10">
      <t>イリョウテキ</t>
    </rPh>
    <rPh sb="12" eb="14">
      <t>ジワク</t>
    </rPh>
    <phoneticPr fontId="18"/>
  </si>
  <si>
    <t>松沢保育園（医療的ケア児枠）</t>
    <rPh sb="6" eb="9">
      <t>イリョウテキ</t>
    </rPh>
    <rPh sb="11" eb="13">
      <t>ジワク</t>
    </rPh>
    <phoneticPr fontId="18"/>
  </si>
  <si>
    <t>世田谷保育園（医療的ケア児枠）</t>
    <rPh sb="7" eb="10">
      <t>イリョウテキ</t>
    </rPh>
    <rPh sb="12" eb="14">
      <t>ジワク</t>
    </rPh>
    <phoneticPr fontId="18"/>
  </si>
  <si>
    <t>医療的ケア児枠</t>
    <rPh sb="0" eb="3">
      <t>イリョウテキ</t>
    </rPh>
    <rPh sb="5" eb="6">
      <t>ジ</t>
    </rPh>
    <rPh sb="6" eb="7">
      <t>ワク</t>
    </rPh>
    <phoneticPr fontId="18"/>
  </si>
  <si>
    <t>若林4-37-11</t>
    <phoneticPr fontId="18"/>
  </si>
  <si>
    <t>03-3414-5065</t>
    <phoneticPr fontId="18"/>
  </si>
  <si>
    <t>豪徳寺保育園（医療的ケア児枠）</t>
    <rPh sb="7" eb="10">
      <t>イリョウテキ</t>
    </rPh>
    <rPh sb="12" eb="14">
      <t>ジワク</t>
    </rPh>
    <phoneticPr fontId="18"/>
  </si>
  <si>
    <t>豪徳寺1-34-2</t>
    <phoneticPr fontId="18"/>
  </si>
  <si>
    <t>03-3425-8861</t>
    <phoneticPr fontId="18"/>
  </si>
  <si>
    <t>医療的ケア児枠</t>
    <rPh sb="0" eb="3">
      <t>イリョウテキ</t>
    </rPh>
    <rPh sb="5" eb="7">
      <t>ジワク</t>
    </rPh>
    <phoneticPr fontId="18"/>
  </si>
  <si>
    <t>船橋6-26-5-101</t>
    <phoneticPr fontId="18"/>
  </si>
  <si>
    <t>03-3302-5814</t>
    <phoneticPr fontId="18"/>
  </si>
  <si>
    <t>上北沢1-32-3</t>
    <phoneticPr fontId="18"/>
  </si>
  <si>
    <t>03-3302-3029</t>
    <phoneticPr fontId="18"/>
  </si>
  <si>
    <t>火曜日・木曜日・金曜日(祝日・年末年始を除く) 午前10時～午後3時</t>
    <rPh sb="0" eb="3">
      <t>カヨウビ</t>
    </rPh>
    <rPh sb="4" eb="7">
      <t>モクヨウビ</t>
    </rPh>
    <rPh sb="8" eb="11">
      <t>キンヨウビ</t>
    </rPh>
    <phoneticPr fontId="18"/>
  </si>
  <si>
    <t>世田谷区北沢2-39-6 COS下北沢</t>
    <phoneticPr fontId="18"/>
  </si>
  <si>
    <t>080-5555-1052</t>
  </si>
  <si>
    <t>京王線 下北沢駅 徒歩５分/京王(または小田急)線 下北沢駅 徒歩５分</t>
    <rPh sb="4" eb="7">
      <t>シモキタザワ</t>
    </rPh>
    <phoneticPr fontId="18"/>
  </si>
  <si>
    <t>京王線, 下北沢駅, 小田急線, 下北沢駅</t>
    <rPh sb="5" eb="8">
      <t>シモキタザワ</t>
    </rPh>
    <phoneticPr fontId="18"/>
  </si>
  <si>
    <t>03-5490-2100</t>
    <phoneticPr fontId="18"/>
  </si>
  <si>
    <t>おでかけひろば　ぶれす</t>
    <phoneticPr fontId="18"/>
  </si>
  <si>
    <t>月曜日～土曜日(祝日・年末年始を除く) 午前９時～午後４時</t>
    <rPh sb="0" eb="3">
      <t>ゲツヨウビ</t>
    </rPh>
    <rPh sb="4" eb="5">
      <t>ド</t>
    </rPh>
    <rPh sb="5" eb="7">
      <t>ヨウビ</t>
    </rPh>
    <phoneticPr fontId="18"/>
  </si>
  <si>
    <t>宮坂３－１５－１５　１階</t>
    <rPh sb="0" eb="2">
      <t>ミヤサカ</t>
    </rPh>
    <rPh sb="11" eb="12">
      <t>カイ</t>
    </rPh>
    <phoneticPr fontId="18"/>
  </si>
  <si>
    <t>０３－５７９９－４２６５</t>
    <phoneticPr fontId="18"/>
  </si>
  <si>
    <t>小田急線経堂駅徒歩7分　東急世田谷線山下駅徒歩13分　</t>
    <rPh sb="0" eb="4">
      <t>オダキュウセン</t>
    </rPh>
    <rPh sb="4" eb="6">
      <t>キョウドウ</t>
    </rPh>
    <rPh sb="6" eb="7">
      <t>エキ</t>
    </rPh>
    <rPh sb="7" eb="9">
      <t>トホ</t>
    </rPh>
    <rPh sb="10" eb="11">
      <t>フン</t>
    </rPh>
    <rPh sb="12" eb="17">
      <t>トウキュウセタガヤ</t>
    </rPh>
    <rPh sb="17" eb="18">
      <t>セン</t>
    </rPh>
    <rPh sb="18" eb="21">
      <t>ヤマシタエキ</t>
    </rPh>
    <rPh sb="21" eb="23">
      <t>トホ</t>
    </rPh>
    <rPh sb="25" eb="26">
      <t>フン</t>
    </rPh>
    <phoneticPr fontId="18"/>
  </si>
  <si>
    <t>小田急線経堂駅　東急世田谷線山下駅　</t>
    <rPh sb="0" eb="4">
      <t>オダキュウセン</t>
    </rPh>
    <rPh sb="4" eb="6">
      <t>キョウドウ</t>
    </rPh>
    <rPh sb="6" eb="7">
      <t>エキ</t>
    </rPh>
    <rPh sb="8" eb="13">
      <t>トウキュウセタガヤ</t>
    </rPh>
    <rPh sb="13" eb="14">
      <t>セン</t>
    </rPh>
    <rPh sb="14" eb="17">
      <t>ヤマシタエキ</t>
    </rPh>
    <phoneticPr fontId="18"/>
  </si>
  <si>
    <t>https://www.city.setagaya.lg.jp/mokuji/kodomo/002/003/d00209654.html</t>
    <phoneticPr fontId="18"/>
  </si>
  <si>
    <t>※</t>
  </si>
  <si>
    <t>ふじみほいくえん</t>
    <phoneticPr fontId="18"/>
  </si>
  <si>
    <t>施設名</t>
    <rPh sb="0" eb="2">
      <t>シセツ</t>
    </rPh>
    <rPh sb="2" eb="3">
      <t>メイ</t>
    </rPh>
    <phoneticPr fontId="2"/>
  </si>
  <si>
    <t>０歳</t>
    <rPh sb="1" eb="2">
      <t>サイ</t>
    </rPh>
    <phoneticPr fontId="2"/>
  </si>
  <si>
    <t>1歳</t>
    <rPh sb="1" eb="2">
      <t>サイ</t>
    </rPh>
    <phoneticPr fontId="2"/>
  </si>
  <si>
    <t>2歳</t>
    <rPh sb="1" eb="2">
      <t>サイ</t>
    </rPh>
    <phoneticPr fontId="2"/>
  </si>
  <si>
    <t>ドレミファ保育室</t>
    <rPh sb="5" eb="8">
      <t>ホイクシツ</t>
    </rPh>
    <phoneticPr fontId="2"/>
  </si>
  <si>
    <t>左川　紀美江</t>
    <rPh sb="0" eb="2">
      <t>サガワ</t>
    </rPh>
    <rPh sb="3" eb="4">
      <t>キ</t>
    </rPh>
    <rPh sb="4" eb="6">
      <t>ミエ</t>
    </rPh>
    <phoneticPr fontId="2"/>
  </si>
  <si>
    <t>中山　照美</t>
    <rPh sb="0" eb="2">
      <t>ナカヤマ</t>
    </rPh>
    <rPh sb="3" eb="5">
      <t>テルミ</t>
    </rPh>
    <phoneticPr fontId="2"/>
  </si>
  <si>
    <t>谷口　みつぼ</t>
    <rPh sb="0" eb="2">
      <t>タニグチ</t>
    </rPh>
    <phoneticPr fontId="2"/>
  </si>
  <si>
    <t>認証保育所名</t>
  </si>
  <si>
    <t>月曜日～土曜日(祝日・年末年始を除く) 午前9時～午後０時、午後1時～午後4時　※（土曜日）午後9時～午後0時、午後0時30分～午後2時30分</t>
    <rPh sb="4" eb="5">
      <t>ド</t>
    </rPh>
    <rPh sb="35" eb="37">
      <t>ゴゴ</t>
    </rPh>
    <rPh sb="38" eb="39">
      <t>ジ</t>
    </rPh>
    <rPh sb="42" eb="45">
      <t>ドヨウビ</t>
    </rPh>
    <rPh sb="46" eb="48">
      <t>ゴゴ</t>
    </rPh>
    <rPh sb="49" eb="50">
      <t>ジ</t>
    </rPh>
    <rPh sb="51" eb="53">
      <t>ゴゴ</t>
    </rPh>
    <rPh sb="54" eb="55">
      <t>ジ</t>
    </rPh>
    <rPh sb="56" eb="58">
      <t>ゴゴ</t>
    </rPh>
    <rPh sb="59" eb="60">
      <t>ジ</t>
    </rPh>
    <rPh sb="62" eb="63">
      <t>フン</t>
    </rPh>
    <rPh sb="64" eb="66">
      <t>ゴゴ</t>
    </rPh>
    <rPh sb="67" eb="68">
      <t>ジ</t>
    </rPh>
    <rPh sb="70" eb="71">
      <t>フン</t>
    </rPh>
    <phoneticPr fontId="18"/>
  </si>
  <si>
    <t>アルタベビー下北沢園</t>
    <phoneticPr fontId="18"/>
  </si>
  <si>
    <t>アルタベビー下北沢園</t>
  </si>
  <si>
    <t>児童館・おでかけひろば等</t>
    <phoneticPr fontId="18"/>
  </si>
  <si>
    <t>生活クラブ子育て広場ぶらんこ烏山</t>
    <rPh sb="14" eb="16">
      <t>カラスヤマ</t>
    </rPh>
    <phoneticPr fontId="18"/>
  </si>
  <si>
    <t>せいかつくらぶこそだてひろばぶらんこからすやま</t>
    <phoneticPr fontId="18"/>
  </si>
  <si>
    <t>南烏山4₋23₋15</t>
    <rPh sb="0" eb="3">
      <t>ミナミカラスヤマ</t>
    </rPh>
    <phoneticPr fontId="18"/>
  </si>
  <si>
    <t>03-3307-2611</t>
    <phoneticPr fontId="18"/>
  </si>
  <si>
    <t>京王線　千歳烏山駅　徒歩7分</t>
    <phoneticPr fontId="18"/>
  </si>
  <si>
    <t>月曜日・水曜日～土曜日(祝日・年末年始を除く) 午前10時～午後3時
※夏期（7月21日～8月31日）は8時30分～13時30分</t>
    <rPh sb="36" eb="38">
      <t>カキ</t>
    </rPh>
    <rPh sb="40" eb="41">
      <t>ガツ</t>
    </rPh>
    <rPh sb="43" eb="44">
      <t>ニチ</t>
    </rPh>
    <rPh sb="46" eb="47">
      <t>ガツ</t>
    </rPh>
    <rPh sb="49" eb="50">
      <t>ニチ</t>
    </rPh>
    <rPh sb="53" eb="54">
      <t>ジ</t>
    </rPh>
    <rPh sb="56" eb="57">
      <t>フン</t>
    </rPh>
    <rPh sb="60" eb="61">
      <t>ジ</t>
    </rPh>
    <rPh sb="63" eb="64">
      <t>フン</t>
    </rPh>
    <phoneticPr fontId="18"/>
  </si>
  <si>
    <t>京王線 桜上水駅 徒歩7分、上北沢駅 徒歩5分</t>
    <phoneticPr fontId="18"/>
  </si>
  <si>
    <t>おでかけひろばOhana</t>
    <phoneticPr fontId="18"/>
  </si>
  <si>
    <t>おでかけひろばおはな</t>
    <phoneticPr fontId="18"/>
  </si>
  <si>
    <t>月曜日～金曜日(祝日・年末年始を除く) 午前10時～午後3時</t>
    <rPh sb="0" eb="3">
      <t>ゲツヨウビ</t>
    </rPh>
    <rPh sb="4" eb="5">
      <t>キン</t>
    </rPh>
    <rPh sb="5" eb="7">
      <t>ヨウビ</t>
    </rPh>
    <phoneticPr fontId="18"/>
  </si>
  <si>
    <t>世田谷2-12-5</t>
    <phoneticPr fontId="18"/>
  </si>
  <si>
    <t>03-6432-6832</t>
    <phoneticPr fontId="18"/>
  </si>
  <si>
    <t>東急世田谷線　上町駅　徒歩4分</t>
    <rPh sb="0" eb="6">
      <t>トウキュウセタガヤセン</t>
    </rPh>
    <rPh sb="7" eb="10">
      <t>カミマチエキ</t>
    </rPh>
    <rPh sb="11" eb="13">
      <t>トホ</t>
    </rPh>
    <rPh sb="14" eb="15">
      <t>フン</t>
    </rPh>
    <phoneticPr fontId="18"/>
  </si>
  <si>
    <t>東急世田谷線　上町駅</t>
    <rPh sb="0" eb="6">
      <t>トウキュウセタガヤセン</t>
    </rPh>
    <rPh sb="7" eb="10">
      <t>カミマチエキ</t>
    </rPh>
    <phoneticPr fontId="18"/>
  </si>
  <si>
    <t>https://www.city.setagaya.lg.jp/02413/19793.html</t>
    <phoneticPr fontId="18"/>
  </si>
  <si>
    <t>おでかけひろば　プレイス</t>
    <phoneticPr fontId="18"/>
  </si>
  <si>
    <t>おでかけひろば　ぷれいす</t>
    <phoneticPr fontId="18"/>
  </si>
  <si>
    <t>月曜日･水曜日･金曜日(祝日・年末年始を除く)</t>
    <rPh sb="0" eb="3">
      <t>ゲツヨウビ</t>
    </rPh>
    <rPh sb="4" eb="7">
      <t>スイヨウビ</t>
    </rPh>
    <rPh sb="8" eb="11">
      <t>キンヨウビ</t>
    </rPh>
    <rPh sb="12" eb="14">
      <t>シュクジツ</t>
    </rPh>
    <rPh sb="15" eb="17">
      <t>ネンマツ</t>
    </rPh>
    <rPh sb="17" eb="19">
      <t>ネンシ</t>
    </rPh>
    <rPh sb="20" eb="21">
      <t>ノゾ</t>
    </rPh>
    <phoneticPr fontId="18"/>
  </si>
  <si>
    <t>大蔵1-8-18 エスト101号室</t>
    <phoneticPr fontId="18"/>
  </si>
  <si>
    <t>03-6411-0832</t>
    <phoneticPr fontId="18"/>
  </si>
  <si>
    <t>小田急バス・東急バス 砧町 徒歩6分東急バス
サレジアン国際学園世田谷 徒歩5分</t>
    <phoneticPr fontId="18"/>
  </si>
  <si>
    <t>https://www.city.setagaya.lg.jp/02413/19617.html</t>
    <phoneticPr fontId="18"/>
  </si>
  <si>
    <t>139.6185360</t>
    <phoneticPr fontId="18"/>
  </si>
  <si>
    <t>奥沢子育て児童ひろば</t>
    <phoneticPr fontId="18"/>
  </si>
  <si>
    <t>アルタベビー下北沢園</t>
    <rPh sb="6" eb="9">
      <t>シモキタザワ</t>
    </rPh>
    <rPh sb="9" eb="10">
      <t>エン</t>
    </rPh>
    <phoneticPr fontId="18"/>
  </si>
  <si>
    <t>あるたべびーしもきたざわえん</t>
    <phoneticPr fontId="18"/>
  </si>
  <si>
    <t>幼稚園・保育施設</t>
    <phoneticPr fontId="18"/>
  </si>
  <si>
    <t>コティ　おうち保育園</t>
    <phoneticPr fontId="18"/>
  </si>
  <si>
    <t>こてぃおうちほいくえん</t>
    <phoneticPr fontId="18"/>
  </si>
  <si>
    <t>成城7-29-27</t>
    <phoneticPr fontId="18"/>
  </si>
  <si>
    <t>03-6411-3812</t>
    <phoneticPr fontId="18"/>
  </si>
  <si>
    <t>小田急線祖師ヶ谷大蔵駅徒歩15分</t>
    <rPh sb="0" eb="4">
      <t>オダキュウセン</t>
    </rPh>
    <rPh sb="11" eb="13">
      <t>トホ</t>
    </rPh>
    <rPh sb="15" eb="16">
      <t>フン</t>
    </rPh>
    <phoneticPr fontId="18"/>
  </si>
  <si>
    <t>小田急線祖師ヶ谷大蔵駅</t>
    <phoneticPr fontId="18"/>
  </si>
  <si>
    <t>喜多見3-4-30</t>
    <rPh sb="0" eb="3">
      <t>キタミ</t>
    </rPh>
    <phoneticPr fontId="18"/>
  </si>
  <si>
    <t>03-6411-1651</t>
    <phoneticPr fontId="18"/>
  </si>
  <si>
    <t>03-6411-1652</t>
    <phoneticPr fontId="18"/>
  </si>
  <si>
    <t>東急田園都市線「二子玉川駅」または小田急線「成城学園前駅」より
東急/小田急バス「下宿」下車徒歩３分</t>
    <rPh sb="8" eb="12">
      <t>フタコタマガワ</t>
    </rPh>
    <rPh sb="12" eb="13">
      <t>エキ</t>
    </rPh>
    <rPh sb="17" eb="21">
      <t>オダキュウセン</t>
    </rPh>
    <rPh sb="22" eb="26">
      <t>セイジョウガクエン</t>
    </rPh>
    <rPh sb="26" eb="27">
      <t>マエ</t>
    </rPh>
    <rPh sb="27" eb="28">
      <t>エキ</t>
    </rPh>
    <rPh sb="35" eb="38">
      <t>オダキュウ</t>
    </rPh>
    <rPh sb="41" eb="43">
      <t>シモジュク</t>
    </rPh>
    <rPh sb="44" eb="46">
      <t>ゲシャ</t>
    </rPh>
    <phoneticPr fontId="18"/>
  </si>
  <si>
    <t>東急/小田急バス「下宿」</t>
    <rPh sb="0" eb="2">
      <t>トウキュウ</t>
    </rPh>
    <rPh sb="3" eb="6">
      <t>オダキュウ</t>
    </rPh>
    <rPh sb="9" eb="11">
      <t>シモジュク</t>
    </rPh>
    <phoneticPr fontId="18"/>
  </si>
  <si>
    <t>https://www.city.setagaya.lg.jp/mokuji/kodomo/001/003/d00017876.html</t>
    <phoneticPr fontId="18"/>
  </si>
  <si>
    <t>03-6453-4300</t>
  </si>
  <si>
    <t>☆企業主導型保育園
午前8時30分～午後8時30分
※従業員枠・地域枠で保育時間等が異なります。詳しくは施設に直接お問合せ下さい。</t>
    <phoneticPr fontId="18"/>
  </si>
  <si>
    <t>カメリアキッズ経堂2号園</t>
    <phoneticPr fontId="18"/>
  </si>
  <si>
    <t>03-6311-1118</t>
  </si>
  <si>
    <t>１歳</t>
    <rPh sb="0" eb="2">
      <t>１サイ</t>
    </rPh>
    <phoneticPr fontId="2"/>
  </si>
  <si>
    <t>ニチイキッズ三軒茶屋保育園</t>
    <rPh sb="6" eb="10">
      <t>サンゲンヂャヤ</t>
    </rPh>
    <rPh sb="10" eb="13">
      <t>ホイクエン</t>
    </rPh>
    <phoneticPr fontId="2"/>
  </si>
  <si>
    <t>ねいろ保育園</t>
    <rPh sb="3" eb="6">
      <t>ホイクエン</t>
    </rPh>
    <phoneticPr fontId="2"/>
  </si>
  <si>
    <t>ポピンズナーサリースクール三軒茶屋</t>
    <rPh sb="13" eb="17">
      <t>サンゲンヂャヤ</t>
    </rPh>
    <phoneticPr fontId="2"/>
  </si>
  <si>
    <t>駒沢プチ・クレイシュ</t>
    <rPh sb="0" eb="2">
      <t>コマザワ</t>
    </rPh>
    <phoneticPr fontId="2"/>
  </si>
  <si>
    <t>三茶こっこ保育園</t>
    <rPh sb="0" eb="1">
      <t>サン</t>
    </rPh>
    <rPh sb="1" eb="2">
      <t>チャ</t>
    </rPh>
    <rPh sb="5" eb="8">
      <t>ホイクエン</t>
    </rPh>
    <phoneticPr fontId="2"/>
  </si>
  <si>
    <t>都市型保育園ポポラー東京三軒茶屋園</t>
    <rPh sb="0" eb="3">
      <t>トシガタ</t>
    </rPh>
    <rPh sb="3" eb="6">
      <t>ホイクエン</t>
    </rPh>
    <rPh sb="10" eb="12">
      <t>トウキョウ</t>
    </rPh>
    <rPh sb="12" eb="16">
      <t>サンゲンヂャヤ</t>
    </rPh>
    <rPh sb="16" eb="17">
      <t>エン</t>
    </rPh>
    <phoneticPr fontId="2"/>
  </si>
  <si>
    <t>保育園夢未来桜新町園</t>
    <rPh sb="0" eb="3">
      <t>ホイクエン</t>
    </rPh>
    <rPh sb="3" eb="4">
      <t>ユメ</t>
    </rPh>
    <rPh sb="4" eb="6">
      <t>ミライ</t>
    </rPh>
    <rPh sb="6" eb="9">
      <t>サクラシンマチ</t>
    </rPh>
    <rPh sb="9" eb="10">
      <t>エン</t>
    </rPh>
    <phoneticPr fontId="2"/>
  </si>
  <si>
    <t>アスクバイリンガル保育園　明大前</t>
    <rPh sb="9" eb="12">
      <t>ホイクエン</t>
    </rPh>
    <rPh sb="13" eb="16">
      <t>メイダイマエ</t>
    </rPh>
    <phoneticPr fontId="2"/>
  </si>
  <si>
    <t>こもれび保育園東松原園</t>
    <rPh sb="4" eb="7">
      <t>ホイクエン</t>
    </rPh>
    <rPh sb="7" eb="10">
      <t>ヒガシマツバラ</t>
    </rPh>
    <rPh sb="10" eb="11">
      <t>エン</t>
    </rPh>
    <phoneticPr fontId="2"/>
  </si>
  <si>
    <t>ポピンズナーサリースクール経堂</t>
    <rPh sb="13" eb="15">
      <t>キョウドウ</t>
    </rPh>
    <phoneticPr fontId="2"/>
  </si>
  <si>
    <t>こもれび保育園上野毛園</t>
    <rPh sb="4" eb="7">
      <t>ホイクエン</t>
    </rPh>
    <rPh sb="7" eb="10">
      <t>カミノゲ</t>
    </rPh>
    <rPh sb="10" eb="11">
      <t>エン</t>
    </rPh>
    <phoneticPr fontId="2"/>
  </si>
  <si>
    <t>こもれび保育園用賀園</t>
    <rPh sb="4" eb="7">
      <t>ホイクエン</t>
    </rPh>
    <rPh sb="7" eb="9">
      <t>ヨウガ</t>
    </rPh>
    <rPh sb="9" eb="10">
      <t>エン</t>
    </rPh>
    <phoneticPr fontId="2"/>
  </si>
  <si>
    <t>ナーサリールームベリーベアー用賀</t>
    <rPh sb="14" eb="16">
      <t>ヨウガ</t>
    </rPh>
    <phoneticPr fontId="2"/>
  </si>
  <si>
    <t>ピノキオ幼児舎上野毛園</t>
    <rPh sb="4" eb="6">
      <t>ヨウジ</t>
    </rPh>
    <rPh sb="6" eb="7">
      <t>シャ</t>
    </rPh>
    <rPh sb="7" eb="10">
      <t>カミノゲ</t>
    </rPh>
    <rPh sb="10" eb="11">
      <t>エン</t>
    </rPh>
    <phoneticPr fontId="2"/>
  </si>
  <si>
    <t>ベビールーム等々力</t>
    <rPh sb="6" eb="9">
      <t>トドロキ</t>
    </rPh>
    <phoneticPr fontId="2"/>
  </si>
  <si>
    <t>ポピンズナーサリースクール桜新町</t>
    <rPh sb="13" eb="16">
      <t>サクラシンマチ</t>
    </rPh>
    <phoneticPr fontId="2"/>
  </si>
  <si>
    <t>ポピンズナーサリースクール二子玉川</t>
    <rPh sb="13" eb="17">
      <t>フタコタマガワ</t>
    </rPh>
    <phoneticPr fontId="2"/>
  </si>
  <si>
    <t>マミーズエンジェル奥沢保育園</t>
    <rPh sb="9" eb="11">
      <t>オクサワ</t>
    </rPh>
    <rPh sb="11" eb="14">
      <t>ホイクエン</t>
    </rPh>
    <phoneticPr fontId="2"/>
  </si>
  <si>
    <t>小学館アカデミーふたこたまがわ保育園</t>
    <rPh sb="0" eb="3">
      <t>ショウガッカン</t>
    </rPh>
    <rPh sb="15" eb="18">
      <t>ホイクエン</t>
    </rPh>
    <phoneticPr fontId="2"/>
  </si>
  <si>
    <t>用賀プチ・クレイシュ</t>
    <rPh sb="0" eb="2">
      <t>ヨウガ</t>
    </rPh>
    <phoneticPr fontId="2"/>
  </si>
  <si>
    <t>エクレール保育園</t>
    <rPh sb="5" eb="8">
      <t>ホイクエン</t>
    </rPh>
    <phoneticPr fontId="2"/>
  </si>
  <si>
    <t>喜多見こどもの家</t>
    <rPh sb="0" eb="3">
      <t>キタミ</t>
    </rPh>
    <rPh sb="7" eb="8">
      <t>イエ</t>
    </rPh>
    <phoneticPr fontId="2"/>
  </si>
  <si>
    <t>砧南らる保育園</t>
    <rPh sb="0" eb="1">
      <t>キヌタ</t>
    </rPh>
    <rPh sb="1" eb="2">
      <t>ミナミ</t>
    </rPh>
    <rPh sb="4" eb="7">
      <t>ホイクエン</t>
    </rPh>
    <phoneticPr fontId="2"/>
  </si>
  <si>
    <t>世田谷喜多見雲母保育園</t>
    <rPh sb="0" eb="3">
      <t>セタガヤ</t>
    </rPh>
    <rPh sb="3" eb="6">
      <t>キタミ</t>
    </rPh>
    <rPh sb="6" eb="8">
      <t>ウンモ</t>
    </rPh>
    <rPh sb="8" eb="11">
      <t>ホイクエン</t>
    </rPh>
    <phoneticPr fontId="2"/>
  </si>
  <si>
    <t>世田谷祖師ケ谷大蔵雲母保育園</t>
    <rPh sb="0" eb="3">
      <t>セタガヤ</t>
    </rPh>
    <rPh sb="3" eb="9">
      <t>ソシガヤオオクラ</t>
    </rPh>
    <rPh sb="9" eb="11">
      <t>ウンモ</t>
    </rPh>
    <rPh sb="11" eb="14">
      <t>ホイクエン</t>
    </rPh>
    <phoneticPr fontId="2"/>
  </si>
  <si>
    <t>木下の保育園成城</t>
    <rPh sb="0" eb="2">
      <t>キノシタ</t>
    </rPh>
    <rPh sb="3" eb="6">
      <t>ホイクエン</t>
    </rPh>
    <rPh sb="6" eb="8">
      <t>セイジョウ</t>
    </rPh>
    <phoneticPr fontId="2"/>
  </si>
  <si>
    <t>木下の保育園祖師谷</t>
    <rPh sb="0" eb="2">
      <t>キノシタ</t>
    </rPh>
    <rPh sb="3" eb="5">
      <t>ホイク</t>
    </rPh>
    <rPh sb="5" eb="6">
      <t>エン</t>
    </rPh>
    <rPh sb="6" eb="9">
      <t>ソシガヤ</t>
    </rPh>
    <phoneticPr fontId="2"/>
  </si>
  <si>
    <t>ポピンズナーサリースクール千歳烏山</t>
    <rPh sb="13" eb="17">
      <t>チトセカラスヤマ</t>
    </rPh>
    <phoneticPr fontId="2"/>
  </si>
  <si>
    <t>代沢みこころ保育園分園小さな森の保育園</t>
    <phoneticPr fontId="18"/>
  </si>
  <si>
    <t>みこと保育園</t>
    <rPh sb="3" eb="6">
      <t>ホイクエン</t>
    </rPh>
    <phoneticPr fontId="18"/>
  </si>
  <si>
    <t>ひなたの森保育園</t>
    <phoneticPr fontId="18"/>
  </si>
  <si>
    <t>ひなたの森保育園分園</t>
    <rPh sb="8" eb="10">
      <t>ブンエン</t>
    </rPh>
    <phoneticPr fontId="18"/>
  </si>
  <si>
    <t>えにっくす成城保育園</t>
    <phoneticPr fontId="18"/>
  </si>
  <si>
    <t>もみの木保育園希望丘分園</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</si>
</sst>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0_);[Red]\(0\)"/>
  </numFmts>
  <fonts count="34">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游ゴシック"/>
      <family val="3"/>
      <charset val="128"/>
      <scheme val="minor"/>
    </font>
    <font>
      <u/>
      <sz val="11"/>
      <name val="游ゴシック"/>
      <family val="3"/>
      <charset val="128"/>
      <scheme val="minor"/>
    </font>
    <font>
      <sz val="11"/>
      <name val="游ゴシック Light"/>
      <family val="3"/>
      <charset val="128"/>
      <scheme val="major"/>
    </font>
    <font>
      <sz val="6"/>
      <name val="ＭＳ Ｐゴシック"/>
      <family val="3"/>
      <charset val="128"/>
    </font>
    <font>
      <sz val="11"/>
      <color theme="1"/>
      <name val="游ゴシック"/>
      <family val="2"/>
      <charset val="128"/>
    </font>
    <font>
      <sz val="11"/>
      <color theme="1"/>
      <name val="Tahoma"/>
      <family val="2"/>
      <charset val="1"/>
    </font>
    <font>
      <b/>
      <sz val="11"/>
      <name val="游ゴシック"/>
      <family val="3"/>
      <charset val="128"/>
      <scheme val="minor"/>
    </font>
    <font>
      <sz val="11"/>
      <color theme="1"/>
      <name val="游ゴシック"/>
      <family val="3"/>
      <charset val="128"/>
      <scheme val="minor"/>
    </font>
    <font>
      <strike/>
      <sz val="11"/>
      <name val="游ゴシック Light"/>
      <family val="3"/>
      <charset val="128"/>
      <scheme val="major"/>
    </font>
    <font>
      <sz val="9"/>
      <color indexed="81"/>
      <name val="MS P ゴシック"/>
      <family val="3"/>
      <charset val="128"/>
    </font>
    <font>
      <sz val="11"/>
      <color theme="1"/>
      <name val="ＭＳ 明朝"/>
      <family val="1"/>
      <charset val="128"/>
    </font>
    <font>
      <u/>
      <sz val="11"/>
      <color theme="1"/>
      <name val="游ゴシック"/>
      <family val="3"/>
      <charset val="128"/>
      <scheme val="minor"/>
    </font>
    <font>
      <sz val="11"/>
      <color rgb="FFFF0000"/>
      <name val="游ゴシック"/>
      <family val="3"/>
      <charset val="128"/>
      <scheme val="minor"/>
    </font>
    <font>
      <strike/>
      <sz val="11"/>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00FFCC"/>
        <bgColor indexed="64"/>
      </patternFill>
    </fill>
    <fill>
      <patternFill patternType="solid">
        <fgColor theme="0"/>
        <bgColor indexed="64"/>
      </patternFill>
    </fill>
    <fill>
      <patternFill patternType="solid">
        <fgColor rgb="FFFF00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applyNumberFormat="0" applyFill="0" applyBorder="0" applyAlignment="0" applyProtection="0">
      <alignment vertical="center"/>
    </xf>
  </cellStyleXfs>
  <cellXfs count="43">
    <xf numFmtId="0" fontId="0" fillId="0" borderId="0" xfId="0">
      <alignment vertical="center"/>
    </xf>
    <xf numFmtId="0" fontId="0" fillId="0" borderId="0" xfId="0" applyFill="1">
      <alignment vertical="center"/>
    </xf>
    <xf numFmtId="0" fontId="19" fillId="0" borderId="0" xfId="42" applyFill="1">
      <alignment vertical="center"/>
    </xf>
    <xf numFmtId="0" fontId="20" fillId="0" borderId="0" xfId="0" applyFont="1" applyFill="1" applyAlignment="1">
      <alignment vertical="center"/>
    </xf>
    <xf numFmtId="0" fontId="0" fillId="0" borderId="0" xfId="0" applyFill="1" applyAlignment="1">
      <alignment vertical="center"/>
    </xf>
    <xf numFmtId="0" fontId="0" fillId="33" borderId="0" xfId="0" applyFill="1">
      <alignment vertical="center"/>
    </xf>
    <xf numFmtId="0" fontId="0" fillId="33" borderId="0" xfId="0" applyFill="1" applyAlignment="1">
      <alignment vertical="center" wrapText="1"/>
    </xf>
    <xf numFmtId="0" fontId="0" fillId="34" borderId="0" xfId="0" applyFill="1">
      <alignment vertical="center"/>
    </xf>
    <xf numFmtId="0" fontId="0" fillId="34" borderId="0" xfId="0" applyFill="1" applyAlignment="1">
      <alignment vertical="center" wrapText="1"/>
    </xf>
    <xf numFmtId="0" fontId="0" fillId="35" borderId="0" xfId="0" applyFill="1">
      <alignment vertical="center"/>
    </xf>
    <xf numFmtId="0" fontId="0" fillId="35" borderId="0" xfId="0" applyFill="1" applyAlignment="1">
      <alignment vertical="center" wrapText="1"/>
    </xf>
    <xf numFmtId="0" fontId="0" fillId="36" borderId="0" xfId="0" applyFill="1">
      <alignment vertical="center"/>
    </xf>
    <xf numFmtId="0" fontId="0" fillId="36" borderId="0" xfId="0" applyFill="1" applyAlignment="1">
      <alignment vertical="center" wrapText="1"/>
    </xf>
    <xf numFmtId="0" fontId="0" fillId="0" borderId="0" xfId="0" applyAlignment="1"/>
    <xf numFmtId="0" fontId="20" fillId="0" borderId="0" xfId="0" applyFont="1" applyProtection="1">
      <alignment vertical="center"/>
      <protection locked="0"/>
    </xf>
    <xf numFmtId="0" fontId="21" fillId="0" borderId="0" xfId="42" applyFont="1" applyFill="1" applyAlignment="1" applyProtection="1">
      <alignment vertical="center"/>
      <protection locked="0"/>
    </xf>
    <xf numFmtId="0" fontId="20" fillId="0" borderId="0" xfId="0" applyFont="1" applyAlignment="1" applyProtection="1">
      <alignment vertical="center" wrapText="1"/>
      <protection locked="0"/>
    </xf>
    <xf numFmtId="0" fontId="20" fillId="0" borderId="0" xfId="0" applyFont="1" applyAlignment="1" applyProtection="1">
      <alignment vertical="center" shrinkToFit="1"/>
      <protection locked="0"/>
    </xf>
    <xf numFmtId="0" fontId="22" fillId="0" borderId="0" xfId="0" applyFont="1" applyAlignment="1" applyProtection="1">
      <alignment vertical="center" wrapText="1"/>
      <protection locked="0"/>
    </xf>
    <xf numFmtId="0" fontId="22" fillId="0" borderId="0" xfId="0" applyFont="1" applyProtection="1">
      <alignment vertical="center"/>
      <protection locked="0"/>
    </xf>
    <xf numFmtId="176" fontId="20" fillId="0" borderId="0" xfId="0" quotePrefix="1" applyNumberFormat="1" applyFont="1" applyAlignment="1" applyProtection="1">
      <alignment horizontal="left" vertical="center"/>
      <protection locked="0"/>
    </xf>
    <xf numFmtId="177" fontId="22" fillId="0" borderId="0" xfId="0" applyNumberFormat="1" applyFont="1" applyAlignment="1" applyProtection="1">
      <alignment horizontal="left" vertical="center" wrapText="1"/>
      <protection locked="0"/>
    </xf>
    <xf numFmtId="0" fontId="22" fillId="0" borderId="0" xfId="0" applyFont="1" applyAlignment="1" applyProtection="1">
      <alignment vertical="center" wrapText="1" shrinkToFit="1"/>
      <protection locked="0"/>
    </xf>
    <xf numFmtId="176" fontId="20" fillId="0" borderId="0" xfId="0" quotePrefix="1" applyNumberFormat="1" applyFont="1" applyAlignment="1" applyProtection="1">
      <alignment horizontal="left" vertical="center" wrapText="1"/>
      <protection locked="0"/>
    </xf>
    <xf numFmtId="0" fontId="0" fillId="37" borderId="0" xfId="0" applyFill="1" applyAlignment="1"/>
    <xf numFmtId="0" fontId="26" fillId="0" borderId="0" xfId="0" applyFont="1">
      <alignment vertical="center"/>
    </xf>
    <xf numFmtId="0" fontId="27" fillId="0" borderId="0" xfId="0" applyFont="1" applyProtection="1">
      <alignment vertical="center"/>
      <protection locked="0"/>
    </xf>
    <xf numFmtId="0" fontId="20" fillId="0" borderId="0" xfId="0" quotePrefix="1" applyFont="1" applyProtection="1">
      <alignment vertical="center"/>
      <protection locked="0"/>
    </xf>
    <xf numFmtId="0" fontId="28" fillId="0" borderId="0" xfId="0" applyFont="1" applyAlignment="1" applyProtection="1">
      <alignment vertical="center" wrapText="1"/>
      <protection locked="0"/>
    </xf>
    <xf numFmtId="0" fontId="30" fillId="0" borderId="0" xfId="0" applyFont="1" applyProtection="1">
      <alignment vertical="center"/>
      <protection locked="0"/>
    </xf>
    <xf numFmtId="0" fontId="0" fillId="0" borderId="0" xfId="0" applyFill="1" applyAlignment="1">
      <alignment horizontal="right" vertical="center"/>
    </xf>
    <xf numFmtId="0" fontId="0" fillId="33" borderId="0" xfId="0" applyFill="1" applyAlignment="1">
      <alignment horizontal="right" vertical="center"/>
    </xf>
    <xf numFmtId="0" fontId="0" fillId="35" borderId="0" xfId="0" applyFill="1" applyAlignment="1">
      <alignment horizontal="right" vertical="center"/>
    </xf>
    <xf numFmtId="0" fontId="0" fillId="34" borderId="0" xfId="0" applyFill="1" applyAlignment="1">
      <alignment horizontal="right" vertical="center"/>
    </xf>
    <xf numFmtId="0" fontId="0" fillId="36" borderId="0" xfId="0" applyFill="1" applyAlignment="1">
      <alignment horizontal="right" vertical="center"/>
    </xf>
    <xf numFmtId="0" fontId="20" fillId="0" borderId="0" xfId="0" applyFont="1">
      <alignment vertical="center"/>
    </xf>
    <xf numFmtId="0" fontId="31" fillId="0" borderId="0" xfId="42" applyFont="1" applyFill="1" applyAlignment="1" applyProtection="1">
      <alignment vertical="center"/>
      <protection locked="0"/>
    </xf>
    <xf numFmtId="0" fontId="32" fillId="0" borderId="0" xfId="0" applyFont="1" applyProtection="1">
      <alignment vertical="center"/>
      <protection locked="0"/>
    </xf>
    <xf numFmtId="0" fontId="27" fillId="0" borderId="0" xfId="0" applyFont="1" applyAlignment="1" applyProtection="1">
      <alignment vertical="center" wrapText="1"/>
      <protection locked="0"/>
    </xf>
    <xf numFmtId="49" fontId="27" fillId="0" borderId="0" xfId="0" applyNumberFormat="1" applyFont="1" applyAlignment="1" applyProtection="1">
      <alignment horizontal="right" vertical="center"/>
      <protection locked="0"/>
    </xf>
    <xf numFmtId="0" fontId="33" fillId="0" borderId="0" xfId="0" applyFont="1" applyProtection="1">
      <alignment vertical="center"/>
      <protection locked="0"/>
    </xf>
    <xf numFmtId="0" fontId="19" fillId="0" borderId="0" xfId="42" applyFill="1" applyAlignment="1" applyProtection="1">
      <alignment vertical="center"/>
      <protection locked="0"/>
    </xf>
    <xf numFmtId="0" fontId="0" fillId="38" borderId="0" xfId="0" applyFill="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35">
    <dxf>
      <fill>
        <patternFill>
          <bgColor rgb="FFFF9999"/>
        </patternFill>
      </fill>
    </dxf>
    <dxf>
      <fill>
        <patternFill>
          <bgColor rgb="FFFCB7A2"/>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bgColor rgb="FFFCD3BA"/>
        </patternFill>
      </fill>
    </dxf>
    <dxf>
      <fill>
        <patternFill>
          <bgColor rgb="FFFFFF00"/>
        </patternFill>
      </fill>
    </dxf>
    <dxf>
      <fill>
        <patternFill>
          <bgColor rgb="FFFFFF00"/>
        </patternFill>
      </fill>
    </dxf>
    <dxf>
      <fill>
        <patternFill>
          <bgColor rgb="FFFFFF00"/>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patternType="none">
          <bgColor indexed="65"/>
        </patternFill>
      </fill>
    </dxf>
    <dxf>
      <fill>
        <patternFill>
          <bgColor rgb="FFFF9999"/>
        </patternFill>
      </fill>
    </dxf>
    <dxf>
      <fill>
        <patternFill>
          <bgColor rgb="FFFCB7A2"/>
        </patternFill>
      </fill>
    </dxf>
    <dxf>
      <fill>
        <patternFill>
          <bgColor rgb="FFFCD3BA"/>
        </patternFill>
      </fill>
    </dxf>
    <dxf>
      <fill>
        <patternFill>
          <bgColor rgb="FFFCD3BA"/>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patternType="none">
          <bgColor indexed="65"/>
        </patternFill>
      </fill>
    </dxf>
    <dxf>
      <fill>
        <patternFill>
          <bgColor rgb="FFFF9999"/>
        </patternFill>
      </fill>
    </dxf>
    <dxf>
      <fill>
        <patternFill>
          <bgColor rgb="FFFCB7A2"/>
        </patternFill>
      </fill>
    </dxf>
    <dxf>
      <fill>
        <patternFill>
          <bgColor rgb="FFFCD3BA"/>
        </patternFill>
      </fill>
    </dxf>
    <dxf>
      <fill>
        <patternFill>
          <bgColor rgb="FFFCD3BA"/>
        </patternFill>
      </fill>
    </dxf>
    <dxf>
      <fill>
        <patternFill>
          <bgColor rgb="FFFF9999"/>
        </patternFill>
      </fill>
    </dxf>
    <dxf>
      <fill>
        <patternFill>
          <bgColor rgb="FFFCB7A2"/>
        </patternFill>
      </fill>
    </dxf>
    <dxf>
      <fill>
        <patternFill>
          <bgColor rgb="FFFF9999"/>
        </patternFill>
      </fill>
    </dxf>
    <dxf>
      <fill>
        <patternFill>
          <bgColor rgb="FFFCB7A2"/>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CD3BA"/>
        </patternFill>
      </fill>
    </dxf>
    <dxf>
      <fill>
        <patternFill>
          <bgColor rgb="FFFF9999"/>
        </patternFill>
      </fill>
    </dxf>
    <dxf>
      <fill>
        <patternFill>
          <bgColor rgb="FFFCB7A2"/>
        </patternFill>
      </fill>
    </dxf>
    <dxf>
      <fill>
        <patternFill>
          <bgColor rgb="FFFCD3BA"/>
        </patternFill>
      </fill>
    </dxf>
    <dxf>
      <fill>
        <patternFill patternType="none">
          <bgColor indexed="65"/>
        </patternFill>
      </fill>
    </dxf>
    <dxf>
      <fill>
        <patternFill>
          <bgColor rgb="FFFF9999"/>
        </patternFill>
      </fill>
    </dxf>
    <dxf>
      <fill>
        <patternFill>
          <bgColor rgb="FFFCB7A2"/>
        </patternFill>
      </fill>
    </dxf>
    <dxf>
      <fill>
        <patternFill>
          <bgColor rgb="FFFCD3BA"/>
        </patternFill>
      </fill>
    </dxf>
    <dxf>
      <fill>
        <patternFill patternType="none">
          <bgColor indexed="65"/>
        </patternFill>
      </fill>
    </dxf>
  </dxfs>
  <tableStyles count="0" defaultTableStyle="TableStyleMedium2" defaultPivotStyle="PivotStyleLight16"/>
  <colors>
    <mruColors>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Aono103" id="{6C9CAA0E-148E-46A3-957D-0582165CF1E5}" userId="Aono103" providerId="None"/>
  <person displayName="金澤　史也" id="{2007013E-F51C-494B-B822-2E897FE6E054}" userId="S::Kanazawa101@mb.city.setagaya.tokyo.jp::239d5f84-6124-47e7-8079-6806976d0539"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94" dT="2022-12-12T01:34:57.41" personId="{2007013E-F51C-494B-B822-2E897FE6E054}" id="{6782EBAB-6D65-4915-8CF7-7CB7CF03BCA9}">
    <text>認可保育園では？？</text>
  </threadedComment>
</ThreadedComments>
</file>

<file path=xl/threadedComments/threadedComment2.xml><?xml version="1.0" encoding="utf-8"?>
<ThreadedComments xmlns="http://schemas.microsoft.com/office/spreadsheetml/2018/threadedcomments" xmlns:x="http://schemas.openxmlformats.org/spreadsheetml/2006/main">
  <threadedComment ref="P1" dT="2023-06-14T01:14:08.56" personId="{6C9CAA0E-148E-46A3-957D-0582165CF1E5}" id="{A95521CE-974D-481E-8F47-A92286202E54}">
    <text>緯度・経度は入力不要です</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www.city.setagaya.lg.jp/mokuji/kodomo/002/003/d00209654.html" TargetMode="External"/><Relationship Id="rId7" Type="http://schemas.openxmlformats.org/officeDocument/2006/relationships/printerSettings" Target="../printerSettings/printerSettings5.bin"/><Relationship Id="rId2" Type="http://schemas.openxmlformats.org/officeDocument/2006/relationships/hyperlink" Target="https://www.city.setagaya.lg.jp/mokuji/kusei/012/003/001/003/d00204606.html" TargetMode="External"/><Relationship Id="rId1" Type="http://schemas.openxmlformats.org/officeDocument/2006/relationships/hyperlink" Target="https://www.city.setagaya.lg.jp/mokuji/kusei/012/001/001/d00006140.html" TargetMode="External"/><Relationship Id="rId6" Type="http://schemas.openxmlformats.org/officeDocument/2006/relationships/hyperlink" Target="https://www.city.setagaya.lg.jp/mokuji/kodomo/001/003/d00017876.html" TargetMode="External"/><Relationship Id="rId5" Type="http://schemas.openxmlformats.org/officeDocument/2006/relationships/hyperlink" Target="https://www.city.setagaya.lg.jp/02413/19617.html" TargetMode="External"/><Relationship Id="rId10" Type="http://schemas.microsoft.com/office/2017/10/relationships/threadedComment" Target="../threadedComments/threadedComment2.xml"/><Relationship Id="rId4" Type="http://schemas.openxmlformats.org/officeDocument/2006/relationships/hyperlink" Target="https://www.city.setagaya.lg.jp/02413/19793.html" TargetMode="Externa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59"/>
  <sheetViews>
    <sheetView tabSelected="1" zoomScale="85" zoomScaleNormal="85" workbookViewId="0">
      <pane ySplit="1" topLeftCell="A2" activePane="bottomLeft" state="frozen"/>
      <selection pane="bottomLeft" activeCell="E3" sqref="E3"/>
    </sheetView>
  </sheetViews>
  <sheetFormatPr defaultColWidth="8.58203125" defaultRowHeight="18"/>
  <cols>
    <col min="1" max="1" width="5.08203125" style="1" customWidth="1"/>
    <col min="2" max="2" width="7.08203125" style="1" customWidth="1"/>
    <col min="3" max="3" width="39" style="1" customWidth="1"/>
    <col min="4" max="4" width="16.58203125" style="1" customWidth="1"/>
    <col min="5" max="5" width="23.08203125" style="1" customWidth="1"/>
    <col min="6" max="6" width="7.08203125" style="30" customWidth="1"/>
    <col min="7" max="11" width="5.08203125" style="30" customWidth="1"/>
    <col min="12" max="12" width="5.58203125" style="30" customWidth="1"/>
    <col min="13" max="13" width="5.08203125" style="30" customWidth="1"/>
    <col min="14" max="14" width="12.58203125" style="1" customWidth="1"/>
    <col min="15" max="15" width="16.58203125" style="1" customWidth="1"/>
    <col min="16" max="16" width="18.08203125" style="1" customWidth="1"/>
    <col min="17" max="18" width="14.58203125" style="1" customWidth="1"/>
    <col min="19" max="19" width="15.58203125" style="1" customWidth="1"/>
    <col min="20" max="16384" width="8.58203125" style="1"/>
  </cols>
  <sheetData>
    <row r="1" spans="1:19">
      <c r="A1" s="1" t="s">
        <v>742</v>
      </c>
      <c r="B1" s="1" t="s">
        <v>744</v>
      </c>
      <c r="C1" s="1" t="s">
        <v>3862</v>
      </c>
      <c r="D1" s="1" t="s">
        <v>871</v>
      </c>
      <c r="E1" s="1" t="s">
        <v>0</v>
      </c>
      <c r="F1" s="30" t="s">
        <v>2</v>
      </c>
      <c r="G1" s="30" t="s">
        <v>3</v>
      </c>
      <c r="H1" s="30" t="s">
        <v>4</v>
      </c>
      <c r="I1" s="30" t="s">
        <v>5</v>
      </c>
      <c r="J1" s="30" t="s">
        <v>6</v>
      </c>
      <c r="K1" s="30" t="s">
        <v>7</v>
      </c>
      <c r="L1" s="30" t="s">
        <v>8</v>
      </c>
      <c r="M1" s="30" t="s">
        <v>9</v>
      </c>
      <c r="N1" s="1" t="s">
        <v>1</v>
      </c>
      <c r="O1" s="1" t="s">
        <v>757</v>
      </c>
      <c r="P1" s="1" t="s">
        <v>872</v>
      </c>
      <c r="Q1" s="1" t="s">
        <v>740</v>
      </c>
      <c r="R1" s="1" t="s">
        <v>741</v>
      </c>
      <c r="S1" s="1" t="s">
        <v>4395</v>
      </c>
    </row>
    <row r="2" spans="1:19" ht="15" customHeight="1">
      <c r="A2" s="5">
        <v>1</v>
      </c>
      <c r="B2" s="5" t="s">
        <v>745</v>
      </c>
      <c r="C2" s="5" t="s">
        <v>691</v>
      </c>
      <c r="D2" s="5" t="s">
        <v>882</v>
      </c>
      <c r="E2" s="5" t="s">
        <v>10</v>
      </c>
      <c r="F2" s="31" t="str">
        <f>VLOOKUP(A2,認可保育園!$A$2:$D$510,4,0)</f>
        <v>-</v>
      </c>
      <c r="G2" s="31">
        <f>VLOOKUP(A2,認可保育園!$A$2:$E$510,5,0)</f>
        <v>0</v>
      </c>
      <c r="H2" s="31">
        <f>VLOOKUP(A2,認可保育園!$A$2:$F$510,6,0)</f>
        <v>0</v>
      </c>
      <c r="I2" s="31">
        <f>VLOOKUP(A2,認可保育園!$A$2:$G$510,7,0)</f>
        <v>0</v>
      </c>
      <c r="J2" s="31">
        <f>VLOOKUP(A2,認可保育園!$A$2:$H$510,8,0)</f>
        <v>2</v>
      </c>
      <c r="K2" s="31">
        <f>VLOOKUP(A2,認可保育園!$A$2:$I$510,9,0)</f>
        <v>8</v>
      </c>
      <c r="L2" s="31">
        <f>SUM(F2:K2)</f>
        <v>10</v>
      </c>
      <c r="M2" s="31">
        <f>VLOOKUP(A2,認可保育園!$A$2:$K$510,11,0)</f>
        <v>4</v>
      </c>
      <c r="N2" s="1" t="s">
        <v>11</v>
      </c>
      <c r="O2" s="1" t="str">
        <f>VLOOKUP(N2,施設一覧!$I$2:$Q$1050,6,0)</f>
        <v>https://www.city.setagaya.lg.jp/mokuji/kusei/012/003/001/001/d00139543.html</v>
      </c>
      <c r="P2" s="2" t="str">
        <f>"https://www.google.co.jp/maps?q="&amp;Q2&amp;","&amp;R2</f>
        <v>https://www.google.co.jp/maps?q=35.64663,139.682518</v>
      </c>
      <c r="Q2" s="1">
        <f>VLOOKUP(N2,施設一覧!$I$2:$Q$1040,8,0)</f>
        <v>35.646630000000002</v>
      </c>
      <c r="R2" s="1">
        <f>VLOOKUP(N2,施設一覧!$I$2:$Q$1050,9,0)</f>
        <v>139.68251799999999</v>
      </c>
    </row>
    <row r="3" spans="1:19" ht="15" customHeight="1">
      <c r="A3" s="5">
        <v>2</v>
      </c>
      <c r="B3" s="5" t="s">
        <v>745</v>
      </c>
      <c r="C3" s="5" t="s">
        <v>654</v>
      </c>
      <c r="D3" s="5" t="s">
        <v>882</v>
      </c>
      <c r="E3" s="5" t="s">
        <v>12</v>
      </c>
      <c r="F3" s="31">
        <f>VLOOKUP(A3,認可保育園!$A$2:$D$510,4,0)</f>
        <v>0</v>
      </c>
      <c r="G3" s="31">
        <f>VLOOKUP(A3,認可保育園!$A$2:$E$510,5,0)</f>
        <v>0</v>
      </c>
      <c r="H3" s="31">
        <f>VLOOKUP(A3,認可保育園!$A$2:$F$510,6,0)</f>
        <v>0</v>
      </c>
      <c r="I3" s="31">
        <f>VLOOKUP(A3,認可保育園!$A$2:$G$510,7,0)</f>
        <v>0</v>
      </c>
      <c r="J3" s="31">
        <f>VLOOKUP(A3,認可保育園!$A$2:$H$510,8,0)</f>
        <v>2</v>
      </c>
      <c r="K3" s="31">
        <f>VLOOKUP(A3,認可保育園!$A$2:$I$510,9,0)</f>
        <v>1</v>
      </c>
      <c r="L3" s="31">
        <f t="shared" ref="L3:L67" si="0">SUM(F3:K3)</f>
        <v>3</v>
      </c>
      <c r="M3" s="31">
        <f>VLOOKUP(A3,認可保育園!$A$2:$K$510,11,0)</f>
        <v>15</v>
      </c>
      <c r="N3" s="1" t="s">
        <v>13</v>
      </c>
      <c r="O3" s="1" t="str">
        <f>VLOOKUP(N3,施設一覧!$I$2:$Q$1050,6,0)</f>
        <v>https://www.city.setagaya.lg.jp/mokuji/kusei/012/003/001/001/d00150878.html</v>
      </c>
      <c r="P3" s="2" t="str">
        <f t="shared" ref="P3:P67" si="1">"https://www.google.co.jp/maps?q="&amp;Q3&amp;","&amp;R3</f>
        <v>https://www.google.co.jp/maps?q=35.652783,139.6728787</v>
      </c>
      <c r="Q3" s="1">
        <f>VLOOKUP(N3,施設一覧!$I$2:$Q$1040,8,0)</f>
        <v>35.652782999999999</v>
      </c>
      <c r="R3" s="1">
        <f>VLOOKUP(N3,施設一覧!$I$2:$Q$1050,9,0)</f>
        <v>139.67287870000001</v>
      </c>
    </row>
    <row r="4" spans="1:19" ht="15" customHeight="1">
      <c r="A4" s="5">
        <v>3</v>
      </c>
      <c r="B4" s="5" t="s">
        <v>745</v>
      </c>
      <c r="C4" s="5" t="s">
        <v>653</v>
      </c>
      <c r="D4" s="5" t="s">
        <v>882</v>
      </c>
      <c r="E4" s="5" t="s">
        <v>14</v>
      </c>
      <c r="F4" s="31">
        <f>VLOOKUP(A4,認可保育園!$A$2:$D$510,4,0)</f>
        <v>4</v>
      </c>
      <c r="G4" s="31">
        <f>VLOOKUP(A4,認可保育園!$A$2:$E$510,5,0)</f>
        <v>0</v>
      </c>
      <c r="H4" s="31">
        <f>VLOOKUP(A4,認可保育園!$A$2:$F$510,6,0)</f>
        <v>1</v>
      </c>
      <c r="I4" s="31">
        <f>VLOOKUP(A4,認可保育園!$A$2:$G$510,7,0)</f>
        <v>0</v>
      </c>
      <c r="J4" s="31">
        <f>VLOOKUP(A4,認可保育園!$A$2:$H$510,8,0)</f>
        <v>3</v>
      </c>
      <c r="K4" s="31">
        <f>VLOOKUP(A4,認可保育園!$A$2:$I$510,9,0)</f>
        <v>4</v>
      </c>
      <c r="L4" s="31">
        <f t="shared" si="0"/>
        <v>12</v>
      </c>
      <c r="M4" s="31">
        <f>VLOOKUP(A4,認可保育園!$A$2:$K$510,11,0)</f>
        <v>15</v>
      </c>
      <c r="N4" s="1" t="s">
        <v>15</v>
      </c>
      <c r="O4" s="1" t="str">
        <f>VLOOKUP(N4,施設一覧!$I$2:$Q$1050,6,0)</f>
        <v>https://www.city.setagaya.lg.jp/mokuji/kusei/012/003/001/001/d00011716.html</v>
      </c>
      <c r="P4" s="2" t="str">
        <f t="shared" si="1"/>
        <v>https://www.google.co.jp/maps?q=35.6489694,139.6658822</v>
      </c>
      <c r="Q4" s="1">
        <f>VLOOKUP(N4,施設一覧!$I$2:$Q$1040,8,0)</f>
        <v>35.648969399999999</v>
      </c>
      <c r="R4" s="1">
        <f>VLOOKUP(N4,施設一覧!$I$2:$Q$1050,9,0)</f>
        <v>139.6658822</v>
      </c>
    </row>
    <row r="5" spans="1:19" ht="15" customHeight="1">
      <c r="A5" s="5">
        <v>4</v>
      </c>
      <c r="B5" s="5" t="s">
        <v>745</v>
      </c>
      <c r="C5" s="5" t="s">
        <v>693</v>
      </c>
      <c r="D5" s="5" t="s">
        <v>882</v>
      </c>
      <c r="E5" s="5" t="s">
        <v>16</v>
      </c>
      <c r="F5" s="31" t="str">
        <f>VLOOKUP(A5,認可保育園!$A$2:$D$510,4,0)</f>
        <v>-</v>
      </c>
      <c r="G5" s="31">
        <f>VLOOKUP(A5,認可保育園!$A$2:$E$510,5,0)</f>
        <v>0</v>
      </c>
      <c r="H5" s="31">
        <f>VLOOKUP(A5,認可保育園!$A$2:$F$510,6,0)</f>
        <v>1</v>
      </c>
      <c r="I5" s="31">
        <f>VLOOKUP(A5,認可保育園!$A$2:$G$510,7,0)</f>
        <v>0</v>
      </c>
      <c r="J5" s="31">
        <f>VLOOKUP(A5,認可保育園!$A$2:$H$510,8,0)</f>
        <v>3</v>
      </c>
      <c r="K5" s="31">
        <f>VLOOKUP(A5,認可保育園!$A$2:$I$510,9,0)</f>
        <v>9</v>
      </c>
      <c r="L5" s="31">
        <f t="shared" si="0"/>
        <v>13</v>
      </c>
      <c r="M5" s="31">
        <f>VLOOKUP(A5,認可保育園!$A$2:$K$510,11,0)</f>
        <v>18</v>
      </c>
      <c r="N5" s="1" t="s">
        <v>17</v>
      </c>
      <c r="O5" s="1" t="str">
        <f>VLOOKUP(N5,施設一覧!$I$2:$Q$1050,6,0)</f>
        <v>https://www.city.setagaya.lg.jp/mokuji/kusei/012/003/001/001/d00011717.html</v>
      </c>
      <c r="P5" s="2" t="str">
        <f t="shared" si="1"/>
        <v>https://www.google.co.jp/maps?q=35.6406177,139.6696793</v>
      </c>
      <c r="Q5" s="1">
        <f>VLOOKUP(N5,施設一覧!$I$2:$Q$1040,8,0)</f>
        <v>35.6406177</v>
      </c>
      <c r="R5" s="1">
        <f>VLOOKUP(N5,施設一覧!$I$2:$Q$1050,9,0)</f>
        <v>139.66967930000001</v>
      </c>
    </row>
    <row r="6" spans="1:19" ht="15" customHeight="1">
      <c r="A6" s="5">
        <v>5</v>
      </c>
      <c r="B6" s="5" t="s">
        <v>745</v>
      </c>
      <c r="C6" s="5" t="s">
        <v>702</v>
      </c>
      <c r="D6" s="5" t="s">
        <v>882</v>
      </c>
      <c r="E6" s="5" t="s">
        <v>18</v>
      </c>
      <c r="F6" s="31">
        <f>VLOOKUP(A6,認可保育園!$A$2:$D$510,4,0)</f>
        <v>0</v>
      </c>
      <c r="G6" s="31">
        <f>VLOOKUP(A6,認可保育園!$A$2:$E$510,5,0)</f>
        <v>0</v>
      </c>
      <c r="H6" s="31">
        <f>VLOOKUP(A6,認可保育園!$A$2:$F$510,6,0)</f>
        <v>0</v>
      </c>
      <c r="I6" s="31">
        <f>VLOOKUP(A6,認可保育園!$A$2:$G$510,7,0)</f>
        <v>0</v>
      </c>
      <c r="J6" s="31">
        <f>VLOOKUP(A6,認可保育園!$A$2:$H$510,8,0)</f>
        <v>1</v>
      </c>
      <c r="K6" s="31">
        <f>VLOOKUP(A6,認可保育園!$A$2:$I$510,9,0)</f>
        <v>2</v>
      </c>
      <c r="L6" s="31">
        <f t="shared" si="0"/>
        <v>3</v>
      </c>
      <c r="M6" s="31">
        <f>VLOOKUP(A6,認可保育園!$A$2:$K$510,11,0)</f>
        <v>9</v>
      </c>
      <c r="N6" s="1" t="s">
        <v>19</v>
      </c>
      <c r="O6" s="1" t="str">
        <f>VLOOKUP(N6,施設一覧!$I$2:$Q$1050,6,0)</f>
        <v>https://www.city.setagaya.lg.jp/mokuji/kusei/012/003/001/001/d00011718.html</v>
      </c>
      <c r="P6" s="2" t="str">
        <f t="shared" si="1"/>
        <v>https://www.google.co.jp/maps?q=35.6493715,139.6579597</v>
      </c>
      <c r="Q6" s="1">
        <f>VLOOKUP(N6,施設一覧!$I$2:$Q$1040,8,0)</f>
        <v>35.649371500000001</v>
      </c>
      <c r="R6" s="1">
        <f>VLOOKUP(N6,施設一覧!$I$2:$Q$1050,9,0)</f>
        <v>139.65795969999999</v>
      </c>
    </row>
    <row r="7" spans="1:19" ht="15" customHeight="1">
      <c r="A7" s="5">
        <v>370</v>
      </c>
      <c r="B7" s="5" t="s">
        <v>745</v>
      </c>
      <c r="C7" s="5" t="s">
        <v>4388</v>
      </c>
      <c r="D7" s="5" t="s">
        <v>4389</v>
      </c>
      <c r="E7" s="5" t="s">
        <v>4390</v>
      </c>
      <c r="F7" s="31" t="str">
        <f>VLOOKUP(A7,認可保育園!$A$2:$D$510,4,0)</f>
        <v>-</v>
      </c>
      <c r="G7" s="31" t="str">
        <f>VLOOKUP(A7,認可保育園!$A$2:$E$510,5,0)</f>
        <v>※</v>
      </c>
      <c r="H7" s="31" t="str">
        <f>VLOOKUP(A7,認可保育園!$A$2:$F$510,6,0)</f>
        <v>※</v>
      </c>
      <c r="I7" s="31" t="str">
        <f>VLOOKUP(A7,認可保育園!$A$2:$G$510,7,0)</f>
        <v>※</v>
      </c>
      <c r="J7" s="31" t="str">
        <f>VLOOKUP(A7,認可保育園!$A$2:$H$510,8,0)</f>
        <v>※</v>
      </c>
      <c r="K7" s="31" t="str">
        <f>VLOOKUP(A7,認可保育園!$A$2:$I$510,9,0)</f>
        <v>※</v>
      </c>
      <c r="L7" s="31">
        <f>VLOOKUP(A7,認可保育園!$A$2:$J$510,10,0)</f>
        <v>0</v>
      </c>
      <c r="M7" s="31" t="str">
        <f>VLOOKUP(A7,認可保育園!$A$2:$K$510,11,0)</f>
        <v>-</v>
      </c>
      <c r="N7" s="1" t="s">
        <v>4391</v>
      </c>
      <c r="O7" s="1" t="str">
        <f>VLOOKUP(N7,施設一覧!$I$2:$Q$1050,6,0)</f>
        <v>https://www.city.setagaya.lg.jp/mokuji/kusei/012/003/001/001/d00011718.html</v>
      </c>
      <c r="P7" s="2" t="str">
        <f t="shared" si="1"/>
        <v>https://www.google.co.jp/maps?q=35.6493715,139.6579597</v>
      </c>
      <c r="Q7" s="1">
        <f>VLOOKUP(N7,施設一覧!$I$2:$Q$1040,8,0)</f>
        <v>35.649371500000001</v>
      </c>
      <c r="R7" s="1">
        <f>VLOOKUP(N7,施設一覧!$I$2:$Q$1050,9,0)</f>
        <v>139.65795969999999</v>
      </c>
      <c r="S7" s="1">
        <f>L7</f>
        <v>0</v>
      </c>
    </row>
    <row r="8" spans="1:19" ht="15" customHeight="1">
      <c r="A8" s="5">
        <v>6</v>
      </c>
      <c r="B8" s="5" t="s">
        <v>745</v>
      </c>
      <c r="C8" s="5" t="s">
        <v>713</v>
      </c>
      <c r="D8" s="5" t="s">
        <v>882</v>
      </c>
      <c r="E8" s="5" t="s">
        <v>20</v>
      </c>
      <c r="F8" s="31" t="str">
        <f>VLOOKUP(A8,認可保育園!$A$2:$D$510,4,0)</f>
        <v>-</v>
      </c>
      <c r="G8" s="31">
        <f>VLOOKUP(A8,認可保育園!$A$2:$E$510,5,0)</f>
        <v>0</v>
      </c>
      <c r="H8" s="31">
        <f>VLOOKUP(A8,認可保育園!$A$2:$F$510,6,0)</f>
        <v>0</v>
      </c>
      <c r="I8" s="31">
        <f>VLOOKUP(A8,認可保育園!$A$2:$G$510,7,0)</f>
        <v>1</v>
      </c>
      <c r="J8" s="31">
        <f>VLOOKUP(A8,認可保育園!$A$2:$H$510,8,0)</f>
        <v>0</v>
      </c>
      <c r="K8" s="31">
        <f>VLOOKUP(A8,認可保育園!$A$2:$I$510,9,0)</f>
        <v>1</v>
      </c>
      <c r="L8" s="31">
        <f t="shared" si="0"/>
        <v>2</v>
      </c>
      <c r="M8" s="31">
        <f>VLOOKUP(A8,認可保育園!$A$2:$K$510,11,0)</f>
        <v>18</v>
      </c>
      <c r="N8" s="1" t="s">
        <v>21</v>
      </c>
      <c r="O8" s="1" t="str">
        <f>VLOOKUP(N8,施設一覧!$I$2:$Q$1050,6,0)</f>
        <v>https://www.city.setagaya.lg.jp/mokuji/kusei/012/003/001/001/d00120854.html</v>
      </c>
      <c r="P8" s="2" t="str">
        <f t="shared" si="1"/>
        <v>https://www.google.co.jp/maps?q=35.6429169,139.6353378</v>
      </c>
      <c r="Q8" s="1">
        <f>VLOOKUP(N8,施設一覧!$I$2:$Q$1040,8,0)</f>
        <v>35.642916900000003</v>
      </c>
      <c r="R8" s="1">
        <f>VLOOKUP(N8,施設一覧!$I$2:$Q$1050,9,0)</f>
        <v>139.6353378</v>
      </c>
    </row>
    <row r="9" spans="1:19" ht="15" customHeight="1">
      <c r="A9" s="5">
        <v>7</v>
      </c>
      <c r="B9" s="5" t="s">
        <v>745</v>
      </c>
      <c r="C9" s="5" t="s">
        <v>701</v>
      </c>
      <c r="D9" s="5" t="s">
        <v>882</v>
      </c>
      <c r="E9" s="5" t="s">
        <v>22</v>
      </c>
      <c r="F9" s="31">
        <f>VLOOKUP(A9,認可保育園!$A$2:$D$510,4,0)</f>
        <v>0</v>
      </c>
      <c r="G9" s="31">
        <f>VLOOKUP(A9,認可保育園!$A$2:$E$510,5,0)</f>
        <v>0</v>
      </c>
      <c r="H9" s="31">
        <f>VLOOKUP(A9,認可保育園!$A$2:$F$510,6,0)</f>
        <v>0</v>
      </c>
      <c r="I9" s="31">
        <f>VLOOKUP(A9,認可保育園!$A$2:$G$510,7,0)</f>
        <v>0</v>
      </c>
      <c r="J9" s="31">
        <f>VLOOKUP(A9,認可保育園!$A$2:$H$510,8,0)</f>
        <v>1</v>
      </c>
      <c r="K9" s="31">
        <f>VLOOKUP(A9,認可保育園!$A$2:$I$510,9,0)</f>
        <v>4</v>
      </c>
      <c r="L9" s="31">
        <f t="shared" si="0"/>
        <v>5</v>
      </c>
      <c r="M9" s="31">
        <f>VLOOKUP(A9,認可保育園!$A$2:$K$510,11,0)</f>
        <v>15</v>
      </c>
      <c r="N9" s="1" t="s">
        <v>23</v>
      </c>
      <c r="O9" s="1" t="str">
        <f>VLOOKUP(N9,施設一覧!$I$2:$Q$1050,6,0)</f>
        <v>https://www.city.setagaya.lg.jp/mokuji/kusei/012/003/001/001/d00150388.html</v>
      </c>
      <c r="P9" s="2" t="str">
        <f t="shared" si="1"/>
        <v>https://www.google.co.jp/maps?q=35.6356679,139.6515256</v>
      </c>
      <c r="Q9" s="1">
        <f>VLOOKUP(N9,施設一覧!$I$2:$Q$1040,8,0)</f>
        <v>35.635667900000001</v>
      </c>
      <c r="R9" s="1">
        <f>VLOOKUP(N9,施設一覧!$I$2:$Q$1050,9,0)</f>
        <v>139.65152560000001</v>
      </c>
    </row>
    <row r="10" spans="1:19" ht="15" customHeight="1">
      <c r="A10" s="5">
        <v>8</v>
      </c>
      <c r="B10" s="5" t="s">
        <v>745</v>
      </c>
      <c r="C10" s="5" t="s">
        <v>700</v>
      </c>
      <c r="D10" s="5" t="s">
        <v>882</v>
      </c>
      <c r="E10" s="5" t="s">
        <v>24</v>
      </c>
      <c r="F10" s="31" t="str">
        <f>VLOOKUP(A10,認可保育園!$A$2:$D$510,4,0)</f>
        <v>-</v>
      </c>
      <c r="G10" s="31">
        <f>VLOOKUP(A10,認可保育園!$A$2:$E$510,5,0)</f>
        <v>0</v>
      </c>
      <c r="H10" s="31">
        <f>VLOOKUP(A10,認可保育園!$A$2:$F$510,6,0)</f>
        <v>0</v>
      </c>
      <c r="I10" s="31">
        <f>VLOOKUP(A10,認可保育園!$A$2:$G$510,7,0)</f>
        <v>0</v>
      </c>
      <c r="J10" s="31">
        <f>VLOOKUP(A10,認可保育園!$A$2:$H$510,8,0)</f>
        <v>6</v>
      </c>
      <c r="K10" s="31">
        <f>VLOOKUP(A10,認可保育園!$A$2:$I$510,9,0)</f>
        <v>3</v>
      </c>
      <c r="L10" s="31">
        <f t="shared" si="0"/>
        <v>9</v>
      </c>
      <c r="M10" s="31">
        <f>VLOOKUP(A10,認可保育園!$A$2:$K$510,11,0)</f>
        <v>20</v>
      </c>
      <c r="N10" s="1" t="s">
        <v>25</v>
      </c>
      <c r="O10" s="1" t="str">
        <f>VLOOKUP(N10,施設一覧!$I$2:$Q$1050,6,0)</f>
        <v>https://www.city.setagaya.lg.jp/mokuji/kusei/012/003/001/001/d00011721.html</v>
      </c>
      <c r="P10" s="2" t="str">
        <f t="shared" si="1"/>
        <v>https://www.google.co.jp/maps?q=35.6368705,139.64494</v>
      </c>
      <c r="Q10" s="1">
        <f>VLOOKUP(N10,施設一覧!$I$2:$Q$1040,8,0)</f>
        <v>35.636870500000001</v>
      </c>
      <c r="R10" s="1">
        <f>VLOOKUP(N10,施設一覧!$I$2:$Q$1050,9,0)</f>
        <v>139.64493999999999</v>
      </c>
    </row>
    <row r="11" spans="1:19" ht="15" customHeight="1">
      <c r="A11" s="5">
        <v>9</v>
      </c>
      <c r="B11" s="5" t="s">
        <v>745</v>
      </c>
      <c r="C11" s="5" t="s">
        <v>699</v>
      </c>
      <c r="D11" s="5" t="s">
        <v>882</v>
      </c>
      <c r="E11" s="5" t="s">
        <v>26</v>
      </c>
      <c r="F11" s="31">
        <f>VLOOKUP(A11,認可保育園!$A$2:$D$510,4,0)</f>
        <v>0</v>
      </c>
      <c r="G11" s="31">
        <f>VLOOKUP(A11,認可保育園!$A$2:$E$510,5,0)</f>
        <v>0</v>
      </c>
      <c r="H11" s="31">
        <f>VLOOKUP(A11,認可保育園!$A$2:$F$510,6,0)</f>
        <v>0</v>
      </c>
      <c r="I11" s="31">
        <f>VLOOKUP(A11,認可保育園!$A$2:$G$510,7,0)</f>
        <v>0</v>
      </c>
      <c r="J11" s="31">
        <f>VLOOKUP(A11,認可保育園!$A$2:$H$510,8,0)</f>
        <v>3</v>
      </c>
      <c r="K11" s="31">
        <f>VLOOKUP(A11,認可保育園!$A$2:$I$510,9,0)</f>
        <v>1</v>
      </c>
      <c r="L11" s="31">
        <f t="shared" si="0"/>
        <v>4</v>
      </c>
      <c r="M11" s="31">
        <f>VLOOKUP(A11,認可保育園!$A$2:$K$510,11,0)</f>
        <v>7</v>
      </c>
      <c r="N11" s="1" t="s">
        <v>27</v>
      </c>
      <c r="O11" s="1" t="str">
        <f>VLOOKUP(N11,施設一覧!$I$2:$Q$1050,6,0)</f>
        <v>https://www.city.setagaya.lg.jp/mokuji/kusei/012/003/001/001/d00011722.html</v>
      </c>
      <c r="P11" s="2" t="str">
        <f t="shared" si="1"/>
        <v>https://www.google.co.jp/maps?q=35.6382564,139.6403542</v>
      </c>
      <c r="Q11" s="1">
        <f>VLOOKUP(N11,施設一覧!$I$2:$Q$1040,8,0)</f>
        <v>35.638256400000003</v>
      </c>
      <c r="R11" s="1">
        <f>VLOOKUP(N11,施設一覧!$I$2:$Q$1050,9,0)</f>
        <v>139.64035419999999</v>
      </c>
    </row>
    <row r="12" spans="1:19" ht="15" customHeight="1">
      <c r="A12" s="5">
        <v>10</v>
      </c>
      <c r="B12" s="5" t="s">
        <v>745</v>
      </c>
      <c r="C12" s="5" t="s">
        <v>712</v>
      </c>
      <c r="D12" s="5" t="s">
        <v>882</v>
      </c>
      <c r="E12" s="5" t="s">
        <v>28</v>
      </c>
      <c r="F12" s="31">
        <f>VLOOKUP(A12,認可保育園!$A$2:$D$510,4,0)</f>
        <v>0</v>
      </c>
      <c r="G12" s="31">
        <f>VLOOKUP(A12,認可保育園!$A$2:$E$510,5,0)</f>
        <v>0</v>
      </c>
      <c r="H12" s="31">
        <f>VLOOKUP(A12,認可保育園!$A$2:$F$510,6,0)</f>
        <v>0</v>
      </c>
      <c r="I12" s="31">
        <f>VLOOKUP(A12,認可保育園!$A$2:$G$510,7,0)</f>
        <v>0</v>
      </c>
      <c r="J12" s="31">
        <f>VLOOKUP(A12,認可保育園!$A$2:$H$510,8,0)</f>
        <v>0</v>
      </c>
      <c r="K12" s="31">
        <f>VLOOKUP(A12,認可保育園!$A$2:$I$510,9,0)</f>
        <v>9</v>
      </c>
      <c r="L12" s="31">
        <f t="shared" si="0"/>
        <v>9</v>
      </c>
      <c r="M12" s="31">
        <f>VLOOKUP(A12,認可保育園!$A$2:$K$510,11,0)</f>
        <v>16</v>
      </c>
      <c r="N12" s="1" t="s">
        <v>29</v>
      </c>
      <c r="O12" s="1" t="str">
        <f>VLOOKUP(N12,施設一覧!$I$2:$Q$1050,6,0)</f>
        <v>https://www.city.setagaya.lg.jp/mokuji/kusei/012/003/001/001/d00132582.html</v>
      </c>
      <c r="P12" s="2" t="str">
        <f t="shared" si="1"/>
        <v>https://www.google.co.jp/maps?q=35.6427335,139.6279801</v>
      </c>
      <c r="Q12" s="1">
        <f>VLOOKUP(N12,施設一覧!$I$2:$Q$1040,8,0)</f>
        <v>35.642733499999999</v>
      </c>
      <c r="R12" s="1">
        <f>VLOOKUP(N12,施設一覧!$I$2:$Q$1050,9,0)</f>
        <v>139.6279801</v>
      </c>
    </row>
    <row r="13" spans="1:19" ht="15" customHeight="1">
      <c r="A13" s="5">
        <v>11</v>
      </c>
      <c r="B13" s="5" t="s">
        <v>745</v>
      </c>
      <c r="C13" s="5" t="s">
        <v>676</v>
      </c>
      <c r="D13" s="5" t="s">
        <v>882</v>
      </c>
      <c r="E13" s="5" t="s">
        <v>30</v>
      </c>
      <c r="F13" s="31">
        <f>VLOOKUP(A13,認可保育園!$A$2:$D$510,4,0)</f>
        <v>0</v>
      </c>
      <c r="G13" s="31">
        <f>VLOOKUP(A13,認可保育園!$A$2:$E$510,5,0)</f>
        <v>0</v>
      </c>
      <c r="H13" s="31">
        <f>VLOOKUP(A13,認可保育園!$A$2:$F$510,6,0)</f>
        <v>0</v>
      </c>
      <c r="I13" s="31">
        <f>VLOOKUP(A13,認可保育園!$A$2:$G$510,7,0)</f>
        <v>0</v>
      </c>
      <c r="J13" s="31">
        <f>VLOOKUP(A13,認可保育園!$A$2:$H$510,8,0)</f>
        <v>1</v>
      </c>
      <c r="K13" s="31">
        <f>VLOOKUP(A13,認可保育園!$A$2:$I$510,9,0)</f>
        <v>2</v>
      </c>
      <c r="L13" s="31">
        <f t="shared" si="0"/>
        <v>3</v>
      </c>
      <c r="M13" s="31">
        <f>VLOOKUP(A13,認可保育園!$A$2:$K$510,11,0)</f>
        <v>10</v>
      </c>
      <c r="N13" s="1" t="s">
        <v>31</v>
      </c>
      <c r="O13" s="1" t="str">
        <f>VLOOKUP(N13,施設一覧!$I$2:$Q$1050,6,0)</f>
        <v>https://www.city.setagaya.lg.jp/mokuji/kusei/012/003/001/001/d00011724.html</v>
      </c>
      <c r="P13" s="2" t="str">
        <f>"https://www.google.co.jp/maps?q="&amp;Q13&amp;","&amp;R13</f>
        <v>https://www.google.co.jp/maps?q=35.6492077,139.6355486</v>
      </c>
      <c r="Q13" s="1">
        <f>VLOOKUP(N13,施設一覧!$I$2:$Q$1040,8,0)</f>
        <v>35.649207699999998</v>
      </c>
      <c r="R13" s="1">
        <f>VLOOKUP(N13,施設一覧!$I$2:$Q$1050,9,0)</f>
        <v>139.63554859999999</v>
      </c>
    </row>
    <row r="14" spans="1:19" ht="15" customHeight="1">
      <c r="A14" s="5">
        <v>12</v>
      </c>
      <c r="B14" s="5" t="s">
        <v>745</v>
      </c>
      <c r="C14" s="5" t="s">
        <v>692</v>
      </c>
      <c r="D14" s="5" t="s">
        <v>882</v>
      </c>
      <c r="E14" s="5" t="s">
        <v>32</v>
      </c>
      <c r="F14" s="31">
        <f>VLOOKUP(A14,認可保育園!$A$2:$D$510,4,0)</f>
        <v>1</v>
      </c>
      <c r="G14" s="31">
        <f>VLOOKUP(A14,認可保育園!$A$2:$E$510,5,0)</f>
        <v>8</v>
      </c>
      <c r="H14" s="31">
        <f>VLOOKUP(A14,認可保育園!$A$2:$F$510,6,0)</f>
        <v>3</v>
      </c>
      <c r="I14" s="31">
        <f>VLOOKUP(A14,認可保育園!$A$2:$G$510,7,0)</f>
        <v>1</v>
      </c>
      <c r="J14" s="31">
        <f>VLOOKUP(A14,認可保育園!$A$2:$H$510,8,0)</f>
        <v>0</v>
      </c>
      <c r="K14" s="31">
        <f>VLOOKUP(A14,認可保育園!$A$2:$I$510,9,0)</f>
        <v>9</v>
      </c>
      <c r="L14" s="31">
        <f t="shared" si="0"/>
        <v>22</v>
      </c>
      <c r="M14" s="31">
        <f>VLOOKUP(A14,認可保育園!$A$2:$K$510,11,0)</f>
        <v>20</v>
      </c>
      <c r="N14" s="1" t="s">
        <v>33</v>
      </c>
      <c r="O14" s="1" t="str">
        <f>VLOOKUP(N14,施設一覧!$I$2:$Q$1050,6,0)</f>
        <v>https://www.city.setagaya.lg.jp/mokuji/kusei/012/003/001/001/d00139502.html</v>
      </c>
      <c r="P14" s="2" t="str">
        <f t="shared" si="1"/>
        <v>https://www.google.co.jp/maps?q=35.636913,139.6826977</v>
      </c>
      <c r="Q14" s="1">
        <f>VLOOKUP(N14,施設一覧!$I$2:$Q$1040,8,0)</f>
        <v>35.636913</v>
      </c>
      <c r="R14" s="1">
        <f>VLOOKUP(N14,施設一覧!$I$2:$Q$1050,9,0)</f>
        <v>139.68269770000001</v>
      </c>
    </row>
    <row r="15" spans="1:19" ht="15" customHeight="1">
      <c r="A15" s="5">
        <v>13</v>
      </c>
      <c r="B15" s="5" t="s">
        <v>745</v>
      </c>
      <c r="C15" s="5" t="s">
        <v>698</v>
      </c>
      <c r="D15" s="5" t="s">
        <v>882</v>
      </c>
      <c r="E15" s="5" t="s">
        <v>34</v>
      </c>
      <c r="F15" s="31" t="str">
        <f>VLOOKUP(A15,認可保育園!$A$2:$D$510,4,0)</f>
        <v>-</v>
      </c>
      <c r="G15" s="31">
        <f>VLOOKUP(A15,認可保育園!$A$2:$E$510,5,0)</f>
        <v>0</v>
      </c>
      <c r="H15" s="31">
        <f>VLOOKUP(A15,認可保育園!$A$2:$F$510,6,0)</f>
        <v>2</v>
      </c>
      <c r="I15" s="31">
        <f>VLOOKUP(A15,認可保育園!$A$2:$G$510,7,0)</f>
        <v>2</v>
      </c>
      <c r="J15" s="31">
        <f>VLOOKUP(A15,認可保育園!$A$2:$H$510,8,0)</f>
        <v>1</v>
      </c>
      <c r="K15" s="31">
        <f>VLOOKUP(A15,認可保育園!$A$2:$I$510,9,0)</f>
        <v>3</v>
      </c>
      <c r="L15" s="31">
        <f t="shared" si="0"/>
        <v>8</v>
      </c>
      <c r="M15" s="31">
        <f>VLOOKUP(A15,認可保育園!$A$2:$K$510,11,0)</f>
        <v>7</v>
      </c>
      <c r="N15" s="1" t="s">
        <v>35</v>
      </c>
      <c r="O15" s="1" t="str">
        <f>VLOOKUP(N15,施設一覧!$I$2:$Q$1050,6,0)</f>
        <v>https://www.city.setagaya.lg.jp/mokuji/kusei/012/003/001/001/d00011726.html</v>
      </c>
      <c r="P15" s="2" t="str">
        <f t="shared" si="1"/>
        <v>https://www.google.co.jp/maps?q=35.6336462,139.6653244</v>
      </c>
      <c r="Q15" s="1">
        <f>VLOOKUP(N15,施設一覧!$I$2:$Q$1040,8,0)</f>
        <v>35.633646200000001</v>
      </c>
      <c r="R15" s="1">
        <f>VLOOKUP(N15,施設一覧!$I$2:$Q$1050,9,0)</f>
        <v>139.6653244</v>
      </c>
    </row>
    <row r="16" spans="1:19" ht="15" customHeight="1">
      <c r="A16" s="5">
        <v>14</v>
      </c>
      <c r="B16" s="5" t="s">
        <v>745</v>
      </c>
      <c r="C16" s="5" t="s">
        <v>697</v>
      </c>
      <c r="D16" s="5" t="s">
        <v>882</v>
      </c>
      <c r="E16" s="5" t="s">
        <v>36</v>
      </c>
      <c r="F16" s="31">
        <f>VLOOKUP(A16,認可保育園!$A$2:$D$510,4,0)</f>
        <v>0</v>
      </c>
      <c r="G16" s="31">
        <f>VLOOKUP(A16,認可保育園!$A$2:$E$510,5,0)</f>
        <v>0</v>
      </c>
      <c r="H16" s="31">
        <f>VLOOKUP(A16,認可保育園!$A$2:$F$510,6,0)</f>
        <v>0</v>
      </c>
      <c r="I16" s="31">
        <f>VLOOKUP(A16,認可保育園!$A$2:$G$510,7,0)</f>
        <v>0</v>
      </c>
      <c r="J16" s="31">
        <f>VLOOKUP(A16,認可保育園!$A$2:$H$510,8,0)</f>
        <v>2</v>
      </c>
      <c r="K16" s="31">
        <f>VLOOKUP(A16,認可保育園!$A$2:$I$510,9,0)</f>
        <v>7</v>
      </c>
      <c r="L16" s="31">
        <f t="shared" si="0"/>
        <v>9</v>
      </c>
      <c r="M16" s="31">
        <f>VLOOKUP(A16,認可保育園!$A$2:$K$510,11,0)</f>
        <v>7</v>
      </c>
      <c r="N16" s="1" t="s">
        <v>37</v>
      </c>
      <c r="O16" s="1" t="str">
        <f>VLOOKUP(N16,施設一覧!$I$2:$Q$1050,6,0)</f>
        <v>https://www.city.setagaya.lg.jp/mokuji/kusei/012/003/001/001/d00152120.html</v>
      </c>
      <c r="P16" s="2" t="str">
        <f t="shared" si="1"/>
        <v>https://www.google.co.jp/maps?q=35.6408035,139.6577887</v>
      </c>
      <c r="Q16" s="1">
        <f>VLOOKUP(N16,施設一覧!$I$2:$Q$1040,8,0)</f>
        <v>35.640803499999997</v>
      </c>
      <c r="R16" s="1">
        <f>VLOOKUP(N16,施設一覧!$I$2:$Q$1050,9,0)</f>
        <v>139.6577887</v>
      </c>
    </row>
    <row r="17" spans="1:18" ht="15" customHeight="1">
      <c r="A17" s="5">
        <v>15</v>
      </c>
      <c r="B17" s="5" t="s">
        <v>745</v>
      </c>
      <c r="C17" s="5" t="s">
        <v>542</v>
      </c>
      <c r="D17" s="5" t="s">
        <v>883</v>
      </c>
      <c r="E17" s="5" t="s">
        <v>38</v>
      </c>
      <c r="F17" s="31">
        <f>VLOOKUP(A17,認可保育園!$A$2:$D$510,4,0)</f>
        <v>0</v>
      </c>
      <c r="G17" s="31">
        <f>VLOOKUP(A17,認可保育園!$A$2:$E$510,5,0)</f>
        <v>0</v>
      </c>
      <c r="H17" s="31">
        <f>VLOOKUP(A17,認可保育園!$A$2:$F$510,6,0)</f>
        <v>0</v>
      </c>
      <c r="I17" s="31">
        <f>VLOOKUP(A17,認可保育園!$A$2:$G$510,7,0)</f>
        <v>1</v>
      </c>
      <c r="J17" s="31">
        <f>VLOOKUP(A17,認可保育園!$A$2:$H$510,8,0)</f>
        <v>1</v>
      </c>
      <c r="K17" s="31">
        <f>VLOOKUP(A17,認可保育園!$A$2:$I$510,9,0)</f>
        <v>1</v>
      </c>
      <c r="L17" s="31">
        <f t="shared" si="0"/>
        <v>3</v>
      </c>
      <c r="N17" s="1" t="s">
        <v>39</v>
      </c>
      <c r="O17" s="1" t="str">
        <f>VLOOKUP(N17,施設一覧!$I$2:$Q$1050,6,0)</f>
        <v>https://www.city.setagaya.lg.jp/mokuji/kusei/012/003/002/001/d00011728.html</v>
      </c>
      <c r="P17" s="2" t="str">
        <f t="shared" si="1"/>
        <v>https://www.google.co.jp/maps?q=35.6419982,139.6743205</v>
      </c>
      <c r="Q17" s="1">
        <f>VLOOKUP(N17,施設一覧!$I$2:$Q$1040,8,0)</f>
        <v>35.641998200000003</v>
      </c>
      <c r="R17" s="1">
        <f>VLOOKUP(N17,施設一覧!$I$2:$Q$1050,9,0)</f>
        <v>139.67432049999999</v>
      </c>
    </row>
    <row r="18" spans="1:18" ht="15" customHeight="1">
      <c r="A18" s="5">
        <v>16</v>
      </c>
      <c r="B18" s="5" t="s">
        <v>745</v>
      </c>
      <c r="C18" s="5" t="s">
        <v>553</v>
      </c>
      <c r="D18" s="5" t="s">
        <v>883</v>
      </c>
      <c r="E18" s="5" t="s">
        <v>40</v>
      </c>
      <c r="F18" s="31" t="str">
        <f>VLOOKUP(A18,認可保育園!$A$2:$D$510,4,0)</f>
        <v>-</v>
      </c>
      <c r="G18" s="31" t="str">
        <f>VLOOKUP(A18,認可保育園!$A$2:$E$510,5,0)</f>
        <v>-</v>
      </c>
      <c r="H18" s="31" t="str">
        <f>VLOOKUP(A18,認可保育園!$A$2:$F$510,6,0)</f>
        <v>-</v>
      </c>
      <c r="I18" s="31">
        <f>VLOOKUP(A18,認可保育園!$A$2:$G$510,7,0)</f>
        <v>0</v>
      </c>
      <c r="J18" s="31">
        <f>VLOOKUP(A18,認可保育園!$A$2:$H$510,8,0)</f>
        <v>1</v>
      </c>
      <c r="K18" s="31">
        <f>VLOOKUP(A18,認可保育園!$A$2:$I$510,9,0)</f>
        <v>0</v>
      </c>
      <c r="L18" s="31">
        <f t="shared" si="0"/>
        <v>1</v>
      </c>
      <c r="N18" s="1" t="s">
        <v>41</v>
      </c>
      <c r="O18" s="1" t="str">
        <f>VLOOKUP(N18,施設一覧!$I$2:$Q$1050,6,0)</f>
        <v>https://www.city.setagaya.lg.jp/mokuji/kusei/012/003/002/001/d00033454.html</v>
      </c>
      <c r="P18" s="2" t="str">
        <f t="shared" si="1"/>
        <v>https://www.google.co.jp/maps?q=35.643114,139.6288633</v>
      </c>
      <c r="Q18" s="1">
        <f>VLOOKUP(N18,施設一覧!$I$2:$Q$1040,8,0)</f>
        <v>35.643113999999997</v>
      </c>
      <c r="R18" s="1">
        <f>VLOOKUP(N18,施設一覧!$I$2:$Q$1050,9,0)</f>
        <v>139.62886330000001</v>
      </c>
    </row>
    <row r="19" spans="1:18" ht="15" customHeight="1">
      <c r="A19" s="5">
        <v>17</v>
      </c>
      <c r="B19" s="5" t="s">
        <v>745</v>
      </c>
      <c r="C19" s="5" t="s">
        <v>808</v>
      </c>
      <c r="D19" s="5" t="s">
        <v>883</v>
      </c>
      <c r="E19" s="5" t="s">
        <v>42</v>
      </c>
      <c r="F19" s="31">
        <f>VLOOKUP(A19,認可保育園!$A$2:$D$510,4,0)</f>
        <v>0</v>
      </c>
      <c r="G19" s="31">
        <f>VLOOKUP(A19,認可保育園!$A$2:$E$510,5,0)</f>
        <v>0</v>
      </c>
      <c r="H19" s="31">
        <f>VLOOKUP(A19,認可保育園!$A$2:$F$510,6,0)</f>
        <v>0</v>
      </c>
      <c r="I19" s="31" t="str">
        <f>VLOOKUP(A19,認可保育園!$A$2:$G$510,7,0)</f>
        <v>-</v>
      </c>
      <c r="J19" s="31" t="str">
        <f>VLOOKUP(A19,認可保育園!$A$2:$H$510,8,0)</f>
        <v>-</v>
      </c>
      <c r="K19" s="31" t="str">
        <f>VLOOKUP(A19,認可保育園!$A$2:$I$510,9,0)</f>
        <v>-</v>
      </c>
      <c r="L19" s="31">
        <f t="shared" si="0"/>
        <v>0</v>
      </c>
      <c r="N19" s="1" t="s">
        <v>43</v>
      </c>
      <c r="O19" s="1" t="str">
        <f>VLOOKUP(N19,施設一覧!$I$2:$Q$1050,6,0)</f>
        <v>https://www.city.setagaya.lg.jp/mokuji/kusei/012/003/002/001/d00165113.html</v>
      </c>
      <c r="P19" s="2" t="str">
        <f t="shared" si="1"/>
        <v>https://www.google.co.jp/maps?q=35.6459054,139.6232315</v>
      </c>
      <c r="Q19" s="1">
        <f>VLOOKUP(N19,施設一覧!$I$2:$Q$1040,8,0)</f>
        <v>35.645905399999997</v>
      </c>
      <c r="R19" s="1">
        <f>VLOOKUP(N19,施設一覧!$I$2:$Q$1050,9,0)</f>
        <v>139.6232315</v>
      </c>
    </row>
    <row r="20" spans="1:18" ht="15" customHeight="1">
      <c r="A20" s="5">
        <v>18</v>
      </c>
      <c r="B20" s="5" t="s">
        <v>745</v>
      </c>
      <c r="C20" s="5" t="s">
        <v>437</v>
      </c>
      <c r="D20" s="5" t="s">
        <v>883</v>
      </c>
      <c r="E20" s="5" t="s">
        <v>44</v>
      </c>
      <c r="F20" s="31">
        <f>VLOOKUP(A20,認可保育園!$A$2:$D$510,4,0)</f>
        <v>0</v>
      </c>
      <c r="G20" s="31">
        <f>VLOOKUP(A20,認可保育園!$A$2:$E$510,5,0)</f>
        <v>0</v>
      </c>
      <c r="H20" s="31">
        <f>VLOOKUP(A20,認可保育園!$A$2:$F$510,6,0)</f>
        <v>0</v>
      </c>
      <c r="I20" s="31">
        <f>VLOOKUP(A20,認可保育園!$A$2:$G$510,7,0)</f>
        <v>0</v>
      </c>
      <c r="J20" s="31">
        <f>VLOOKUP(A20,認可保育園!$A$2:$H$510,8,0)</f>
        <v>2</v>
      </c>
      <c r="K20" s="31">
        <f>VLOOKUP(A20,認可保育園!$A$2:$I$510,9,0)</f>
        <v>1</v>
      </c>
      <c r="L20" s="31">
        <f t="shared" si="0"/>
        <v>3</v>
      </c>
      <c r="N20" s="1" t="s">
        <v>45</v>
      </c>
      <c r="O20" s="1" t="str">
        <f>VLOOKUP(N20,施設一覧!$I$2:$Q$1050,6,0)</f>
        <v>https://www.city.setagaya.lg.jp/mokuji/kusei/012/003/002/001/d00125116.html</v>
      </c>
      <c r="P20" s="2" t="str">
        <f t="shared" si="1"/>
        <v>https://www.google.co.jp/maps?q=35.646556,139.680247</v>
      </c>
      <c r="Q20" s="1">
        <f>VLOOKUP(N20,施設一覧!$I$2:$Q$1040,8,0)</f>
        <v>35.646555999999997</v>
      </c>
      <c r="R20" s="1">
        <f>VLOOKUP(N20,施設一覧!$I$2:$Q$1050,9,0)</f>
        <v>139.68024700000001</v>
      </c>
    </row>
    <row r="21" spans="1:18" ht="15" customHeight="1">
      <c r="A21" s="5">
        <v>19</v>
      </c>
      <c r="B21" s="5" t="s">
        <v>745</v>
      </c>
      <c r="C21" s="5" t="s">
        <v>543</v>
      </c>
      <c r="D21" s="5" t="s">
        <v>883</v>
      </c>
      <c r="E21" s="5" t="s">
        <v>46</v>
      </c>
      <c r="F21" s="31">
        <f>VLOOKUP(A21,認可保育園!$A$2:$D$510,4,0)</f>
        <v>2</v>
      </c>
      <c r="G21" s="31">
        <f>VLOOKUP(A21,認可保育園!$A$2:$E$510,5,0)</f>
        <v>0</v>
      </c>
      <c r="H21" s="31">
        <f>VLOOKUP(A21,認可保育園!$A$2:$F$510,6,0)</f>
        <v>1</v>
      </c>
      <c r="I21" s="31">
        <f>VLOOKUP(A21,認可保育園!$A$2:$G$510,7,0)</f>
        <v>1</v>
      </c>
      <c r="J21" s="31">
        <f>VLOOKUP(A21,認可保育園!$A$2:$H$510,8,0)</f>
        <v>2</v>
      </c>
      <c r="K21" s="31">
        <f>VLOOKUP(A21,認可保育園!$A$2:$I$510,9,0)</f>
        <v>4</v>
      </c>
      <c r="L21" s="31">
        <f t="shared" si="0"/>
        <v>10</v>
      </c>
      <c r="N21" s="1" t="s">
        <v>47</v>
      </c>
      <c r="O21" s="1" t="str">
        <f>VLOOKUP(N21,施設一覧!$I$2:$Q$1050,6,0)</f>
        <v>https://www.city.setagaya.lg.jp/mokuji/kusei/012/003/002/001/d00011729.html</v>
      </c>
      <c r="P21" s="2" t="str">
        <f t="shared" si="1"/>
        <v>https://www.google.co.jp/maps?q=35.6359573,139.6754012</v>
      </c>
      <c r="Q21" s="1">
        <f>VLOOKUP(N21,施設一覧!$I$2:$Q$1040,8,0)</f>
        <v>35.635957300000001</v>
      </c>
      <c r="R21" s="1">
        <f>VLOOKUP(N21,施設一覧!$I$2:$Q$1050,9,0)</f>
        <v>139.67540120000001</v>
      </c>
    </row>
    <row r="22" spans="1:18" ht="15" customHeight="1">
      <c r="A22" s="5">
        <v>20</v>
      </c>
      <c r="B22" s="5" t="s">
        <v>745</v>
      </c>
      <c r="C22" s="5" t="s">
        <v>481</v>
      </c>
      <c r="D22" s="5" t="s">
        <v>883</v>
      </c>
      <c r="E22" s="5" t="s">
        <v>48</v>
      </c>
      <c r="F22" s="31">
        <f>VLOOKUP(A22,認可保育園!$A$2:$D$510,4,0)</f>
        <v>1</v>
      </c>
      <c r="G22" s="31">
        <f>VLOOKUP(A22,認可保育園!$A$2:$E$510,5,0)</f>
        <v>0</v>
      </c>
      <c r="H22" s="31">
        <f>VLOOKUP(A22,認可保育園!$A$2:$F$510,6,0)</f>
        <v>0</v>
      </c>
      <c r="I22" s="31">
        <f>VLOOKUP(A22,認可保育園!$A$2:$G$510,7,0)</f>
        <v>2</v>
      </c>
      <c r="J22" s="31">
        <f>VLOOKUP(A22,認可保育園!$A$2:$H$510,8,0)</f>
        <v>1</v>
      </c>
      <c r="K22" s="31">
        <f>VLOOKUP(A22,認可保育園!$A$2:$I$510,9,0)</f>
        <v>3</v>
      </c>
      <c r="L22" s="31">
        <f t="shared" si="0"/>
        <v>7</v>
      </c>
      <c r="N22" s="1" t="s">
        <v>49</v>
      </c>
      <c r="O22" s="1" t="str">
        <f>VLOOKUP(N22,施設一覧!$I$2:$Q$1050,6,0)</f>
        <v>https://www.city.setagaya.lg.jp/mokuji/kusei/012/003/002/001/d00033353.html</v>
      </c>
      <c r="P22" s="2" t="str">
        <f t="shared" si="1"/>
        <v>https://www.google.co.jp/maps?q=35.652397,139.6743619</v>
      </c>
      <c r="Q22" s="1">
        <f>VLOOKUP(N22,施設一覧!$I$2:$Q$1040,8,0)</f>
        <v>35.652397000000001</v>
      </c>
      <c r="R22" s="1">
        <f>VLOOKUP(N22,施設一覧!$I$2:$Q$1050,9,0)</f>
        <v>139.67436190000001</v>
      </c>
    </row>
    <row r="23" spans="1:18" ht="15" customHeight="1">
      <c r="A23" s="5">
        <v>21</v>
      </c>
      <c r="B23" s="5" t="s">
        <v>745</v>
      </c>
      <c r="C23" s="5" t="s">
        <v>536</v>
      </c>
      <c r="D23" s="5" t="s">
        <v>883</v>
      </c>
      <c r="E23" s="5" t="s">
        <v>50</v>
      </c>
      <c r="F23" s="31">
        <f>VLOOKUP(A23,認可保育園!$A$2:$D$510,4,0)</f>
        <v>2</v>
      </c>
      <c r="G23" s="31">
        <f>VLOOKUP(A23,認可保育園!$A$2:$E$510,5,0)</f>
        <v>0</v>
      </c>
      <c r="H23" s="31">
        <f>VLOOKUP(A23,認可保育園!$A$2:$F$510,6,0)</f>
        <v>1</v>
      </c>
      <c r="I23" s="31">
        <f>VLOOKUP(A23,認可保育園!$A$2:$G$510,7,0)</f>
        <v>0</v>
      </c>
      <c r="J23" s="31">
        <f>VLOOKUP(A23,認可保育園!$A$2:$H$510,8,0)</f>
        <v>7</v>
      </c>
      <c r="K23" s="31">
        <f>VLOOKUP(A23,認可保育園!$A$2:$I$510,9,0)</f>
        <v>6</v>
      </c>
      <c r="L23" s="31">
        <f t="shared" si="0"/>
        <v>16</v>
      </c>
      <c r="N23" s="1" t="s">
        <v>51</v>
      </c>
      <c r="O23" s="1" t="str">
        <f>VLOOKUP(N23,施設一覧!$I$2:$Q$1050,6,0)</f>
        <v>https://www.city.setagaya.lg.jp/mokuji/kusei/012/003/002/001/d00011730.html</v>
      </c>
      <c r="P23" s="2" t="str">
        <f t="shared" si="1"/>
        <v>https://www.google.co.jp/maps?q=35.6401763,139.6758899</v>
      </c>
      <c r="Q23" s="1">
        <f>VLOOKUP(N23,施設一覧!$I$2:$Q$1040,8,0)</f>
        <v>35.6401763</v>
      </c>
      <c r="R23" s="1">
        <f>VLOOKUP(N23,施設一覧!$I$2:$Q$1050,9,0)</f>
        <v>139.67588989999999</v>
      </c>
    </row>
    <row r="24" spans="1:18" ht="15" customHeight="1">
      <c r="A24" s="5">
        <v>22</v>
      </c>
      <c r="B24" s="5" t="s">
        <v>745</v>
      </c>
      <c r="C24" s="5" t="s">
        <v>535</v>
      </c>
      <c r="D24" s="5" t="s">
        <v>883</v>
      </c>
      <c r="E24" s="6" t="s">
        <v>52</v>
      </c>
      <c r="F24" s="31" t="str">
        <f>VLOOKUP(A24,認可保育園!$A$2:$D$510,4,0)</f>
        <v>-</v>
      </c>
      <c r="G24" s="31" t="str">
        <f>VLOOKUP(A24,認可保育園!$A$2:$E$510,5,0)</f>
        <v>-</v>
      </c>
      <c r="H24" s="31">
        <f>VLOOKUP(A24,認可保育園!$A$2:$F$510,6,0)</f>
        <v>3</v>
      </c>
      <c r="I24" s="31">
        <f>VLOOKUP(A24,認可保育園!$A$2:$G$510,7,0)</f>
        <v>8</v>
      </c>
      <c r="J24" s="31">
        <f>VLOOKUP(A24,認可保育園!$A$2:$H$510,8,0)</f>
        <v>9</v>
      </c>
      <c r="K24" s="31">
        <f>VLOOKUP(A24,認可保育園!$A$2:$I$510,9,0)</f>
        <v>11</v>
      </c>
      <c r="L24" s="31">
        <f t="shared" si="0"/>
        <v>31</v>
      </c>
      <c r="N24" s="1" t="s">
        <v>53</v>
      </c>
      <c r="O24" s="1" t="str">
        <f>VLOOKUP(N24,施設一覧!$I$2:$Q$1050,6,0)</f>
        <v>https://www.city.setagaya.lg.jp/mokuji/kusei/012/003/002/001/d00011731.html</v>
      </c>
      <c r="P24" s="2" t="str">
        <f t="shared" si="1"/>
        <v>https://www.google.co.jp/maps?q=35.6374489,139.6781287</v>
      </c>
      <c r="Q24" s="1">
        <f>VLOOKUP(N24,施設一覧!$I$2:$Q$1040,8,0)</f>
        <v>35.637448900000003</v>
      </c>
      <c r="R24" s="1">
        <f>VLOOKUP(N24,施設一覧!$I$2:$Q$1050,9,0)</f>
        <v>139.6781287</v>
      </c>
    </row>
    <row r="25" spans="1:18" ht="15" customHeight="1">
      <c r="A25" s="5">
        <v>23</v>
      </c>
      <c r="B25" s="5" t="s">
        <v>745</v>
      </c>
      <c r="C25" s="5" t="s">
        <v>544</v>
      </c>
      <c r="D25" s="5" t="s">
        <v>883</v>
      </c>
      <c r="E25" s="5" t="s">
        <v>54</v>
      </c>
      <c r="F25" s="31">
        <f>VLOOKUP(A25,認可保育園!$A$2:$D$510,4,0)</f>
        <v>2</v>
      </c>
      <c r="G25" s="31">
        <f>VLOOKUP(A25,認可保育園!$A$2:$E$510,5,0)</f>
        <v>3</v>
      </c>
      <c r="H25" s="31" t="str">
        <f>VLOOKUP(A25,認可保育園!$A$2:$F$510,6,0)</f>
        <v>-</v>
      </c>
      <c r="I25" s="31" t="str">
        <f>VLOOKUP(A25,認可保育園!$A$2:$G$510,7,0)</f>
        <v>-</v>
      </c>
      <c r="J25" s="31" t="str">
        <f>VLOOKUP(A25,認可保育園!$A$2:$H$510,8,0)</f>
        <v>-</v>
      </c>
      <c r="K25" s="31" t="str">
        <f>VLOOKUP(A25,認可保育園!$A$2:$I$510,9,0)</f>
        <v>-</v>
      </c>
      <c r="L25" s="31">
        <f t="shared" si="0"/>
        <v>5</v>
      </c>
      <c r="N25" s="1" t="s">
        <v>55</v>
      </c>
      <c r="O25" s="1" t="str">
        <f>VLOOKUP(N25,施設一覧!$I$2:$Q$1050,6,0)</f>
        <v>https://www.city.setagaya.lg.jp/mokuji/kusei/012/003/002/001/d00033350.html</v>
      </c>
      <c r="P25" s="2" t="str">
        <f t="shared" si="1"/>
        <v>https://www.google.co.jp/maps?q=35.639471,139.6807173</v>
      </c>
      <c r="Q25" s="1">
        <f>VLOOKUP(N25,施設一覧!$I$2:$Q$1040,8,0)</f>
        <v>35.639471</v>
      </c>
      <c r="R25" s="1">
        <f>VLOOKUP(N25,施設一覧!$I$2:$Q$1050,9,0)</f>
        <v>139.6807173</v>
      </c>
    </row>
    <row r="26" spans="1:18" ht="15" customHeight="1">
      <c r="A26" s="5">
        <v>24</v>
      </c>
      <c r="B26" s="5" t="s">
        <v>745</v>
      </c>
      <c r="C26" s="5" t="s">
        <v>568</v>
      </c>
      <c r="D26" s="5" t="s">
        <v>883</v>
      </c>
      <c r="E26" s="5" t="s">
        <v>56</v>
      </c>
      <c r="F26" s="31">
        <f>VLOOKUP(A26,認可保育園!$A$2:$D$510,4,0)</f>
        <v>0</v>
      </c>
      <c r="G26" s="31">
        <f>VLOOKUP(A26,認可保育園!$A$2:$E$510,5,0)</f>
        <v>0</v>
      </c>
      <c r="H26" s="31">
        <f>VLOOKUP(A26,認可保育園!$A$2:$F$510,6,0)</f>
        <v>0</v>
      </c>
      <c r="I26" s="31">
        <f>VLOOKUP(A26,認可保育園!$A$2:$G$510,7,0)</f>
        <v>0</v>
      </c>
      <c r="J26" s="31">
        <f>VLOOKUP(A26,認可保育園!$A$2:$H$510,8,0)</f>
        <v>0</v>
      </c>
      <c r="K26" s="31">
        <f>VLOOKUP(A26,認可保育園!$A$2:$I$510,9,0)</f>
        <v>0</v>
      </c>
      <c r="L26" s="31">
        <f t="shared" si="0"/>
        <v>0</v>
      </c>
      <c r="N26" s="1" t="s">
        <v>57</v>
      </c>
      <c r="O26" s="1" t="str">
        <f>VLOOKUP(N26,施設一覧!$I$2:$Q$1050,6,0)</f>
        <v>https://www.city.setagaya.lg.jp/mokuji/kusei/012/003/002/001/d00011732.html</v>
      </c>
      <c r="P26" s="2" t="str">
        <f t="shared" si="1"/>
        <v>https://www.google.co.jp/maps?q=35.6429696,139.6218111</v>
      </c>
      <c r="Q26" s="1">
        <f>VLOOKUP(N26,施設一覧!$I$2:$Q$1040,8,0)</f>
        <v>35.642969600000001</v>
      </c>
      <c r="R26" s="1">
        <f>VLOOKUP(N26,施設一覧!$I$2:$Q$1050,9,0)</f>
        <v>139.6218111</v>
      </c>
    </row>
    <row r="27" spans="1:18" ht="15" customHeight="1">
      <c r="A27" s="5">
        <v>25</v>
      </c>
      <c r="B27" s="5" t="s">
        <v>745</v>
      </c>
      <c r="C27" s="5" t="s">
        <v>505</v>
      </c>
      <c r="D27" s="5" t="s">
        <v>883</v>
      </c>
      <c r="E27" s="5" t="s">
        <v>58</v>
      </c>
      <c r="F27" s="31">
        <f>VLOOKUP(A27,認可保育園!$A$2:$D$510,4,0)</f>
        <v>0</v>
      </c>
      <c r="G27" s="31">
        <f>VLOOKUP(A27,認可保育園!$A$2:$E$510,5,0)</f>
        <v>0</v>
      </c>
      <c r="H27" s="31">
        <f>VLOOKUP(A27,認可保育園!$A$2:$F$510,6,0)</f>
        <v>0</v>
      </c>
      <c r="I27" s="31">
        <f>VLOOKUP(A27,認可保育園!$A$2:$G$510,7,0)</f>
        <v>0</v>
      </c>
      <c r="J27" s="31">
        <f>VLOOKUP(A27,認可保育園!$A$2:$H$510,8,0)</f>
        <v>0</v>
      </c>
      <c r="K27" s="31">
        <f>VLOOKUP(A27,認可保育園!$A$2:$I$510,9,0)</f>
        <v>1</v>
      </c>
      <c r="L27" s="31">
        <f t="shared" si="0"/>
        <v>1</v>
      </c>
      <c r="N27" s="1" t="s">
        <v>59</v>
      </c>
      <c r="O27" s="1" t="str">
        <f>VLOOKUP(N27,施設一覧!$I$2:$Q$1050,6,0)</f>
        <v>https://www.city.setagaya.lg.jp/mokuji/kusei/012/003/002/001/d00011733.html</v>
      </c>
      <c r="P27" s="2" t="str">
        <f t="shared" si="1"/>
        <v>https://www.google.co.jp/maps?q=35.6482355,139.628402</v>
      </c>
      <c r="Q27" s="1">
        <f>VLOOKUP(N27,施設一覧!$I$2:$Q$1040,8,0)</f>
        <v>35.648235499999998</v>
      </c>
      <c r="R27" s="1">
        <f>VLOOKUP(N27,施設一覧!$I$2:$Q$1050,9,0)</f>
        <v>139.62840199999999</v>
      </c>
    </row>
    <row r="28" spans="1:18" ht="15" customHeight="1">
      <c r="A28" s="5">
        <v>26</v>
      </c>
      <c r="B28" s="5" t="s">
        <v>745</v>
      </c>
      <c r="C28" s="5" t="s">
        <v>504</v>
      </c>
      <c r="D28" s="5" t="s">
        <v>883</v>
      </c>
      <c r="E28" s="5" t="s">
        <v>60</v>
      </c>
      <c r="F28" s="31" t="str">
        <f>VLOOKUP(A28,認可保育園!$A$2:$D$510,4,0)</f>
        <v>-</v>
      </c>
      <c r="G28" s="31">
        <f>VLOOKUP(A28,認可保育園!$A$2:$E$510,5,0)</f>
        <v>0</v>
      </c>
      <c r="H28" s="31">
        <f>VLOOKUP(A28,認可保育園!$A$2:$F$510,6,0)</f>
        <v>0</v>
      </c>
      <c r="I28" s="31">
        <f>VLOOKUP(A28,認可保育園!$A$2:$G$510,7,0)</f>
        <v>0</v>
      </c>
      <c r="J28" s="31">
        <f>VLOOKUP(A28,認可保育園!$A$2:$H$510,8,0)</f>
        <v>0</v>
      </c>
      <c r="K28" s="31">
        <f>VLOOKUP(A28,認可保育園!$A$2:$I$510,9,0)</f>
        <v>0</v>
      </c>
      <c r="L28" s="31">
        <f t="shared" si="0"/>
        <v>0</v>
      </c>
      <c r="N28" s="1" t="s">
        <v>61</v>
      </c>
      <c r="O28" s="1" t="str">
        <f>VLOOKUP(N28,施設一覧!$I$2:$Q$1050,6,0)</f>
        <v>https://www.city.setagaya.lg.jp/mokuji/kusei/012/003/002/001/d00011734.html</v>
      </c>
      <c r="P28" s="2" t="str">
        <f t="shared" si="1"/>
        <v>https://www.google.co.jp/maps?q=35.6356903,139.6623746</v>
      </c>
      <c r="Q28" s="1">
        <f>VLOOKUP(N28,施設一覧!$I$2:$Q$1040,8,0)</f>
        <v>35.6356903</v>
      </c>
      <c r="R28" s="1">
        <f>VLOOKUP(N28,施設一覧!$I$2:$Q$1050,9,0)</f>
        <v>139.66237459999999</v>
      </c>
    </row>
    <row r="29" spans="1:18" ht="15" customHeight="1">
      <c r="A29" s="5">
        <v>27</v>
      </c>
      <c r="B29" s="5" t="s">
        <v>745</v>
      </c>
      <c r="C29" s="5" t="s">
        <v>480</v>
      </c>
      <c r="D29" s="5" t="s">
        <v>883</v>
      </c>
      <c r="E29" s="5" t="s">
        <v>62</v>
      </c>
      <c r="F29" s="31">
        <f>VLOOKUP(A29,認可保育園!$A$2:$D$510,4,0)</f>
        <v>1</v>
      </c>
      <c r="G29" s="31">
        <f>VLOOKUP(A29,認可保育園!$A$2:$E$510,5,0)</f>
        <v>0</v>
      </c>
      <c r="H29" s="31">
        <f>VLOOKUP(A29,認可保育園!$A$2:$F$510,6,0)</f>
        <v>0</v>
      </c>
      <c r="I29" s="31">
        <f>VLOOKUP(A29,認可保育園!$A$2:$G$510,7,0)</f>
        <v>0</v>
      </c>
      <c r="J29" s="31">
        <f>VLOOKUP(A29,認可保育園!$A$2:$H$510,8,0)</f>
        <v>4</v>
      </c>
      <c r="K29" s="31">
        <f>VLOOKUP(A29,認可保育園!$A$2:$I$510,9,0)</f>
        <v>0</v>
      </c>
      <c r="L29" s="31">
        <f t="shared" si="0"/>
        <v>5</v>
      </c>
      <c r="N29" s="1" t="s">
        <v>63</v>
      </c>
      <c r="O29" s="1" t="str">
        <f>VLOOKUP(N29,施設一覧!$I$2:$Q$1050,6,0)</f>
        <v>https://www.city.setagaya.lg.jp/mokuji/kusei/012/003/002/001/d00031206.html</v>
      </c>
      <c r="P29" s="2" t="str">
        <f t="shared" si="1"/>
        <v>https://www.google.co.jp/maps?q=35.6473642,139.673476</v>
      </c>
      <c r="Q29" s="1">
        <f>VLOOKUP(N29,施設一覧!$I$2:$Q$1040,8,0)</f>
        <v>35.647364199999998</v>
      </c>
      <c r="R29" s="1">
        <f>VLOOKUP(N29,施設一覧!$I$2:$Q$1050,9,0)</f>
        <v>139.67347599999999</v>
      </c>
    </row>
    <row r="30" spans="1:18" ht="15" customHeight="1">
      <c r="A30" s="5">
        <v>28</v>
      </c>
      <c r="B30" s="5" t="s">
        <v>745</v>
      </c>
      <c r="C30" s="5" t="s">
        <v>809</v>
      </c>
      <c r="D30" s="5" t="s">
        <v>883</v>
      </c>
      <c r="E30" s="5" t="s">
        <v>64</v>
      </c>
      <c r="F30" s="31" t="str">
        <f>VLOOKUP(A30,認可保育園!$A$2:$D$510,4,0)</f>
        <v>-</v>
      </c>
      <c r="G30" s="31">
        <f>VLOOKUP(A30,認可保育園!$A$2:$E$510,5,0)</f>
        <v>0</v>
      </c>
      <c r="H30" s="31">
        <f>VLOOKUP(A30,認可保育園!$A$2:$F$510,6,0)</f>
        <v>0</v>
      </c>
      <c r="I30" s="31">
        <f>VLOOKUP(A30,認可保育園!$A$2:$G$510,7,0)</f>
        <v>0</v>
      </c>
      <c r="J30" s="31">
        <f>VLOOKUP(A30,認可保育園!$A$2:$H$510,8,0)</f>
        <v>0</v>
      </c>
      <c r="K30" s="31">
        <f>VLOOKUP(A30,認可保育園!$A$2:$I$510,9,0)</f>
        <v>2</v>
      </c>
      <c r="L30" s="31">
        <f t="shared" si="0"/>
        <v>2</v>
      </c>
      <c r="N30" s="1" t="s">
        <v>65</v>
      </c>
      <c r="O30" s="1" t="str">
        <f>VLOOKUP(N30,施設一覧!$I$2:$Q$1050,6,0)</f>
        <v>https://www.city.setagaya.lg.jp/mokuji/kusei/012/003/002/001/d00033411.html</v>
      </c>
      <c r="P30" s="2" t="str">
        <f t="shared" si="1"/>
        <v>https://www.google.co.jp/maps?q=35.6488049,139.6302018</v>
      </c>
      <c r="Q30" s="1">
        <f>VLOOKUP(N30,施設一覧!$I$2:$Q$1040,8,0)</f>
        <v>35.648804900000002</v>
      </c>
      <c r="R30" s="1">
        <f>VLOOKUP(N30,施設一覧!$I$2:$Q$1050,9,0)</f>
        <v>139.63020180000001</v>
      </c>
    </row>
    <row r="31" spans="1:18" ht="15" customHeight="1">
      <c r="A31" s="5">
        <v>29</v>
      </c>
      <c r="B31" s="5" t="s">
        <v>745</v>
      </c>
      <c r="C31" s="5" t="s">
        <v>562</v>
      </c>
      <c r="D31" s="5" t="s">
        <v>883</v>
      </c>
      <c r="E31" s="5" t="s">
        <v>66</v>
      </c>
      <c r="F31" s="31">
        <f>VLOOKUP(A31,認可保育園!$A$2:$D$510,4,0)</f>
        <v>0</v>
      </c>
      <c r="G31" s="31">
        <f>VLOOKUP(A31,認可保育園!$A$2:$E$510,5,0)</f>
        <v>0</v>
      </c>
      <c r="H31" s="31">
        <f>VLOOKUP(A31,認可保育園!$A$2:$F$510,6,0)</f>
        <v>0</v>
      </c>
      <c r="I31" s="31">
        <f>VLOOKUP(A31,認可保育園!$A$2:$G$510,7,0)</f>
        <v>0</v>
      </c>
      <c r="J31" s="31">
        <f>VLOOKUP(A31,認可保育園!$A$2:$H$510,8,0)</f>
        <v>1</v>
      </c>
      <c r="K31" s="31">
        <f>VLOOKUP(A31,認可保育園!$A$2:$I$510,9,0)</f>
        <v>0</v>
      </c>
      <c r="L31" s="31">
        <f t="shared" si="0"/>
        <v>1</v>
      </c>
      <c r="N31" s="1" t="s">
        <v>67</v>
      </c>
      <c r="O31" s="1" t="str">
        <f>VLOOKUP(N31,施設一覧!$I$2:$Q$1050,6,0)</f>
        <v>https://www.city.setagaya.lg.jp/mokuji/kusei/012/003/002/001/d00033409.html</v>
      </c>
      <c r="P31" s="2" t="str">
        <f t="shared" si="1"/>
        <v>https://www.google.co.jp/maps?q=35.6460524,139.6212555</v>
      </c>
      <c r="Q31" s="1">
        <f>VLOOKUP(N31,施設一覧!$I$2:$Q$1040,8,0)</f>
        <v>35.646052400000002</v>
      </c>
      <c r="R31" s="1">
        <f>VLOOKUP(N31,施設一覧!$I$2:$Q$1050,9,0)</f>
        <v>139.62125549999999</v>
      </c>
    </row>
    <row r="32" spans="1:18" ht="15" customHeight="1">
      <c r="A32" s="5">
        <v>30</v>
      </c>
      <c r="B32" s="5" t="s">
        <v>745</v>
      </c>
      <c r="C32" s="5" t="s">
        <v>538</v>
      </c>
      <c r="D32" s="5" t="s">
        <v>883</v>
      </c>
      <c r="E32" s="5" t="s">
        <v>68</v>
      </c>
      <c r="F32" s="31">
        <f>VLOOKUP(A32,認可保育園!$A$2:$D$510,4,0)</f>
        <v>0</v>
      </c>
      <c r="G32" s="31">
        <f>VLOOKUP(A32,認可保育園!$A$2:$E$510,5,0)</f>
        <v>0</v>
      </c>
      <c r="H32" s="31">
        <f>VLOOKUP(A32,認可保育園!$A$2:$F$510,6,0)</f>
        <v>0</v>
      </c>
      <c r="I32" s="31">
        <f>VLOOKUP(A32,認可保育園!$A$2:$G$510,7,0)</f>
        <v>0</v>
      </c>
      <c r="J32" s="31">
        <f>VLOOKUP(A32,認可保育園!$A$2:$H$510,8,0)</f>
        <v>0</v>
      </c>
      <c r="K32" s="31">
        <f>VLOOKUP(A32,認可保育園!$A$2:$I$510,9,0)</f>
        <v>0</v>
      </c>
      <c r="L32" s="31">
        <f t="shared" si="0"/>
        <v>0</v>
      </c>
      <c r="N32" s="1" t="s">
        <v>69</v>
      </c>
      <c r="O32" s="1" t="str">
        <f>VLOOKUP(N32,施設一覧!$I$2:$Q$1050,6,0)</f>
        <v>https://www.city.setagaya.lg.jp/mokuji/kusei/012/003/002/001/d00036827.html</v>
      </c>
      <c r="P32" s="2" t="str">
        <f t="shared" si="1"/>
        <v>https://www.google.co.jp/maps?q=35.6437647,139.6732317</v>
      </c>
      <c r="Q32" s="1">
        <f>VLOOKUP(N32,施設一覧!$I$2:$Q$1040,8,0)</f>
        <v>35.643764699999998</v>
      </c>
      <c r="R32" s="1">
        <f>VLOOKUP(N32,施設一覧!$I$2:$Q$1050,9,0)</f>
        <v>139.6732317</v>
      </c>
    </row>
    <row r="33" spans="1:18" ht="15" customHeight="1">
      <c r="A33" s="5">
        <v>31</v>
      </c>
      <c r="B33" s="5" t="s">
        <v>745</v>
      </c>
      <c r="C33" s="5" t="s">
        <v>442</v>
      </c>
      <c r="D33" s="5" t="s">
        <v>883</v>
      </c>
      <c r="E33" s="5" t="s">
        <v>70</v>
      </c>
      <c r="F33" s="31">
        <f>VLOOKUP(A33,認可保育園!$A$2:$D$510,4,0)</f>
        <v>0</v>
      </c>
      <c r="G33" s="31">
        <f>VLOOKUP(A33,認可保育園!$A$2:$E$510,5,0)</f>
        <v>0</v>
      </c>
      <c r="H33" s="31">
        <f>VLOOKUP(A33,認可保育園!$A$2:$F$510,6,0)</f>
        <v>1</v>
      </c>
      <c r="I33" s="31">
        <f>VLOOKUP(A33,認可保育園!$A$2:$G$510,7,0)</f>
        <v>0</v>
      </c>
      <c r="J33" s="31">
        <f>VLOOKUP(A33,認可保育園!$A$2:$H$510,8,0)</f>
        <v>2</v>
      </c>
      <c r="K33" s="31">
        <f>VLOOKUP(A33,認可保育園!$A$2:$I$510,9,0)</f>
        <v>0</v>
      </c>
      <c r="L33" s="31">
        <f t="shared" si="0"/>
        <v>3</v>
      </c>
      <c r="N33" s="1" t="s">
        <v>71</v>
      </c>
      <c r="O33" s="1" t="str">
        <f>VLOOKUP(N33,施設一覧!$I$2:$Q$1050,6,0)</f>
        <v>https://www.city.setagaya.lg.jp/mokuji/kusei/012/003/002/001/d00133975.html</v>
      </c>
      <c r="P33" s="2" t="str">
        <f t="shared" si="1"/>
        <v>https://www.google.co.jp/maps?q=35.6355408,139.6769233</v>
      </c>
      <c r="Q33" s="1">
        <f>VLOOKUP(N33,施設一覧!$I$2:$Q$1040,8,0)</f>
        <v>35.635540800000001</v>
      </c>
      <c r="R33" s="1">
        <f>VLOOKUP(N33,施設一覧!$I$2:$Q$1050,9,0)</f>
        <v>139.6769233</v>
      </c>
    </row>
    <row r="34" spans="1:18" ht="15" customHeight="1">
      <c r="A34" s="5">
        <v>32</v>
      </c>
      <c r="B34" s="5" t="s">
        <v>745</v>
      </c>
      <c r="C34" s="5" t="s">
        <v>416</v>
      </c>
      <c r="D34" s="5" t="s">
        <v>883</v>
      </c>
      <c r="E34" s="5" t="s">
        <v>72</v>
      </c>
      <c r="F34" s="31">
        <f>VLOOKUP(A34,認可保育園!$A$2:$D$510,4,0)</f>
        <v>0</v>
      </c>
      <c r="G34" s="31">
        <f>VLOOKUP(A34,認可保育園!$A$2:$E$510,5,0)</f>
        <v>0</v>
      </c>
      <c r="H34" s="31">
        <f>VLOOKUP(A34,認可保育園!$A$2:$F$510,6,0)</f>
        <v>0</v>
      </c>
      <c r="I34" s="31">
        <f>VLOOKUP(A34,認可保育園!$A$2:$G$510,7,0)</f>
        <v>0</v>
      </c>
      <c r="J34" s="31">
        <f>VLOOKUP(A34,認可保育園!$A$2:$H$510,8,0)</f>
        <v>0</v>
      </c>
      <c r="K34" s="31">
        <f>VLOOKUP(A34,認可保育園!$A$2:$I$510,9,0)</f>
        <v>0</v>
      </c>
      <c r="L34" s="31">
        <f t="shared" si="0"/>
        <v>0</v>
      </c>
      <c r="N34" s="1" t="s">
        <v>73</v>
      </c>
      <c r="O34" s="1" t="str">
        <f>VLOOKUP(N34,施設一覧!$I$2:$Q$1050,6,0)</f>
        <v>https://www.city.setagaya.lg.jp/mokuji/kusei/012/003/002/001/d00138817.html</v>
      </c>
      <c r="P34" s="2" t="str">
        <f t="shared" si="1"/>
        <v>https://www.google.co.jp/maps?q=35.6517164,139.6758852</v>
      </c>
      <c r="Q34" s="1">
        <f>VLOOKUP(N34,施設一覧!$I$2:$Q$1040,8,0)</f>
        <v>35.651716399999998</v>
      </c>
      <c r="R34" s="1">
        <f>VLOOKUP(N34,施設一覧!$I$2:$Q$1050,9,0)</f>
        <v>139.67588520000001</v>
      </c>
    </row>
    <row r="35" spans="1:18" ht="15" customHeight="1">
      <c r="A35" s="5">
        <v>33</v>
      </c>
      <c r="B35" s="5" t="s">
        <v>745</v>
      </c>
      <c r="C35" s="5" t="s">
        <v>415</v>
      </c>
      <c r="D35" s="5" t="s">
        <v>883</v>
      </c>
      <c r="E35" s="5" t="s">
        <v>74</v>
      </c>
      <c r="F35" s="31">
        <f>VLOOKUP(A35,認可保育園!$A$2:$D$510,4,0)</f>
        <v>0</v>
      </c>
      <c r="G35" s="31">
        <f>VLOOKUP(A35,認可保育園!$A$2:$E$510,5,0)</f>
        <v>0</v>
      </c>
      <c r="H35" s="31">
        <f>VLOOKUP(A35,認可保育園!$A$2:$F$510,6,0)</f>
        <v>0</v>
      </c>
      <c r="I35" s="31">
        <f>VLOOKUP(A35,認可保育園!$A$2:$G$510,7,0)</f>
        <v>0</v>
      </c>
      <c r="J35" s="31">
        <f>VLOOKUP(A35,認可保育園!$A$2:$H$510,8,0)</f>
        <v>1</v>
      </c>
      <c r="K35" s="31">
        <f>VLOOKUP(A35,認可保育園!$A$2:$I$510,9,0)</f>
        <v>0</v>
      </c>
      <c r="L35" s="31">
        <f t="shared" si="0"/>
        <v>1</v>
      </c>
      <c r="N35" s="1" t="s">
        <v>75</v>
      </c>
      <c r="O35" s="1" t="str">
        <f>VLOOKUP(N35,施設一覧!$I$2:$Q$1050,6,0)</f>
        <v>https://www.city.setagaya.lg.jp/mokuji/kusei/012/003/002/001/d00138953.html</v>
      </c>
      <c r="P35" s="2" t="str">
        <f t="shared" si="1"/>
        <v>https://www.google.co.jp/maps?q=35.6407325,139.6352922</v>
      </c>
      <c r="Q35" s="1">
        <f>VLOOKUP(N35,施設一覧!$I$2:$Q$1040,8,0)</f>
        <v>35.640732499999999</v>
      </c>
      <c r="R35" s="1">
        <f>VLOOKUP(N35,施設一覧!$I$2:$Q$1050,9,0)</f>
        <v>139.63529220000001</v>
      </c>
    </row>
    <row r="36" spans="1:18" ht="15" customHeight="1">
      <c r="A36" s="5">
        <v>34</v>
      </c>
      <c r="B36" s="5" t="s">
        <v>745</v>
      </c>
      <c r="C36" s="5" t="s">
        <v>414</v>
      </c>
      <c r="D36" s="5" t="s">
        <v>883</v>
      </c>
      <c r="E36" s="5" t="s">
        <v>76</v>
      </c>
      <c r="F36" s="31">
        <f>VLOOKUP(A36,認可保育園!$A$2:$D$510,4,0)</f>
        <v>0</v>
      </c>
      <c r="G36" s="31">
        <f>VLOOKUP(A36,認可保育園!$A$2:$E$510,5,0)</f>
        <v>0</v>
      </c>
      <c r="H36" s="31">
        <f>VLOOKUP(A36,認可保育園!$A$2:$F$510,6,0)</f>
        <v>0</v>
      </c>
      <c r="I36" s="31">
        <f>VLOOKUP(A36,認可保育園!$A$2:$G$510,7,0)</f>
        <v>0</v>
      </c>
      <c r="J36" s="31">
        <f>VLOOKUP(A36,認可保育園!$A$2:$H$510,8,0)</f>
        <v>1</v>
      </c>
      <c r="K36" s="31">
        <f>VLOOKUP(A36,認可保育園!$A$2:$I$510,9,0)</f>
        <v>2</v>
      </c>
      <c r="L36" s="31">
        <f t="shared" si="0"/>
        <v>3</v>
      </c>
      <c r="N36" s="1" t="s">
        <v>77</v>
      </c>
      <c r="O36" s="1" t="str">
        <f>VLOOKUP(N36,施設一覧!$I$2:$Q$1050,6,0)</f>
        <v>https://www.city.setagaya.lg.jp/mokuji/kusei/012/003/002/001/d00138960.html</v>
      </c>
      <c r="P36" s="2" t="str">
        <f t="shared" si="1"/>
        <v>https://www.google.co.jp/maps?q=35.6363336,139.6567167</v>
      </c>
      <c r="Q36" s="1">
        <f>VLOOKUP(N36,施設一覧!$I$2:$Q$1040,8,0)</f>
        <v>35.6363336</v>
      </c>
      <c r="R36" s="1">
        <f>VLOOKUP(N36,施設一覧!$I$2:$Q$1050,9,0)</f>
        <v>139.6567167</v>
      </c>
    </row>
    <row r="37" spans="1:18" ht="15" customHeight="1">
      <c r="A37" s="5">
        <v>35</v>
      </c>
      <c r="B37" s="5" t="s">
        <v>745</v>
      </c>
      <c r="C37" s="5" t="s">
        <v>391</v>
      </c>
      <c r="D37" s="5" t="s">
        <v>883</v>
      </c>
      <c r="E37" s="5" t="s">
        <v>78</v>
      </c>
      <c r="F37" s="31">
        <f>VLOOKUP(A37,認可保育園!$A$2:$D$510,4,0)</f>
        <v>0</v>
      </c>
      <c r="G37" s="31">
        <f>VLOOKUP(A37,認可保育園!$A$2:$E$510,5,0)</f>
        <v>0</v>
      </c>
      <c r="H37" s="31">
        <f>VLOOKUP(A37,認可保育園!$A$2:$F$510,6,0)</f>
        <v>0</v>
      </c>
      <c r="I37" s="31">
        <f>VLOOKUP(A37,認可保育園!$A$2:$G$510,7,0)</f>
        <v>0</v>
      </c>
      <c r="J37" s="31">
        <f>VLOOKUP(A37,認可保育園!$A$2:$H$510,8,0)</f>
        <v>0</v>
      </c>
      <c r="K37" s="31">
        <f>VLOOKUP(A37,認可保育園!$A$2:$I$510,9,0)</f>
        <v>1</v>
      </c>
      <c r="L37" s="31">
        <f t="shared" si="0"/>
        <v>1</v>
      </c>
      <c r="N37" s="1" t="s">
        <v>79</v>
      </c>
      <c r="O37" s="1" t="str">
        <f>VLOOKUP(N37,施設一覧!$I$2:$Q$1050,6,0)</f>
        <v>https://www.city.setagaya.lg.jp/mokuji/kusei/012/003/002/001/d00142774.html</v>
      </c>
      <c r="P37" s="2" t="str">
        <f t="shared" si="1"/>
        <v>https://www.google.co.jp/maps?q=35.637212,139.640657</v>
      </c>
      <c r="Q37" s="1">
        <f>VLOOKUP(N37,施設一覧!$I$2:$Q$1040,8,0)</f>
        <v>35.637211999999998</v>
      </c>
      <c r="R37" s="1">
        <f>VLOOKUP(N37,施設一覧!$I$2:$Q$1050,9,0)</f>
        <v>139.640657</v>
      </c>
    </row>
    <row r="38" spans="1:18" ht="15" customHeight="1">
      <c r="A38" s="5">
        <v>36</v>
      </c>
      <c r="B38" s="5" t="s">
        <v>745</v>
      </c>
      <c r="C38" s="5" t="s">
        <v>390</v>
      </c>
      <c r="D38" s="5" t="s">
        <v>883</v>
      </c>
      <c r="E38" s="5" t="s">
        <v>78</v>
      </c>
      <c r="F38" s="31">
        <f>VLOOKUP(A38,認可保育園!$A$2:$D$510,4,0)</f>
        <v>0</v>
      </c>
      <c r="G38" s="31">
        <f>VLOOKUP(A38,認可保育園!$A$2:$E$510,5,0)</f>
        <v>0</v>
      </c>
      <c r="H38" s="31">
        <f>VLOOKUP(A38,認可保育園!$A$2:$F$510,6,0)</f>
        <v>0</v>
      </c>
      <c r="I38" s="31">
        <f>VLOOKUP(A38,認可保育園!$A$2:$G$510,7,0)</f>
        <v>0</v>
      </c>
      <c r="J38" s="31">
        <f>VLOOKUP(A38,認可保育園!$A$2:$H$510,8,0)</f>
        <v>0</v>
      </c>
      <c r="K38" s="31">
        <f>VLOOKUP(A38,認可保育園!$A$2:$I$510,9,0)</f>
        <v>0</v>
      </c>
      <c r="L38" s="31">
        <f t="shared" si="0"/>
        <v>0</v>
      </c>
      <c r="N38" s="1" t="s">
        <v>80</v>
      </c>
      <c r="O38" s="1" t="str">
        <f>VLOOKUP(N38,施設一覧!$I$2:$Q$1050,6,0)</f>
        <v>https://www.city.setagaya.lg.jp/mokuji/kusei/012/003/002/001/d00145444.html</v>
      </c>
      <c r="P38" s="2" t="str">
        <f t="shared" si="1"/>
        <v>https://www.google.co.jp/maps?q=35.637222,139.640307</v>
      </c>
      <c r="Q38" s="1">
        <f>VLOOKUP(N38,施設一覧!$I$2:$Q$1040,8,0)</f>
        <v>35.637222000000001</v>
      </c>
      <c r="R38" s="1">
        <f>VLOOKUP(N38,施設一覧!$I$2:$Q$1050,9,0)</f>
        <v>139.64030700000001</v>
      </c>
    </row>
    <row r="39" spans="1:18" ht="15" customHeight="1">
      <c r="A39" s="5">
        <v>37</v>
      </c>
      <c r="B39" s="5" t="s">
        <v>745</v>
      </c>
      <c r="C39" s="5" t="s">
        <v>389</v>
      </c>
      <c r="D39" s="5" t="s">
        <v>883</v>
      </c>
      <c r="E39" s="5" t="s">
        <v>81</v>
      </c>
      <c r="F39" s="31">
        <f>VLOOKUP(A39,認可保育園!$A$2:$D$510,4,0)</f>
        <v>0</v>
      </c>
      <c r="G39" s="31">
        <f>VLOOKUP(A39,認可保育園!$A$2:$E$510,5,0)</f>
        <v>0</v>
      </c>
      <c r="H39" s="31">
        <f>VLOOKUP(A39,認可保育園!$A$2:$F$510,6,0)</f>
        <v>0</v>
      </c>
      <c r="I39" s="31">
        <f>VLOOKUP(A39,認可保育園!$A$2:$G$510,7,0)</f>
        <v>0</v>
      </c>
      <c r="J39" s="31">
        <f>VLOOKUP(A39,認可保育園!$A$2:$H$510,8,0)</f>
        <v>0</v>
      </c>
      <c r="K39" s="31">
        <f>VLOOKUP(A39,認可保育園!$A$2:$I$510,9,0)</f>
        <v>0</v>
      </c>
      <c r="L39" s="31">
        <f t="shared" si="0"/>
        <v>0</v>
      </c>
      <c r="N39" s="1" t="s">
        <v>82</v>
      </c>
      <c r="O39" s="1" t="str">
        <f>VLOOKUP(N39,施設一覧!$I$2:$Q$1050,6,0)</f>
        <v>https://www.city.setagaya.lg.jp/mokuji/kodomo/003/001/002/002/d00145441.html</v>
      </c>
      <c r="P39" s="2" t="str">
        <f t="shared" si="1"/>
        <v>https://www.google.co.jp/maps?q=35.649091,139.631932</v>
      </c>
      <c r="Q39" s="1">
        <f>VLOOKUP(N39,施設一覧!$I$2:$Q$1040,8,0)</f>
        <v>35.649090999999999</v>
      </c>
      <c r="R39" s="1">
        <f>VLOOKUP(N39,施設一覧!$I$2:$Q$1050,9,0)</f>
        <v>139.63193200000001</v>
      </c>
    </row>
    <row r="40" spans="1:18" ht="15" customHeight="1">
      <c r="A40" s="5">
        <v>38</v>
      </c>
      <c r="B40" s="5" t="s">
        <v>745</v>
      </c>
      <c r="C40" s="5" t="s">
        <v>388</v>
      </c>
      <c r="D40" s="5" t="s">
        <v>883</v>
      </c>
      <c r="E40" s="5" t="s">
        <v>83</v>
      </c>
      <c r="F40" s="31">
        <f>VLOOKUP(A40,認可保育園!$A$2:$D$510,4,0)</f>
        <v>6</v>
      </c>
      <c r="G40" s="31">
        <f>VLOOKUP(A40,認可保育園!$A$2:$E$510,5,0)</f>
        <v>0</v>
      </c>
      <c r="H40" s="31">
        <f>VLOOKUP(A40,認可保育園!$A$2:$F$510,6,0)</f>
        <v>3</v>
      </c>
      <c r="I40" s="31">
        <f>VLOOKUP(A40,認可保育園!$A$2:$G$510,7,0)</f>
        <v>5</v>
      </c>
      <c r="J40" s="31">
        <f>VLOOKUP(A40,認可保育園!$A$2:$H$510,8,0)</f>
        <v>3</v>
      </c>
      <c r="K40" s="31">
        <f>VLOOKUP(A40,認可保育園!$A$2:$I$510,9,0)</f>
        <v>2</v>
      </c>
      <c r="L40" s="31">
        <f t="shared" si="0"/>
        <v>19</v>
      </c>
      <c r="N40" s="1" t="s">
        <v>84</v>
      </c>
      <c r="O40" s="1" t="str">
        <f>VLOOKUP(N40,施設一覧!$I$2:$Q$1050,6,0)</f>
        <v>https://www.city.setagaya.lg.jp/mokuji/kusei/012/003/002/001/d00145440.html</v>
      </c>
      <c r="P40" s="2" t="str">
        <f t="shared" si="1"/>
        <v>https://www.google.co.jp/maps?q=35.639777,139.655463</v>
      </c>
      <c r="Q40" s="1">
        <f>VLOOKUP(N40,施設一覧!$I$2:$Q$1040,8,0)</f>
        <v>35.639777000000002</v>
      </c>
      <c r="R40" s="1">
        <f>VLOOKUP(N40,施設一覧!$I$2:$Q$1050,9,0)</f>
        <v>139.655463</v>
      </c>
    </row>
    <row r="41" spans="1:18" ht="15" customHeight="1">
      <c r="A41" s="5">
        <v>39</v>
      </c>
      <c r="B41" s="5" t="s">
        <v>745</v>
      </c>
      <c r="C41" s="5" t="s">
        <v>548</v>
      </c>
      <c r="D41" s="5" t="s">
        <v>883</v>
      </c>
      <c r="E41" s="5" t="s">
        <v>85</v>
      </c>
      <c r="F41" s="31">
        <f>VLOOKUP(A41,認可保育園!$A$2:$D$510,4,0)</f>
        <v>0</v>
      </c>
      <c r="G41" s="31">
        <f>VLOOKUP(A41,認可保育園!$A$2:$E$510,5,0)</f>
        <v>0</v>
      </c>
      <c r="H41" s="31">
        <f>VLOOKUP(A41,認可保育園!$A$2:$F$510,6,0)</f>
        <v>0</v>
      </c>
      <c r="I41" s="31">
        <f>VLOOKUP(A41,認可保育園!$A$2:$G$510,7,0)</f>
        <v>0</v>
      </c>
      <c r="J41" s="31">
        <f>VLOOKUP(A41,認可保育園!$A$2:$H$510,8,0)</f>
        <v>0</v>
      </c>
      <c r="K41" s="31">
        <f>VLOOKUP(A41,認可保育園!$A$2:$I$510,9,0)</f>
        <v>0</v>
      </c>
      <c r="L41" s="31">
        <f t="shared" si="0"/>
        <v>0</v>
      </c>
      <c r="N41" s="1" t="s">
        <v>86</v>
      </c>
      <c r="O41" s="1" t="str">
        <f>VLOOKUP(N41,施設一覧!$I$2:$Q$1050,6,0)</f>
        <v>https://www.city.setagaya.lg.jp/mokuji/kusei/012/003/002/001/d00011795.html</v>
      </c>
      <c r="P41" s="2" t="str">
        <f t="shared" si="1"/>
        <v>https://www.google.co.jp/maps?q=35.642186,139.649165</v>
      </c>
      <c r="Q41" s="1">
        <f>VLOOKUP(N41,施設一覧!$I$2:$Q$1040,8,0)</f>
        <v>35.642186000000002</v>
      </c>
      <c r="R41" s="1">
        <f>VLOOKUP(N41,施設一覧!$I$2:$Q$1050,9,0)</f>
        <v>139.64916500000001</v>
      </c>
    </row>
    <row r="42" spans="1:18" ht="15" customHeight="1">
      <c r="A42" s="5">
        <v>40</v>
      </c>
      <c r="B42" s="5" t="s">
        <v>745</v>
      </c>
      <c r="C42" s="5" t="s">
        <v>546</v>
      </c>
      <c r="D42" s="5" t="s">
        <v>883</v>
      </c>
      <c r="E42" s="6" t="s">
        <v>87</v>
      </c>
      <c r="F42" s="31">
        <f>VLOOKUP(A42,認可保育園!$A$2:$D$510,4,0)</f>
        <v>0</v>
      </c>
      <c r="G42" s="31">
        <f>VLOOKUP(A42,認可保育園!$A$2:$E$510,5,0)</f>
        <v>0</v>
      </c>
      <c r="H42" s="31">
        <f>VLOOKUP(A42,認可保育園!$A$2:$F$510,6,0)</f>
        <v>1</v>
      </c>
      <c r="I42" s="31" t="str">
        <f>VLOOKUP(A42,認可保育園!$A$2:$G$510,7,0)</f>
        <v>-</v>
      </c>
      <c r="J42" s="31" t="str">
        <f>VLOOKUP(A42,認可保育園!$A$2:$H$510,8,0)</f>
        <v>-</v>
      </c>
      <c r="K42" s="31" t="str">
        <f>VLOOKUP(A42,認可保育園!$A$2:$I$510,9,0)</f>
        <v>-</v>
      </c>
      <c r="L42" s="31">
        <f t="shared" si="0"/>
        <v>1</v>
      </c>
      <c r="N42" s="1" t="s">
        <v>88</v>
      </c>
      <c r="O42" s="1" t="str">
        <f>VLOOKUP(N42,施設一覧!$I$2:$Q$1050,6,0)</f>
        <v>https://www.city.setagaya.lg.jp/mokuji/kusei/012/003/002/001/d00038988.html</v>
      </c>
      <c r="P42" s="2" t="str">
        <f t="shared" si="1"/>
        <v>https://www.google.co.jp/maps?q=35.6383094,139.660083</v>
      </c>
      <c r="Q42" s="1">
        <f>VLOOKUP(N42,施設一覧!$I$2:$Q$1040,8,0)</f>
        <v>35.638309399999997</v>
      </c>
      <c r="R42" s="1">
        <f>VLOOKUP(N42,施設一覧!$I$2:$Q$1050,9,0)</f>
        <v>139.66008299999999</v>
      </c>
    </row>
    <row r="43" spans="1:18" ht="15" customHeight="1">
      <c r="A43" s="5">
        <v>41</v>
      </c>
      <c r="B43" s="5" t="s">
        <v>745</v>
      </c>
      <c r="C43" s="5" t="s">
        <v>456</v>
      </c>
      <c r="D43" s="5" t="s">
        <v>883</v>
      </c>
      <c r="E43" s="6" t="s">
        <v>89</v>
      </c>
      <c r="F43" s="31">
        <f>VLOOKUP(A43,認可保育園!$A$2:$D$510,4,0)</f>
        <v>0</v>
      </c>
      <c r="G43" s="31">
        <f>VLOOKUP(A43,認可保育園!$A$2:$E$510,5,0)</f>
        <v>0</v>
      </c>
      <c r="H43" s="31">
        <f>VLOOKUP(A43,認可保育園!$A$2:$F$510,6,0)</f>
        <v>0</v>
      </c>
      <c r="I43" s="31" t="str">
        <f>VLOOKUP(A43,認可保育園!$A$2:$G$510,7,0)</f>
        <v>-</v>
      </c>
      <c r="J43" s="31" t="str">
        <f>VLOOKUP(A43,認可保育園!$A$2:$H$510,8,0)</f>
        <v>-</v>
      </c>
      <c r="K43" s="31" t="str">
        <f>VLOOKUP(A43,認可保育園!$A$2:$I$510,9,0)</f>
        <v>-</v>
      </c>
      <c r="L43" s="31">
        <f t="shared" si="0"/>
        <v>0</v>
      </c>
      <c r="N43" s="1" t="s">
        <v>90</v>
      </c>
      <c r="O43" s="1" t="str">
        <f>VLOOKUP(N43,施設一覧!$I$2:$Q$1050,6,0)</f>
        <v>https://www.city.setagaya.lg.jp/mokuji/kusei/012/003/002/001/d00131243.html</v>
      </c>
      <c r="P43" s="2" t="str">
        <f t="shared" si="1"/>
        <v>https://www.google.co.jp/maps?q=35.6486495,139.6375262</v>
      </c>
      <c r="Q43" s="1">
        <f>VLOOKUP(N43,施設一覧!$I$2:$Q$1040,8,0)</f>
        <v>35.648649499999998</v>
      </c>
      <c r="R43" s="1">
        <f>VLOOKUP(N43,施設一覧!$I$2:$Q$1050,9,0)</f>
        <v>139.6375262</v>
      </c>
    </row>
    <row r="44" spans="1:18" ht="15" customHeight="1">
      <c r="A44" s="5">
        <v>42</v>
      </c>
      <c r="B44" s="5" t="s">
        <v>745</v>
      </c>
      <c r="C44" s="5" t="s">
        <v>392</v>
      </c>
      <c r="D44" s="5" t="s">
        <v>883</v>
      </c>
      <c r="E44" s="5" t="s">
        <v>91</v>
      </c>
      <c r="F44" s="31">
        <f>VLOOKUP(A44,認可保育園!$A$2:$D$510,4,0)</f>
        <v>0</v>
      </c>
      <c r="G44" s="31">
        <f>VLOOKUP(A44,認可保育園!$A$2:$E$510,5,0)</f>
        <v>0</v>
      </c>
      <c r="H44" s="31">
        <f>VLOOKUP(A44,認可保育園!$A$2:$F$510,6,0)</f>
        <v>0</v>
      </c>
      <c r="I44" s="31" t="str">
        <f>VLOOKUP(A44,認可保育園!$A$2:$G$510,7,0)</f>
        <v>-</v>
      </c>
      <c r="J44" s="31" t="str">
        <f>VLOOKUP(A44,認可保育園!$A$2:$H$510,8,0)</f>
        <v>-</v>
      </c>
      <c r="K44" s="31" t="str">
        <f>VLOOKUP(A44,認可保育園!$A$2:$I$510,9,0)</f>
        <v>-</v>
      </c>
      <c r="L44" s="31">
        <f t="shared" si="0"/>
        <v>0</v>
      </c>
      <c r="N44" s="1" t="s">
        <v>92</v>
      </c>
      <c r="O44" s="1" t="str">
        <f>VLOOKUP(N44,施設一覧!$I$2:$Q$1050,6,0)</f>
        <v>https://www.city.setagaya.lg.jp/mokuji/kusei/012/003/002/001/d00141152.html</v>
      </c>
      <c r="P44" s="2" t="str">
        <f t="shared" si="1"/>
        <v>https://www.google.co.jp/maps?q=35.6435869,139.6738039</v>
      </c>
      <c r="Q44" s="1">
        <f>VLOOKUP(N44,施設一覧!$I$2:$Q$1040,8,0)</f>
        <v>35.643586900000003</v>
      </c>
      <c r="R44" s="1">
        <f>VLOOKUP(N44,施設一覧!$I$2:$Q$1050,9,0)</f>
        <v>139.6738039</v>
      </c>
    </row>
    <row r="45" spans="1:18" ht="15" customHeight="1">
      <c r="A45" s="5">
        <v>43</v>
      </c>
      <c r="B45" s="5" t="s">
        <v>745</v>
      </c>
      <c r="C45" s="5" t="s">
        <v>362</v>
      </c>
      <c r="D45" s="5" t="s">
        <v>883</v>
      </c>
      <c r="E45" s="5" t="s">
        <v>93</v>
      </c>
      <c r="F45" s="31">
        <f>VLOOKUP(A45,認可保育園!$A$2:$D$510,4,0)</f>
        <v>2</v>
      </c>
      <c r="G45" s="31">
        <f>VLOOKUP(A45,認可保育園!$A$2:$E$510,5,0)</f>
        <v>0</v>
      </c>
      <c r="H45" s="31">
        <f>VLOOKUP(A45,認可保育園!$A$2:$F$510,6,0)</f>
        <v>0</v>
      </c>
      <c r="I45" s="31">
        <f>VLOOKUP(A45,認可保育園!$A$2:$G$510,7,0)</f>
        <v>0</v>
      </c>
      <c r="J45" s="31">
        <f>VLOOKUP(A45,認可保育園!$A$2:$H$510,8,0)</f>
        <v>0</v>
      </c>
      <c r="K45" s="31">
        <f>VLOOKUP(A45,認可保育園!$A$2:$I$510,9,0)</f>
        <v>0</v>
      </c>
      <c r="L45" s="31">
        <f t="shared" si="0"/>
        <v>2</v>
      </c>
      <c r="N45" s="1" t="s">
        <v>94</v>
      </c>
      <c r="O45" s="1" t="str">
        <f>VLOOKUP(N45,施設一覧!$I$2:$Q$1050,6,0)</f>
        <v>https://www.city.setagaya.lg.jp/mokuji/kusei/012/003/002/001/d00148436.html</v>
      </c>
      <c r="P45" s="2" t="str">
        <f t="shared" si="1"/>
        <v>https://www.google.co.jp/maps?q=35.6424226,139.654619499999</v>
      </c>
      <c r="Q45" s="1">
        <f>VLOOKUP(N45,施設一覧!$I$2:$Q$1040,8,0)</f>
        <v>35.642422600000003</v>
      </c>
      <c r="R45" s="1">
        <f>VLOOKUP(N45,施設一覧!$I$2:$Q$1050,9,0)</f>
        <v>139.654619499999</v>
      </c>
    </row>
    <row r="46" spans="1:18" ht="15" customHeight="1">
      <c r="A46" s="5">
        <v>44</v>
      </c>
      <c r="B46" s="5" t="s">
        <v>745</v>
      </c>
      <c r="C46" s="5" t="s">
        <v>359</v>
      </c>
      <c r="D46" s="5" t="s">
        <v>883</v>
      </c>
      <c r="E46" s="5" t="s">
        <v>95</v>
      </c>
      <c r="F46" s="31">
        <f>VLOOKUP(A46,認可保育園!$A$2:$D$510,4,0)</f>
        <v>1</v>
      </c>
      <c r="G46" s="31">
        <f>VLOOKUP(A46,認可保育園!$A$2:$E$510,5,0)</f>
        <v>0</v>
      </c>
      <c r="H46" s="31">
        <f>VLOOKUP(A46,認可保育園!$A$2:$F$510,6,0)</f>
        <v>0</v>
      </c>
      <c r="I46" s="31">
        <f>VLOOKUP(A46,認可保育園!$A$2:$G$510,7,0)</f>
        <v>3</v>
      </c>
      <c r="J46" s="31">
        <f>VLOOKUP(A46,認可保育園!$A$2:$H$510,8,0)</f>
        <v>1</v>
      </c>
      <c r="K46" s="31">
        <f>VLOOKUP(A46,認可保育園!$A$2:$I$510,9,0)</f>
        <v>3</v>
      </c>
      <c r="L46" s="31">
        <f t="shared" si="0"/>
        <v>8</v>
      </c>
      <c r="N46" s="1" t="s">
        <v>96</v>
      </c>
      <c r="O46" s="1" t="str">
        <f>VLOOKUP(N46,施設一覧!$I$2:$Q$1050,6,0)</f>
        <v>https://www.city.setagaya.lg.jp/mokuji/kusei/012/003/002/001/d00151955.html</v>
      </c>
      <c r="P46" s="2" t="str">
        <f t="shared" si="1"/>
        <v>https://www.google.co.jp/maps?q=35.649345,139.660713</v>
      </c>
      <c r="Q46" s="1">
        <f>VLOOKUP(N46,施設一覧!$I$2:$Q$1040,8,0)</f>
        <v>35.649344999999997</v>
      </c>
      <c r="R46" s="1">
        <f>VLOOKUP(N46,施設一覧!$I$2:$Q$1050,9,0)</f>
        <v>139.66071299999999</v>
      </c>
    </row>
    <row r="47" spans="1:18" ht="15" customHeight="1">
      <c r="A47" s="5">
        <v>45</v>
      </c>
      <c r="B47" s="5" t="s">
        <v>745</v>
      </c>
      <c r="C47" s="5" t="s">
        <v>358</v>
      </c>
      <c r="D47" s="5" t="s">
        <v>883</v>
      </c>
      <c r="E47" s="5" t="s">
        <v>97</v>
      </c>
      <c r="F47" s="31">
        <f>VLOOKUP(A47,認可保育園!$A$2:$D$510,4,0)</f>
        <v>0</v>
      </c>
      <c r="G47" s="31">
        <f>VLOOKUP(A47,認可保育園!$A$2:$E$510,5,0)</f>
        <v>0</v>
      </c>
      <c r="H47" s="31">
        <f>VLOOKUP(A47,認可保育園!$A$2:$F$510,6,0)</f>
        <v>0</v>
      </c>
      <c r="I47" s="31">
        <f>VLOOKUP(A47,認可保育園!$A$2:$G$510,7,0)</f>
        <v>0</v>
      </c>
      <c r="J47" s="31">
        <f>VLOOKUP(A47,認可保育園!$A$2:$H$510,8,0)</f>
        <v>0</v>
      </c>
      <c r="K47" s="31">
        <f>VLOOKUP(A47,認可保育園!$A$2:$I$510,9,0)</f>
        <v>0</v>
      </c>
      <c r="L47" s="31">
        <f t="shared" si="0"/>
        <v>0</v>
      </c>
      <c r="N47" s="1" t="s">
        <v>98</v>
      </c>
      <c r="O47" s="1" t="str">
        <f>VLOOKUP(N47,施設一覧!$I$2:$Q$1050,6,0)</f>
        <v>https://www.city.setagaya.lg.jp/mokuji/kusei/012/003/002/001/d00151956.html</v>
      </c>
      <c r="P47" s="2" t="str">
        <f t="shared" si="1"/>
        <v>https://www.google.co.jp/maps?q=35.6384008,139.621528099999</v>
      </c>
      <c r="Q47" s="1">
        <f>VLOOKUP(N47,施設一覧!$I$2:$Q$1040,8,0)</f>
        <v>35.638400799999999</v>
      </c>
      <c r="R47" s="1">
        <f>VLOOKUP(N47,施設一覧!$I$2:$Q$1050,9,0)</f>
        <v>139.62152809999901</v>
      </c>
    </row>
    <row r="48" spans="1:18" ht="15" customHeight="1">
      <c r="A48" s="5">
        <v>46</v>
      </c>
      <c r="B48" s="5" t="s">
        <v>745</v>
      </c>
      <c r="C48" s="5" t="s">
        <v>357</v>
      </c>
      <c r="D48" s="5" t="s">
        <v>883</v>
      </c>
      <c r="E48" s="5" t="s">
        <v>99</v>
      </c>
      <c r="F48" s="31">
        <f>VLOOKUP(A48,認可保育園!$A$2:$D$510,4,0)</f>
        <v>0</v>
      </c>
      <c r="G48" s="31">
        <f>VLOOKUP(A48,認可保育園!$A$2:$E$510,5,0)</f>
        <v>0</v>
      </c>
      <c r="H48" s="31">
        <f>VLOOKUP(A48,認可保育園!$A$2:$F$510,6,0)</f>
        <v>2</v>
      </c>
      <c r="I48" s="31">
        <f>VLOOKUP(A48,認可保育園!$A$2:$G$510,7,0)</f>
        <v>1</v>
      </c>
      <c r="J48" s="31">
        <f>VLOOKUP(A48,認可保育園!$A$2:$H$510,8,0)</f>
        <v>5</v>
      </c>
      <c r="K48" s="31">
        <f>VLOOKUP(A48,認可保育園!$A$2:$I$510,9,0)</f>
        <v>4</v>
      </c>
      <c r="L48" s="31">
        <f t="shared" si="0"/>
        <v>12</v>
      </c>
      <c r="N48" s="1" t="s">
        <v>100</v>
      </c>
      <c r="O48" s="1" t="str">
        <f>VLOOKUP(N48,施設一覧!$I$2:$Q$1050,6,0)</f>
        <v>https://www.city.setagaya.lg.jp/mokuji/kusei/012/003/002/001/d00151957.html</v>
      </c>
      <c r="P48" s="2" t="str">
        <f t="shared" si="1"/>
        <v>https://www.google.co.jp/maps?q=35.64147,139.67879</v>
      </c>
      <c r="Q48" s="1">
        <f>VLOOKUP(N48,施設一覧!$I$2:$Q$1040,8,0)</f>
        <v>35.641469999999998</v>
      </c>
      <c r="R48" s="1">
        <f>VLOOKUP(N48,施設一覧!$I$2:$Q$1050,9,0)</f>
        <v>139.67878999999999</v>
      </c>
    </row>
    <row r="49" spans="1:18" ht="15" customHeight="1">
      <c r="A49" s="5">
        <v>47</v>
      </c>
      <c r="B49" s="5" t="s">
        <v>745</v>
      </c>
      <c r="C49" s="5" t="s">
        <v>457</v>
      </c>
      <c r="D49" s="5" t="s">
        <v>883</v>
      </c>
      <c r="E49" s="5" t="s">
        <v>101</v>
      </c>
      <c r="F49" s="31">
        <f>VLOOKUP(A49,認可保育園!$A$2:$D$510,4,0)</f>
        <v>2</v>
      </c>
      <c r="G49" s="31">
        <f>VLOOKUP(A49,認可保育園!$A$2:$E$510,5,0)</f>
        <v>0</v>
      </c>
      <c r="H49" s="31">
        <f>VLOOKUP(A49,認可保育園!$A$2:$F$510,6,0)</f>
        <v>1</v>
      </c>
      <c r="I49" s="31" t="str">
        <f>VLOOKUP(A49,認可保育園!$A$2:$G$510,7,0)</f>
        <v>-</v>
      </c>
      <c r="J49" s="31" t="str">
        <f>VLOOKUP(A49,認可保育園!$A$2:$H$510,8,0)</f>
        <v>-</v>
      </c>
      <c r="K49" s="31" t="str">
        <f>VLOOKUP(A49,認可保育園!$A$2:$I$510,9,0)</f>
        <v>-</v>
      </c>
      <c r="L49" s="31">
        <f t="shared" si="0"/>
        <v>3</v>
      </c>
      <c r="N49" s="1" t="s">
        <v>102</v>
      </c>
      <c r="O49" s="1" t="str">
        <f>VLOOKUP(N49,施設一覧!$I$2:$Q$1050,6,0)</f>
        <v>https://www.city.setagaya.lg.jp/mokuji/kusei/012/003/002/001/d00152152.html</v>
      </c>
      <c r="P49" s="2" t="str">
        <f t="shared" si="1"/>
        <v>https://www.google.co.jp/maps?q=35.6485087,139.6797615</v>
      </c>
      <c r="Q49" s="1">
        <f>VLOOKUP(N49,施設一覧!$I$2:$Q$1040,8,0)</f>
        <v>35.648508700000001</v>
      </c>
      <c r="R49" s="1">
        <f>VLOOKUP(N49,施設一覧!$I$2:$Q$1050,9,0)</f>
        <v>139.67976150000001</v>
      </c>
    </row>
    <row r="50" spans="1:18" ht="15" customHeight="1">
      <c r="A50" s="5">
        <v>48</v>
      </c>
      <c r="B50" s="5" t="s">
        <v>745</v>
      </c>
      <c r="C50" s="6" t="s">
        <v>4155</v>
      </c>
      <c r="D50" s="5" t="s">
        <v>883</v>
      </c>
      <c r="E50" s="5" t="s">
        <v>103</v>
      </c>
      <c r="F50" s="31">
        <f>VLOOKUP(A50,認可保育園!$A$2:$D$510,4,0)</f>
        <v>0</v>
      </c>
      <c r="G50" s="31">
        <f>VLOOKUP(A50,認可保育園!$A$2:$E$510,5,0)</f>
        <v>0</v>
      </c>
      <c r="H50" s="31">
        <f>VLOOKUP(A50,認可保育園!$A$2:$F$510,6,0)</f>
        <v>0</v>
      </c>
      <c r="I50" s="31" t="str">
        <f>VLOOKUP(A50,認可保育園!$A$2:$G$510,7,0)</f>
        <v>-</v>
      </c>
      <c r="J50" s="31" t="str">
        <f>VLOOKUP(A50,認可保育園!$A$2:$H$510,8,0)</f>
        <v>-</v>
      </c>
      <c r="K50" s="31" t="str">
        <f>VLOOKUP(A50,認可保育園!$A$2:$I$510,9,0)</f>
        <v>-</v>
      </c>
      <c r="L50" s="31">
        <f t="shared" si="0"/>
        <v>0</v>
      </c>
      <c r="N50" s="1" t="s">
        <v>104</v>
      </c>
      <c r="O50" s="1" t="str">
        <f>VLOOKUP(N50,施設一覧!$I$2:$Q$1050,6,0)</f>
        <v>https://www.city.setagaya.lg.jp/mokuji/kusei/012/003/002/001/d00155826.html</v>
      </c>
      <c r="P50" s="2" t="str">
        <f t="shared" si="1"/>
        <v>https://www.google.co.jp/maps?q=35.647539,139.625423</v>
      </c>
      <c r="Q50" s="1">
        <f>VLOOKUP(N50,施設一覧!$I$2:$Q$1040,8,0)</f>
        <v>35.647539000000002</v>
      </c>
      <c r="R50" s="1">
        <f>VLOOKUP(N50,施設一覧!$I$2:$Q$1050,9,0)</f>
        <v>139.62542300000001</v>
      </c>
    </row>
    <row r="51" spans="1:18" ht="15" customHeight="1">
      <c r="A51" s="5">
        <v>49</v>
      </c>
      <c r="B51" s="5" t="s">
        <v>745</v>
      </c>
      <c r="C51" s="6" t="s">
        <v>4156</v>
      </c>
      <c r="D51" s="5" t="s">
        <v>883</v>
      </c>
      <c r="E51" s="5" t="s">
        <v>103</v>
      </c>
      <c r="F51" s="31">
        <f>VLOOKUP(A51,認可保育園!$A$2:$D$510,4,0)</f>
        <v>0</v>
      </c>
      <c r="G51" s="31">
        <f>VLOOKUP(A51,認可保育園!$A$2:$E$510,5,0)</f>
        <v>0</v>
      </c>
      <c r="H51" s="31">
        <f>VLOOKUP(A51,認可保育園!$A$2:$F$510,6,0)</f>
        <v>0</v>
      </c>
      <c r="I51" s="31" t="str">
        <f>VLOOKUP(A51,認可保育園!$A$2:$G$510,7,0)</f>
        <v>-</v>
      </c>
      <c r="J51" s="31" t="str">
        <f>VLOOKUP(A51,認可保育園!$A$2:$H$510,8,0)</f>
        <v>-</v>
      </c>
      <c r="K51" s="31" t="str">
        <f>VLOOKUP(A51,認可保育園!$A$2:$I$510,9,0)</f>
        <v>-</v>
      </c>
      <c r="L51" s="31">
        <f t="shared" si="0"/>
        <v>0</v>
      </c>
      <c r="N51" s="1" t="s">
        <v>104</v>
      </c>
      <c r="O51" s="1" t="str">
        <f>VLOOKUP(N51,施設一覧!$I$2:$Q$1050,6,0)</f>
        <v>https://www.city.setagaya.lg.jp/mokuji/kusei/012/003/002/001/d00155826.html</v>
      </c>
      <c r="P51" s="2" t="str">
        <f t="shared" si="1"/>
        <v>https://www.google.co.jp/maps?q=35.647539,139.625423</v>
      </c>
      <c r="Q51" s="1">
        <f>VLOOKUP(N51,施設一覧!$I$2:$Q$1040,8,0)</f>
        <v>35.647539000000002</v>
      </c>
      <c r="R51" s="1">
        <f>VLOOKUP(N51,施設一覧!$I$2:$Q$1050,9,0)</f>
        <v>139.62542300000001</v>
      </c>
    </row>
    <row r="52" spans="1:18" ht="15" customHeight="1">
      <c r="A52" s="5">
        <v>50</v>
      </c>
      <c r="B52" s="5" t="s">
        <v>745</v>
      </c>
      <c r="C52" s="5" t="s">
        <v>302</v>
      </c>
      <c r="D52" s="5" t="s">
        <v>883</v>
      </c>
      <c r="E52" s="5" t="s">
        <v>105</v>
      </c>
      <c r="F52" s="31">
        <f>VLOOKUP(A52,認可保育園!$A$2:$D$510,4,0)</f>
        <v>2</v>
      </c>
      <c r="G52" s="31">
        <f>VLOOKUP(A52,認可保育園!$A$2:$E$510,5,0)</f>
        <v>0</v>
      </c>
      <c r="H52" s="31">
        <f>VLOOKUP(A52,認可保育園!$A$2:$F$510,6,0)</f>
        <v>1</v>
      </c>
      <c r="I52" s="31">
        <f>VLOOKUP(A52,認可保育園!$A$2:$G$510,7,0)</f>
        <v>0</v>
      </c>
      <c r="J52" s="31" t="str">
        <f>VLOOKUP(A52,認可保育園!$A$2:$H$510,8,0)</f>
        <v>-</v>
      </c>
      <c r="K52" s="31" t="str">
        <f>VLOOKUP(A52,認可保育園!$A$2:$I$510,9,0)</f>
        <v>-</v>
      </c>
      <c r="L52" s="31">
        <f t="shared" si="0"/>
        <v>3</v>
      </c>
      <c r="N52" s="1" t="s">
        <v>106</v>
      </c>
      <c r="O52" s="1" t="str">
        <f>VLOOKUP(N52,施設一覧!$I$2:$Q$1050,6,0)</f>
        <v>https://www.city.setagaya.lg.jp/mokuji/kusei/012/003/002/001/d00158752.html</v>
      </c>
      <c r="P52" s="2" t="str">
        <f t="shared" si="1"/>
        <v>https://www.google.co.jp/maps?q=35.650327,139.669357</v>
      </c>
      <c r="Q52" s="1">
        <f>VLOOKUP(N52,施設一覧!$I$2:$Q$1040,8,0)</f>
        <v>35.650326999999997</v>
      </c>
      <c r="R52" s="1">
        <f>VLOOKUP(N52,施設一覧!$I$2:$Q$1050,9,0)</f>
        <v>139.66935699999999</v>
      </c>
    </row>
    <row r="53" spans="1:18" ht="15" customHeight="1">
      <c r="A53" s="5">
        <v>51</v>
      </c>
      <c r="B53" s="5" t="s">
        <v>745</v>
      </c>
      <c r="C53" s="5" t="s">
        <v>301</v>
      </c>
      <c r="D53" s="5" t="s">
        <v>883</v>
      </c>
      <c r="E53" s="5" t="s">
        <v>107</v>
      </c>
      <c r="F53" s="31">
        <f>VLOOKUP(A53,認可保育園!$A$2:$D$510,4,0)</f>
        <v>2</v>
      </c>
      <c r="G53" s="31">
        <f>VLOOKUP(A53,認可保育園!$A$2:$E$510,5,0)</f>
        <v>0</v>
      </c>
      <c r="H53" s="31">
        <f>VLOOKUP(A53,認可保育園!$A$2:$F$510,6,0)</f>
        <v>0</v>
      </c>
      <c r="I53" s="31">
        <f>VLOOKUP(A53,認可保育園!$A$2:$G$510,7,0)</f>
        <v>3</v>
      </c>
      <c r="J53" s="31">
        <f>VLOOKUP(A53,認可保育園!$A$2:$H$510,8,0)</f>
        <v>6</v>
      </c>
      <c r="K53" s="31">
        <f>VLOOKUP(A53,認可保育園!$A$2:$I$510,9,0)</f>
        <v>2</v>
      </c>
      <c r="L53" s="31">
        <f t="shared" si="0"/>
        <v>13</v>
      </c>
      <c r="N53" s="1" t="s">
        <v>108</v>
      </c>
      <c r="O53" s="1" t="str">
        <f>VLOOKUP(N53,施設一覧!$I$2:$Q$1050,6,0)</f>
        <v>https://www.city.setagaya.lg.jp/mokuji/kusei/012/003/002/001/d00158753.html</v>
      </c>
      <c r="P53" s="2" t="str">
        <f t="shared" si="1"/>
        <v>https://www.google.co.jp/maps?q=35.642431,139.668202</v>
      </c>
      <c r="Q53" s="1">
        <f>VLOOKUP(N53,施設一覧!$I$2:$Q$1040,8,0)</f>
        <v>35.642431000000002</v>
      </c>
      <c r="R53" s="1">
        <f>VLOOKUP(N53,施設一覧!$I$2:$Q$1050,9,0)</f>
        <v>139.66820200000001</v>
      </c>
    </row>
    <row r="54" spans="1:18" ht="15" customHeight="1">
      <c r="A54" s="5">
        <v>52</v>
      </c>
      <c r="B54" s="5" t="s">
        <v>745</v>
      </c>
      <c r="C54" s="5" t="s">
        <v>300</v>
      </c>
      <c r="D54" s="5" t="s">
        <v>883</v>
      </c>
      <c r="E54" s="5" t="s">
        <v>109</v>
      </c>
      <c r="F54" s="31">
        <f>VLOOKUP(A54,認可保育園!$A$2:$D$510,4,0)</f>
        <v>0</v>
      </c>
      <c r="G54" s="31">
        <f>VLOOKUP(A54,認可保育園!$A$2:$E$510,5,0)</f>
        <v>0</v>
      </c>
      <c r="H54" s="31">
        <f>VLOOKUP(A54,認可保育園!$A$2:$F$510,6,0)</f>
        <v>0</v>
      </c>
      <c r="I54" s="31">
        <f>VLOOKUP(A54,認可保育園!$A$2:$G$510,7,0)</f>
        <v>0</v>
      </c>
      <c r="J54" s="31">
        <f>VLOOKUP(A54,認可保育園!$A$2:$H$510,8,0)</f>
        <v>0</v>
      </c>
      <c r="K54" s="31">
        <f>VLOOKUP(A54,認可保育園!$A$2:$I$510,9,0)</f>
        <v>1</v>
      </c>
      <c r="L54" s="31">
        <f t="shared" si="0"/>
        <v>1</v>
      </c>
      <c r="N54" s="1" t="s">
        <v>110</v>
      </c>
      <c r="O54" s="1" t="str">
        <f>VLOOKUP(N54,施設一覧!$I$2:$Q$1050,6,0)</f>
        <v>https://www.city.setagaya.lg.jp/mokuji/kusei/012/003/002/001/d00158754.html</v>
      </c>
      <c r="P54" s="2" t="str">
        <f t="shared" si="1"/>
        <v>https://www.google.co.jp/maps?q=35.646753,139.66354</v>
      </c>
      <c r="Q54" s="1">
        <f>VLOOKUP(N54,施設一覧!$I$2:$Q$1040,8,0)</f>
        <v>35.646752999999997</v>
      </c>
      <c r="R54" s="1">
        <f>VLOOKUP(N54,施設一覧!$I$2:$Q$1050,9,0)</f>
        <v>139.66354000000001</v>
      </c>
    </row>
    <row r="55" spans="1:18" ht="15" customHeight="1">
      <c r="A55" s="5">
        <v>53</v>
      </c>
      <c r="B55" s="5" t="s">
        <v>745</v>
      </c>
      <c r="C55" s="5" t="s">
        <v>299</v>
      </c>
      <c r="D55" s="5" t="s">
        <v>883</v>
      </c>
      <c r="E55" s="5" t="s">
        <v>111</v>
      </c>
      <c r="F55" s="31">
        <f>VLOOKUP(A55,認可保育園!$A$2:$D$510,4,0)</f>
        <v>0</v>
      </c>
      <c r="G55" s="31">
        <f>VLOOKUP(A55,認可保育園!$A$2:$E$510,5,0)</f>
        <v>0</v>
      </c>
      <c r="H55" s="31">
        <f>VLOOKUP(A55,認可保育園!$A$2:$F$510,6,0)</f>
        <v>0</v>
      </c>
      <c r="I55" s="31">
        <f>VLOOKUP(A55,認可保育園!$A$2:$G$510,7,0)</f>
        <v>0</v>
      </c>
      <c r="J55" s="31">
        <f>VLOOKUP(A55,認可保育園!$A$2:$H$510,8,0)</f>
        <v>0</v>
      </c>
      <c r="K55" s="31">
        <f>VLOOKUP(A55,認可保育園!$A$2:$I$510,9,0)</f>
        <v>1</v>
      </c>
      <c r="L55" s="31">
        <f t="shared" si="0"/>
        <v>1</v>
      </c>
      <c r="N55" s="1" t="s">
        <v>112</v>
      </c>
      <c r="O55" s="1" t="str">
        <f>VLOOKUP(N55,施設一覧!$I$2:$Q$1050,6,0)</f>
        <v>https://www.city.setagaya.lg.jp/mokuji/kusei/012/003/002/001/d00158755.html</v>
      </c>
      <c r="P55" s="2" t="str">
        <f t="shared" si="1"/>
        <v>https://www.google.co.jp/maps?q=35.641901,139.66054</v>
      </c>
      <c r="Q55" s="1">
        <f>VLOOKUP(N55,施設一覧!$I$2:$Q$1040,8,0)</f>
        <v>35.641900999999997</v>
      </c>
      <c r="R55" s="1">
        <f>VLOOKUP(N55,施設一覧!$I$2:$Q$1050,9,0)</f>
        <v>139.66054</v>
      </c>
    </row>
    <row r="56" spans="1:18" ht="15" customHeight="1">
      <c r="A56" s="5">
        <v>54</v>
      </c>
      <c r="B56" s="5" t="s">
        <v>745</v>
      </c>
      <c r="C56" s="5" t="s">
        <v>257</v>
      </c>
      <c r="D56" s="5" t="s">
        <v>883</v>
      </c>
      <c r="E56" s="5" t="s">
        <v>113</v>
      </c>
      <c r="F56" s="31">
        <f>VLOOKUP(A56,認可保育園!$A$2:$D$510,4,0)</f>
        <v>0</v>
      </c>
      <c r="G56" s="31">
        <f>VLOOKUP(A56,認可保育園!$A$2:$E$510,5,0)</f>
        <v>0</v>
      </c>
      <c r="H56" s="31">
        <f>VLOOKUP(A56,認可保育園!$A$2:$F$510,6,0)</f>
        <v>0</v>
      </c>
      <c r="I56" s="31">
        <f>VLOOKUP(A56,認可保育園!$A$2:$G$510,7,0)</f>
        <v>0</v>
      </c>
      <c r="J56" s="31">
        <f>VLOOKUP(A56,認可保育園!$A$2:$H$510,8,0)</f>
        <v>0</v>
      </c>
      <c r="K56" s="31">
        <f>VLOOKUP(A56,認可保育園!$A$2:$I$510,9,0)</f>
        <v>0</v>
      </c>
      <c r="L56" s="31">
        <f t="shared" si="0"/>
        <v>0</v>
      </c>
      <c r="N56" s="1" t="s">
        <v>114</v>
      </c>
      <c r="O56" s="1" t="str">
        <f>VLOOKUP(N56,施設一覧!$I$2:$Q$1050,6,0)</f>
        <v>https://www.city.setagaya.lg.jp/mokuji/kusei/012/003/002/001/d00165079.html</v>
      </c>
      <c r="P56" s="2" t="str">
        <f t="shared" si="1"/>
        <v>https://www.google.co.jp/maps?q=35.643381,139.64359</v>
      </c>
      <c r="Q56" s="1">
        <f>VLOOKUP(N56,施設一覧!$I$2:$Q$1040,8,0)</f>
        <v>35.643380999999998</v>
      </c>
      <c r="R56" s="1">
        <f>VLOOKUP(N56,施設一覧!$I$2:$Q$1050,9,0)</f>
        <v>139.64358999999999</v>
      </c>
    </row>
    <row r="57" spans="1:18" ht="15" customHeight="1">
      <c r="A57" s="5">
        <v>55</v>
      </c>
      <c r="B57" s="5" t="s">
        <v>745</v>
      </c>
      <c r="C57" s="5" t="s">
        <v>256</v>
      </c>
      <c r="D57" s="5" t="s">
        <v>883</v>
      </c>
      <c r="E57" s="5" t="s">
        <v>115</v>
      </c>
      <c r="F57" s="31">
        <f>VLOOKUP(A57,認可保育園!$A$2:$D$510,4,0)</f>
        <v>0</v>
      </c>
      <c r="G57" s="31">
        <f>VLOOKUP(A57,認可保育園!$A$2:$E$510,5,0)</f>
        <v>0</v>
      </c>
      <c r="H57" s="31">
        <f>VLOOKUP(A57,認可保育園!$A$2:$F$510,6,0)</f>
        <v>1</v>
      </c>
      <c r="I57" s="31">
        <f>VLOOKUP(A57,認可保育園!$A$2:$G$510,7,0)</f>
        <v>5</v>
      </c>
      <c r="J57" s="31">
        <f>VLOOKUP(A57,認可保育園!$A$2:$H$510,8,0)</f>
        <v>2</v>
      </c>
      <c r="K57" s="31">
        <f>VLOOKUP(A57,認可保育園!$A$2:$I$510,9,0)</f>
        <v>7</v>
      </c>
      <c r="L57" s="31">
        <f t="shared" si="0"/>
        <v>15</v>
      </c>
      <c r="N57" s="1" t="s">
        <v>116</v>
      </c>
      <c r="O57" s="1" t="str">
        <f>VLOOKUP(N57,施設一覧!$I$2:$Q$1050,6,0)</f>
        <v>https://www.city.setagaya.lg.jp/mokuji/kusei/012/003/002/001/d00165105.html</v>
      </c>
      <c r="P57" s="2" t="str">
        <f t="shared" si="1"/>
        <v>https://www.google.co.jp/maps?q=35.6309732,139.6816847</v>
      </c>
      <c r="Q57" s="1">
        <f>VLOOKUP(N57,施設一覧!$I$2:$Q$1040,8,0)</f>
        <v>35.6309732</v>
      </c>
      <c r="R57" s="1">
        <f>VLOOKUP(N57,施設一覧!$I$2:$Q$1050,9,0)</f>
        <v>139.68168470000001</v>
      </c>
    </row>
    <row r="58" spans="1:18" ht="15" customHeight="1">
      <c r="A58" s="5">
        <v>56</v>
      </c>
      <c r="B58" s="5" t="s">
        <v>745</v>
      </c>
      <c r="C58" s="6" t="s">
        <v>854</v>
      </c>
      <c r="D58" s="5" t="s">
        <v>883</v>
      </c>
      <c r="E58" s="5" t="s">
        <v>117</v>
      </c>
      <c r="F58" s="31">
        <f>VLOOKUP(A58,認可保育園!$A$2:$D$510,4,0)</f>
        <v>0</v>
      </c>
      <c r="G58" s="31">
        <f>VLOOKUP(A58,認可保育園!$A$2:$E$510,5,0)</f>
        <v>0</v>
      </c>
      <c r="H58" s="31">
        <f>VLOOKUP(A58,認可保育園!$A$2:$F$510,6,0)</f>
        <v>0</v>
      </c>
      <c r="I58" s="31" t="str">
        <f>VLOOKUP(A58,認可保育園!$A$2:$G$510,7,0)</f>
        <v>-</v>
      </c>
      <c r="J58" s="31" t="str">
        <f>VLOOKUP(A58,認可保育園!$A$2:$H$510,8,0)</f>
        <v>-</v>
      </c>
      <c r="K58" s="31" t="str">
        <f>VLOOKUP(A58,認可保育園!$A$2:$I$510,9,0)</f>
        <v>-</v>
      </c>
      <c r="L58" s="31">
        <f t="shared" si="0"/>
        <v>0</v>
      </c>
      <c r="N58" s="1" t="s">
        <v>118</v>
      </c>
      <c r="O58" s="1" t="str">
        <f>VLOOKUP(N58,施設一覧!$I$2:$Q$1050,6,0)</f>
        <v>https://www.city.setagaya.lg.jp/mokuji/kusei/012/003/002/001/d00185205.html</v>
      </c>
      <c r="P58" s="2" t="str">
        <f t="shared" si="1"/>
        <v>https://www.google.co.jp/maps?q=35.6422876,139.6625942</v>
      </c>
      <c r="Q58" s="1">
        <f>VLOOKUP(N58,施設一覧!$I$2:$Q$1040,8,0)</f>
        <v>35.642287600000003</v>
      </c>
      <c r="R58" s="1">
        <f>VLOOKUP(N58,施設一覧!$I$2:$Q$1050,9,0)</f>
        <v>139.6625942</v>
      </c>
    </row>
    <row r="59" spans="1:18" ht="15" customHeight="1">
      <c r="A59" s="5">
        <v>57</v>
      </c>
      <c r="B59" s="5" t="s">
        <v>745</v>
      </c>
      <c r="C59" s="5" t="s">
        <v>239</v>
      </c>
      <c r="D59" s="5" t="s">
        <v>883</v>
      </c>
      <c r="E59" s="5" t="s">
        <v>119</v>
      </c>
      <c r="F59" s="31">
        <f>VLOOKUP(A59,認可保育園!$A$2:$D$510,4,0)</f>
        <v>0</v>
      </c>
      <c r="G59" s="31">
        <f>VLOOKUP(A59,認可保育園!$A$2:$E$510,5,0)</f>
        <v>0</v>
      </c>
      <c r="H59" s="31">
        <f>VLOOKUP(A59,認可保育園!$A$2:$F$510,6,0)</f>
        <v>0</v>
      </c>
      <c r="I59" s="31">
        <f>VLOOKUP(A59,認可保育園!$A$2:$G$510,7,0)</f>
        <v>0</v>
      </c>
      <c r="J59" s="31">
        <f>VLOOKUP(A59,認可保育園!$A$2:$H$510,8,0)</f>
        <v>1</v>
      </c>
      <c r="K59" s="31">
        <f>VLOOKUP(A59,認可保育園!$A$2:$I$510,9,0)</f>
        <v>1</v>
      </c>
      <c r="L59" s="31">
        <f t="shared" si="0"/>
        <v>2</v>
      </c>
      <c r="N59" s="1" t="s">
        <v>120</v>
      </c>
      <c r="O59" s="1" t="str">
        <f>VLOOKUP(N59,施設一覧!$I$2:$Q$1050,6,0)</f>
        <v>https://www.city.setagaya.lg.jp/mokuji/kusei/012/003/002/001/d00185188.html</v>
      </c>
      <c r="P59" s="2" t="str">
        <f t="shared" si="1"/>
        <v>https://www.google.co.jp/maps?q=35.6415002,139.6498799</v>
      </c>
      <c r="Q59" s="1">
        <f>VLOOKUP(N59,施設一覧!$I$2:$Q$1040,8,0)</f>
        <v>35.641500200000003</v>
      </c>
      <c r="R59" s="1">
        <f>VLOOKUP(N59,施設一覧!$I$2:$Q$1050,9,0)</f>
        <v>139.6498799</v>
      </c>
    </row>
    <row r="60" spans="1:18" ht="15" customHeight="1">
      <c r="A60" s="5">
        <v>58</v>
      </c>
      <c r="B60" s="5" t="s">
        <v>745</v>
      </c>
      <c r="C60" s="5" t="s">
        <v>238</v>
      </c>
      <c r="D60" s="5" t="s">
        <v>883</v>
      </c>
      <c r="E60" s="5" t="s">
        <v>121</v>
      </c>
      <c r="F60" s="31">
        <f>VLOOKUP(A60,認可保育園!$A$2:$D$510,4,0)</f>
        <v>4</v>
      </c>
      <c r="G60" s="31">
        <f>VLOOKUP(A60,認可保育園!$A$2:$E$510,5,0)</f>
        <v>1</v>
      </c>
      <c r="H60" s="31">
        <f>VLOOKUP(A60,認可保育園!$A$2:$F$510,6,0)</f>
        <v>1</v>
      </c>
      <c r="I60" s="31">
        <f>VLOOKUP(A60,認可保育園!$A$2:$G$510,7,0)</f>
        <v>0</v>
      </c>
      <c r="J60" s="31">
        <f>VLOOKUP(A60,認可保育園!$A$2:$H$510,8,0)</f>
        <v>2</v>
      </c>
      <c r="K60" s="31">
        <f>VLOOKUP(A60,認可保育園!$A$2:$I$510,9,0)</f>
        <v>3</v>
      </c>
      <c r="L60" s="31">
        <f t="shared" si="0"/>
        <v>11</v>
      </c>
      <c r="N60" s="1" t="s">
        <v>743</v>
      </c>
      <c r="O60" s="1" t="str">
        <f>VLOOKUP(N60,施設一覧!$I$2:$Q$1050,6,0)</f>
        <v>https://www.city.setagaya.lg.jp/mokuji/kusei/012/003/002/001/d00185196.html</v>
      </c>
      <c r="P60" s="2" t="str">
        <f t="shared" si="1"/>
        <v>https://www.google.co.jp/maps?q=35.6380815,139.6804935</v>
      </c>
      <c r="Q60" s="1">
        <f>VLOOKUP(N60,施設一覧!$I$2:$Q$1040,8,0)</f>
        <v>35.638081499999998</v>
      </c>
      <c r="R60" s="1">
        <f>VLOOKUP(N60,施設一覧!$I$2:$Q$1050,9,0)</f>
        <v>139.68049350000001</v>
      </c>
    </row>
    <row r="61" spans="1:18" ht="15" customHeight="1">
      <c r="A61" s="5">
        <v>59</v>
      </c>
      <c r="B61" s="5" t="s">
        <v>745</v>
      </c>
      <c r="C61" s="5" t="s">
        <v>873</v>
      </c>
      <c r="D61" s="5" t="s">
        <v>883</v>
      </c>
      <c r="E61" s="5" t="s">
        <v>122</v>
      </c>
      <c r="F61" s="31">
        <f>VLOOKUP(A61,認可保育園!$A$2:$D$510,4,0)</f>
        <v>2</v>
      </c>
      <c r="G61" s="31">
        <f>VLOOKUP(A61,認可保育園!$A$2:$E$510,5,0)</f>
        <v>0</v>
      </c>
      <c r="H61" s="31">
        <f>VLOOKUP(A61,認可保育園!$A$2:$F$510,6,0)</f>
        <v>1</v>
      </c>
      <c r="I61" s="31" t="str">
        <f>VLOOKUP(A61,認可保育園!$A$2:$G$510,7,0)</f>
        <v>-</v>
      </c>
      <c r="J61" s="31" t="str">
        <f>VLOOKUP(A61,認可保育園!$A$2:$H$510,8,0)</f>
        <v>-</v>
      </c>
      <c r="K61" s="31" t="str">
        <f>VLOOKUP(A61,認可保育園!$A$2:$I$510,9,0)</f>
        <v>-</v>
      </c>
      <c r="L61" s="31">
        <f t="shared" si="0"/>
        <v>3</v>
      </c>
      <c r="N61" s="3" t="s">
        <v>123</v>
      </c>
      <c r="O61" s="1" t="str">
        <f>VLOOKUP(N61,施設一覧!$I$2:$Q$1050,6,0)</f>
        <v>https://www.city.setagaya.lg.jp/mokuji/kusei/012/003/002/001/d00185200.html</v>
      </c>
      <c r="P61" s="2" t="str">
        <f t="shared" si="1"/>
        <v>https://www.google.co.jp/maps?q=35.6384299,139.6681172</v>
      </c>
      <c r="Q61" s="1">
        <f>VLOOKUP(N61,施設一覧!$I$2:$Q$1040,8,0)</f>
        <v>35.638429899999998</v>
      </c>
      <c r="R61" s="1">
        <f>VLOOKUP(N61,施設一覧!$I$2:$Q$1050,9,0)</f>
        <v>139.66811720000001</v>
      </c>
    </row>
    <row r="62" spans="1:18" ht="15" customHeight="1">
      <c r="A62" s="5">
        <v>60</v>
      </c>
      <c r="B62" s="5" t="s">
        <v>745</v>
      </c>
      <c r="C62" s="5" t="s">
        <v>540</v>
      </c>
      <c r="D62" s="5" t="s">
        <v>883</v>
      </c>
      <c r="E62" s="5" t="s">
        <v>124</v>
      </c>
      <c r="F62" s="31">
        <f>VLOOKUP(A62,認可保育園!$A$2:$D$510,4,0)</f>
        <v>3</v>
      </c>
      <c r="G62" s="31">
        <f>VLOOKUP(A62,認可保育園!$A$2:$E$510,5,0)</f>
        <v>0</v>
      </c>
      <c r="H62" s="31">
        <f>VLOOKUP(A62,認可保育園!$A$2:$F$510,6,0)</f>
        <v>1</v>
      </c>
      <c r="I62" s="31" t="str">
        <f>VLOOKUP(A62,認可保育園!$A$2:$G$510,7,0)</f>
        <v>-</v>
      </c>
      <c r="J62" s="31" t="str">
        <f>VLOOKUP(A62,認可保育園!$A$2:$H$510,8,0)</f>
        <v>-</v>
      </c>
      <c r="K62" s="31" t="str">
        <f>VLOOKUP(A62,認可保育園!$A$2:$I$510,9,0)</f>
        <v>-</v>
      </c>
      <c r="L62" s="31">
        <f t="shared" si="0"/>
        <v>4</v>
      </c>
      <c r="N62" s="1" t="s">
        <v>125</v>
      </c>
      <c r="O62" s="1" t="str">
        <f>VLOOKUP(N62,施設一覧!$I$2:$Q$1050,6,0)</f>
        <v>https://www.city.setagaya.lg.jp/mokuji/kusei/012/003/002/001/d00185204.html</v>
      </c>
      <c r="P62" s="2" t="str">
        <f t="shared" si="1"/>
        <v>https://www.google.co.jp/maps?q=35.6461283,139.6738732</v>
      </c>
      <c r="Q62" s="1">
        <f>VLOOKUP(N62,施設一覧!$I$2:$Q$1040,8,0)</f>
        <v>35.646128300000001</v>
      </c>
      <c r="R62" s="1">
        <f>VLOOKUP(N62,施設一覧!$I$2:$Q$1050,9,0)</f>
        <v>139.6738732</v>
      </c>
    </row>
    <row r="63" spans="1:18" ht="15" customHeight="1">
      <c r="A63" s="5">
        <v>61</v>
      </c>
      <c r="B63" s="5" t="s">
        <v>745</v>
      </c>
      <c r="C63" s="5" t="s">
        <v>855</v>
      </c>
      <c r="D63" s="5" t="s">
        <v>883</v>
      </c>
      <c r="E63" s="5" t="s">
        <v>126</v>
      </c>
      <c r="F63" s="31">
        <f>VLOOKUP(A63,認可保育園!$A$2:$D$510,4,0)</f>
        <v>1</v>
      </c>
      <c r="G63" s="31">
        <f>VLOOKUP(A63,認可保育園!$A$2:$E$510,5,0)</f>
        <v>0</v>
      </c>
      <c r="H63" s="31">
        <f>VLOOKUP(A63,認可保育園!$A$2:$F$510,6,0)</f>
        <v>0</v>
      </c>
      <c r="I63" s="31">
        <f>VLOOKUP(A63,認可保育園!$A$2:$G$510,7,0)</f>
        <v>1</v>
      </c>
      <c r="J63" s="31">
        <f>VLOOKUP(A63,認可保育園!$A$2:$H$510,8,0)</f>
        <v>3</v>
      </c>
      <c r="K63" s="31">
        <f>VLOOKUP(A63,認可保育園!$A$2:$I$510,9,0)</f>
        <v>0</v>
      </c>
      <c r="L63" s="31">
        <f t="shared" si="0"/>
        <v>5</v>
      </c>
      <c r="N63" s="1" t="s">
        <v>127</v>
      </c>
      <c r="O63" s="1" t="str">
        <f>VLOOKUP(N63,施設一覧!$I$2:$Q$1050,6,0)</f>
        <v>https://www.city.setagaya.lg.jp/mokuji/kusei/012/003/002/001/d00185207.html</v>
      </c>
      <c r="P63" s="2" t="str">
        <f t="shared" si="1"/>
        <v>https://www.google.co.jp/maps?q=35.641539,139.648348</v>
      </c>
      <c r="Q63" s="1">
        <f>VLOOKUP(N63,施設一覧!$I$2:$Q$1040,8,0)</f>
        <v>35.641539000000002</v>
      </c>
      <c r="R63" s="1">
        <f>VLOOKUP(N63,施設一覧!$I$2:$Q$1050,9,0)</f>
        <v>139.648348</v>
      </c>
    </row>
    <row r="64" spans="1:18" ht="15" customHeight="1">
      <c r="A64" s="5">
        <v>62</v>
      </c>
      <c r="B64" s="5" t="s">
        <v>745</v>
      </c>
      <c r="C64" s="5" t="s">
        <v>206</v>
      </c>
      <c r="D64" s="5" t="s">
        <v>883</v>
      </c>
      <c r="E64" s="5" t="s">
        <v>128</v>
      </c>
      <c r="F64" s="31" t="str">
        <f>VLOOKUP(A64,認可保育園!$A$2:$D$510,4,0)</f>
        <v>-</v>
      </c>
      <c r="G64" s="31">
        <f>VLOOKUP(A64,認可保育園!$A$2:$E$510,5,0)</f>
        <v>0</v>
      </c>
      <c r="H64" s="31">
        <f>VLOOKUP(A64,認可保育園!$A$2:$F$510,6,0)</f>
        <v>0</v>
      </c>
      <c r="I64" s="31">
        <f>VLOOKUP(A64,認可保育園!$A$2:$G$510,7,0)</f>
        <v>0</v>
      </c>
      <c r="J64" s="31">
        <f>VLOOKUP(A64,認可保育園!$A$2:$H$510,8,0)</f>
        <v>0</v>
      </c>
      <c r="K64" s="31">
        <f>VLOOKUP(A64,認可保育園!$A$2:$I$510,9,0)</f>
        <v>2</v>
      </c>
      <c r="L64" s="31">
        <f t="shared" si="0"/>
        <v>2</v>
      </c>
      <c r="N64" s="1" t="s">
        <v>129</v>
      </c>
      <c r="O64" s="1" t="str">
        <f>VLOOKUP(N64,施設一覧!$I$2:$Q$1050,6,0)</f>
        <v>https://www.city.setagaya.lg.jp/mokuji/kusei/012/003/002/001/d00185208.html</v>
      </c>
      <c r="P64" s="2" t="str">
        <f t="shared" si="1"/>
        <v>https://www.google.co.jp/maps?q=35.6334267,139.6412247</v>
      </c>
      <c r="Q64" s="1">
        <f>VLOOKUP(N64,施設一覧!$I$2:$Q$1040,8,0)</f>
        <v>35.633426700000001</v>
      </c>
      <c r="R64" s="1">
        <f>VLOOKUP(N64,施設一覧!$I$2:$Q$1050,9,0)</f>
        <v>139.64122470000001</v>
      </c>
    </row>
    <row r="65" spans="1:18" ht="15" customHeight="1">
      <c r="A65" s="5">
        <v>63</v>
      </c>
      <c r="B65" s="5" t="s">
        <v>745</v>
      </c>
      <c r="C65" s="5" t="s">
        <v>856</v>
      </c>
      <c r="D65" s="5" t="s">
        <v>883</v>
      </c>
      <c r="E65" s="5" t="s">
        <v>130</v>
      </c>
      <c r="F65" s="31">
        <f>VLOOKUP(A65,認可保育園!$A$2:$D$510,4,0)</f>
        <v>0</v>
      </c>
      <c r="G65" s="31">
        <f>VLOOKUP(A65,認可保育園!$A$2:$E$510,5,0)</f>
        <v>0</v>
      </c>
      <c r="H65" s="31">
        <f>VLOOKUP(A65,認可保育園!$A$2:$F$510,6,0)</f>
        <v>0</v>
      </c>
      <c r="I65" s="31">
        <f>VLOOKUP(A65,認可保育園!$A$2:$G$510,7,0)</f>
        <v>0</v>
      </c>
      <c r="J65" s="31">
        <f>VLOOKUP(A65,認可保育園!$A$2:$H$510,8,0)</f>
        <v>3</v>
      </c>
      <c r="K65" s="31">
        <f>VLOOKUP(A65,認可保育園!$A$2:$I$510,9,0)</f>
        <v>5</v>
      </c>
      <c r="L65" s="31">
        <f t="shared" si="0"/>
        <v>8</v>
      </c>
      <c r="N65" s="1" t="s">
        <v>131</v>
      </c>
      <c r="O65" s="1" t="str">
        <f>VLOOKUP(N65,施設一覧!$I$2:$Q$1050,6,0)</f>
        <v>https://www.city.setagaya.lg.jp/mokuji/kusei/012/003/002/001/d00185209.html</v>
      </c>
      <c r="P65" s="2" t="str">
        <f t="shared" si="1"/>
        <v>https://www.google.co.jp/maps?q=35.6399371,139.6658269</v>
      </c>
      <c r="Q65" s="1">
        <f>VLOOKUP(N65,施設一覧!$I$2:$Q$1040,8,0)</f>
        <v>35.639937099999997</v>
      </c>
      <c r="R65" s="1">
        <f>VLOOKUP(N65,施設一覧!$I$2:$Q$1050,9,0)</f>
        <v>139.66582690000001</v>
      </c>
    </row>
    <row r="66" spans="1:18" ht="15" customHeight="1">
      <c r="A66" s="5">
        <v>64</v>
      </c>
      <c r="B66" s="5" t="s">
        <v>745</v>
      </c>
      <c r="C66" s="5" t="s">
        <v>857</v>
      </c>
      <c r="D66" s="5" t="s">
        <v>883</v>
      </c>
      <c r="E66" s="5" t="s">
        <v>132</v>
      </c>
      <c r="F66" s="31">
        <f>VLOOKUP(A66,認可保育園!$A$2:$D$510,4,0)</f>
        <v>2</v>
      </c>
      <c r="G66" s="31">
        <f>VLOOKUP(A66,認可保育園!$A$2:$E$510,5,0)</f>
        <v>0</v>
      </c>
      <c r="H66" s="31">
        <f>VLOOKUP(A66,認可保育園!$A$2:$F$510,6,0)</f>
        <v>0</v>
      </c>
      <c r="I66" s="31">
        <f>VLOOKUP(A66,認可保育園!$A$2:$G$510,7,0)</f>
        <v>5</v>
      </c>
      <c r="J66" s="31">
        <f>VLOOKUP(A66,認可保育園!$A$2:$H$510,8,0)</f>
        <v>4</v>
      </c>
      <c r="K66" s="31">
        <f>VLOOKUP(A66,認可保育園!$A$2:$I$510,9,0)</f>
        <v>8</v>
      </c>
      <c r="L66" s="31">
        <f t="shared" si="0"/>
        <v>19</v>
      </c>
      <c r="N66" s="1" t="s">
        <v>133</v>
      </c>
      <c r="O66" s="1" t="str">
        <f>VLOOKUP(N66,施設一覧!$I$2:$Q$1050,6,0)</f>
        <v>https://www.city.setagaya.lg.jp/mokuji/kusei/012/003/002/001/d00190867.html</v>
      </c>
      <c r="P66" s="2" t="str">
        <f t="shared" si="1"/>
        <v>https://www.google.co.jp/maps?q=35.6342094,139.6714581</v>
      </c>
      <c r="Q66" s="1">
        <f>VLOOKUP(N66,施設一覧!$I$2:$Q$1040,8,0)</f>
        <v>35.634209400000003</v>
      </c>
      <c r="R66" s="1">
        <f>VLOOKUP(N66,施設一覧!$I$2:$Q$1050,9,0)</f>
        <v>139.6714581</v>
      </c>
    </row>
    <row r="67" spans="1:18" ht="15" customHeight="1">
      <c r="A67" s="5">
        <v>65</v>
      </c>
      <c r="B67" s="5" t="s">
        <v>745</v>
      </c>
      <c r="C67" s="5" t="s">
        <v>858</v>
      </c>
      <c r="D67" s="5" t="s">
        <v>883</v>
      </c>
      <c r="E67" s="5" t="s">
        <v>134</v>
      </c>
      <c r="F67" s="31">
        <f>VLOOKUP(A67,認可保育園!$A$2:$D$510,4,0)</f>
        <v>0</v>
      </c>
      <c r="G67" s="31">
        <f>VLOOKUP(A67,認可保育園!$A$2:$E$510,5,0)</f>
        <v>0</v>
      </c>
      <c r="H67" s="31">
        <f>VLOOKUP(A67,認可保育園!$A$2:$F$510,6,0)</f>
        <v>0</v>
      </c>
      <c r="I67" s="31">
        <f>VLOOKUP(A67,認可保育園!$A$2:$G$510,7,0)</f>
        <v>2</v>
      </c>
      <c r="J67" s="31">
        <f>VLOOKUP(A67,認可保育園!$A$2:$H$510,8,0)</f>
        <v>0</v>
      </c>
      <c r="K67" s="31">
        <f>VLOOKUP(A67,認可保育園!$A$2:$I$510,9,0)</f>
        <v>2</v>
      </c>
      <c r="L67" s="31">
        <f t="shared" si="0"/>
        <v>4</v>
      </c>
      <c r="N67" s="1" t="s">
        <v>135</v>
      </c>
      <c r="O67" s="1" t="str">
        <f>VLOOKUP(N67,施設一覧!$I$2:$Q$1050,6,0)</f>
        <v>https://www.city.setagaya.lg.jp/mokuji/kusei/012/003/002/001/d00190870.html</v>
      </c>
      <c r="P67" s="2" t="str">
        <f t="shared" si="1"/>
        <v>https://www.google.co.jp/maps?q=35.6310978,139.6769206</v>
      </c>
      <c r="Q67" s="1">
        <f>VLOOKUP(N67,施設一覧!$I$2:$Q$1040,8,0)</f>
        <v>35.631097799999999</v>
      </c>
      <c r="R67" s="1">
        <f>VLOOKUP(N67,施設一覧!$I$2:$Q$1050,9,0)</f>
        <v>139.67692059999999</v>
      </c>
    </row>
    <row r="68" spans="1:18" ht="15" customHeight="1">
      <c r="A68" s="5">
        <v>66</v>
      </c>
      <c r="B68" s="5" t="s">
        <v>745</v>
      </c>
      <c r="C68" s="5" t="s">
        <v>859</v>
      </c>
      <c r="D68" s="5" t="s">
        <v>883</v>
      </c>
      <c r="E68" s="5" t="s">
        <v>136</v>
      </c>
      <c r="F68" s="31">
        <f>VLOOKUP(A68,認可保育園!$A$2:$D$510,4,0)</f>
        <v>0</v>
      </c>
      <c r="G68" s="31">
        <f>VLOOKUP(A68,認可保育園!$A$2:$E$510,5,0)</f>
        <v>0</v>
      </c>
      <c r="H68" s="31">
        <f>VLOOKUP(A68,認可保育園!$A$2:$F$510,6,0)</f>
        <v>0</v>
      </c>
      <c r="I68" s="31">
        <f>VLOOKUP(A68,認可保育園!$A$2:$G$510,7,0)</f>
        <v>0</v>
      </c>
      <c r="J68" s="31">
        <f>VLOOKUP(A68,認可保育園!$A$2:$H$510,8,0)</f>
        <v>2</v>
      </c>
      <c r="K68" s="31">
        <f>VLOOKUP(A68,認可保育園!$A$2:$I$510,9,0)</f>
        <v>0</v>
      </c>
      <c r="L68" s="31">
        <f t="shared" ref="L68:L138" si="2">SUM(F68:K68)</f>
        <v>2</v>
      </c>
      <c r="N68" s="1" t="s">
        <v>137</v>
      </c>
      <c r="O68" s="1" t="str">
        <f>VLOOKUP(N68,施設一覧!$I$2:$Q$1050,6,0)</f>
        <v>https://www.city.setagaya.lg.jp/mokuji/kusei/012/003/002/001/d00190869.html</v>
      </c>
      <c r="P68" s="2" t="str">
        <f t="shared" ref="P68:P160" si="3">"https://www.google.co.jp/maps?q="&amp;Q68&amp;","&amp;R68</f>
        <v>https://www.google.co.jp/maps?q=35.6476255,139.6568466</v>
      </c>
      <c r="Q68" s="1">
        <f>VLOOKUP(N68,施設一覧!$I$2:$Q$1040,8,0)</f>
        <v>35.647625499999997</v>
      </c>
      <c r="R68" s="1">
        <f>VLOOKUP(N68,施設一覧!$I$2:$Q$1050,9,0)</f>
        <v>139.65684659999999</v>
      </c>
    </row>
    <row r="69" spans="1:18" ht="15" customHeight="1">
      <c r="A69" s="5">
        <v>67</v>
      </c>
      <c r="B69" s="5" t="s">
        <v>745</v>
      </c>
      <c r="C69" s="5" t="s">
        <v>541</v>
      </c>
      <c r="D69" s="5" t="s">
        <v>883</v>
      </c>
      <c r="E69" s="5" t="s">
        <v>138</v>
      </c>
      <c r="F69" s="31">
        <f>VLOOKUP(A69,認可保育園!$A$2:$D$510,4,0)</f>
        <v>2</v>
      </c>
      <c r="G69" s="31">
        <f>VLOOKUP(A69,認可保育園!$A$2:$E$510,5,0)</f>
        <v>0</v>
      </c>
      <c r="H69" s="31">
        <f>VLOOKUP(A69,認可保育園!$A$2:$F$510,6,0)</f>
        <v>0</v>
      </c>
      <c r="I69" s="31" t="str">
        <f>VLOOKUP(A69,認可保育園!$A$2:$G$510,7,0)</f>
        <v>-</v>
      </c>
      <c r="J69" s="31" t="str">
        <f>VLOOKUP(A69,認可保育園!$A$2:$H$510,8,0)</f>
        <v>-</v>
      </c>
      <c r="K69" s="31" t="str">
        <f>VLOOKUP(A69,認可保育園!$A$2:$I$510,9,0)</f>
        <v>-</v>
      </c>
      <c r="L69" s="31">
        <f t="shared" si="2"/>
        <v>2</v>
      </c>
      <c r="N69" s="1" t="s">
        <v>139</v>
      </c>
      <c r="O69" s="1" t="str">
        <f>VLOOKUP(N69,施設一覧!$I$2:$Q$1050,6,0)</f>
        <v>https://www.city.setagaya.lg.jp/mokuji/kusei/012/003/002/001/d00193832.html</v>
      </c>
      <c r="P69" s="2" t="str">
        <f t="shared" si="3"/>
        <v>https://www.google.co.jp/maps?q=35.6408555,139.6666738</v>
      </c>
      <c r="Q69" s="1">
        <f>VLOOKUP(N69,施設一覧!$I$2:$Q$1040,8,0)</f>
        <v>35.640855500000001</v>
      </c>
      <c r="R69" s="1">
        <f>VLOOKUP(N69,施設一覧!$I$2:$Q$1050,9,0)</f>
        <v>139.66667380000001</v>
      </c>
    </row>
    <row r="70" spans="1:18" ht="15" customHeight="1">
      <c r="A70" s="5">
        <v>68</v>
      </c>
      <c r="B70" s="5" t="s">
        <v>745</v>
      </c>
      <c r="C70" s="5" t="s">
        <v>182</v>
      </c>
      <c r="D70" s="5" t="s">
        <v>883</v>
      </c>
      <c r="E70" s="5" t="s">
        <v>140</v>
      </c>
      <c r="F70" s="31">
        <f>VLOOKUP(A70,認可保育園!$A$2:$D$510,4,0)</f>
        <v>0</v>
      </c>
      <c r="G70" s="31">
        <f>VLOOKUP(A70,認可保育園!$A$2:$E$510,5,0)</f>
        <v>0</v>
      </c>
      <c r="H70" s="31">
        <f>VLOOKUP(A70,認可保育園!$A$2:$F$510,6,0)</f>
        <v>0</v>
      </c>
      <c r="I70" s="31">
        <f>VLOOKUP(A70,認可保育園!$A$2:$G$510,7,0)</f>
        <v>0</v>
      </c>
      <c r="J70" s="31">
        <f>VLOOKUP(A70,認可保育園!$A$2:$H$510,8,0)</f>
        <v>0</v>
      </c>
      <c r="K70" s="31">
        <f>VLOOKUP(A70,認可保育園!$A$2:$I$510,9,0)</f>
        <v>1</v>
      </c>
      <c r="L70" s="31">
        <f t="shared" si="2"/>
        <v>1</v>
      </c>
      <c r="N70" s="1" t="s">
        <v>141</v>
      </c>
      <c r="O70" s="1" t="str">
        <f>VLOOKUP(N70,施設一覧!$I$2:$Q$1050,6,0)</f>
        <v xml:space="preserve">https://www.city.setagaya.lg.jp/mokuji/kusei/012/003/002/001/d00197012.html </v>
      </c>
      <c r="P70" s="2" t="str">
        <f t="shared" si="3"/>
        <v>https://www.google.co.jp/maps?q=35.6434343,139.6556615</v>
      </c>
      <c r="Q70" s="1">
        <f>VLOOKUP(N70,施設一覧!$I$2:$Q$1040,8,0)</f>
        <v>35.643434300000003</v>
      </c>
      <c r="R70" s="1">
        <f>VLOOKUP(N70,施設一覧!$I$2:$Q$1050,9,0)</f>
        <v>139.65566150000001</v>
      </c>
    </row>
    <row r="71" spans="1:18" ht="15" customHeight="1">
      <c r="A71" s="5">
        <v>69</v>
      </c>
      <c r="B71" s="5" t="s">
        <v>745</v>
      </c>
      <c r="C71" s="5" t="s">
        <v>810</v>
      </c>
      <c r="D71" s="5" t="s">
        <v>868</v>
      </c>
      <c r="E71" s="5" t="s">
        <v>142</v>
      </c>
      <c r="F71" s="31" t="str">
        <f>VLOOKUP(A71,認可保育園!$A$2:$D$510,4,0)</f>
        <v>-</v>
      </c>
      <c r="G71" s="31" t="str">
        <f>VLOOKUP(A71,認可保育園!$A$2:$E$510,5,0)</f>
        <v>-</v>
      </c>
      <c r="H71" s="31" t="str">
        <f>VLOOKUP(A71,認可保育園!$A$2:$F$510,6,0)</f>
        <v>-</v>
      </c>
      <c r="I71" s="31" t="str">
        <f>VLOOKUP(A71,認可保育園!$A$2:$G$510,7,0)</f>
        <v>-</v>
      </c>
      <c r="J71" s="31">
        <f>VLOOKUP(A71,認可保育園!$A$2:$H$510,8,0)</f>
        <v>0</v>
      </c>
      <c r="K71" s="31">
        <f>VLOOKUP(A71,認可保育園!$A$2:$I$510,9,0)</f>
        <v>0</v>
      </c>
      <c r="L71" s="31">
        <f t="shared" si="2"/>
        <v>0</v>
      </c>
      <c r="N71" s="1" t="s">
        <v>143</v>
      </c>
      <c r="O71" s="1" t="str">
        <f>VLOOKUP(N71,施設一覧!$I$2:$Q$1050,6,0)</f>
        <v>https://www.city.setagaya.lg.jp/mokuji/kusei/012/004/d00005781.html</v>
      </c>
      <c r="P71" s="2" t="str">
        <f t="shared" si="3"/>
        <v>https://www.google.co.jp/maps?q=35.6530774,139.6733314</v>
      </c>
      <c r="Q71" s="1">
        <f>VLOOKUP(N71,施設一覧!$I$2:$Q$1040,8,0)</f>
        <v>35.653077400000001</v>
      </c>
      <c r="R71" s="1">
        <f>VLOOKUP(N71,施設一覧!$I$2:$Q$1050,9,0)</f>
        <v>139.6733314</v>
      </c>
    </row>
    <row r="72" spans="1:18" ht="15" customHeight="1">
      <c r="A72" s="5">
        <v>70</v>
      </c>
      <c r="B72" s="5" t="s">
        <v>745</v>
      </c>
      <c r="C72" s="6" t="s">
        <v>811</v>
      </c>
      <c r="D72" s="6" t="s">
        <v>877</v>
      </c>
      <c r="E72" s="5" t="s">
        <v>144</v>
      </c>
      <c r="F72" s="31" t="str">
        <f>VLOOKUP(A72,認可保育園!$A$2:$D$510,4,0)</f>
        <v>-</v>
      </c>
      <c r="G72" s="31">
        <f>VLOOKUP(A72,認可保育園!$A$2:$E$510,5,0)</f>
        <v>0</v>
      </c>
      <c r="H72" s="31">
        <f>VLOOKUP(A72,認可保育園!$A$2:$F$510,6,0)</f>
        <v>0</v>
      </c>
      <c r="I72" s="31">
        <f>VLOOKUP(A72,認可保育園!$A$2:$G$510,7,0)</f>
        <v>0</v>
      </c>
      <c r="J72" s="31">
        <f>VLOOKUP(A72,認可保育園!$A$2:$H$510,8,0)</f>
        <v>0</v>
      </c>
      <c r="K72" s="31">
        <f>VLOOKUP(A72,認可保育園!$A$2:$I$510,9,0)</f>
        <v>0</v>
      </c>
      <c r="L72" s="31">
        <f t="shared" si="2"/>
        <v>0</v>
      </c>
      <c r="N72" s="1" t="s">
        <v>145</v>
      </c>
      <c r="O72" s="1" t="str">
        <f>VLOOKUP(N72,施設一覧!$I$2:$Q$1050,6,0)</f>
        <v>https://www.city.setagaya.lg.jp/mokuji/kodomo/003/001/003/d00011735.html</v>
      </c>
      <c r="P72" s="2" t="str">
        <f t="shared" si="3"/>
        <v>https://www.google.co.jp/maps?q=35.6345268,139.6696878</v>
      </c>
      <c r="Q72" s="1">
        <f>VLOOKUP(N72,施設一覧!$I$2:$Q$1040,8,0)</f>
        <v>35.634526800000003</v>
      </c>
      <c r="R72" s="1">
        <f>VLOOKUP(N72,施設一覧!$I$2:$Q$1050,9,0)</f>
        <v>139.66968779999999</v>
      </c>
    </row>
    <row r="73" spans="1:18" ht="15" customHeight="1">
      <c r="A73" s="5">
        <v>71</v>
      </c>
      <c r="B73" s="5" t="s">
        <v>745</v>
      </c>
      <c r="C73" s="6" t="s">
        <v>812</v>
      </c>
      <c r="D73" s="6" t="s">
        <v>877</v>
      </c>
      <c r="E73" s="5" t="s">
        <v>146</v>
      </c>
      <c r="F73" s="31">
        <f>VLOOKUP(A73,認可保育園!$A$2:$D$510,4,0)</f>
        <v>0</v>
      </c>
      <c r="G73" s="31">
        <f>VLOOKUP(A73,認可保育園!$A$2:$E$510,5,0)</f>
        <v>0</v>
      </c>
      <c r="H73" s="31">
        <f>VLOOKUP(A73,認可保育園!$A$2:$F$510,6,0)</f>
        <v>0</v>
      </c>
      <c r="I73" s="31">
        <f>VLOOKUP(A73,認可保育園!$A$2:$G$510,7,0)</f>
        <v>0</v>
      </c>
      <c r="J73" s="31">
        <f>VLOOKUP(A73,認可保育園!$A$2:$H$510,8,0)</f>
        <v>0</v>
      </c>
      <c r="K73" s="31">
        <f>VLOOKUP(A73,認可保育園!$A$2:$I$510,9,0)</f>
        <v>0</v>
      </c>
      <c r="L73" s="31">
        <f t="shared" si="2"/>
        <v>0</v>
      </c>
      <c r="N73" s="1" t="s">
        <v>147</v>
      </c>
      <c r="O73" s="1" t="str">
        <f>VLOOKUP(N73,施設一覧!$I$2:$Q$1050,6,0)</f>
        <v>https://www.city.setagaya.lg.jp/mokuji/kodomo/003/001/003/d00145446.html</v>
      </c>
      <c r="P73" s="2" t="str">
        <f t="shared" si="3"/>
        <v>https://www.google.co.jp/maps?q=35.6443425,139.6759648</v>
      </c>
      <c r="Q73" s="1">
        <f>VLOOKUP(N73,施設一覧!$I$2:$Q$1040,8,0)</f>
        <v>35.6443425</v>
      </c>
      <c r="R73" s="1">
        <f>VLOOKUP(N73,施設一覧!$I$2:$Q$1050,9,0)</f>
        <v>139.6759648</v>
      </c>
    </row>
    <row r="74" spans="1:18" ht="15" customHeight="1">
      <c r="A74" s="5">
        <v>72</v>
      </c>
      <c r="B74" s="5" t="s">
        <v>745</v>
      </c>
      <c r="C74" s="6" t="s">
        <v>813</v>
      </c>
      <c r="D74" s="6" t="s">
        <v>877</v>
      </c>
      <c r="E74" s="5" t="s">
        <v>4309</v>
      </c>
      <c r="F74" s="31">
        <f>VLOOKUP(A74,認可保育園!$A$2:$D$510,4,0)</f>
        <v>0</v>
      </c>
      <c r="G74" s="31">
        <f>VLOOKUP(A74,認可保育園!$A$2:$E$510,5,0)</f>
        <v>0</v>
      </c>
      <c r="H74" s="31">
        <f>VLOOKUP(A74,認可保育園!$A$2:$F$510,6,0)</f>
        <v>0</v>
      </c>
      <c r="I74" s="31">
        <f>VLOOKUP(A74,認可保育園!$A$2:$G$510,7,0)</f>
        <v>0</v>
      </c>
      <c r="J74" s="31">
        <f>VLOOKUP(A74,認可保育園!$A$2:$H$510,8,0)</f>
        <v>0</v>
      </c>
      <c r="K74" s="31">
        <f>VLOOKUP(A74,認可保育園!$A$2:$I$510,9,0)</f>
        <v>0</v>
      </c>
      <c r="L74" s="31">
        <f t="shared" si="2"/>
        <v>0</v>
      </c>
      <c r="N74" s="1" t="s">
        <v>149</v>
      </c>
      <c r="O74" s="1" t="str">
        <f>VLOOKUP(N74,施設一覧!$I$2:$Q$1050,6,0)</f>
        <v>https://www.city.setagaya.lg.jp/mokuji/kodomo/003/001/003/d00152404.html</v>
      </c>
      <c r="P74" s="2" t="str">
        <f t="shared" si="3"/>
        <v>https://www.google.co.jp/maps?q=35.6370404,139.6703516</v>
      </c>
      <c r="Q74" s="1">
        <f>VLOOKUP(N74,施設一覧!$I$2:$Q$1040,8,0)</f>
        <v>35.637040399999997</v>
      </c>
      <c r="R74" s="1">
        <f>VLOOKUP(N74,施設一覧!$I$2:$Q$1050,9,0)</f>
        <v>139.6703516</v>
      </c>
    </row>
    <row r="75" spans="1:18" ht="15" customHeight="1">
      <c r="A75" s="5">
        <v>74</v>
      </c>
      <c r="B75" s="5" t="s">
        <v>745</v>
      </c>
      <c r="C75" s="6" t="s">
        <v>814</v>
      </c>
      <c r="D75" s="6" t="s">
        <v>878</v>
      </c>
      <c r="E75" s="5" t="s">
        <v>151</v>
      </c>
      <c r="F75" s="31">
        <f>VLOOKUP(A75,認可保育園!$A$2:$D$510,4,0)</f>
        <v>2</v>
      </c>
      <c r="G75" s="31">
        <f>VLOOKUP(A75,認可保育園!$A$2:$E$510,5,0)</f>
        <v>0</v>
      </c>
      <c r="H75" s="31">
        <f>VLOOKUP(A75,認可保育園!$A$2:$F$510,6,0)</f>
        <v>3</v>
      </c>
      <c r="I75" s="31" t="str">
        <f>VLOOKUP(A75,認可保育園!$A$2:$G$510,7,0)</f>
        <v>-</v>
      </c>
      <c r="J75" s="31" t="str">
        <f>VLOOKUP(A75,認可保育園!$A$2:$H$510,8,0)</f>
        <v>-</v>
      </c>
      <c r="K75" s="31" t="str">
        <f>VLOOKUP(A75,認可保育園!$A$2:$I$510,9,0)</f>
        <v>-</v>
      </c>
      <c r="L75" s="31">
        <f t="shared" si="2"/>
        <v>5</v>
      </c>
      <c r="N75" s="1" t="s">
        <v>152</v>
      </c>
      <c r="O75" s="1" t="str">
        <f>VLOOKUP(N75,施設一覧!$I$2:$Q$1050,6,0)</f>
        <v>https://www.city.setagaya.lg.jp/mokuji/kodomo/003/001/004/d00152470.html</v>
      </c>
      <c r="P75" s="2" t="str">
        <f t="shared" si="3"/>
        <v>https://www.google.co.jp/maps?q=35.6378069,139.666960199999</v>
      </c>
      <c r="Q75" s="1">
        <f>VLOOKUP(N75,施設一覧!$I$2:$Q$1040,8,0)</f>
        <v>35.637806900000001</v>
      </c>
      <c r="R75" s="1">
        <f>VLOOKUP(N75,施設一覧!$I$2:$Q$1050,9,0)</f>
        <v>139.66696019999901</v>
      </c>
    </row>
    <row r="76" spans="1:18" ht="15" customHeight="1">
      <c r="A76" s="5">
        <v>75</v>
      </c>
      <c r="B76" s="5" t="s">
        <v>745</v>
      </c>
      <c r="C76" s="6" t="s">
        <v>479</v>
      </c>
      <c r="D76" s="6" t="s">
        <v>878</v>
      </c>
      <c r="E76" s="5" t="s">
        <v>153</v>
      </c>
      <c r="F76" s="31">
        <f>VLOOKUP(A76,認可保育園!$A$2:$D$510,4,0)</f>
        <v>3</v>
      </c>
      <c r="G76" s="31">
        <f>VLOOKUP(A76,認可保育園!$A$2:$E$510,5,0)</f>
        <v>0</v>
      </c>
      <c r="H76" s="31">
        <f>VLOOKUP(A76,認可保育園!$A$2:$F$510,6,0)</f>
        <v>0</v>
      </c>
      <c r="I76" s="31" t="str">
        <f>VLOOKUP(A76,認可保育園!$A$2:$G$510,7,0)</f>
        <v>-</v>
      </c>
      <c r="J76" s="31" t="str">
        <f>VLOOKUP(A76,認可保育園!$A$2:$H$510,8,0)</f>
        <v>-</v>
      </c>
      <c r="K76" s="31" t="str">
        <f>VLOOKUP(A76,認可保育園!$A$2:$I$510,9,0)</f>
        <v>-</v>
      </c>
      <c r="L76" s="31">
        <f t="shared" si="2"/>
        <v>3</v>
      </c>
      <c r="N76" s="1" t="s">
        <v>154</v>
      </c>
      <c r="O76" s="1" t="str">
        <f>VLOOKUP(N76,施設一覧!$I$2:$Q$1050,6,0)</f>
        <v>https://www.city.setagaya.lg.jp/mokuji/kusei/012/003/004/002/d00152373.html</v>
      </c>
      <c r="P76" s="2" t="str">
        <f t="shared" si="3"/>
        <v>https://www.google.co.jp/maps?q=35.646825,139.659157899999</v>
      </c>
      <c r="Q76" s="1">
        <f>VLOOKUP(N76,施設一覧!$I$2:$Q$1040,8,0)</f>
        <v>35.646825</v>
      </c>
      <c r="R76" s="1">
        <f>VLOOKUP(N76,施設一覧!$I$2:$Q$1050,9,0)</f>
        <v>139.659157899999</v>
      </c>
    </row>
    <row r="77" spans="1:18" ht="15" customHeight="1">
      <c r="A77" s="5">
        <v>76</v>
      </c>
      <c r="B77" s="5" t="s">
        <v>745</v>
      </c>
      <c r="C77" s="6" t="s">
        <v>815</v>
      </c>
      <c r="D77" s="6" t="s">
        <v>878</v>
      </c>
      <c r="E77" s="6" t="s">
        <v>155</v>
      </c>
      <c r="F77" s="31">
        <f>VLOOKUP(A77,認可保育園!$A$2:$D$510,4,0)</f>
        <v>0</v>
      </c>
      <c r="G77" s="31">
        <f>VLOOKUP(A77,認可保育園!$A$2:$E$510,5,0)</f>
        <v>0</v>
      </c>
      <c r="H77" s="31">
        <f>VLOOKUP(A77,認可保育園!$A$2:$F$510,6,0)</f>
        <v>0</v>
      </c>
      <c r="I77" s="31" t="str">
        <f>VLOOKUP(A77,認可保育園!$A$2:$G$510,7,0)</f>
        <v>-</v>
      </c>
      <c r="J77" s="31" t="str">
        <f>VLOOKUP(A77,認可保育園!$A$2:$H$510,8,0)</f>
        <v>-</v>
      </c>
      <c r="K77" s="31" t="str">
        <f>VLOOKUP(A77,認可保育園!$A$2:$I$510,9,0)</f>
        <v>-</v>
      </c>
      <c r="L77" s="31">
        <f t="shared" si="2"/>
        <v>0</v>
      </c>
      <c r="N77" s="1" t="s">
        <v>156</v>
      </c>
      <c r="O77" s="1" t="str">
        <f>VLOOKUP(N77,施設一覧!$I$2:$Q$1050,6,0)</f>
        <v>https://www.city.setagaya.lg.jp/mokuji/kusei/012/003/004/002/d00165178.html</v>
      </c>
      <c r="P77" s="2" t="str">
        <f t="shared" si="3"/>
        <v>https://www.google.co.jp/maps?q=35.6480374,139.6356809</v>
      </c>
      <c r="Q77" s="1">
        <f>VLOOKUP(N77,施設一覧!$I$2:$Q$1040,8,0)</f>
        <v>35.6480374</v>
      </c>
      <c r="R77" s="1">
        <f>VLOOKUP(N77,施設一覧!$I$2:$Q$1050,9,0)</f>
        <v>139.63568090000001</v>
      </c>
    </row>
    <row r="78" spans="1:18" ht="15" customHeight="1">
      <c r="A78" s="5">
        <v>77</v>
      </c>
      <c r="B78" s="5" t="s">
        <v>745</v>
      </c>
      <c r="C78" s="6" t="s">
        <v>816</v>
      </c>
      <c r="D78" s="6" t="s">
        <v>878</v>
      </c>
      <c r="E78" s="6" t="s">
        <v>157</v>
      </c>
      <c r="F78" s="31">
        <f>VLOOKUP(A78,認可保育園!$A$2:$D$510,4,0)</f>
        <v>0</v>
      </c>
      <c r="G78" s="31">
        <f>VLOOKUP(A78,認可保育園!$A$2:$E$510,5,0)</f>
        <v>0</v>
      </c>
      <c r="H78" s="31">
        <f>VLOOKUP(A78,認可保育園!$A$2:$F$510,6,0)</f>
        <v>1</v>
      </c>
      <c r="I78" s="31" t="str">
        <f>VLOOKUP(A78,認可保育園!$A$2:$G$510,7,0)</f>
        <v>-</v>
      </c>
      <c r="J78" s="31" t="str">
        <f>VLOOKUP(A78,認可保育園!$A$2:$H$510,8,0)</f>
        <v>-</v>
      </c>
      <c r="K78" s="31" t="str">
        <f>VLOOKUP(A78,認可保育園!$A$2:$I$510,9,0)</f>
        <v>-</v>
      </c>
      <c r="L78" s="31">
        <f t="shared" si="2"/>
        <v>1</v>
      </c>
      <c r="N78" s="1" t="s">
        <v>158</v>
      </c>
      <c r="O78" s="1" t="str">
        <f>VLOOKUP(N78,施設一覧!$I$2:$Q$1050,6,0)</f>
        <v>https://www.city.setagaya.lg.jp/mokuji/kodomo/002/003/d00180266.html</v>
      </c>
      <c r="P78" s="2" t="str">
        <f t="shared" si="3"/>
        <v>https://www.google.co.jp/maps?q=35.6353695,139.6639875</v>
      </c>
      <c r="Q78" s="1">
        <f>VLOOKUP(N78,施設一覧!$I$2:$Q$1040,8,0)</f>
        <v>35.635369500000003</v>
      </c>
      <c r="R78" s="1">
        <f>VLOOKUP(N78,施設一覧!$I$2:$Q$1050,9,0)</f>
        <v>139.66398749999999</v>
      </c>
    </row>
    <row r="79" spans="1:18" ht="15" customHeight="1">
      <c r="A79" s="5">
        <v>78</v>
      </c>
      <c r="B79" s="5" t="s">
        <v>745</v>
      </c>
      <c r="C79" s="6" t="s">
        <v>817</v>
      </c>
      <c r="D79" s="6" t="s">
        <v>878</v>
      </c>
      <c r="E79" s="5" t="s">
        <v>159</v>
      </c>
      <c r="F79" s="31">
        <f>VLOOKUP(A79,認可保育園!$A$2:$D$510,4,0)</f>
        <v>5</v>
      </c>
      <c r="G79" s="31">
        <f>VLOOKUP(A79,認可保育園!$A$2:$E$510,5,0)</f>
        <v>0</v>
      </c>
      <c r="H79" s="31">
        <f>VLOOKUP(A79,認可保育園!$A$2:$F$510,6,0)</f>
        <v>1</v>
      </c>
      <c r="I79" s="31" t="str">
        <f>VLOOKUP(A79,認可保育園!$A$2:$G$510,7,0)</f>
        <v>-</v>
      </c>
      <c r="J79" s="31" t="str">
        <f>VLOOKUP(A79,認可保育園!$A$2:$H$510,8,0)</f>
        <v>-</v>
      </c>
      <c r="K79" s="31" t="str">
        <f>VLOOKUP(A79,認可保育園!$A$2:$I$510,9,0)</f>
        <v>-</v>
      </c>
      <c r="L79" s="31">
        <f t="shared" si="2"/>
        <v>6</v>
      </c>
      <c r="N79" s="1" t="s">
        <v>160</v>
      </c>
      <c r="O79" s="1" t="str">
        <f>VLOOKUP(N79,施設一覧!$I$2:$Q$1050,6,0)</f>
        <v>https://www.city.setagaya.lg.jp/mokuji/kusei/012/003/004/002/d00165181.html</v>
      </c>
      <c r="P79" s="2" t="str">
        <f t="shared" si="3"/>
        <v>https://www.google.co.jp/maps?q=35.6420537,139.6561059</v>
      </c>
      <c r="Q79" s="1">
        <f>VLOOKUP(N79,施設一覧!$I$2:$Q$1040,8,0)</f>
        <v>35.642053699999998</v>
      </c>
      <c r="R79" s="1">
        <f>VLOOKUP(N79,施設一覧!$I$2:$Q$1050,9,0)</f>
        <v>139.6561059</v>
      </c>
    </row>
    <row r="80" spans="1:18" ht="15" customHeight="1">
      <c r="A80" s="5">
        <v>79</v>
      </c>
      <c r="B80" s="5" t="s">
        <v>745</v>
      </c>
      <c r="C80" s="6" t="s">
        <v>818</v>
      </c>
      <c r="D80" s="6" t="s">
        <v>878</v>
      </c>
      <c r="E80" s="5" t="s">
        <v>161</v>
      </c>
      <c r="F80" s="31">
        <f>VLOOKUP(A80,認可保育園!$A$2:$D$510,4,0)</f>
        <v>4</v>
      </c>
      <c r="G80" s="31">
        <f>VLOOKUP(A80,認可保育園!$A$2:$E$510,5,0)</f>
        <v>0</v>
      </c>
      <c r="H80" s="31">
        <f>VLOOKUP(A80,認可保育園!$A$2:$F$510,6,0)</f>
        <v>0</v>
      </c>
      <c r="I80" s="31" t="str">
        <f>VLOOKUP(A80,認可保育園!$A$2:$G$510,7,0)</f>
        <v>-</v>
      </c>
      <c r="J80" s="31" t="str">
        <f>VLOOKUP(A80,認可保育園!$A$2:$H$510,8,0)</f>
        <v>-</v>
      </c>
      <c r="K80" s="31" t="str">
        <f>VLOOKUP(A80,認可保育園!$A$2:$I$510,9,0)</f>
        <v>-</v>
      </c>
      <c r="L80" s="31">
        <f t="shared" si="2"/>
        <v>4</v>
      </c>
      <c r="N80" s="1" t="s">
        <v>162</v>
      </c>
      <c r="O80" s="1" t="str">
        <f>VLOOKUP(N80,施設一覧!$I$2:$Q$1050,6,0)</f>
        <v>https://www.city.setagaya.lg.jp/mokuji/kusei/012/003/004/002/d00185206.html</v>
      </c>
      <c r="P80" s="2" t="str">
        <f t="shared" si="3"/>
        <v>https://www.google.co.jp/maps?q=35.6444529,139.6530338</v>
      </c>
      <c r="Q80" s="1">
        <f>VLOOKUP(N80,施設一覧!$I$2:$Q$1040,8,0)</f>
        <v>35.644452899999997</v>
      </c>
      <c r="R80" s="1">
        <f>VLOOKUP(N80,施設一覧!$I$2:$Q$1050,9,0)</f>
        <v>139.6530338</v>
      </c>
    </row>
    <row r="81" spans="1:18" ht="15" customHeight="1">
      <c r="A81" s="5">
        <v>80</v>
      </c>
      <c r="B81" s="5" t="s">
        <v>745</v>
      </c>
      <c r="C81" s="6" t="s">
        <v>819</v>
      </c>
      <c r="D81" s="6" t="s">
        <v>878</v>
      </c>
      <c r="E81" s="5" t="s">
        <v>161</v>
      </c>
      <c r="F81" s="31">
        <f>VLOOKUP(A81,認可保育園!$A$2:$D$510,4,0)</f>
        <v>0</v>
      </c>
      <c r="G81" s="31">
        <f>VLOOKUP(A81,認可保育園!$A$2:$E$510,5,0)</f>
        <v>0</v>
      </c>
      <c r="H81" s="31">
        <f>VLOOKUP(A81,認可保育園!$A$2:$F$510,6,0)</f>
        <v>0</v>
      </c>
      <c r="I81" s="31" t="str">
        <f>VLOOKUP(A81,認可保育園!$A$2:$G$510,7,0)</f>
        <v>-</v>
      </c>
      <c r="J81" s="31" t="str">
        <f>VLOOKUP(A81,認可保育園!$A$2:$H$510,8,0)</f>
        <v>-</v>
      </c>
      <c r="K81" s="31" t="str">
        <f>VLOOKUP(A81,認可保育園!$A$2:$I$510,9,0)</f>
        <v>-</v>
      </c>
      <c r="L81" s="31">
        <f t="shared" si="2"/>
        <v>0</v>
      </c>
      <c r="N81" s="1" t="s">
        <v>162</v>
      </c>
      <c r="O81" s="1" t="str">
        <f>VLOOKUP(N81,施設一覧!$I$2:$Q$1050,6,0)</f>
        <v>https://www.city.setagaya.lg.jp/mokuji/kusei/012/003/004/002/d00185206.html</v>
      </c>
      <c r="P81" s="2" t="str">
        <f t="shared" si="3"/>
        <v>https://www.google.co.jp/maps?q=35.6444529,139.6530338</v>
      </c>
      <c r="Q81" s="1">
        <f>VLOOKUP(N81,施設一覧!$I$2:$Q$1040,8,0)</f>
        <v>35.644452899999997</v>
      </c>
      <c r="R81" s="1">
        <f>VLOOKUP(N81,施設一覧!$I$2:$Q$1050,9,0)</f>
        <v>139.6530338</v>
      </c>
    </row>
    <row r="82" spans="1:18" ht="15" customHeight="1">
      <c r="A82" s="9">
        <v>82</v>
      </c>
      <c r="B82" s="9" t="s">
        <v>745</v>
      </c>
      <c r="C82" s="10" t="s">
        <v>891</v>
      </c>
      <c r="D82" s="10" t="s">
        <v>890</v>
      </c>
      <c r="E82" s="9" t="s">
        <v>901</v>
      </c>
      <c r="F82" s="32">
        <f>VLOOKUP(A82,保育室・保育ママ!$A$2:$D$19,3,0)</f>
        <v>3</v>
      </c>
      <c r="G82" s="32">
        <f>VLOOKUP(A82,保育室・保育ママ!$A$2:$E$19,4,0)</f>
        <v>3</v>
      </c>
      <c r="H82" s="32">
        <f>VLOOKUP(A82,保育室・保育ママ!$A$2:$F$19,5,0)</f>
        <v>3</v>
      </c>
      <c r="I82" s="32">
        <v>0</v>
      </c>
      <c r="J82" s="32">
        <v>0</v>
      </c>
      <c r="K82" s="32">
        <v>0</v>
      </c>
      <c r="L82" s="32">
        <f t="shared" si="2"/>
        <v>9</v>
      </c>
      <c r="N82" s="1" t="s">
        <v>894</v>
      </c>
      <c r="O82" s="1" t="str">
        <f>VLOOKUP(N82,施設一覧!$I$2:$Q$1050,6,0)</f>
        <v>https://www.city.setagaya.lg.jp/mokuji/kusei/012/003/005/d00011826.html</v>
      </c>
      <c r="P82" s="2" t="str">
        <f t="shared" ref="P82:P83" si="4">"https://www.google.co.jp/maps?q="&amp;Q82&amp;","&amp;R82</f>
        <v>https://www.google.co.jp/maps?q=35.6487306,139.6694735</v>
      </c>
      <c r="Q82" s="1">
        <f>VLOOKUP(N82,施設一覧!$I$2:$Q$1040,8,0)</f>
        <v>35.6487306</v>
      </c>
      <c r="R82" s="1">
        <f>VLOOKUP(N82,施設一覧!$I$2:$Q$1050,9,0)</f>
        <v>139.66947350000001</v>
      </c>
    </row>
    <row r="83" spans="1:18" ht="15" customHeight="1">
      <c r="A83" s="9">
        <v>83</v>
      </c>
      <c r="B83" s="9" t="s">
        <v>745</v>
      </c>
      <c r="C83" s="10" t="s">
        <v>892</v>
      </c>
      <c r="D83" s="10" t="s">
        <v>890</v>
      </c>
      <c r="E83" s="9" t="s">
        <v>902</v>
      </c>
      <c r="F83" s="32">
        <f>VLOOKUP(A83,保育室・保育ママ!$A$2:$D$19,3,0)</f>
        <v>1</v>
      </c>
      <c r="G83" s="32">
        <f>VLOOKUP(A83,保育室・保育ママ!$A$2:$E$19,4,0)</f>
        <v>1</v>
      </c>
      <c r="H83" s="32">
        <f>VLOOKUP(A83,保育室・保育ママ!$A$2:$F$19,5,0)</f>
        <v>1</v>
      </c>
      <c r="I83" s="32">
        <v>0</v>
      </c>
      <c r="J83" s="32">
        <v>0</v>
      </c>
      <c r="K83" s="32">
        <v>0</v>
      </c>
      <c r="L83" s="32">
        <f t="shared" si="2"/>
        <v>3</v>
      </c>
      <c r="N83" s="1" t="s">
        <v>895</v>
      </c>
      <c r="O83" s="1" t="str">
        <f>VLOOKUP(N83,施設一覧!$I$2:$Q$1050,6,0)</f>
        <v>https://www.city.setagaya.lg.jp/mokuji/kusei/012/003/005/d00011828.html</v>
      </c>
      <c r="P83" s="2" t="str">
        <f t="shared" si="4"/>
        <v>https://www.google.co.jp/maps?q=35.6536275,139.6783948</v>
      </c>
      <c r="Q83" s="1">
        <f>VLOOKUP(N83,施設一覧!$I$2:$Q$1040,8,0)</f>
        <v>35.653627499999999</v>
      </c>
      <c r="R83" s="1">
        <f>VLOOKUP(N83,施設一覧!$I$2:$Q$1050,9,0)</f>
        <v>139.67839480000001</v>
      </c>
    </row>
    <row r="84" spans="1:18" ht="15" customHeight="1">
      <c r="A84" s="7">
        <v>84</v>
      </c>
      <c r="B84" s="7" t="s">
        <v>745</v>
      </c>
      <c r="C84" s="8" t="s">
        <v>996</v>
      </c>
      <c r="D84" s="8" t="s">
        <v>899</v>
      </c>
      <c r="E84" s="7" t="s">
        <v>900</v>
      </c>
      <c r="F84" s="33">
        <f>VLOOKUP(A84,認証保育所!$A$2:$C$97,3,0)</f>
        <v>3</v>
      </c>
      <c r="G84" s="33">
        <f>VLOOKUP(A84,認証保育所!$A$2:$D$97,4,0)</f>
        <v>0</v>
      </c>
      <c r="H84" s="33">
        <f>VLOOKUP(A84,認証保育所!$A$2:$E$97,5,0)</f>
        <v>0</v>
      </c>
      <c r="I84" s="33" t="str">
        <f>VLOOKUP(A84,認証保育所!$A$2:$F$97,6,0)</f>
        <v>-</v>
      </c>
      <c r="J84" s="33" t="str">
        <f>VLOOKUP(A84,認証保育所!$A$2:$G$97,7,0)</f>
        <v>-</v>
      </c>
      <c r="K84" s="33" t="str">
        <f>VLOOKUP(A84,認証保育所!$A$2:$H$97,8,0)</f>
        <v>-</v>
      </c>
      <c r="L84" s="33">
        <f t="shared" si="2"/>
        <v>3</v>
      </c>
      <c r="N84" s="1" t="s">
        <v>537</v>
      </c>
      <c r="O84" s="1" t="str">
        <f>VLOOKUP(N84,施設一覧!$I$2:$Q$1050,6,0)</f>
        <v>https://www.city.setagaya.lg.jp/mokuji/kusei/012/003/007/001/d00038963.html</v>
      </c>
      <c r="P84" s="2" t="str">
        <f t="shared" ref="P84:P91" si="5">"https://www.google.co.jp/maps?q="&amp;Q84&amp;","&amp;R84</f>
        <v>https://www.google.co.jp/maps?q=35.6388986,139.6744206</v>
      </c>
      <c r="Q84" s="1">
        <f>VLOOKUP(N84,施設一覧!$I$2:$Q$1040,8,0)</f>
        <v>35.638898599999997</v>
      </c>
      <c r="R84" s="1">
        <f>VLOOKUP(N84,施設一覧!$I$2:$Q$1050,9,0)</f>
        <v>139.67442059999999</v>
      </c>
    </row>
    <row r="85" spans="1:18" ht="15" customHeight="1">
      <c r="A85" s="7">
        <v>85</v>
      </c>
      <c r="B85" s="7" t="s">
        <v>745</v>
      </c>
      <c r="C85" s="8" t="s">
        <v>1003</v>
      </c>
      <c r="D85" s="8" t="s">
        <v>899</v>
      </c>
      <c r="E85" s="7" t="s">
        <v>903</v>
      </c>
      <c r="F85" s="33">
        <f>VLOOKUP(A85,認証保育所!$A$2:$C$97,3,0)</f>
        <v>4</v>
      </c>
      <c r="G85" s="33">
        <f>VLOOKUP(A85,認証保育所!$A$2:$D$97,4,0)</f>
        <v>3</v>
      </c>
      <c r="H85" s="33">
        <f>VLOOKUP(A85,認証保育所!$A$2:$E$97,5,0)</f>
        <v>1</v>
      </c>
      <c r="I85" s="33" t="str">
        <f>VLOOKUP(A85,認証保育所!$A$2:$F$97,6,0)</f>
        <v>-</v>
      </c>
      <c r="J85" s="33" t="str">
        <f>VLOOKUP(A85,認証保育所!$A$2:$G$97,7,0)</f>
        <v>-</v>
      </c>
      <c r="K85" s="33" t="str">
        <f>VLOOKUP(A85,認証保育所!$A$2:$H$97,8,0)</f>
        <v>-</v>
      </c>
      <c r="L85" s="33">
        <f t="shared" si="2"/>
        <v>8</v>
      </c>
      <c r="N85" s="1" t="s">
        <v>552</v>
      </c>
      <c r="O85" s="1" t="str">
        <f>VLOOKUP(N85,施設一覧!$I$2:$Q$1050,6,0)</f>
        <v>https://www.city.setagaya.lg.jp/mokuji/kusei/012/003/007/001/d00022614.html</v>
      </c>
      <c r="P85" s="2" t="str">
        <f t="shared" si="5"/>
        <v>https://www.google.co.jp/maps?q=35.6353179,139.6422514</v>
      </c>
      <c r="Q85" s="1">
        <f>VLOOKUP(N85,施設一覧!$I$2:$Q$1040,8,0)</f>
        <v>35.635317899999997</v>
      </c>
      <c r="R85" s="1">
        <f>VLOOKUP(N85,施設一覧!$I$2:$Q$1050,9,0)</f>
        <v>139.64225139999999</v>
      </c>
    </row>
    <row r="86" spans="1:18" ht="15" customHeight="1">
      <c r="A86" s="7">
        <v>87</v>
      </c>
      <c r="B86" s="7" t="s">
        <v>745</v>
      </c>
      <c r="C86" s="8" t="s">
        <v>997</v>
      </c>
      <c r="D86" s="8" t="s">
        <v>899</v>
      </c>
      <c r="E86" s="7" t="s">
        <v>904</v>
      </c>
      <c r="F86" s="33">
        <f>VLOOKUP(A86,認証保育所!$A$2:$C$97,3,0)</f>
        <v>0</v>
      </c>
      <c r="G86" s="33">
        <f>VLOOKUP(A86,認証保育所!$A$2:$D$97,4,0)</f>
        <v>0</v>
      </c>
      <c r="H86" s="33">
        <f>VLOOKUP(A86,認証保育所!$A$2:$E$97,5,0)</f>
        <v>0</v>
      </c>
      <c r="I86" s="33">
        <f>VLOOKUP(A86,認証保育所!$A$2:$F$97,6,0)</f>
        <v>0</v>
      </c>
      <c r="J86" s="33">
        <f>VLOOKUP(A86,認証保育所!$A$2:$G$97,7,0)</f>
        <v>0</v>
      </c>
      <c r="K86" s="33">
        <f>VLOOKUP(A86,認証保育所!$A$2:$H$97,8,0)</f>
        <v>0</v>
      </c>
      <c r="L86" s="33">
        <f t="shared" si="2"/>
        <v>0</v>
      </c>
      <c r="N86" s="1" t="s">
        <v>539</v>
      </c>
      <c r="O86" s="1" t="str">
        <f>VLOOKUP(N86,施設一覧!$I$2:$Q$1050,6,0)</f>
        <v>https://www.city.setagaya.lg.jp/mokuji/kusei/012/003/007/001/d00011871.html</v>
      </c>
      <c r="P86" s="2" t="str">
        <f t="shared" si="5"/>
        <v>https://www.google.co.jp/maps?q=35.6387291,139.6724486</v>
      </c>
      <c r="Q86" s="1">
        <f>VLOOKUP(N86,施設一覧!$I$2:$Q$1040,8,0)</f>
        <v>35.638729099999999</v>
      </c>
      <c r="R86" s="1">
        <f>VLOOKUP(N86,施設一覧!$I$2:$Q$1050,9,0)</f>
        <v>139.6724486</v>
      </c>
    </row>
    <row r="87" spans="1:18" ht="15" customHeight="1">
      <c r="A87" s="7">
        <v>88</v>
      </c>
      <c r="B87" s="7" t="s">
        <v>745</v>
      </c>
      <c r="C87" s="8" t="s">
        <v>998</v>
      </c>
      <c r="D87" s="8" t="s">
        <v>899</v>
      </c>
      <c r="E87" s="7" t="s">
        <v>905</v>
      </c>
      <c r="F87" s="33">
        <f>VLOOKUP(A87,認証保育所!$A$2:$C$97,3,0)</f>
        <v>2</v>
      </c>
      <c r="G87" s="33">
        <f>VLOOKUP(A87,認証保育所!$A$2:$D$97,4,0)</f>
        <v>1</v>
      </c>
      <c r="H87" s="33">
        <f>VLOOKUP(A87,認証保育所!$A$2:$E$97,5,0)</f>
        <v>1</v>
      </c>
      <c r="I87" s="33" t="str">
        <f>VLOOKUP(A87,認証保育所!$A$2:$F$97,6,0)</f>
        <v>-</v>
      </c>
      <c r="J87" s="33" t="str">
        <f>VLOOKUP(A87,認証保育所!$A$2:$G$97,7,0)</f>
        <v>-</v>
      </c>
      <c r="K87" s="33" t="str">
        <f>VLOOKUP(A87,認証保育所!$A$2:$H$97,8,0)</f>
        <v>-</v>
      </c>
      <c r="L87" s="33">
        <f t="shared" si="2"/>
        <v>4</v>
      </c>
      <c r="N87" s="1" t="s">
        <v>304</v>
      </c>
      <c r="O87" s="1" t="str">
        <f>VLOOKUP(N87,施設一覧!$I$2:$Q$1050,6,0)</f>
        <v>https://www.city.setagaya.lg.jp/mokuji/kusei/012/003/007/001/d00158239.html</v>
      </c>
      <c r="P87" s="2" t="str">
        <f t="shared" si="5"/>
        <v>https://www.google.co.jp/maps?q=35.641048,139.665463</v>
      </c>
      <c r="Q87" s="1">
        <f>VLOOKUP(N87,施設一覧!$I$2:$Q$1040,8,0)</f>
        <v>35.641047999999998</v>
      </c>
      <c r="R87" s="1">
        <f>VLOOKUP(N87,施設一覧!$I$2:$Q$1050,9,0)</f>
        <v>139.66546299999999</v>
      </c>
    </row>
    <row r="88" spans="1:18" ht="15" customHeight="1">
      <c r="A88" s="7">
        <v>89</v>
      </c>
      <c r="B88" s="7" t="s">
        <v>745</v>
      </c>
      <c r="C88" s="8" t="s">
        <v>999</v>
      </c>
      <c r="D88" s="8" t="s">
        <v>899</v>
      </c>
      <c r="E88" s="7" t="s">
        <v>906</v>
      </c>
      <c r="F88" s="33">
        <f>VLOOKUP(A88,認証保育所!$A$2:$C$97,3,0)</f>
        <v>0</v>
      </c>
      <c r="G88" s="33">
        <f>VLOOKUP(A88,認証保育所!$A$2:$D$97,4,0)</f>
        <v>0</v>
      </c>
      <c r="H88" s="33">
        <f>VLOOKUP(A88,認証保育所!$A$2:$E$97,5,0)</f>
        <v>0</v>
      </c>
      <c r="I88" s="33">
        <f>VLOOKUP(A88,認証保育所!$A$2:$F$97,6,0)</f>
        <v>0</v>
      </c>
      <c r="J88" s="33">
        <f>VLOOKUP(A88,認証保育所!$A$2:$G$97,7,0)</f>
        <v>0</v>
      </c>
      <c r="K88" s="33">
        <f>VLOOKUP(A88,認証保育所!$A$2:$H$97,8,0)</f>
        <v>0</v>
      </c>
      <c r="L88" s="33">
        <f t="shared" si="2"/>
        <v>0</v>
      </c>
      <c r="N88" s="1" t="s">
        <v>547</v>
      </c>
      <c r="O88" s="1" t="str">
        <f>VLOOKUP(N88,施設一覧!$I$2:$Q$1050,6,0)</f>
        <v>https://www.city.setagaya.lg.jp/mokuji/kusei/012/003/007/001/d00011872.html</v>
      </c>
      <c r="P88" s="2" t="str">
        <f t="shared" si="5"/>
        <v>https://www.google.co.jp/maps?q=35.6347543,139.6632273</v>
      </c>
      <c r="Q88" s="1">
        <f>VLOOKUP(N88,施設一覧!$I$2:$Q$1040,8,0)</f>
        <v>35.634754299999997</v>
      </c>
      <c r="R88" s="1">
        <f>VLOOKUP(N88,施設一覧!$I$2:$Q$1050,9,0)</f>
        <v>139.66322729999999</v>
      </c>
    </row>
    <row r="89" spans="1:18" ht="15" customHeight="1">
      <c r="A89" s="7">
        <v>90</v>
      </c>
      <c r="B89" s="7" t="s">
        <v>745</v>
      </c>
      <c r="C89" s="8" t="s">
        <v>1000</v>
      </c>
      <c r="D89" s="8" t="s">
        <v>899</v>
      </c>
      <c r="E89" s="7" t="s">
        <v>907</v>
      </c>
      <c r="F89" s="33">
        <f>VLOOKUP(A89,認証保育所!$A$2:$C$97,3,0)</f>
        <v>0</v>
      </c>
      <c r="G89" s="33">
        <f>VLOOKUP(A89,認証保育所!$A$2:$D$97,4,0)</f>
        <v>1</v>
      </c>
      <c r="H89" s="33">
        <f>VLOOKUP(A89,認証保育所!$A$2:$E$97,5,0)</f>
        <v>0</v>
      </c>
      <c r="I89" s="33" t="str">
        <f>VLOOKUP(A89,認証保育所!$A$2:$F$97,6,0)</f>
        <v>-</v>
      </c>
      <c r="J89" s="33" t="str">
        <f>VLOOKUP(A89,認証保育所!$A$2:$G$97,7,0)</f>
        <v>-</v>
      </c>
      <c r="K89" s="33" t="str">
        <f>VLOOKUP(A89,認証保育所!$A$2:$H$97,8,0)</f>
        <v>-</v>
      </c>
      <c r="L89" s="33">
        <f t="shared" si="2"/>
        <v>1</v>
      </c>
      <c r="N89" s="1" t="s">
        <v>305</v>
      </c>
      <c r="O89" s="1" t="str">
        <f>VLOOKUP(N89,施設一覧!$I$2:$Q$1050,6,0)</f>
        <v>https://www.city.setagaya.lg.jp/mokuji/kusei/012/003/007/001/d00155811.html</v>
      </c>
      <c r="P89" s="2" t="str">
        <f t="shared" si="5"/>
        <v>https://www.google.co.jp/maps?q=35.645289,139.675034</v>
      </c>
      <c r="Q89" s="1">
        <f>VLOOKUP(N89,施設一覧!$I$2:$Q$1040,8,0)</f>
        <v>35.645288999999998</v>
      </c>
      <c r="R89" s="1">
        <f>VLOOKUP(N89,施設一覧!$I$2:$Q$1050,9,0)</f>
        <v>139.67503400000001</v>
      </c>
    </row>
    <row r="90" spans="1:18" ht="15" customHeight="1">
      <c r="A90" s="7">
        <v>91</v>
      </c>
      <c r="B90" s="7" t="s">
        <v>745</v>
      </c>
      <c r="C90" s="8" t="s">
        <v>1001</v>
      </c>
      <c r="D90" s="8" t="s">
        <v>899</v>
      </c>
      <c r="E90" s="7" t="s">
        <v>908</v>
      </c>
      <c r="F90" s="33">
        <f>VLOOKUP(A90,認証保育所!$A$2:$C$97,3,0)</f>
        <v>2</v>
      </c>
      <c r="G90" s="33">
        <f>VLOOKUP(A90,認証保育所!$A$2:$D$97,4,0)</f>
        <v>0</v>
      </c>
      <c r="H90" s="33">
        <f>VLOOKUP(A90,認証保育所!$A$2:$E$97,5,0)</f>
        <v>0</v>
      </c>
      <c r="I90" s="33">
        <f>VLOOKUP(A90,認証保育所!$A$2:$F$97,6,0)</f>
        <v>0</v>
      </c>
      <c r="J90" s="33">
        <f>VLOOKUP(A90,認証保育所!$A$2:$G$97,7,0)</f>
        <v>0</v>
      </c>
      <c r="K90" s="33">
        <f>VLOOKUP(A90,認証保育所!$A$2:$H$97,8,0)</f>
        <v>0</v>
      </c>
      <c r="L90" s="33">
        <f t="shared" si="2"/>
        <v>2</v>
      </c>
      <c r="N90" s="1" t="s">
        <v>478</v>
      </c>
      <c r="O90" s="1" t="str">
        <f>VLOOKUP(N90,施設一覧!$I$2:$Q$1050,6,0)</f>
        <v>https://www.city.setagaya.lg.jp/mokuji/kusei/012/003/007/001/d00017423.html</v>
      </c>
      <c r="P90" s="2" t="str">
        <f t="shared" si="5"/>
        <v>https://www.google.co.jp/maps?q=35.6511276,139.6704595</v>
      </c>
      <c r="Q90" s="1">
        <f>VLOOKUP(N90,施設一覧!$I$2:$Q$1040,8,0)</f>
        <v>35.651127600000002</v>
      </c>
      <c r="R90" s="1">
        <f>VLOOKUP(N90,施設一覧!$I$2:$Q$1050,9,0)</f>
        <v>139.67045949999999</v>
      </c>
    </row>
    <row r="91" spans="1:18" ht="15" customHeight="1">
      <c r="A91" s="7">
        <v>92</v>
      </c>
      <c r="B91" s="7" t="s">
        <v>745</v>
      </c>
      <c r="C91" s="8" t="s">
        <v>1002</v>
      </c>
      <c r="D91" s="8" t="s">
        <v>899</v>
      </c>
      <c r="E91" s="7" t="s">
        <v>303</v>
      </c>
      <c r="F91" s="33">
        <f>VLOOKUP(A91,認証保育所!$A$2:$C$97,3,0)</f>
        <v>0</v>
      </c>
      <c r="G91" s="33">
        <f>VLOOKUP(A91,認証保育所!$A$2:$D$97,4,0)</f>
        <v>0</v>
      </c>
      <c r="H91" s="33">
        <f>VLOOKUP(A91,認証保育所!$A$2:$E$97,5,0)</f>
        <v>0</v>
      </c>
      <c r="I91" s="33">
        <f>VLOOKUP(A91,認証保育所!$A$2:$F$97,6,0)</f>
        <v>0</v>
      </c>
      <c r="J91" s="33">
        <f>VLOOKUP(A91,認証保育所!$A$2:$G$97,7,0)</f>
        <v>0</v>
      </c>
      <c r="K91" s="33">
        <f>VLOOKUP(A91,認証保育所!$A$2:$H$97,8,0)</f>
        <v>0</v>
      </c>
      <c r="L91" s="33">
        <f t="shared" si="2"/>
        <v>0</v>
      </c>
      <c r="N91" s="1" t="s">
        <v>909</v>
      </c>
      <c r="O91" s="1" t="str">
        <f>VLOOKUP(N91,施設一覧!$I$2:$Q$1050,6,0)</f>
        <v>https://www.city.setagaya.lg.jp/mokuji/kusei/012/003/007/001/d00158243.html</v>
      </c>
      <c r="P91" s="2" t="str">
        <f t="shared" si="5"/>
        <v>https://www.google.co.jp/maps?q=35.634968,139.645182</v>
      </c>
      <c r="Q91" s="1">
        <f>VLOOKUP(N91,施設一覧!$I$2:$Q$1040,8,0)</f>
        <v>35.634968000000001</v>
      </c>
      <c r="R91" s="1">
        <f>VLOOKUP(N91,施設一覧!$I$2:$Q$1050,9,0)</f>
        <v>139.64518200000001</v>
      </c>
    </row>
    <row r="92" spans="1:18" ht="15" customHeight="1">
      <c r="A92" s="11">
        <v>95</v>
      </c>
      <c r="B92" s="11" t="s">
        <v>745</v>
      </c>
      <c r="C92" s="12" t="s">
        <v>925</v>
      </c>
      <c r="D92" s="12" t="s">
        <v>924</v>
      </c>
      <c r="E92" s="11" t="s">
        <v>933</v>
      </c>
      <c r="F92" s="34">
        <f>VLOOKUP(A92,企業主導型!$A$2:$C$99,3,0)</f>
        <v>0</v>
      </c>
      <c r="G92" s="34">
        <f>VLOOKUP(A92,企業主導型!$A$2:$D$99,4,0)</f>
        <v>4</v>
      </c>
      <c r="H92" s="34">
        <f>VLOOKUP(A92,企業主導型!$A$2:$E$99,5,0)</f>
        <v>4</v>
      </c>
      <c r="I92" s="34" t="str">
        <f>VLOOKUP(A92,企業主導型!$A$2:$F$99,6,0)</f>
        <v>-</v>
      </c>
      <c r="J92" s="34" t="str">
        <f>VLOOKUP(A92,企業主導型!$A$2:$G$99,7,0)</f>
        <v>-</v>
      </c>
      <c r="K92" s="34" t="str">
        <f>VLOOKUP(A92,企業主導型!$A$2:$H$99,8,0)</f>
        <v>-</v>
      </c>
      <c r="L92" s="34">
        <f t="shared" si="2"/>
        <v>8</v>
      </c>
      <c r="N92" s="1" t="s">
        <v>943</v>
      </c>
      <c r="P92" s="2" t="str">
        <f t="shared" ref="P92:P101" si="6">"https://www.google.co.jp/maps?q="&amp;Q92&amp;","&amp;R92</f>
        <v>https://www.google.co.jp/maps?q=35.6479987,139.6268807</v>
      </c>
      <c r="Q92" s="1">
        <f>VLOOKUP(N92,施設一覧!$I$2:$Q$1040,8,0)</f>
        <v>35.647998700000002</v>
      </c>
      <c r="R92" s="1">
        <f>VLOOKUP(N92,施設一覧!$I$2:$Q$1050,9,0)</f>
        <v>139.62688069999999</v>
      </c>
    </row>
    <row r="93" spans="1:18" ht="15" customHeight="1">
      <c r="A93" s="11">
        <v>96</v>
      </c>
      <c r="B93" s="11" t="s">
        <v>745</v>
      </c>
      <c r="C93" s="12" t="s">
        <v>926</v>
      </c>
      <c r="D93" s="12" t="s">
        <v>924</v>
      </c>
      <c r="E93" s="11" t="s">
        <v>934</v>
      </c>
      <c r="F93" s="34">
        <f>VLOOKUP(A93,企業主導型!$A$2:$C$99,3,0)</f>
        <v>0</v>
      </c>
      <c r="G93" s="34">
        <f>VLOOKUP(A93,企業主導型!$A$2:$D$99,4,0)</f>
        <v>0</v>
      </c>
      <c r="H93" s="34">
        <f>VLOOKUP(A93,企業主導型!$A$2:$E$99,5,0)</f>
        <v>0</v>
      </c>
      <c r="I93" s="34" t="str">
        <f>VLOOKUP(A93,企業主導型!$A$2:$F$99,6,0)</f>
        <v>-</v>
      </c>
      <c r="J93" s="34" t="str">
        <f>VLOOKUP(A93,企業主導型!$A$2:$G$99,7,0)</f>
        <v>-</v>
      </c>
      <c r="K93" s="34" t="str">
        <f>VLOOKUP(A93,企業主導型!$A$2:$H$99,8,0)</f>
        <v>-</v>
      </c>
      <c r="L93" s="34">
        <f t="shared" si="2"/>
        <v>0</v>
      </c>
      <c r="N93" s="1" t="s">
        <v>944</v>
      </c>
      <c r="P93" s="2" t="str">
        <f t="shared" si="6"/>
        <v>https://www.google.co.jp/maps?q=35.6508334,139.637717</v>
      </c>
      <c r="Q93" s="1">
        <f>VLOOKUP(N93,施設一覧!$I$2:$Q$1040,8,0)</f>
        <v>35.650833400000003</v>
      </c>
      <c r="R93" s="1">
        <f>VLOOKUP(N93,施設一覧!$I$2:$Q$1050,9,0)</f>
        <v>139.63771700000001</v>
      </c>
    </row>
    <row r="94" spans="1:18" ht="15" customHeight="1">
      <c r="A94" s="11">
        <v>97</v>
      </c>
      <c r="B94" s="11" t="s">
        <v>745</v>
      </c>
      <c r="C94" s="11" t="s">
        <v>4469</v>
      </c>
      <c r="D94" s="12" t="s">
        <v>924</v>
      </c>
      <c r="E94" s="11" t="s">
        <v>935</v>
      </c>
      <c r="F94" s="34">
        <f>VLOOKUP(A94,企業主導型!$A$2:$C$99,3,0)</f>
        <v>1</v>
      </c>
      <c r="G94" s="34">
        <f>VLOOKUP(A94,企業主導型!$A$2:$D$99,4,0)</f>
        <v>0</v>
      </c>
      <c r="H94" s="34">
        <f>VLOOKUP(A94,企業主導型!$A$2:$E$99,5,0)</f>
        <v>0</v>
      </c>
      <c r="I94" s="34" t="str">
        <f>VLOOKUP(A94,企業主導型!$A$2:$F$99,6,0)</f>
        <v>-</v>
      </c>
      <c r="J94" s="34" t="str">
        <f>VLOOKUP(A94,企業主導型!$A$2:$G$99,7,0)</f>
        <v>-</v>
      </c>
      <c r="K94" s="34" t="str">
        <f>VLOOKUP(A94,企業主導型!$A$2:$H$99,8,0)</f>
        <v>-</v>
      </c>
      <c r="L94" s="34">
        <f t="shared" si="2"/>
        <v>1</v>
      </c>
      <c r="N94" s="1" t="s">
        <v>945</v>
      </c>
      <c r="P94" s="2" t="str">
        <f t="shared" si="6"/>
        <v>https://www.google.co.jp/maps?q=35.6510871,139.6385464</v>
      </c>
      <c r="Q94" s="1">
        <f>VLOOKUP(N94,施設一覧!$I$2:$Q$1040,8,0)</f>
        <v>35.651087099999998</v>
      </c>
      <c r="R94" s="1">
        <f>VLOOKUP(N94,施設一覧!$I$2:$Q$1050,9,0)</f>
        <v>139.6385464</v>
      </c>
    </row>
    <row r="95" spans="1:18" ht="15" customHeight="1">
      <c r="A95" s="11">
        <v>98</v>
      </c>
      <c r="B95" s="11" t="s">
        <v>745</v>
      </c>
      <c r="C95" s="11" t="s">
        <v>927</v>
      </c>
      <c r="D95" s="12" t="s">
        <v>924</v>
      </c>
      <c r="E95" s="11" t="s">
        <v>936</v>
      </c>
      <c r="F95" s="34">
        <f>VLOOKUP(A95,企業主導型!$A$2:$C$99,3,0)</f>
        <v>0</v>
      </c>
      <c r="G95" s="34">
        <f>VLOOKUP(A95,企業主導型!$A$2:$D$99,4,0)</f>
        <v>1</v>
      </c>
      <c r="H95" s="34">
        <f>VLOOKUP(A95,企業主導型!$A$2:$E$99,5,0)</f>
        <v>1</v>
      </c>
      <c r="I95" s="34" t="str">
        <f>VLOOKUP(A95,企業主導型!$A$2:$F$99,6,0)</f>
        <v>-</v>
      </c>
      <c r="J95" s="34" t="str">
        <f>VLOOKUP(A95,企業主導型!$A$2:$G$99,7,0)</f>
        <v>-</v>
      </c>
      <c r="K95" s="34" t="str">
        <f>VLOOKUP(A95,企業主導型!$A$2:$H$99,8,0)</f>
        <v>-</v>
      </c>
      <c r="L95" s="34">
        <f t="shared" si="2"/>
        <v>2</v>
      </c>
      <c r="N95" s="1" t="s">
        <v>4467</v>
      </c>
      <c r="P95" s="2" t="str">
        <f>"https://www.google.co.jp/maps?q="&amp;Q95&amp;","&amp;R95</f>
        <v>https://www.google.co.jp/maps?q=35.644481,139.6571463</v>
      </c>
      <c r="Q95" s="1">
        <f>VLOOKUP(N95,施設一覧!$I$2:$Q$1040,8,0)</f>
        <v>35.644480999999999</v>
      </c>
      <c r="R95" s="1">
        <f>VLOOKUP(N95,施設一覧!$I$2:$Q$1050,9,0)</f>
        <v>139.65714629999999</v>
      </c>
    </row>
    <row r="96" spans="1:18" ht="15" customHeight="1">
      <c r="A96" s="11">
        <v>99</v>
      </c>
      <c r="B96" s="11" t="s">
        <v>745</v>
      </c>
      <c r="C96" s="11" t="s">
        <v>4325</v>
      </c>
      <c r="D96" s="12" t="s">
        <v>924</v>
      </c>
      <c r="E96" s="11" t="s">
        <v>937</v>
      </c>
      <c r="F96" s="34">
        <f>VLOOKUP(A96,企業主導型!$A$2:$C$99,3,0)</f>
        <v>0</v>
      </c>
      <c r="G96" s="34">
        <f>VLOOKUP(A96,企業主導型!$A$2:$D$99,4,0)</f>
        <v>0</v>
      </c>
      <c r="H96" s="34">
        <f>VLOOKUP(A96,企業主導型!$A$2:$E$99,5,0)</f>
        <v>0</v>
      </c>
      <c r="I96" s="34">
        <f>VLOOKUP(A96,企業主導型!$A$2:$F$99,6,0)</f>
        <v>0</v>
      </c>
      <c r="J96" s="34">
        <f>VLOOKUP(A96,企業主導型!$A$2:$G$99,7,0)</f>
        <v>0</v>
      </c>
      <c r="K96" s="34">
        <f>VLOOKUP(A96,企業主導型!$A$2:$H$99,8,0)</f>
        <v>0</v>
      </c>
      <c r="L96" s="34">
        <f t="shared" si="2"/>
        <v>0</v>
      </c>
      <c r="N96" s="1" t="s">
        <v>946</v>
      </c>
      <c r="P96" s="2" t="str">
        <f t="shared" si="6"/>
        <v>https://www.google.co.jp/maps?q=35.6321225,139.6580631</v>
      </c>
      <c r="Q96" s="1">
        <f>VLOOKUP(N96,施設一覧!$I$2:$Q$1040,8,0)</f>
        <v>35.632122500000001</v>
      </c>
      <c r="R96" s="1">
        <f>VLOOKUP(N96,施設一覧!$I$2:$Q$1050,9,0)</f>
        <v>139.65806309999999</v>
      </c>
    </row>
    <row r="97" spans="1:19" ht="15" customHeight="1">
      <c r="A97" s="11">
        <v>100</v>
      </c>
      <c r="B97" s="11" t="s">
        <v>745</v>
      </c>
      <c r="C97" s="11" t="s">
        <v>928</v>
      </c>
      <c r="D97" s="12" t="s">
        <v>924</v>
      </c>
      <c r="E97" s="11" t="s">
        <v>938</v>
      </c>
      <c r="F97" s="34">
        <f>VLOOKUP(A97,企業主導型!$A$2:$C$99,3,0)</f>
        <v>1</v>
      </c>
      <c r="G97" s="34">
        <f>VLOOKUP(A97,企業主導型!$A$2:$D$99,4,0)</f>
        <v>1</v>
      </c>
      <c r="H97" s="34">
        <f>VLOOKUP(A97,企業主導型!$A$2:$E$99,5,0)</f>
        <v>0</v>
      </c>
      <c r="I97" s="34">
        <f>VLOOKUP(A97,企業主導型!$A$2:$F$99,6,0)</f>
        <v>0</v>
      </c>
      <c r="J97" s="34">
        <f>VLOOKUP(A97,企業主導型!$A$2:$G$99,7,0)</f>
        <v>0</v>
      </c>
      <c r="K97" s="34" t="str">
        <f>VLOOKUP(A97,企業主導型!$A$2:$H$99,8,0)</f>
        <v>-</v>
      </c>
      <c r="L97" s="34">
        <f t="shared" si="2"/>
        <v>2</v>
      </c>
      <c r="N97" s="1" t="s">
        <v>947</v>
      </c>
      <c r="P97" s="2" t="str">
        <f t="shared" si="6"/>
        <v>https://www.google.co.jp/maps?q=35.646374,139.6705012</v>
      </c>
      <c r="Q97" s="1">
        <f>VLOOKUP(N97,施設一覧!$I$2:$Q$1040,8,0)</f>
        <v>35.646374000000002</v>
      </c>
      <c r="R97" s="1">
        <f>VLOOKUP(N97,施設一覧!$I$2:$Q$1050,9,0)</f>
        <v>139.67050119999999</v>
      </c>
    </row>
    <row r="98" spans="1:19" ht="15" customHeight="1">
      <c r="A98" s="11">
        <v>101</v>
      </c>
      <c r="B98" s="11" t="s">
        <v>745</v>
      </c>
      <c r="C98" s="11" t="s">
        <v>929</v>
      </c>
      <c r="D98" s="12" t="s">
        <v>924</v>
      </c>
      <c r="E98" s="11" t="s">
        <v>939</v>
      </c>
      <c r="F98" s="34">
        <f>VLOOKUP(A98,企業主導型!$A$2:$C$99,3,0)</f>
        <v>1</v>
      </c>
      <c r="G98" s="34">
        <f>VLOOKUP(A98,企業主導型!$A$2:$D$99,4,0)</f>
        <v>0</v>
      </c>
      <c r="H98" s="34">
        <f>VLOOKUP(A98,企業主導型!$A$2:$E$99,5,0)</f>
        <v>0</v>
      </c>
      <c r="I98" s="34" t="str">
        <f>VLOOKUP(A98,企業主導型!$A$2:$F$99,6,0)</f>
        <v>-</v>
      </c>
      <c r="J98" s="34" t="str">
        <f>VLOOKUP(A98,企業主導型!$A$2:$G$99,7,0)</f>
        <v>-</v>
      </c>
      <c r="K98" s="34" t="str">
        <f>VLOOKUP(A98,企業主導型!$A$2:$H$99,8,0)</f>
        <v>-</v>
      </c>
      <c r="L98" s="34">
        <f t="shared" si="2"/>
        <v>1</v>
      </c>
      <c r="N98" s="1" t="s">
        <v>948</v>
      </c>
      <c r="P98" s="2" t="str">
        <f t="shared" si="6"/>
        <v>https://www.google.co.jp/maps?q=35.6428578,139.6518871</v>
      </c>
      <c r="Q98" s="1">
        <f>VLOOKUP(N98,施設一覧!$I$2:$Q$1040,8,0)</f>
        <v>35.642857800000002</v>
      </c>
      <c r="R98" s="1">
        <f>VLOOKUP(N98,施設一覧!$I$2:$Q$1050,9,0)</f>
        <v>139.65188710000001</v>
      </c>
    </row>
    <row r="99" spans="1:19" ht="15" customHeight="1">
      <c r="A99" s="11">
        <v>102</v>
      </c>
      <c r="B99" s="11" t="s">
        <v>745</v>
      </c>
      <c r="C99" s="11" t="s">
        <v>930</v>
      </c>
      <c r="D99" s="12" t="s">
        <v>924</v>
      </c>
      <c r="E99" s="11" t="s">
        <v>940</v>
      </c>
      <c r="F99" s="34">
        <f>VLOOKUP(A99,企業主導型!$A$2:$C$99,3,0)</f>
        <v>4</v>
      </c>
      <c r="G99" s="34">
        <f>VLOOKUP(A99,企業主導型!$A$2:$D$99,4,0)</f>
        <v>1</v>
      </c>
      <c r="H99" s="34">
        <f>VLOOKUP(A99,企業主導型!$A$2:$E$99,5,0)</f>
        <v>0</v>
      </c>
      <c r="I99" s="34" t="str">
        <f>VLOOKUP(A99,企業主導型!$A$2:$F$99,6,0)</f>
        <v>-</v>
      </c>
      <c r="J99" s="34" t="str">
        <f>VLOOKUP(A99,企業主導型!$A$2:$G$99,7,0)</f>
        <v>-</v>
      </c>
      <c r="K99" s="34" t="str">
        <f>VLOOKUP(A99,企業主導型!$A$2:$H$99,8,0)</f>
        <v>-</v>
      </c>
      <c r="L99" s="34">
        <f t="shared" si="2"/>
        <v>5</v>
      </c>
      <c r="N99" s="1" t="s">
        <v>949</v>
      </c>
      <c r="P99" s="2" t="str">
        <f t="shared" si="6"/>
        <v>https://www.google.co.jp/maps?q=35.6358829,139.6654977</v>
      </c>
      <c r="Q99" s="1">
        <f>VLOOKUP(N99,施設一覧!$I$2:$Q$1040,8,0)</f>
        <v>35.635882899999999</v>
      </c>
      <c r="R99" s="1">
        <f>VLOOKUP(N99,施設一覧!$I$2:$Q$1050,9,0)</f>
        <v>139.6654977</v>
      </c>
    </row>
    <row r="100" spans="1:19" ht="15" customHeight="1">
      <c r="A100" s="11">
        <v>103</v>
      </c>
      <c r="B100" s="11" t="s">
        <v>745</v>
      </c>
      <c r="C100" s="11" t="s">
        <v>931</v>
      </c>
      <c r="D100" s="12" t="s">
        <v>924</v>
      </c>
      <c r="E100" s="11" t="s">
        <v>941</v>
      </c>
      <c r="F100" s="34">
        <f>VLOOKUP(A100,企業主導型!$A$2:$C$99,3,0)</f>
        <v>0</v>
      </c>
      <c r="G100" s="34">
        <f>VLOOKUP(A100,企業主導型!$A$2:$D$99,4,0)</f>
        <v>0</v>
      </c>
      <c r="H100" s="34">
        <f>VLOOKUP(A100,企業主導型!$A$2:$E$99,5,0)</f>
        <v>0</v>
      </c>
      <c r="I100" s="34" t="str">
        <f>VLOOKUP(A100,企業主導型!$A$2:$F$99,6,0)</f>
        <v>-</v>
      </c>
      <c r="J100" s="34" t="str">
        <f>VLOOKUP(A100,企業主導型!$A$2:$G$99,7,0)</f>
        <v>-</v>
      </c>
      <c r="K100" s="34" t="str">
        <f>VLOOKUP(A100,企業主導型!$A$2:$H$99,8,0)</f>
        <v>-</v>
      </c>
      <c r="L100" s="34">
        <f t="shared" si="2"/>
        <v>0</v>
      </c>
      <c r="N100" s="1" t="s">
        <v>950</v>
      </c>
      <c r="P100" s="2" t="str">
        <f t="shared" si="6"/>
        <v>https://www.google.co.jp/maps?q=35.6526636,139.6357051</v>
      </c>
      <c r="Q100" s="1">
        <f>VLOOKUP(N100,施設一覧!$I$2:$Q$1040,8,0)</f>
        <v>35.652663599999997</v>
      </c>
      <c r="R100" s="1">
        <f>VLOOKUP(N100,施設一覧!$I$2:$Q$1050,9,0)</f>
        <v>139.6357051</v>
      </c>
    </row>
    <row r="101" spans="1:19" ht="15" customHeight="1">
      <c r="A101" s="11">
        <v>104</v>
      </c>
      <c r="B101" s="11" t="s">
        <v>745</v>
      </c>
      <c r="C101" s="11" t="s">
        <v>932</v>
      </c>
      <c r="D101" s="12" t="s">
        <v>924</v>
      </c>
      <c r="E101" s="11" t="s">
        <v>942</v>
      </c>
      <c r="F101" s="34">
        <f>VLOOKUP(A101,企業主導型!$A$2:$C$99,3,0)</f>
        <v>3</v>
      </c>
      <c r="G101" s="34">
        <f>VLOOKUP(A101,企業主導型!$A$2:$D$99,4,0)</f>
        <v>2</v>
      </c>
      <c r="H101" s="34">
        <f>VLOOKUP(A101,企業主導型!$A$2:$E$99,5,0)</f>
        <v>1</v>
      </c>
      <c r="I101" s="34">
        <f>VLOOKUP(A101,企業主導型!$A$2:$F$99,6,0)</f>
        <v>0</v>
      </c>
      <c r="J101" s="34">
        <f>VLOOKUP(A101,企業主導型!$A$2:$G$99,7,0)</f>
        <v>0</v>
      </c>
      <c r="K101" s="34">
        <f>VLOOKUP(A101,企業主導型!$A$2:$H$99,8,0)</f>
        <v>0</v>
      </c>
      <c r="L101" s="34">
        <f t="shared" si="2"/>
        <v>6</v>
      </c>
      <c r="N101" s="1" t="s">
        <v>951</v>
      </c>
      <c r="P101" s="2" t="str">
        <f t="shared" si="6"/>
        <v>https://www.google.co.jp/maps?q=35.6353695,139.6639875</v>
      </c>
      <c r="Q101" s="1">
        <f>VLOOKUP(N101,施設一覧!$I$2:$Q$1040,8,0)</f>
        <v>35.635369500000003</v>
      </c>
      <c r="R101" s="1">
        <f>VLOOKUP(N101,施設一覧!$I$2:$Q$1050,9,0)</f>
        <v>139.66398749999999</v>
      </c>
    </row>
    <row r="102" spans="1:19" ht="15" customHeight="1">
      <c r="A102" s="5">
        <v>105</v>
      </c>
      <c r="B102" s="5" t="s">
        <v>745</v>
      </c>
      <c r="C102" s="6" t="s">
        <v>820</v>
      </c>
      <c r="D102" s="6" t="s">
        <v>879</v>
      </c>
      <c r="E102" s="5" t="s">
        <v>163</v>
      </c>
      <c r="F102" s="31" t="str">
        <f>VLOOKUP(A102,認可保育園!$A$2:$D$510,4,0)</f>
        <v>-</v>
      </c>
      <c r="G102" s="31">
        <f>VLOOKUP(A102,認可保育園!$A$2:$E$510,5,0)</f>
        <v>0</v>
      </c>
      <c r="H102" s="31">
        <f>VLOOKUP(A102,認可保育園!$A$2:$F$510,6,0)</f>
        <v>1</v>
      </c>
      <c r="I102" s="31" t="str">
        <f>VLOOKUP(A102,認可保育園!$A$2:$G$510,7,0)</f>
        <v>-</v>
      </c>
      <c r="J102" s="31" t="str">
        <f>VLOOKUP(A102,認可保育園!$A$2:$H$510,8,0)</f>
        <v>-</v>
      </c>
      <c r="K102" s="31" t="str">
        <f>VLOOKUP(A102,認可保育園!$A$2:$I$510,9,0)</f>
        <v>-</v>
      </c>
      <c r="L102" s="31">
        <f>SUM(F102:K102)</f>
        <v>1</v>
      </c>
      <c r="N102" s="1" t="s">
        <v>164</v>
      </c>
      <c r="O102" s="1" t="str">
        <f>VLOOKUP(N102,施設一覧!$I$2:$Q$1050,6,0)</f>
        <v>https://www.city.setagaya.lg.jp/mokuji/kodomo/003/001/004/d00145452.html</v>
      </c>
      <c r="P102" s="2" t="str">
        <f t="shared" si="3"/>
        <v>https://www.google.co.jp/maps?q=35.6493,139.631227</v>
      </c>
      <c r="Q102" s="1">
        <f>VLOOKUP(N102,施設一覧!$I$2:$Q$1040,8,0)</f>
        <v>35.649299999999997</v>
      </c>
      <c r="R102" s="1">
        <f>VLOOKUP(N102,施設一覧!$I$2:$Q$1050,9,0)</f>
        <v>139.631227</v>
      </c>
    </row>
    <row r="103" spans="1:19" ht="15" customHeight="1">
      <c r="A103" s="5">
        <v>106</v>
      </c>
      <c r="B103" s="5" t="s">
        <v>756</v>
      </c>
      <c r="C103" s="5" t="s">
        <v>660</v>
      </c>
      <c r="D103" s="5" t="s">
        <v>882</v>
      </c>
      <c r="E103" s="5" t="s">
        <v>661</v>
      </c>
      <c r="F103" s="31" t="str">
        <f>VLOOKUP(A103,認可保育園!$A$2:$D$510,4,0)</f>
        <v>-</v>
      </c>
      <c r="G103" s="31">
        <f>VLOOKUP(A103,認可保育園!$A$2:$E$510,5,0)</f>
        <v>0</v>
      </c>
      <c r="H103" s="31">
        <f>VLOOKUP(A103,認可保育園!$A$2:$F$510,6,0)</f>
        <v>0</v>
      </c>
      <c r="I103" s="31">
        <f>VLOOKUP(A103,認可保育園!$A$2:$G$510,7,0)</f>
        <v>0</v>
      </c>
      <c r="J103" s="31">
        <f>VLOOKUP(A103,認可保育園!$A$2:$H$510,8,0)</f>
        <v>1</v>
      </c>
      <c r="K103" s="31">
        <f>VLOOKUP(A103,認可保育園!$A$2:$I$510,9,0)</f>
        <v>5</v>
      </c>
      <c r="L103" s="31">
        <f t="shared" si="2"/>
        <v>6</v>
      </c>
      <c r="M103" s="31">
        <f>VLOOKUP(A103,認可保育園!$A$2:$K$510,11,0)</f>
        <v>13</v>
      </c>
      <c r="N103" s="1" t="s">
        <v>662</v>
      </c>
      <c r="O103" s="1" t="str">
        <f>VLOOKUP(N103,施設一覧!$I$2:$Q$1050,6,0)</f>
        <v>https://www.city.setagaya.lg.jp/mokuji/kusei/012/003/001/002/d00011737.html</v>
      </c>
      <c r="P103" s="2" t="str">
        <f t="shared" si="3"/>
        <v>https://www.google.co.jp/maps?q=35.6553793,139.6494528</v>
      </c>
      <c r="Q103" s="1">
        <f>VLOOKUP(N103,施設一覧!$I$2:$Q$1040,8,0)</f>
        <v>35.6553793</v>
      </c>
      <c r="R103" s="1">
        <f>VLOOKUP(N103,施設一覧!$I$2:$Q$1050,9,0)</f>
        <v>139.64945280000001</v>
      </c>
    </row>
    <row r="104" spans="1:19" ht="15" customHeight="1">
      <c r="A104" s="5">
        <v>371</v>
      </c>
      <c r="B104" s="5" t="s">
        <v>756</v>
      </c>
      <c r="C104" s="5" t="s">
        <v>4392</v>
      </c>
      <c r="D104" s="5" t="s">
        <v>4389</v>
      </c>
      <c r="E104" s="5" t="s">
        <v>4393</v>
      </c>
      <c r="F104" s="31" t="str">
        <f>VLOOKUP(A104,認可保育園!$A$2:$D$510,4,0)</f>
        <v>-</v>
      </c>
      <c r="G104" s="31" t="str">
        <f>VLOOKUP(A104,認可保育園!$A$2:$E$510,5,0)</f>
        <v>※</v>
      </c>
      <c r="H104" s="31" t="str">
        <f>VLOOKUP(A104,認可保育園!$A$2:$F$510,6,0)</f>
        <v>※</v>
      </c>
      <c r="I104" s="31" t="str">
        <f>VLOOKUP(A104,認可保育園!$A$2:$G$510,7,0)</f>
        <v>※</v>
      </c>
      <c r="J104" s="31" t="str">
        <f>VLOOKUP(A104,認可保育園!$A$2:$H$510,8,0)</f>
        <v>※</v>
      </c>
      <c r="K104" s="31" t="str">
        <f>VLOOKUP(A104,認可保育園!$A$2:$I$510,9,0)</f>
        <v>※</v>
      </c>
      <c r="L104" s="31">
        <f>VLOOKUP(A104,認可保育園!$A$2:$J$510,10,0)</f>
        <v>0</v>
      </c>
      <c r="M104" s="31" t="str">
        <f>VLOOKUP(A104,認可保育園!$A$2:$K$510,11,0)</f>
        <v>-</v>
      </c>
      <c r="N104" s="1" t="s">
        <v>4394</v>
      </c>
      <c r="O104" s="1" t="str">
        <f>VLOOKUP(N104,施設一覧!$I$2:$Q$1050,6,0)</f>
        <v>https://www.city.setagaya.lg.jp/mokuji/kusei/012/003/001/002/d00011737.html</v>
      </c>
      <c r="P104" s="2" t="str">
        <f t="shared" si="3"/>
        <v>https://www.google.co.jp/maps?q=35.6553793,139.6494528</v>
      </c>
      <c r="Q104" s="1">
        <f>VLOOKUP(N104,施設一覧!$I$2:$Q$1040,8,0)</f>
        <v>35.6553793</v>
      </c>
      <c r="R104" s="1">
        <f>VLOOKUP(N104,施設一覧!$I$2:$Q$1050,9,0)</f>
        <v>139.64945280000001</v>
      </c>
      <c r="S104" s="1">
        <f>L104</f>
        <v>0</v>
      </c>
    </row>
    <row r="105" spans="1:19" ht="15" customHeight="1">
      <c r="A105" s="5">
        <v>107</v>
      </c>
      <c r="B105" s="5" t="s">
        <v>756</v>
      </c>
      <c r="C105" s="5" t="s">
        <v>258</v>
      </c>
      <c r="D105" s="5" t="s">
        <v>882</v>
      </c>
      <c r="E105" s="5" t="s">
        <v>746</v>
      </c>
      <c r="F105" s="31" t="str">
        <f>VLOOKUP(A105,認可保育園!$A$2:$D$510,4,0)</f>
        <v>-</v>
      </c>
      <c r="G105" s="31">
        <f>VLOOKUP(A105,認可保育園!$A$2:$E$510,5,0)</f>
        <v>0</v>
      </c>
      <c r="H105" s="31">
        <f>VLOOKUP(A105,認可保育園!$A$2:$F$510,6,0)</f>
        <v>0</v>
      </c>
      <c r="I105" s="31">
        <f>VLOOKUP(A105,認可保育園!$A$2:$G$510,7,0)</f>
        <v>0</v>
      </c>
      <c r="J105" s="31">
        <f>VLOOKUP(A105,認可保育園!$A$2:$H$510,8,0)</f>
        <v>0</v>
      </c>
      <c r="K105" s="31">
        <f>VLOOKUP(A105,認可保育園!$A$2:$I$510,9,0)</f>
        <v>1</v>
      </c>
      <c r="L105" s="31">
        <f t="shared" si="2"/>
        <v>1</v>
      </c>
      <c r="M105" s="31">
        <f>VLOOKUP(A105,認可保育園!$A$2:$K$510,11,0)</f>
        <v>10</v>
      </c>
      <c r="N105" s="1" t="s">
        <v>259</v>
      </c>
      <c r="O105" s="1" t="str">
        <f>VLOOKUP(N105,施設一覧!$I$2:$Q$1050,6,0)</f>
        <v>https://www.city.setagaya.lg.jp/mokuji/kusei/012/003/001/002/d00011739.html</v>
      </c>
      <c r="P105" s="2" t="str">
        <f t="shared" si="3"/>
        <v>https://www.google.co.jp/maps?q=35.6653507,139.6615069</v>
      </c>
      <c r="Q105" s="1">
        <f>VLOOKUP(N105,施設一覧!$I$2:$Q$1040,8,0)</f>
        <v>35.665350699999998</v>
      </c>
      <c r="R105" s="1">
        <f>VLOOKUP(N105,施設一覧!$I$2:$Q$1050,9,0)</f>
        <v>139.66150690000001</v>
      </c>
    </row>
    <row r="106" spans="1:19" ht="15" customHeight="1">
      <c r="A106" s="5">
        <v>108</v>
      </c>
      <c r="B106" s="5" t="s">
        <v>756</v>
      </c>
      <c r="C106" s="5" t="s">
        <v>650</v>
      </c>
      <c r="D106" s="5" t="s">
        <v>882</v>
      </c>
      <c r="E106" s="5" t="s">
        <v>651</v>
      </c>
      <c r="F106" s="31" t="str">
        <f>VLOOKUP(A106,認可保育園!$A$2:$D$510,4,0)</f>
        <v>-</v>
      </c>
      <c r="G106" s="31">
        <f>VLOOKUP(A106,認可保育園!$A$2:$E$510,5,0)</f>
        <v>0</v>
      </c>
      <c r="H106" s="31">
        <f>VLOOKUP(A106,認可保育園!$A$2:$F$510,6,0)</f>
        <v>0</v>
      </c>
      <c r="I106" s="31">
        <f>VLOOKUP(A106,認可保育園!$A$2:$G$510,7,0)</f>
        <v>0</v>
      </c>
      <c r="J106" s="31">
        <f>VLOOKUP(A106,認可保育園!$A$2:$H$510,8,0)</f>
        <v>0</v>
      </c>
      <c r="K106" s="31">
        <f>VLOOKUP(A106,認可保育園!$A$2:$I$510,9,0)</f>
        <v>1</v>
      </c>
      <c r="L106" s="31">
        <f t="shared" si="2"/>
        <v>1</v>
      </c>
      <c r="M106" s="31">
        <f>VLOOKUP(A106,認可保育園!$A$2:$K$510,11,0)</f>
        <v>6</v>
      </c>
      <c r="N106" s="1" t="s">
        <v>652</v>
      </c>
      <c r="O106" s="1" t="str">
        <f>VLOOKUP(N106,施設一覧!$I$2:$Q$1050,6,0)</f>
        <v>https://www.city.setagaya.lg.jp/mokuji/kusei/012/003/001/002/d00150960.html</v>
      </c>
      <c r="P106" s="2" t="str">
        <f t="shared" si="3"/>
        <v>https://www.google.co.jp/maps?q=35.6695309,139.6696896</v>
      </c>
      <c r="Q106" s="1">
        <f>VLOOKUP(N106,施設一覧!$I$2:$Q$1040,8,0)</f>
        <v>35.669530899999998</v>
      </c>
      <c r="R106" s="1">
        <f>VLOOKUP(N106,施設一覧!$I$2:$Q$1050,9,0)</f>
        <v>139.6696896</v>
      </c>
    </row>
    <row r="107" spans="1:19" ht="15" customHeight="1">
      <c r="A107" s="5">
        <v>109</v>
      </c>
      <c r="B107" s="5" t="s">
        <v>756</v>
      </c>
      <c r="C107" s="5" t="s">
        <v>893</v>
      </c>
      <c r="D107" s="5" t="s">
        <v>882</v>
      </c>
      <c r="E107" s="5" t="s">
        <v>658</v>
      </c>
      <c r="F107" s="31">
        <f>VLOOKUP(A107,認可保育園!$A$2:$D$510,4,0)</f>
        <v>0</v>
      </c>
      <c r="G107" s="31">
        <f>VLOOKUP(A107,認可保育園!$A$2:$E$510,5,0)</f>
        <v>0</v>
      </c>
      <c r="H107" s="31">
        <f>VLOOKUP(A107,認可保育園!$A$2:$F$510,6,0)</f>
        <v>0</v>
      </c>
      <c r="I107" s="31">
        <f>VLOOKUP(A107,認可保育園!$A$2:$G$510,7,0)</f>
        <v>3</v>
      </c>
      <c r="J107" s="31">
        <f>VLOOKUP(A107,認可保育園!$A$2:$H$510,8,0)</f>
        <v>5</v>
      </c>
      <c r="K107" s="31">
        <f>VLOOKUP(A107,認可保育園!$A$2:$I$510,9,0)</f>
        <v>3</v>
      </c>
      <c r="L107" s="31">
        <f t="shared" si="2"/>
        <v>11</v>
      </c>
      <c r="M107" s="31">
        <f>VLOOKUP(A107,認可保育園!$A$2:$K$510,11,0)</f>
        <v>19</v>
      </c>
      <c r="N107" s="1" t="s">
        <v>659</v>
      </c>
      <c r="O107" s="1" t="str">
        <f>VLOOKUP(N107,施設一覧!$I$2:$Q$1050,6,0)</f>
        <v>https://www.city.setagaya.lg.jp/mokuji/kusei/012/003/001/002/d00011741.html</v>
      </c>
      <c r="P107" s="2" t="str">
        <f t="shared" si="3"/>
        <v>https://www.google.co.jp/maps?q=35.6665558,139.6536994</v>
      </c>
      <c r="Q107" s="1">
        <f>VLOOKUP(N107,施設一覧!$I$2:$Q$1040,8,0)</f>
        <v>35.666555799999998</v>
      </c>
      <c r="R107" s="1">
        <f>VLOOKUP(N107,施設一覧!$I$2:$Q$1050,9,0)</f>
        <v>139.65369939999999</v>
      </c>
    </row>
    <row r="108" spans="1:19" ht="15" customHeight="1">
      <c r="A108" s="5">
        <v>110</v>
      </c>
      <c r="B108" s="5" t="s">
        <v>756</v>
      </c>
      <c r="C108" s="5" t="s">
        <v>655</v>
      </c>
      <c r="D108" s="5" t="s">
        <v>882</v>
      </c>
      <c r="E108" s="5" t="s">
        <v>656</v>
      </c>
      <c r="F108" s="31" t="str">
        <f>VLOOKUP(A108,認可保育園!$A$2:$D$510,4,0)</f>
        <v>-</v>
      </c>
      <c r="G108" s="31">
        <f>VLOOKUP(A108,認可保育園!$A$2:$E$510,5,0)</f>
        <v>0</v>
      </c>
      <c r="H108" s="31">
        <f>VLOOKUP(A108,認可保育園!$A$2:$F$510,6,0)</f>
        <v>0</v>
      </c>
      <c r="I108" s="31">
        <f>VLOOKUP(A108,認可保育園!$A$2:$G$510,7,0)</f>
        <v>2</v>
      </c>
      <c r="J108" s="31">
        <f>VLOOKUP(A108,認可保育園!$A$2:$H$510,8,0)</f>
        <v>2</v>
      </c>
      <c r="K108" s="31">
        <f>VLOOKUP(A108,認可保育園!$A$2:$I$510,9,0)</f>
        <v>4</v>
      </c>
      <c r="L108" s="31">
        <f t="shared" si="2"/>
        <v>8</v>
      </c>
      <c r="M108" s="31">
        <f>VLOOKUP(A108,認可保育園!$A$2:$K$510,11,0)</f>
        <v>17</v>
      </c>
      <c r="N108" s="1" t="s">
        <v>657</v>
      </c>
      <c r="O108" s="1" t="str">
        <f>VLOOKUP(N108,施設一覧!$I$2:$Q$1050,6,0)</f>
        <v>https://www.city.setagaya.lg.jp/mokuji/kusei/012/003/001/002/d00127622.html</v>
      </c>
      <c r="P108" s="2" t="str">
        <f t="shared" si="3"/>
        <v>https://www.google.co.jp/maps?q=35.6603146,139.641406</v>
      </c>
      <c r="Q108" s="1">
        <f>VLOOKUP(N108,施設一覧!$I$2:$Q$1040,8,0)</f>
        <v>35.6603146</v>
      </c>
      <c r="R108" s="1">
        <f>VLOOKUP(N108,施設一覧!$I$2:$Q$1050,9,0)</f>
        <v>139.64140599999999</v>
      </c>
    </row>
    <row r="109" spans="1:19" ht="15" customHeight="1">
      <c r="A109" s="5">
        <v>111</v>
      </c>
      <c r="B109" s="5" t="s">
        <v>756</v>
      </c>
      <c r="C109" s="5" t="s">
        <v>489</v>
      </c>
      <c r="D109" s="5" t="s">
        <v>883</v>
      </c>
      <c r="E109" s="5" t="s">
        <v>490</v>
      </c>
      <c r="F109" s="31">
        <f>VLOOKUP(A109,認可保育園!$A$2:$D$510,4,0)</f>
        <v>0</v>
      </c>
      <c r="G109" s="31">
        <f>VLOOKUP(A109,認可保育園!$A$2:$E$510,5,0)</f>
        <v>0</v>
      </c>
      <c r="H109" s="31">
        <f>VLOOKUP(A109,認可保育園!$A$2:$F$510,6,0)</f>
        <v>0</v>
      </c>
      <c r="I109" s="31">
        <f>VLOOKUP(A109,認可保育園!$A$2:$G$510,7,0)</f>
        <v>0</v>
      </c>
      <c r="J109" s="31">
        <f>VLOOKUP(A109,認可保育園!$A$2:$H$510,8,0)</f>
        <v>0</v>
      </c>
      <c r="K109" s="31">
        <f>VLOOKUP(A109,認可保育園!$A$2:$I$510,9,0)</f>
        <v>3</v>
      </c>
      <c r="L109" s="31">
        <f t="shared" si="2"/>
        <v>3</v>
      </c>
      <c r="N109" s="1" t="s">
        <v>491</v>
      </c>
      <c r="O109" s="1" t="str">
        <f>VLOOKUP(N109,施設一覧!$I$2:$Q$1050,6,0)</f>
        <v>https://www.city.setagaya.lg.jp/mokuji/kusei/012/003/002/002/d00011745.html</v>
      </c>
      <c r="P109" s="2" t="str">
        <f t="shared" si="3"/>
        <v>https://www.google.co.jp/maps?q=35.6534712,139.6476586</v>
      </c>
      <c r="Q109" s="1">
        <f>VLOOKUP(N109,施設一覧!$I$2:$Q$1040,8,0)</f>
        <v>35.653471199999998</v>
      </c>
      <c r="R109" s="1">
        <f>VLOOKUP(N109,施設一覧!$I$2:$Q$1050,9,0)</f>
        <v>139.6476586</v>
      </c>
    </row>
    <row r="110" spans="1:19" ht="15" customHeight="1">
      <c r="A110" s="5">
        <v>112</v>
      </c>
      <c r="B110" s="5" t="s">
        <v>756</v>
      </c>
      <c r="C110" s="5" t="s">
        <v>486</v>
      </c>
      <c r="D110" s="5" t="s">
        <v>883</v>
      </c>
      <c r="E110" s="5" t="s">
        <v>487</v>
      </c>
      <c r="F110" s="31">
        <f>VLOOKUP(A110,認可保育園!$A$2:$D$510,4,0)</f>
        <v>0</v>
      </c>
      <c r="G110" s="31">
        <f>VLOOKUP(A110,認可保育園!$A$2:$E$510,5,0)</f>
        <v>0</v>
      </c>
      <c r="H110" s="31">
        <f>VLOOKUP(A110,認可保育園!$A$2:$F$510,6,0)</f>
        <v>0</v>
      </c>
      <c r="I110" s="31">
        <f>VLOOKUP(A110,認可保育園!$A$2:$G$510,7,0)</f>
        <v>1</v>
      </c>
      <c r="J110" s="31">
        <f>VLOOKUP(A110,認可保育園!$A$2:$H$510,8,0)</f>
        <v>0</v>
      </c>
      <c r="K110" s="31">
        <f>VLOOKUP(A110,認可保育園!$A$2:$I$510,9,0)</f>
        <v>6</v>
      </c>
      <c r="L110" s="31">
        <f t="shared" si="2"/>
        <v>7</v>
      </c>
      <c r="N110" s="1" t="s">
        <v>4358</v>
      </c>
      <c r="O110" s="1" t="str">
        <f>VLOOKUP(N110,施設一覧!$I$2:$Q$1050,6,0)</f>
        <v>https://www.city.setagaya.lg.jp/mokuji/kusei/012/003/002/002/d00011742.html</v>
      </c>
      <c r="P110" s="2" t="str">
        <f t="shared" si="3"/>
        <v>https://www.google.co.jp/maps?q=35.6628301,139.6505175</v>
      </c>
      <c r="Q110" s="1">
        <f>VLOOKUP(N110,施設一覧!$I$2:$Q$1040,8,0)</f>
        <v>35.662830100000001</v>
      </c>
      <c r="R110" s="1">
        <f>VLOOKUP(N110,施設一覧!$I$2:$Q$1050,9,0)</f>
        <v>139.65051750000001</v>
      </c>
    </row>
    <row r="111" spans="1:19" ht="15" customHeight="1">
      <c r="A111" s="5">
        <v>113</v>
      </c>
      <c r="B111" s="5" t="s">
        <v>756</v>
      </c>
      <c r="C111" s="5" t="s">
        <v>501</v>
      </c>
      <c r="D111" s="5" t="s">
        <v>883</v>
      </c>
      <c r="E111" s="5" t="s">
        <v>502</v>
      </c>
      <c r="F111" s="31">
        <f>VLOOKUP(A111,認可保育園!$A$2:$D$510,4,0)</f>
        <v>0</v>
      </c>
      <c r="G111" s="31">
        <f>VLOOKUP(A111,認可保育園!$A$2:$E$510,5,0)</f>
        <v>0</v>
      </c>
      <c r="H111" s="31">
        <f>VLOOKUP(A111,認可保育園!$A$2:$F$510,6,0)</f>
        <v>0</v>
      </c>
      <c r="I111" s="31">
        <f>VLOOKUP(A111,認可保育園!$A$2:$G$510,7,0)</f>
        <v>0</v>
      </c>
      <c r="J111" s="31">
        <f>VLOOKUP(A111,認可保育園!$A$2:$H$510,8,0)</f>
        <v>0</v>
      </c>
      <c r="K111" s="31">
        <f>VLOOKUP(A111,認可保育園!$A$2:$I$510,9,0)</f>
        <v>0</v>
      </c>
      <c r="L111" s="31">
        <f t="shared" si="2"/>
        <v>0</v>
      </c>
      <c r="N111" s="1" t="s">
        <v>503</v>
      </c>
      <c r="O111" s="1" t="str">
        <f>VLOOKUP(N111,施設一覧!$I$2:$Q$1050,6,0)</f>
        <v>https://www.city.setagaya.lg.jp/mokuji/kusei/012/003/002/002/d00011746.html</v>
      </c>
      <c r="P111" s="2" t="str">
        <f t="shared" si="3"/>
        <v>https://www.google.co.jp/maps?q=35.6602866,139.6316761</v>
      </c>
      <c r="Q111" s="1">
        <f>VLOOKUP(N111,施設一覧!$I$2:$Q$1040,8,0)</f>
        <v>35.660286599999999</v>
      </c>
      <c r="R111" s="1">
        <f>VLOOKUP(N111,施設一覧!$I$2:$Q$1050,9,0)</f>
        <v>139.63167609999999</v>
      </c>
    </row>
    <row r="112" spans="1:19" ht="15" customHeight="1">
      <c r="A112" s="5">
        <v>114</v>
      </c>
      <c r="B112" s="5" t="s">
        <v>756</v>
      </c>
      <c r="C112" s="5" t="s">
        <v>497</v>
      </c>
      <c r="D112" s="5" t="s">
        <v>883</v>
      </c>
      <c r="E112" s="5" t="s">
        <v>498</v>
      </c>
      <c r="F112" s="31">
        <f>VLOOKUP(A112,認可保育園!$A$2:$D$510,4,0)</f>
        <v>0</v>
      </c>
      <c r="G112" s="31">
        <f>VLOOKUP(A112,認可保育園!$A$2:$E$510,5,0)</f>
        <v>0</v>
      </c>
      <c r="H112" s="31">
        <f>VLOOKUP(A112,認可保育園!$A$2:$F$510,6,0)</f>
        <v>0</v>
      </c>
      <c r="I112" s="31" t="str">
        <f>VLOOKUP(A112,認可保育園!$A$2:$G$510,7,0)</f>
        <v>-</v>
      </c>
      <c r="J112" s="31" t="str">
        <f>VLOOKUP(A112,認可保育園!$A$2:$H$510,8,0)</f>
        <v>-</v>
      </c>
      <c r="K112" s="31" t="str">
        <f>VLOOKUP(A112,認可保育園!$A$2:$I$510,9,0)</f>
        <v>-</v>
      </c>
      <c r="L112" s="31">
        <f t="shared" si="2"/>
        <v>0</v>
      </c>
      <c r="N112" s="1" t="s">
        <v>499</v>
      </c>
      <c r="O112" s="1" t="str">
        <f>VLOOKUP(N112,施設一覧!$I$2:$Q$1050,6,0)</f>
        <v>https://www.city.setagaya.lg.jp/mokuji/kusei/012/003/002/002/d00033412.html</v>
      </c>
      <c r="P112" s="2" t="str">
        <f t="shared" si="3"/>
        <v>https://www.google.co.jp/maps?q=35.6641502,139.639717</v>
      </c>
      <c r="Q112" s="1">
        <f>VLOOKUP(N112,施設一覧!$I$2:$Q$1040,8,0)</f>
        <v>35.664150200000002</v>
      </c>
      <c r="R112" s="1">
        <f>VLOOKUP(N112,施設一覧!$I$2:$Q$1050,9,0)</f>
        <v>139.63971699999999</v>
      </c>
    </row>
    <row r="113" spans="1:18" ht="15" customHeight="1">
      <c r="A113" s="5">
        <v>115</v>
      </c>
      <c r="B113" s="5" t="s">
        <v>756</v>
      </c>
      <c r="C113" s="5" t="s">
        <v>494</v>
      </c>
      <c r="D113" s="5" t="s">
        <v>883</v>
      </c>
      <c r="E113" s="5" t="s">
        <v>495</v>
      </c>
      <c r="F113" s="31" t="str">
        <f>VLOOKUP(A113,認可保育園!$A$2:$D$510,4,0)</f>
        <v>-</v>
      </c>
      <c r="G113" s="31">
        <f>VLOOKUP(A113,認可保育園!$A$2:$E$510,5,0)</f>
        <v>0</v>
      </c>
      <c r="H113" s="31">
        <f>VLOOKUP(A113,認可保育園!$A$2:$F$510,6,0)</f>
        <v>0</v>
      </c>
      <c r="I113" s="31">
        <f>VLOOKUP(A113,認可保育園!$A$2:$G$510,7,0)</f>
        <v>1</v>
      </c>
      <c r="J113" s="31">
        <f>VLOOKUP(A113,認可保育園!$A$2:$H$510,8,0)</f>
        <v>2</v>
      </c>
      <c r="K113" s="31">
        <f>VLOOKUP(A113,認可保育園!$A$2:$I$510,9,0)</f>
        <v>4</v>
      </c>
      <c r="L113" s="31">
        <f t="shared" si="2"/>
        <v>7</v>
      </c>
      <c r="N113" s="1" t="s">
        <v>496</v>
      </c>
      <c r="O113" s="1" t="str">
        <f>VLOOKUP(N113,施設一覧!$I$2:$Q$1050,6,0)</f>
        <v>https://www.city.setagaya.lg.jp/mokuji/kusei/012/003/002/002/d00011747.html</v>
      </c>
      <c r="P113" s="2" t="str">
        <f t="shared" si="3"/>
        <v>https://www.google.co.jp/maps?q=35.6550043,139.645817</v>
      </c>
      <c r="Q113" s="1">
        <f>VLOOKUP(N113,施設一覧!$I$2:$Q$1040,8,0)</f>
        <v>35.655004300000002</v>
      </c>
      <c r="R113" s="1">
        <f>VLOOKUP(N113,施設一覧!$I$2:$Q$1050,9,0)</f>
        <v>139.64581699999999</v>
      </c>
    </row>
    <row r="114" spans="1:18" ht="15" customHeight="1">
      <c r="A114" s="5">
        <v>116</v>
      </c>
      <c r="B114" s="5" t="s">
        <v>756</v>
      </c>
      <c r="C114" s="5" t="s">
        <v>492</v>
      </c>
      <c r="D114" s="5" t="s">
        <v>883</v>
      </c>
      <c r="E114" s="5" t="s">
        <v>169</v>
      </c>
      <c r="F114" s="31">
        <f>VLOOKUP(A114,認可保育園!$A$2:$D$510,4,0)</f>
        <v>0</v>
      </c>
      <c r="G114" s="31">
        <f>VLOOKUP(A114,認可保育園!$A$2:$E$510,5,0)</f>
        <v>0</v>
      </c>
      <c r="H114" s="31">
        <f>VLOOKUP(A114,認可保育園!$A$2:$F$510,6,0)</f>
        <v>0</v>
      </c>
      <c r="I114" s="31">
        <f>VLOOKUP(A114,認可保育園!$A$2:$G$510,7,0)</f>
        <v>0</v>
      </c>
      <c r="J114" s="31">
        <f>VLOOKUP(A114,認可保育園!$A$2:$H$510,8,0)</f>
        <v>0</v>
      </c>
      <c r="K114" s="31">
        <f>VLOOKUP(A114,認可保育園!$A$2:$I$510,9,0)</f>
        <v>1</v>
      </c>
      <c r="L114" s="31">
        <f t="shared" si="2"/>
        <v>1</v>
      </c>
      <c r="N114" s="1" t="s">
        <v>493</v>
      </c>
      <c r="O114" s="1" t="str">
        <f>VLOOKUP(N114,施設一覧!$I$2:$Q$1050,6,0)</f>
        <v>https://www.city.setagaya.lg.jp/mokuji/kusei/012/003/002/002/d00025981.html</v>
      </c>
      <c r="P114" s="2" t="str">
        <f t="shared" si="3"/>
        <v>https://www.google.co.jp/maps?q=35.66012,139.65331</v>
      </c>
      <c r="Q114" s="1">
        <f>VLOOKUP(N114,施設一覧!$I$2:$Q$1040,8,0)</f>
        <v>35.660119999999999</v>
      </c>
      <c r="R114" s="1">
        <f>VLOOKUP(N114,施設一覧!$I$2:$Q$1050,9,0)</f>
        <v>139.65331</v>
      </c>
    </row>
    <row r="115" spans="1:18" ht="15" customHeight="1">
      <c r="A115" s="5">
        <v>117</v>
      </c>
      <c r="B115" s="5" t="s">
        <v>756</v>
      </c>
      <c r="C115" s="5" t="s">
        <v>475</v>
      </c>
      <c r="D115" s="5" t="s">
        <v>883</v>
      </c>
      <c r="E115" s="5" t="s">
        <v>476</v>
      </c>
      <c r="F115" s="31">
        <f>VLOOKUP(A115,認可保育園!$A$2:$D$510,4,0)</f>
        <v>0</v>
      </c>
      <c r="G115" s="31">
        <f>VLOOKUP(A115,認可保育園!$A$2:$E$510,5,0)</f>
        <v>0</v>
      </c>
      <c r="H115" s="31">
        <f>VLOOKUP(A115,認可保育園!$A$2:$F$510,6,0)</f>
        <v>0</v>
      </c>
      <c r="I115" s="31">
        <f>VLOOKUP(A115,認可保育園!$A$2:$G$510,7,0)</f>
        <v>0</v>
      </c>
      <c r="J115" s="31">
        <f>VLOOKUP(A115,認可保育園!$A$2:$H$510,8,0)</f>
        <v>2</v>
      </c>
      <c r="K115" s="31">
        <f>VLOOKUP(A115,認可保育園!$A$2:$I$510,9,0)</f>
        <v>0</v>
      </c>
      <c r="L115" s="31">
        <f t="shared" si="2"/>
        <v>2</v>
      </c>
      <c r="N115" s="1" t="s">
        <v>477</v>
      </c>
      <c r="O115" s="1" t="str">
        <f>VLOOKUP(N115,施設一覧!$I$2:$Q$1050,6,0)</f>
        <v>https://www.city.setagaya.lg.jp/mokuji/kusei/012/003/002/002/d00036835.html</v>
      </c>
      <c r="P115" s="2" t="str">
        <f t="shared" si="3"/>
        <v>https://www.google.co.jp/maps?q=35.6651316,139.6733338</v>
      </c>
      <c r="Q115" s="1">
        <f>VLOOKUP(N115,施設一覧!$I$2:$Q$1040,8,0)</f>
        <v>35.665131600000002</v>
      </c>
      <c r="R115" s="1">
        <f>VLOOKUP(N115,施設一覧!$I$2:$Q$1050,9,0)</f>
        <v>139.67333379999999</v>
      </c>
    </row>
    <row r="116" spans="1:18" ht="15" customHeight="1">
      <c r="A116" s="5">
        <v>118</v>
      </c>
      <c r="B116" s="5" t="s">
        <v>756</v>
      </c>
      <c r="C116" s="5" t="s">
        <v>439</v>
      </c>
      <c r="D116" s="5" t="s">
        <v>883</v>
      </c>
      <c r="E116" s="5" t="s">
        <v>440</v>
      </c>
      <c r="F116" s="31" t="str">
        <f>VLOOKUP(A116,認可保育園!$A$2:$D$510,4,0)</f>
        <v>-</v>
      </c>
      <c r="G116" s="31">
        <f>VLOOKUP(A116,認可保育園!$A$2:$E$510,5,0)</f>
        <v>0</v>
      </c>
      <c r="H116" s="31">
        <f>VLOOKUP(A116,認可保育園!$A$2:$F$510,6,0)</f>
        <v>0</v>
      </c>
      <c r="I116" s="31">
        <f>VLOOKUP(A116,認可保育園!$A$2:$G$510,7,0)</f>
        <v>0</v>
      </c>
      <c r="J116" s="31">
        <f>VLOOKUP(A116,認可保育園!$A$2:$H$510,8,0)</f>
        <v>1</v>
      </c>
      <c r="K116" s="31">
        <f>VLOOKUP(A116,認可保育園!$A$2:$I$510,9,0)</f>
        <v>1</v>
      </c>
      <c r="L116" s="31">
        <f t="shared" si="2"/>
        <v>2</v>
      </c>
      <c r="N116" s="1" t="s">
        <v>441</v>
      </c>
      <c r="O116" s="1" t="str">
        <f>VLOOKUP(N116,施設一覧!$I$2:$Q$1050,6,0)</f>
        <v>https://www.city.setagaya.lg.jp/mokuji/kusei/012/003/002/002/d00125111.html</v>
      </c>
      <c r="P116" s="2" t="str">
        <f t="shared" si="3"/>
        <v>https://www.google.co.jp/maps?q=35.6495523,139.6540082</v>
      </c>
      <c r="Q116" s="1">
        <f>VLOOKUP(N116,施設一覧!$I$2:$Q$1040,8,0)</f>
        <v>35.649552300000003</v>
      </c>
      <c r="R116" s="1">
        <f>VLOOKUP(N116,施設一覧!$I$2:$Q$1050,9,0)</f>
        <v>139.65400819999999</v>
      </c>
    </row>
    <row r="117" spans="1:18" ht="15" customHeight="1">
      <c r="A117" s="5">
        <v>119</v>
      </c>
      <c r="B117" s="5" t="s">
        <v>756</v>
      </c>
      <c r="C117" s="5" t="s">
        <v>421</v>
      </c>
      <c r="D117" s="5" t="s">
        <v>883</v>
      </c>
      <c r="E117" s="5" t="s">
        <v>747</v>
      </c>
      <c r="F117" s="31" t="str">
        <f>VLOOKUP(A117,認可保育園!$A$2:$D$510,4,0)</f>
        <v>-</v>
      </c>
      <c r="G117" s="31">
        <f>VLOOKUP(A117,認可保育園!$A$2:$E$510,5,0)</f>
        <v>0</v>
      </c>
      <c r="H117" s="31">
        <f>VLOOKUP(A117,認可保育園!$A$2:$F$510,6,0)</f>
        <v>0</v>
      </c>
      <c r="I117" s="31">
        <f>VLOOKUP(A117,認可保育園!$A$2:$G$510,7,0)</f>
        <v>2</v>
      </c>
      <c r="J117" s="31">
        <f>VLOOKUP(A117,認可保育園!$A$2:$H$510,8,0)</f>
        <v>1</v>
      </c>
      <c r="K117" s="31">
        <f>VLOOKUP(A117,認可保育園!$A$2:$I$510,9,0)</f>
        <v>4</v>
      </c>
      <c r="L117" s="31">
        <f t="shared" si="2"/>
        <v>7</v>
      </c>
      <c r="N117" s="1" t="s">
        <v>422</v>
      </c>
      <c r="O117" s="1" t="str">
        <f>VLOOKUP(N117,施設一覧!$I$2:$Q$1050,6,0)</f>
        <v>https://www.city.setagaya.lg.jp/mokuji/kusei/012/003/002/002/d00134579.html</v>
      </c>
      <c r="P117" s="2" t="str">
        <f t="shared" si="3"/>
        <v>https://www.google.co.jp/maps?q=35.657854,139.668662</v>
      </c>
      <c r="Q117" s="1">
        <f>VLOOKUP(N117,施設一覧!$I$2:$Q$1040,8,0)</f>
        <v>35.657854</v>
      </c>
      <c r="R117" s="1">
        <f>VLOOKUP(N117,施設一覧!$I$2:$Q$1050,9,0)</f>
        <v>139.66866200000001</v>
      </c>
    </row>
    <row r="118" spans="1:18" ht="15" customHeight="1">
      <c r="A118" s="5">
        <v>120</v>
      </c>
      <c r="B118" s="5" t="s">
        <v>756</v>
      </c>
      <c r="C118" s="5" t="s">
        <v>410</v>
      </c>
      <c r="D118" s="5" t="s">
        <v>883</v>
      </c>
      <c r="E118" s="5" t="s">
        <v>748</v>
      </c>
      <c r="F118" s="31">
        <f>VLOOKUP(A118,認可保育園!$A$2:$D$510,4,0)</f>
        <v>0</v>
      </c>
      <c r="G118" s="31">
        <f>VLOOKUP(A118,認可保育園!$A$2:$E$510,5,0)</f>
        <v>0</v>
      </c>
      <c r="H118" s="31">
        <f>VLOOKUP(A118,認可保育園!$A$2:$F$510,6,0)</f>
        <v>0</v>
      </c>
      <c r="I118" s="31">
        <f>VLOOKUP(A118,認可保育園!$A$2:$G$510,7,0)</f>
        <v>0</v>
      </c>
      <c r="J118" s="31">
        <f>VLOOKUP(A118,認可保育園!$A$2:$H$510,8,0)</f>
        <v>1</v>
      </c>
      <c r="K118" s="31">
        <f>VLOOKUP(A118,認可保育園!$A$2:$I$510,9,0)</f>
        <v>2</v>
      </c>
      <c r="L118" s="31">
        <f t="shared" si="2"/>
        <v>3</v>
      </c>
      <c r="N118" s="1" t="s">
        <v>411</v>
      </c>
      <c r="O118" s="1" t="str">
        <f>VLOOKUP(N118,施設一覧!$I$2:$Q$1050,6,0)</f>
        <v>https://www.city.setagaya.lg.jp/mokuji/kusei/012/003/002/002/d00138958.html</v>
      </c>
      <c r="P118" s="2" t="str">
        <f t="shared" si="3"/>
        <v>https://www.google.co.jp/maps?q=35.6644444,139.628479</v>
      </c>
      <c r="Q118" s="1">
        <f>VLOOKUP(N118,施設一覧!$I$2:$Q$1040,8,0)</f>
        <v>35.664444400000001</v>
      </c>
      <c r="R118" s="1">
        <f>VLOOKUP(N118,施設一覧!$I$2:$Q$1050,9,0)</f>
        <v>139.628479</v>
      </c>
    </row>
    <row r="119" spans="1:18" ht="15" customHeight="1">
      <c r="A119" s="5">
        <v>121</v>
      </c>
      <c r="B119" s="5" t="s">
        <v>756</v>
      </c>
      <c r="C119" s="5" t="s">
        <v>412</v>
      </c>
      <c r="D119" s="5" t="s">
        <v>883</v>
      </c>
      <c r="E119" s="5" t="s">
        <v>749</v>
      </c>
      <c r="F119" s="31">
        <f>VLOOKUP(A119,認可保育園!$A$2:$D$510,4,0)</f>
        <v>0</v>
      </c>
      <c r="G119" s="31">
        <f>VLOOKUP(A119,認可保育園!$A$2:$E$510,5,0)</f>
        <v>0</v>
      </c>
      <c r="H119" s="31">
        <f>VLOOKUP(A119,認可保育園!$A$2:$F$510,6,0)</f>
        <v>0</v>
      </c>
      <c r="I119" s="31">
        <f>VLOOKUP(A119,認可保育園!$A$2:$G$510,7,0)</f>
        <v>2</v>
      </c>
      <c r="J119" s="31">
        <f>VLOOKUP(A119,認可保育園!$A$2:$H$510,8,0)</f>
        <v>1</v>
      </c>
      <c r="K119" s="31">
        <f>VLOOKUP(A119,認可保育園!$A$2:$I$510,9,0)</f>
        <v>7</v>
      </c>
      <c r="L119" s="31">
        <f t="shared" si="2"/>
        <v>10</v>
      </c>
      <c r="N119" s="1" t="s">
        <v>413</v>
      </c>
      <c r="O119" s="1" t="str">
        <f>VLOOKUP(N119,施設一覧!$I$2:$Q$1050,6,0)</f>
        <v>https://www.city.setagaya.lg.jp/mokuji/kusei/012/003/002/002/d00138955.html</v>
      </c>
      <c r="P119" s="2" t="str">
        <f t="shared" si="3"/>
        <v>https://www.google.co.jp/maps?q=35.6650201,139.6604711</v>
      </c>
      <c r="Q119" s="1">
        <f>VLOOKUP(N119,施設一覧!$I$2:$Q$1040,8,0)</f>
        <v>35.6650201</v>
      </c>
      <c r="R119" s="1">
        <f>VLOOKUP(N119,施設一覧!$I$2:$Q$1050,9,0)</f>
        <v>139.6604711</v>
      </c>
    </row>
    <row r="120" spans="1:18" ht="15" customHeight="1">
      <c r="A120" s="5">
        <v>122</v>
      </c>
      <c r="B120" s="5" t="s">
        <v>756</v>
      </c>
      <c r="C120" s="5" t="s">
        <v>354</v>
      </c>
      <c r="D120" s="5" t="s">
        <v>883</v>
      </c>
      <c r="E120" s="5" t="s">
        <v>355</v>
      </c>
      <c r="F120" s="31">
        <f>VLOOKUP(A120,認可保育園!$A$2:$D$510,4,0)</f>
        <v>0</v>
      </c>
      <c r="G120" s="31">
        <f>VLOOKUP(A120,認可保育園!$A$2:$E$510,5,0)</f>
        <v>0</v>
      </c>
      <c r="H120" s="31">
        <f>VLOOKUP(A120,認可保育園!$A$2:$F$510,6,0)</f>
        <v>0</v>
      </c>
      <c r="I120" s="31">
        <f>VLOOKUP(A120,認可保育園!$A$2:$G$510,7,0)</f>
        <v>1</v>
      </c>
      <c r="J120" s="31">
        <f>VLOOKUP(A120,認可保育園!$A$2:$H$510,8,0)</f>
        <v>0</v>
      </c>
      <c r="K120" s="31">
        <f>VLOOKUP(A120,認可保育園!$A$2:$I$510,9,0)</f>
        <v>0</v>
      </c>
      <c r="L120" s="31">
        <f t="shared" si="2"/>
        <v>1</v>
      </c>
      <c r="N120" s="1" t="s">
        <v>356</v>
      </c>
      <c r="O120" s="1" t="str">
        <f>VLOOKUP(N120,施設一覧!$I$2:$Q$1050,6,0)</f>
        <v>https://www.city.setagaya.lg.jp/mokuji/kusei/012/003/002/002/d00151958.html</v>
      </c>
      <c r="P120" s="2" t="str">
        <f t="shared" si="3"/>
        <v>https://www.google.co.jp/maps?q=35.6560596,139.642195</v>
      </c>
      <c r="Q120" s="1">
        <f>VLOOKUP(N120,施設一覧!$I$2:$Q$1040,8,0)</f>
        <v>35.656059599999999</v>
      </c>
      <c r="R120" s="1">
        <f>VLOOKUP(N120,施設一覧!$I$2:$Q$1050,9,0)</f>
        <v>139.64219499999999</v>
      </c>
    </row>
    <row r="121" spans="1:18" ht="15" customHeight="1">
      <c r="A121" s="5">
        <v>123</v>
      </c>
      <c r="B121" s="5" t="s">
        <v>756</v>
      </c>
      <c r="C121" s="5" t="s">
        <v>351</v>
      </c>
      <c r="D121" s="5" t="s">
        <v>883</v>
      </c>
      <c r="E121" s="5" t="s">
        <v>352</v>
      </c>
      <c r="F121" s="31">
        <f>VLOOKUP(A121,認可保育園!$A$2:$D$510,4,0)</f>
        <v>0</v>
      </c>
      <c r="G121" s="31">
        <f>VLOOKUP(A121,認可保育園!$A$2:$E$510,5,0)</f>
        <v>0</v>
      </c>
      <c r="H121" s="31">
        <f>VLOOKUP(A121,認可保育園!$A$2:$F$510,6,0)</f>
        <v>0</v>
      </c>
      <c r="I121" s="31">
        <f>VLOOKUP(A121,認可保育園!$A$2:$G$510,7,0)</f>
        <v>2</v>
      </c>
      <c r="J121" s="31">
        <f>VLOOKUP(A121,認可保育園!$A$2:$H$510,8,0)</f>
        <v>0</v>
      </c>
      <c r="K121" s="31">
        <f>VLOOKUP(A121,認可保育園!$A$2:$I$510,9,0)</f>
        <v>1</v>
      </c>
      <c r="L121" s="31">
        <f t="shared" si="2"/>
        <v>3</v>
      </c>
      <c r="N121" s="1" t="s">
        <v>353</v>
      </c>
      <c r="O121" s="1" t="str">
        <f>VLOOKUP(N121,施設一覧!$I$2:$Q$1050,6,0)</f>
        <v>https://www.city.setagaya.lg.jp/mokuji/kusei/012/003/002/002/d00151959.html</v>
      </c>
      <c r="P121" s="2" t="str">
        <f t="shared" si="3"/>
        <v>https://www.google.co.jp/maps?q=35.658898,139.638901</v>
      </c>
      <c r="Q121" s="1">
        <f>VLOOKUP(N121,施設一覧!$I$2:$Q$1040,8,0)</f>
        <v>35.658898000000001</v>
      </c>
      <c r="R121" s="1">
        <f>VLOOKUP(N121,施設一覧!$I$2:$Q$1050,9,0)</f>
        <v>139.638901</v>
      </c>
    </row>
    <row r="122" spans="1:18" ht="15" customHeight="1">
      <c r="A122" s="5">
        <v>124</v>
      </c>
      <c r="B122" s="5" t="s">
        <v>756</v>
      </c>
      <c r="C122" s="5" t="s">
        <v>454</v>
      </c>
      <c r="D122" s="5" t="s">
        <v>883</v>
      </c>
      <c r="E122" s="6" t="s">
        <v>750</v>
      </c>
      <c r="F122" s="31">
        <f>VLOOKUP(A122,認可保育園!$A$2:$D$510,4,0)</f>
        <v>0</v>
      </c>
      <c r="G122" s="31">
        <f>VLOOKUP(A122,認可保育園!$A$2:$E$510,5,0)</f>
        <v>0</v>
      </c>
      <c r="H122" s="31">
        <f>VLOOKUP(A122,認可保育園!$A$2:$F$510,6,0)</f>
        <v>0</v>
      </c>
      <c r="I122" s="31" t="str">
        <f>VLOOKUP(A122,認可保育園!$A$2:$G$510,7,0)</f>
        <v>-</v>
      </c>
      <c r="J122" s="31" t="str">
        <f>VLOOKUP(A122,認可保育園!$A$2:$H$510,8,0)</f>
        <v>-</v>
      </c>
      <c r="K122" s="31" t="str">
        <f>VLOOKUP(A122,認可保育園!$A$2:$I$510,9,0)</f>
        <v>-</v>
      </c>
      <c r="L122" s="31">
        <f t="shared" si="2"/>
        <v>0</v>
      </c>
      <c r="N122" s="1" t="s">
        <v>455</v>
      </c>
      <c r="O122" s="1" t="str">
        <f>VLOOKUP(N122,施設一覧!$I$2:$Q$1050,6,0)</f>
        <v>https://www.city.setagaya.lg.jp/mokuji/kusei/012/003/002/002/d00152151.html</v>
      </c>
      <c r="P122" s="2" t="str">
        <f t="shared" si="3"/>
        <v>https://www.google.co.jp/maps?q=35.6569871,139.6314291</v>
      </c>
      <c r="Q122" s="1">
        <f>VLOOKUP(N122,施設一覧!$I$2:$Q$1040,8,0)</f>
        <v>35.656987100000002</v>
      </c>
      <c r="R122" s="1">
        <f>VLOOKUP(N122,施設一覧!$I$2:$Q$1050,9,0)</f>
        <v>139.63142909999999</v>
      </c>
    </row>
    <row r="123" spans="1:18" ht="15" customHeight="1">
      <c r="A123" s="5">
        <v>125</v>
      </c>
      <c r="B123" s="5" t="s">
        <v>756</v>
      </c>
      <c r="C123" s="5" t="s">
        <v>482</v>
      </c>
      <c r="D123" s="5" t="s">
        <v>883</v>
      </c>
      <c r="E123" s="5" t="s">
        <v>483</v>
      </c>
      <c r="F123" s="31">
        <f>VLOOKUP(A123,認可保育園!$A$2:$D$510,4,0)</f>
        <v>0</v>
      </c>
      <c r="G123" s="31">
        <f>VLOOKUP(A123,認可保育園!$A$2:$E$510,5,0)</f>
        <v>0</v>
      </c>
      <c r="H123" s="31">
        <f>VLOOKUP(A123,認可保育園!$A$2:$F$510,6,0)</f>
        <v>0</v>
      </c>
      <c r="I123" s="31">
        <f>VLOOKUP(A123,認可保育園!$A$2:$G$510,7,0)</f>
        <v>2</v>
      </c>
      <c r="J123" s="31">
        <f>VLOOKUP(A123,認可保育園!$A$2:$H$510,8,0)</f>
        <v>0</v>
      </c>
      <c r="K123" s="31">
        <f>VLOOKUP(A123,認可保育園!$A$2:$I$510,9,0)</f>
        <v>0</v>
      </c>
      <c r="L123" s="31">
        <f t="shared" si="2"/>
        <v>2</v>
      </c>
      <c r="N123" s="1" t="s">
        <v>484</v>
      </c>
      <c r="O123" s="1" t="str">
        <f>VLOOKUP(N123,施設一覧!$I$2:$Q$1050,6,0)</f>
        <v>https://www.city.setagaya.lg.jp/mokuji/kusei/012/003/002/002/d00152143.html</v>
      </c>
      <c r="P123" s="2" t="str">
        <f t="shared" si="3"/>
        <v>https://www.google.co.jp/maps?q=35.659118,139.66793</v>
      </c>
      <c r="Q123" s="1">
        <f>VLOOKUP(N123,施設一覧!$I$2:$Q$1040,8,0)</f>
        <v>35.659117999999999</v>
      </c>
      <c r="R123" s="1">
        <f>VLOOKUP(N123,施設一覧!$I$2:$Q$1050,9,0)</f>
        <v>139.66793000000001</v>
      </c>
    </row>
    <row r="124" spans="1:18" ht="15" customHeight="1">
      <c r="A124" s="5">
        <v>126</v>
      </c>
      <c r="B124" s="5" t="s">
        <v>756</v>
      </c>
      <c r="C124" s="5" t="s">
        <v>313</v>
      </c>
      <c r="D124" s="5" t="s">
        <v>883</v>
      </c>
      <c r="E124" s="5" t="s">
        <v>314</v>
      </c>
      <c r="F124" s="31">
        <f>VLOOKUP(A124,認可保育園!$A$2:$D$510,4,0)</f>
        <v>0</v>
      </c>
      <c r="G124" s="31">
        <f>VLOOKUP(A124,認可保育園!$A$2:$E$510,5,0)</f>
        <v>0</v>
      </c>
      <c r="H124" s="31">
        <f>VLOOKUP(A124,認可保育園!$A$2:$F$510,6,0)</f>
        <v>0</v>
      </c>
      <c r="I124" s="31">
        <f>VLOOKUP(A124,認可保育園!$A$2:$G$510,7,0)</f>
        <v>0</v>
      </c>
      <c r="J124" s="31">
        <f>VLOOKUP(A124,認可保育園!$A$2:$H$510,8,0)</f>
        <v>0</v>
      </c>
      <c r="K124" s="31">
        <f>VLOOKUP(A124,認可保育園!$A$2:$I$510,9,0)</f>
        <v>0</v>
      </c>
      <c r="L124" s="31">
        <f t="shared" si="2"/>
        <v>0</v>
      </c>
      <c r="N124" s="1" t="s">
        <v>315</v>
      </c>
      <c r="O124" s="1" t="str">
        <f>VLOOKUP(N124,施設一覧!$I$2:$Q$1050,6,0)</f>
        <v>https://www.city.setagaya.lg.jp/mokuji/kusei/012/003/002/002/d00154306.html</v>
      </c>
      <c r="P124" s="2" t="str">
        <f t="shared" si="3"/>
        <v>https://www.google.co.jp/maps?q=35.6591645,139.627948599999</v>
      </c>
      <c r="Q124" s="1">
        <f>VLOOKUP(N124,施設一覧!$I$2:$Q$1040,8,0)</f>
        <v>35.659164500000003</v>
      </c>
      <c r="R124" s="1">
        <f>VLOOKUP(N124,施設一覧!$I$2:$Q$1050,9,0)</f>
        <v>139.627948599999</v>
      </c>
    </row>
    <row r="125" spans="1:18" ht="15" customHeight="1">
      <c r="A125" s="5">
        <v>127</v>
      </c>
      <c r="B125" s="5" t="s">
        <v>756</v>
      </c>
      <c r="C125" s="5" t="s">
        <v>296</v>
      </c>
      <c r="D125" s="5" t="s">
        <v>883</v>
      </c>
      <c r="E125" s="5" t="s">
        <v>297</v>
      </c>
      <c r="F125" s="31">
        <f>VLOOKUP(A125,認可保育園!$A$2:$D$510,4,0)</f>
        <v>0</v>
      </c>
      <c r="G125" s="31">
        <f>VLOOKUP(A125,認可保育園!$A$2:$E$510,5,0)</f>
        <v>0</v>
      </c>
      <c r="H125" s="31">
        <f>VLOOKUP(A125,認可保育園!$A$2:$F$510,6,0)</f>
        <v>0</v>
      </c>
      <c r="I125" s="31">
        <f>VLOOKUP(A125,認可保育園!$A$2:$G$510,7,0)</f>
        <v>0</v>
      </c>
      <c r="J125" s="31">
        <f>VLOOKUP(A125,認可保育園!$A$2:$H$510,8,0)</f>
        <v>0</v>
      </c>
      <c r="K125" s="31">
        <f>VLOOKUP(A125,認可保育園!$A$2:$I$510,9,0)</f>
        <v>0</v>
      </c>
      <c r="L125" s="31">
        <f t="shared" si="2"/>
        <v>0</v>
      </c>
      <c r="N125" s="1" t="s">
        <v>298</v>
      </c>
      <c r="O125" s="1" t="str">
        <f>VLOOKUP(N125,施設一覧!$I$2:$Q$1050,6,0)</f>
        <v>https://www.city.setagaya.lg.jp/mokuji/kusei/012/003/002/002/d00158756.html</v>
      </c>
      <c r="P125" s="2" t="str">
        <f t="shared" si="3"/>
        <v>https://www.google.co.jp/maps?q=35.657089,139.670977</v>
      </c>
      <c r="Q125" s="1">
        <f>VLOOKUP(N125,施設一覧!$I$2:$Q$1040,8,0)</f>
        <v>35.657088999999999</v>
      </c>
      <c r="R125" s="1">
        <f>VLOOKUP(N125,施設一覧!$I$2:$Q$1050,9,0)</f>
        <v>139.67097699999999</v>
      </c>
    </row>
    <row r="126" spans="1:18" ht="15" customHeight="1">
      <c r="A126" s="5">
        <v>128</v>
      </c>
      <c r="B126" s="5" t="s">
        <v>756</v>
      </c>
      <c r="C126" s="5" t="s">
        <v>253</v>
      </c>
      <c r="D126" s="5" t="s">
        <v>883</v>
      </c>
      <c r="E126" s="5" t="s">
        <v>254</v>
      </c>
      <c r="F126" s="31">
        <f>VLOOKUP(A126,認可保育園!$A$2:$D$510,4,0)</f>
        <v>0</v>
      </c>
      <c r="G126" s="31">
        <f>VLOOKUP(A126,認可保育園!$A$2:$E$510,5,0)</f>
        <v>0</v>
      </c>
      <c r="H126" s="31">
        <f>VLOOKUP(A126,認可保育園!$A$2:$F$510,6,0)</f>
        <v>0</v>
      </c>
      <c r="I126" s="31">
        <f>VLOOKUP(A126,認可保育園!$A$2:$G$510,7,0)</f>
        <v>0</v>
      </c>
      <c r="J126" s="31">
        <f>VLOOKUP(A126,認可保育園!$A$2:$H$510,8,0)</f>
        <v>0</v>
      </c>
      <c r="K126" s="31">
        <f>VLOOKUP(A126,認可保育園!$A$2:$I$510,9,0)</f>
        <v>1</v>
      </c>
      <c r="L126" s="31">
        <f t="shared" si="2"/>
        <v>1</v>
      </c>
      <c r="N126" s="1" t="s">
        <v>255</v>
      </c>
      <c r="O126" s="1" t="str">
        <f>VLOOKUP(N126,施設一覧!$I$2:$Q$1050,6,0)</f>
        <v>https://www.city.setagaya.lg.jp/mokuji/kusei/012/003/002/002/d00165107.html</v>
      </c>
      <c r="P126" s="2" t="str">
        <f t="shared" si="3"/>
        <v>https://www.google.co.jp/maps?q=35.6564733,139.6784558</v>
      </c>
      <c r="Q126" s="1">
        <f>VLOOKUP(N126,施設一覧!$I$2:$Q$1040,8,0)</f>
        <v>35.656473300000002</v>
      </c>
      <c r="R126" s="1">
        <f>VLOOKUP(N126,施設一覧!$I$2:$Q$1050,9,0)</f>
        <v>139.67845579999999</v>
      </c>
    </row>
    <row r="127" spans="1:18" ht="15" customHeight="1">
      <c r="A127" s="5">
        <v>129</v>
      </c>
      <c r="B127" s="5" t="s">
        <v>756</v>
      </c>
      <c r="C127" s="5" t="s">
        <v>235</v>
      </c>
      <c r="D127" s="5" t="s">
        <v>883</v>
      </c>
      <c r="E127" s="5" t="s">
        <v>236</v>
      </c>
      <c r="F127" s="31">
        <f>VLOOKUP(A127,認可保育園!$A$2:$D$510,4,0)</f>
        <v>0</v>
      </c>
      <c r="G127" s="31">
        <f>VLOOKUP(A127,認可保育園!$A$2:$E$510,5,0)</f>
        <v>0</v>
      </c>
      <c r="H127" s="31">
        <f>VLOOKUP(A127,認可保育園!$A$2:$F$510,6,0)</f>
        <v>0</v>
      </c>
      <c r="I127" s="31">
        <f>VLOOKUP(A127,認可保育園!$A$2:$G$510,7,0)</f>
        <v>0</v>
      </c>
      <c r="J127" s="31">
        <f>VLOOKUP(A127,認可保育園!$A$2:$H$510,8,0)</f>
        <v>0</v>
      </c>
      <c r="K127" s="31">
        <f>VLOOKUP(A127,認可保育園!$A$2:$I$510,9,0)</f>
        <v>0</v>
      </c>
      <c r="L127" s="31">
        <f t="shared" si="2"/>
        <v>0</v>
      </c>
      <c r="N127" s="1" t="s">
        <v>237</v>
      </c>
      <c r="O127" s="1" t="str">
        <f>VLOOKUP(N127,施設一覧!$I$2:$Q$1050,6,0)</f>
        <v>https://www.city.setagaya.lg.jp/mokuji/kusei/012/003/002/002/d00185213.html</v>
      </c>
      <c r="P127" s="2" t="str">
        <f t="shared" si="3"/>
        <v>https://www.google.co.jp/maps?q=35.6588253,139.663016</v>
      </c>
      <c r="Q127" s="1">
        <f>VLOOKUP(N127,施設一覧!$I$2:$Q$1040,8,0)</f>
        <v>35.658825299999997</v>
      </c>
      <c r="R127" s="1">
        <f>VLOOKUP(N127,施設一覧!$I$2:$Q$1050,9,0)</f>
        <v>139.663016</v>
      </c>
    </row>
    <row r="128" spans="1:18" ht="15" customHeight="1">
      <c r="A128" s="5">
        <v>130</v>
      </c>
      <c r="B128" s="5" t="s">
        <v>756</v>
      </c>
      <c r="C128" s="5" t="s">
        <v>232</v>
      </c>
      <c r="D128" s="5" t="s">
        <v>883</v>
      </c>
      <c r="E128" s="5" t="s">
        <v>233</v>
      </c>
      <c r="F128" s="31">
        <f>VLOOKUP(A128,認可保育園!$A$2:$D$510,4,0)</f>
        <v>0</v>
      </c>
      <c r="G128" s="31">
        <f>VLOOKUP(A128,認可保育園!$A$2:$E$510,5,0)</f>
        <v>1</v>
      </c>
      <c r="H128" s="31">
        <f>VLOOKUP(A128,認可保育園!$A$2:$F$510,6,0)</f>
        <v>0</v>
      </c>
      <c r="I128" s="31" t="str">
        <f>VLOOKUP(A128,認可保育園!$A$2:$G$510,7,0)</f>
        <v>-</v>
      </c>
      <c r="J128" s="31" t="str">
        <f>VLOOKUP(A128,認可保育園!$A$2:$H$510,8,0)</f>
        <v>-</v>
      </c>
      <c r="K128" s="31" t="str">
        <f>VLOOKUP(A128,認可保育園!$A$2:$I$510,9,0)</f>
        <v>-</v>
      </c>
      <c r="L128" s="31">
        <f t="shared" si="2"/>
        <v>1</v>
      </c>
      <c r="N128" s="1" t="s">
        <v>234</v>
      </c>
      <c r="O128" s="1" t="str">
        <f>VLOOKUP(N128,施設一覧!$I$2:$Q$1050,6,0)</f>
        <v>https://www.city.setagaya.lg.jp/mokuji/kusei/012/003/002/002/d00185217.html</v>
      </c>
      <c r="P128" s="2" t="str">
        <f t="shared" si="3"/>
        <v>https://www.google.co.jp/maps?q=35.6662065,139.6658048</v>
      </c>
      <c r="Q128" s="1">
        <f>VLOOKUP(N128,施設一覧!$I$2:$Q$1040,8,0)</f>
        <v>35.666206500000001</v>
      </c>
      <c r="R128" s="1">
        <f>VLOOKUP(N128,施設一覧!$I$2:$Q$1050,9,0)</f>
        <v>139.66580479999999</v>
      </c>
    </row>
    <row r="129" spans="1:18" ht="15" customHeight="1">
      <c r="A129" s="5">
        <v>131</v>
      </c>
      <c r="B129" s="5" t="s">
        <v>756</v>
      </c>
      <c r="C129" s="5" t="s">
        <v>229</v>
      </c>
      <c r="D129" s="5" t="s">
        <v>883</v>
      </c>
      <c r="E129" s="5" t="s">
        <v>230</v>
      </c>
      <c r="F129" s="31">
        <f>VLOOKUP(A129,認可保育園!$A$2:$D$510,4,0)</f>
        <v>0</v>
      </c>
      <c r="G129" s="31">
        <f>VLOOKUP(A129,認可保育園!$A$2:$E$510,5,0)</f>
        <v>0</v>
      </c>
      <c r="H129" s="31" t="str">
        <f>VLOOKUP(A129,認可保育園!$A$2:$F$510,6,0)</f>
        <v>-</v>
      </c>
      <c r="I129" s="31" t="str">
        <f>VLOOKUP(A129,認可保育園!$A$2:$G$510,7,0)</f>
        <v>-</v>
      </c>
      <c r="J129" s="31" t="str">
        <f>VLOOKUP(A129,認可保育園!$A$2:$H$510,8,0)</f>
        <v>-</v>
      </c>
      <c r="K129" s="31" t="str">
        <f>VLOOKUP(A129,認可保育園!$A$2:$I$510,9,0)</f>
        <v>-</v>
      </c>
      <c r="L129" s="31">
        <f t="shared" si="2"/>
        <v>0</v>
      </c>
      <c r="N129" s="1" t="s">
        <v>231</v>
      </c>
      <c r="O129" s="1" t="str">
        <f>VLOOKUP(N129,施設一覧!$I$2:$Q$1050,6,0)</f>
        <v>https://www.city.setagaya.lg.jp/mokuji/kusei/012/003/002/002/d00185221.html</v>
      </c>
      <c r="P129" s="2" t="str">
        <f t="shared" si="3"/>
        <v>https://www.google.co.jp/maps?q=35.6692545,139.6528038</v>
      </c>
      <c r="Q129" s="1">
        <f>VLOOKUP(N129,施設一覧!$I$2:$Q$1040,8,0)</f>
        <v>35.669254500000001</v>
      </c>
      <c r="R129" s="1">
        <f>VLOOKUP(N129,施設一覧!$I$2:$Q$1050,9,0)</f>
        <v>139.65280379999999</v>
      </c>
    </row>
    <row r="130" spans="1:18" ht="15" customHeight="1">
      <c r="A130" s="5">
        <v>132</v>
      </c>
      <c r="B130" s="5" t="s">
        <v>756</v>
      </c>
      <c r="C130" s="5" t="s">
        <v>226</v>
      </c>
      <c r="D130" s="5" t="s">
        <v>883</v>
      </c>
      <c r="E130" s="5" t="s">
        <v>227</v>
      </c>
      <c r="F130" s="31">
        <f>VLOOKUP(A130,認可保育園!$A$2:$D$510,4,0)</f>
        <v>0</v>
      </c>
      <c r="G130" s="31">
        <f>VLOOKUP(A130,認可保育園!$A$2:$E$510,5,0)</f>
        <v>0</v>
      </c>
      <c r="H130" s="31">
        <f>VLOOKUP(A130,認可保育園!$A$2:$F$510,6,0)</f>
        <v>0</v>
      </c>
      <c r="I130" s="31">
        <f>VLOOKUP(A130,認可保育園!$A$2:$G$510,7,0)</f>
        <v>2</v>
      </c>
      <c r="J130" s="31">
        <f>VLOOKUP(A130,認可保育園!$A$2:$H$510,8,0)</f>
        <v>4</v>
      </c>
      <c r="K130" s="31">
        <f>VLOOKUP(A130,認可保育園!$A$2:$I$510,9,0)</f>
        <v>5</v>
      </c>
      <c r="L130" s="31">
        <f t="shared" si="2"/>
        <v>11</v>
      </c>
      <c r="N130" s="1" t="s">
        <v>228</v>
      </c>
      <c r="O130" s="1" t="str">
        <f>VLOOKUP(N130,施設一覧!$I$2:$Q$1050,6,0)</f>
        <v>https://www.city.setagaya.lg.jp/mokuji/kusei/012/003/002/002/d00185219.html</v>
      </c>
      <c r="P130" s="2" t="str">
        <f t="shared" si="3"/>
        <v>https://www.google.co.jp/maps?q=35.6646594,139.6477001</v>
      </c>
      <c r="Q130" s="1">
        <f>VLOOKUP(N130,施設一覧!$I$2:$Q$1040,8,0)</f>
        <v>35.664659399999998</v>
      </c>
      <c r="R130" s="1">
        <f>VLOOKUP(N130,施設一覧!$I$2:$Q$1050,9,0)</f>
        <v>139.64770010000001</v>
      </c>
    </row>
    <row r="131" spans="1:18" ht="15" customHeight="1">
      <c r="A131" s="5">
        <v>133</v>
      </c>
      <c r="B131" s="5" t="s">
        <v>756</v>
      </c>
      <c r="C131" s="5" t="s">
        <v>860</v>
      </c>
      <c r="D131" s="5" t="s">
        <v>883</v>
      </c>
      <c r="E131" s="5" t="s">
        <v>751</v>
      </c>
      <c r="F131" s="31">
        <f>VLOOKUP(A131,認可保育園!$A$2:$D$510,4,0)</f>
        <v>2</v>
      </c>
      <c r="G131" s="31">
        <f>VLOOKUP(A131,認可保育園!$A$2:$E$510,5,0)</f>
        <v>0</v>
      </c>
      <c r="H131" s="31">
        <f>VLOOKUP(A131,認可保育園!$A$2:$F$510,6,0)</f>
        <v>0</v>
      </c>
      <c r="I131" s="31">
        <f>VLOOKUP(A131,認可保育園!$A$2:$G$510,7,0)</f>
        <v>0</v>
      </c>
      <c r="J131" s="31">
        <f>VLOOKUP(A131,認可保育園!$A$2:$H$510,8,0)</f>
        <v>4</v>
      </c>
      <c r="K131" s="31">
        <f>VLOOKUP(A131,認可保育園!$A$2:$I$510,9,0)</f>
        <v>3</v>
      </c>
      <c r="L131" s="31">
        <f t="shared" si="2"/>
        <v>9</v>
      </c>
      <c r="N131" s="1" t="s">
        <v>186</v>
      </c>
      <c r="O131" s="1" t="str">
        <f>VLOOKUP(N131,施設一覧!$I$2:$Q$1050,6,0)</f>
        <v>https://www.city.setagaya.lg.jp/mokuji/kusei/012/003/002/002/d00190874.html</v>
      </c>
      <c r="P131" s="2" t="str">
        <f t="shared" si="3"/>
        <v>https://www.google.co.jp/maps?q=35.654758,139.650749</v>
      </c>
      <c r="Q131" s="1">
        <f>VLOOKUP(N131,施設一覧!$I$2:$Q$1040,8,0)</f>
        <v>35.654758000000001</v>
      </c>
      <c r="R131" s="1">
        <f>VLOOKUP(N131,施設一覧!$I$2:$Q$1050,9,0)</f>
        <v>139.65074899999999</v>
      </c>
    </row>
    <row r="132" spans="1:18" ht="15" customHeight="1">
      <c r="A132" s="5">
        <v>134</v>
      </c>
      <c r="B132" s="5" t="s">
        <v>756</v>
      </c>
      <c r="C132" s="5" t="s">
        <v>861</v>
      </c>
      <c r="D132" s="5" t="s">
        <v>883</v>
      </c>
      <c r="E132" s="5" t="s">
        <v>752</v>
      </c>
      <c r="F132" s="31">
        <f>VLOOKUP(A132,認可保育園!$A$2:$D$510,4,0)</f>
        <v>3</v>
      </c>
      <c r="G132" s="31">
        <f>VLOOKUP(A132,認可保育園!$A$2:$E$510,5,0)</f>
        <v>0</v>
      </c>
      <c r="H132" s="31">
        <f>VLOOKUP(A132,認可保育園!$A$2:$F$510,6,0)</f>
        <v>0</v>
      </c>
      <c r="I132" s="31">
        <f>VLOOKUP(A132,認可保育園!$A$2:$G$510,7,0)</f>
        <v>4</v>
      </c>
      <c r="J132" s="31">
        <f>VLOOKUP(A132,認可保育園!$A$2:$H$510,8,0)</f>
        <v>6</v>
      </c>
      <c r="K132" s="31">
        <f>VLOOKUP(A132,認可保育園!$A$2:$I$510,9,0)</f>
        <v>8</v>
      </c>
      <c r="L132" s="31">
        <f t="shared" si="2"/>
        <v>21</v>
      </c>
      <c r="N132" s="1" t="s">
        <v>185</v>
      </c>
      <c r="O132" s="1" t="str">
        <f>VLOOKUP(N132,施設一覧!$I$2:$Q$1050,6,0)</f>
        <v>https://www.city.setagaya.lg.jp/mokuji/kusei/012/003/002/002/d00190887.html</v>
      </c>
      <c r="P132" s="2" t="str">
        <f t="shared" si="3"/>
        <v>https://www.google.co.jp/maps?q=35.65642,139.66808</v>
      </c>
      <c r="Q132" s="1">
        <f>VLOOKUP(N132,施設一覧!$I$2:$Q$1040,8,0)</f>
        <v>35.656419999999997</v>
      </c>
      <c r="R132" s="1">
        <f>VLOOKUP(N132,施設一覧!$I$2:$Q$1050,9,0)</f>
        <v>139.66808</v>
      </c>
    </row>
    <row r="133" spans="1:18" ht="15" customHeight="1">
      <c r="A133" s="5">
        <v>135</v>
      </c>
      <c r="B133" s="5" t="s">
        <v>756</v>
      </c>
      <c r="C133" s="5" t="s">
        <v>862</v>
      </c>
      <c r="D133" s="5" t="s">
        <v>883</v>
      </c>
      <c r="E133" s="5" t="s">
        <v>753</v>
      </c>
      <c r="F133" s="31">
        <f>VLOOKUP(A133,認可保育園!$A$2:$D$510,4,0)</f>
        <v>0</v>
      </c>
      <c r="G133" s="31">
        <f>VLOOKUP(A133,認可保育園!$A$2:$E$510,5,0)</f>
        <v>0</v>
      </c>
      <c r="H133" s="31">
        <f>VLOOKUP(A133,認可保育園!$A$2:$F$510,6,0)</f>
        <v>0</v>
      </c>
      <c r="I133" s="31">
        <f>VLOOKUP(A133,認可保育園!$A$2:$G$510,7,0)</f>
        <v>4</v>
      </c>
      <c r="J133" s="31">
        <f>VLOOKUP(A133,認可保育園!$A$2:$H$510,8,0)</f>
        <v>2</v>
      </c>
      <c r="K133" s="31">
        <f>VLOOKUP(A133,認可保育園!$A$2:$I$510,9,0)</f>
        <v>4</v>
      </c>
      <c r="L133" s="31">
        <f t="shared" si="2"/>
        <v>10</v>
      </c>
      <c r="N133" s="1" t="s">
        <v>184</v>
      </c>
      <c r="O133" s="1" t="str">
        <f>VLOOKUP(N133,施設一覧!$I$2:$Q$1050,6,0)</f>
        <v>https://www.city.setagaya.lg.jp/mokuji/kusei/012/003/002/002/d00190878.html</v>
      </c>
      <c r="P133" s="2" t="str">
        <f t="shared" si="3"/>
        <v>https://www.google.co.jp/maps?q=35.6650215,139.6536985</v>
      </c>
      <c r="Q133" s="1">
        <f>VLOOKUP(N133,施設一覧!$I$2:$Q$1040,8,0)</f>
        <v>35.665021500000002</v>
      </c>
      <c r="R133" s="1">
        <f>VLOOKUP(N133,施設一覧!$I$2:$Q$1050,9,0)</f>
        <v>139.65369849999999</v>
      </c>
    </row>
    <row r="134" spans="1:18" ht="15" customHeight="1">
      <c r="A134" s="5">
        <v>136</v>
      </c>
      <c r="B134" s="5" t="s">
        <v>756</v>
      </c>
      <c r="C134" s="6" t="s">
        <v>821</v>
      </c>
      <c r="D134" s="5" t="s">
        <v>883</v>
      </c>
      <c r="E134" s="5" t="s">
        <v>199</v>
      </c>
      <c r="F134" s="31">
        <f>VLOOKUP(A134,認可保育園!$A$2:$D$510,4,0)</f>
        <v>0</v>
      </c>
      <c r="G134" s="31">
        <f>VLOOKUP(A134,認可保育園!$A$2:$E$510,5,0)</f>
        <v>0</v>
      </c>
      <c r="H134" s="31">
        <f>VLOOKUP(A134,認可保育園!$A$2:$F$510,6,0)</f>
        <v>0</v>
      </c>
      <c r="I134" s="31" t="str">
        <f>VLOOKUP(A134,認可保育園!$A$2:$G$510,7,0)</f>
        <v>-</v>
      </c>
      <c r="J134" s="31" t="str">
        <f>VLOOKUP(A134,認可保育園!$A$2:$H$510,8,0)</f>
        <v>-</v>
      </c>
      <c r="K134" s="31" t="str">
        <f>VLOOKUP(A134,認可保育園!$A$2:$I$510,9,0)</f>
        <v>-</v>
      </c>
      <c r="L134" s="31">
        <f t="shared" si="2"/>
        <v>0</v>
      </c>
      <c r="N134" s="1" t="s">
        <v>225</v>
      </c>
      <c r="O134" s="1" t="str">
        <f>VLOOKUP(N134,施設一覧!$I$2:$Q$1050,6,0)</f>
        <v>https://www.city.setagaya.lg.jp/mokuji/kusei/012/003/002/002/d00185245.html</v>
      </c>
      <c r="P134" s="2" t="str">
        <f t="shared" si="3"/>
        <v>https://www.google.co.jp/maps?q=35.6565536,139.6499788</v>
      </c>
      <c r="Q134" s="1">
        <f>VLOOKUP(N134,施設一覧!$I$2:$Q$1040,8,0)</f>
        <v>35.656553600000002</v>
      </c>
      <c r="R134" s="1">
        <f>VLOOKUP(N134,施設一覧!$I$2:$Q$1050,9,0)</f>
        <v>139.64997880000001</v>
      </c>
    </row>
    <row r="135" spans="1:18" ht="15" customHeight="1">
      <c r="A135" s="5">
        <v>137</v>
      </c>
      <c r="B135" s="5" t="s">
        <v>756</v>
      </c>
      <c r="C135" s="5" t="s">
        <v>874</v>
      </c>
      <c r="D135" s="5" t="s">
        <v>883</v>
      </c>
      <c r="E135" s="5" t="s">
        <v>758</v>
      </c>
      <c r="F135" s="31">
        <f>VLOOKUP(A135,認可保育園!$A$2:$D$510,4,0)</f>
        <v>0</v>
      </c>
      <c r="G135" s="31">
        <f>VLOOKUP(A135,認可保育園!$A$2:$E$510,5,0)</f>
        <v>0</v>
      </c>
      <c r="H135" s="31">
        <f>VLOOKUP(A135,認可保育園!$A$2:$F$510,6,0)</f>
        <v>0</v>
      </c>
      <c r="I135" s="31">
        <f>VLOOKUP(A135,認可保育園!$A$2:$G$510,7,0)</f>
        <v>0</v>
      </c>
      <c r="J135" s="31">
        <f>VLOOKUP(A135,認可保育園!$A$2:$H$510,8,0)</f>
        <v>2</v>
      </c>
      <c r="K135" s="31">
        <f>VLOOKUP(A135,認可保育園!$A$2:$I$510,9,0)</f>
        <v>0</v>
      </c>
      <c r="L135" s="31">
        <f t="shared" si="2"/>
        <v>2</v>
      </c>
      <c r="N135" s="1" t="s">
        <v>759</v>
      </c>
      <c r="O135" s="1" t="str">
        <f>VLOOKUP(N135,施設一覧!$I$2:$Q$1050,6,0)</f>
        <v>https://www.city.setagaya.lg.jp/mokuji/kusei/012/003/002/002/d00188085.html</v>
      </c>
      <c r="P135" s="2" t="str">
        <f t="shared" si="3"/>
        <v>https://www.google.co.jp/maps?q=35.657189,139.64732</v>
      </c>
      <c r="Q135" s="1">
        <f>VLOOKUP(N135,施設一覧!$I$2:$Q$1040,8,0)</f>
        <v>35.657189000000002</v>
      </c>
      <c r="R135" s="1">
        <f>VLOOKUP(N135,施設一覧!$I$2:$Q$1050,9,0)</f>
        <v>139.64732000000001</v>
      </c>
    </row>
    <row r="136" spans="1:18" ht="15" customHeight="1">
      <c r="A136" s="5">
        <v>138</v>
      </c>
      <c r="B136" s="5" t="s">
        <v>756</v>
      </c>
      <c r="C136" s="5" t="s">
        <v>193</v>
      </c>
      <c r="D136" s="5" t="s">
        <v>883</v>
      </c>
      <c r="E136" s="6" t="s">
        <v>754</v>
      </c>
      <c r="F136" s="31">
        <f>VLOOKUP(A136,認可保育園!$A$2:$D$510,4,0)</f>
        <v>3</v>
      </c>
      <c r="G136" s="31">
        <f>VLOOKUP(A136,認可保育園!$A$2:$E$510,5,0)</f>
        <v>0</v>
      </c>
      <c r="H136" s="31">
        <f>VLOOKUP(A136,認可保育園!$A$2:$F$510,6,0)</f>
        <v>0</v>
      </c>
      <c r="I136" s="31" t="str">
        <f>VLOOKUP(A136,認可保育園!$A$2:$G$510,7,0)</f>
        <v>-</v>
      </c>
      <c r="J136" s="31" t="str">
        <f>VLOOKUP(A136,認可保育園!$A$2:$H$510,8,0)</f>
        <v>-</v>
      </c>
      <c r="K136" s="31" t="str">
        <f>VLOOKUP(A136,認可保育園!$A$2:$I$510,9,0)</f>
        <v>-</v>
      </c>
      <c r="L136" s="31">
        <f t="shared" si="2"/>
        <v>3</v>
      </c>
      <c r="N136" s="1" t="s">
        <v>194</v>
      </c>
      <c r="O136" s="1" t="str">
        <f>VLOOKUP(N136,施設一覧!$I$2:$Q$1050,6,0)</f>
        <v>https://www.city.setagaya.lg.jp/theme/006/001/010/002/d00192363.html</v>
      </c>
      <c r="P136" s="2" t="str">
        <f t="shared" si="3"/>
        <v>https://www.google.co.jp/maps?q=35.6614792,139.6660758</v>
      </c>
      <c r="Q136" s="1">
        <f>VLOOKUP(N136,施設一覧!$I$2:$Q$1040,8,0)</f>
        <v>35.661479200000002</v>
      </c>
      <c r="R136" s="1">
        <f>VLOOKUP(N136,施設一覧!$I$2:$Q$1050,9,0)</f>
        <v>139.66607579999999</v>
      </c>
    </row>
    <row r="137" spans="1:18" ht="15" customHeight="1">
      <c r="A137" s="5">
        <v>139</v>
      </c>
      <c r="B137" s="5" t="s">
        <v>756</v>
      </c>
      <c r="C137" s="5" t="s">
        <v>179</v>
      </c>
      <c r="D137" s="5" t="s">
        <v>883</v>
      </c>
      <c r="E137" s="5" t="s">
        <v>180</v>
      </c>
      <c r="F137" s="31" t="str">
        <f>VLOOKUP(A137,認可保育園!$A$2:$D$510,4,0)</f>
        <v>-</v>
      </c>
      <c r="G137" s="31">
        <f>VLOOKUP(A137,認可保育園!$A$2:$E$510,5,0)</f>
        <v>0</v>
      </c>
      <c r="H137" s="31">
        <f>VLOOKUP(A137,認可保育園!$A$2:$F$510,6,0)</f>
        <v>0</v>
      </c>
      <c r="I137" s="31">
        <f>VLOOKUP(A137,認可保育園!$A$2:$G$510,7,0)</f>
        <v>1</v>
      </c>
      <c r="J137" s="31">
        <f>VLOOKUP(A137,認可保育園!$A$2:$H$510,8,0)</f>
        <v>1</v>
      </c>
      <c r="K137" s="31">
        <f>VLOOKUP(A137,認可保育園!$A$2:$I$510,9,0)</f>
        <v>0</v>
      </c>
      <c r="L137" s="31">
        <f t="shared" si="2"/>
        <v>2</v>
      </c>
      <c r="N137" s="1" t="s">
        <v>181</v>
      </c>
      <c r="O137" s="1" t="str">
        <f>VLOOKUP(N137,施設一覧!$I$2:$Q$1050,6,0)</f>
        <v>https://www.city.setagaya.lg.jp/mokuji/kusei/012/003/002/002/d00197004.html</v>
      </c>
      <c r="P137" s="2" t="str">
        <f t="shared" si="3"/>
        <v>https://www.google.co.jp/maps?q=35.6659512,139.6302364</v>
      </c>
      <c r="Q137" s="1">
        <f>VLOOKUP(N137,施設一覧!$I$2:$Q$1040,8,0)</f>
        <v>35.665951200000002</v>
      </c>
      <c r="R137" s="1">
        <f>VLOOKUP(N137,施設一覧!$I$2:$Q$1050,9,0)</f>
        <v>139.6302364</v>
      </c>
    </row>
    <row r="138" spans="1:18" ht="15" customHeight="1">
      <c r="A138" s="5">
        <v>140</v>
      </c>
      <c r="B138" s="5" t="s">
        <v>756</v>
      </c>
      <c r="C138" s="5" t="s">
        <v>177</v>
      </c>
      <c r="D138" s="5" t="s">
        <v>883</v>
      </c>
      <c r="E138" s="5" t="s">
        <v>178</v>
      </c>
      <c r="F138" s="31" t="str">
        <f>VLOOKUP(A138,認可保育園!$A$2:$D$510,4,0)</f>
        <v>-</v>
      </c>
      <c r="G138" s="31" t="str">
        <f>VLOOKUP(A138,認可保育園!$A$2:$E$510,5,0)</f>
        <v>-</v>
      </c>
      <c r="H138" s="31" t="str">
        <f>VLOOKUP(A138,認可保育園!$A$2:$F$510,6,0)</f>
        <v>-</v>
      </c>
      <c r="I138" s="31">
        <f>VLOOKUP(A138,認可保育園!$A$2:$G$510,7,0)</f>
        <v>0</v>
      </c>
      <c r="J138" s="31">
        <f>VLOOKUP(A138,認可保育園!$A$2:$H$510,8,0)</f>
        <v>3</v>
      </c>
      <c r="K138" s="31">
        <f>VLOOKUP(A138,認可保育園!$A$2:$I$510,9,0)</f>
        <v>0</v>
      </c>
      <c r="L138" s="31">
        <f t="shared" si="2"/>
        <v>3</v>
      </c>
      <c r="N138" s="1" t="s">
        <v>176</v>
      </c>
      <c r="O138" s="1" t="str">
        <f>VLOOKUP(N138,施設一覧!$I$2:$Q$1050,6,0)</f>
        <v>https://www.city.setagaya.lg.jp/mokuji/kusei/012/003/002/002/d00197007.html</v>
      </c>
      <c r="P138" s="2" t="str">
        <f t="shared" si="3"/>
        <v>https://www.google.co.jp/maps?q=35.6591429,139.6590198</v>
      </c>
      <c r="Q138" s="1">
        <f>VLOOKUP(N138,施設一覧!$I$2:$Q$1040,8,0)</f>
        <v>35.659142899999999</v>
      </c>
      <c r="R138" s="1">
        <f>VLOOKUP(N138,施設一覧!$I$2:$Q$1050,9,0)</f>
        <v>139.65901980000001</v>
      </c>
    </row>
    <row r="139" spans="1:18" ht="15" customHeight="1">
      <c r="A139" s="5">
        <v>141</v>
      </c>
      <c r="B139" s="5" t="s">
        <v>756</v>
      </c>
      <c r="C139" s="5" t="s">
        <v>174</v>
      </c>
      <c r="D139" s="5" t="s">
        <v>883</v>
      </c>
      <c r="E139" s="5" t="s">
        <v>175</v>
      </c>
      <c r="F139" s="31">
        <f>VLOOKUP(A139,認可保育園!$A$2:$D$510,4,0)</f>
        <v>0</v>
      </c>
      <c r="G139" s="31">
        <f>VLOOKUP(A139,認可保育園!$A$2:$E$510,5,0)</f>
        <v>0</v>
      </c>
      <c r="H139" s="31">
        <f>VLOOKUP(A139,認可保育園!$A$2:$F$510,6,0)</f>
        <v>0</v>
      </c>
      <c r="I139" s="31" t="str">
        <f>VLOOKUP(A139,認可保育園!$A$2:$G$510,7,0)</f>
        <v>-</v>
      </c>
      <c r="J139" s="31" t="str">
        <f>VLOOKUP(A139,認可保育園!$A$2:$H$510,8,0)</f>
        <v>-</v>
      </c>
      <c r="K139" s="31" t="str">
        <f>VLOOKUP(A139,認可保育園!$A$2:$I$510,9,0)</f>
        <v>-</v>
      </c>
      <c r="L139" s="31">
        <f t="shared" ref="L139:L207" si="7">SUM(F139:K139)</f>
        <v>0</v>
      </c>
      <c r="N139" s="1" t="s">
        <v>176</v>
      </c>
      <c r="O139" s="1" t="str">
        <f>VLOOKUP(N139,施設一覧!$I$2:$Q$1050,6,0)</f>
        <v>https://www.city.setagaya.lg.jp/mokuji/kusei/012/003/002/002/d00197007.html</v>
      </c>
      <c r="P139" s="2" t="str">
        <f t="shared" si="3"/>
        <v>https://www.google.co.jp/maps?q=35.6591429,139.6590198</v>
      </c>
      <c r="Q139" s="1">
        <f>VLOOKUP(N139,施設一覧!$I$2:$Q$1040,8,0)</f>
        <v>35.659142899999999</v>
      </c>
      <c r="R139" s="1">
        <f>VLOOKUP(N139,施設一覧!$I$2:$Q$1050,9,0)</f>
        <v>139.65901980000001</v>
      </c>
    </row>
    <row r="140" spans="1:18" ht="15" customHeight="1">
      <c r="A140" s="5">
        <v>142</v>
      </c>
      <c r="B140" s="5" t="s">
        <v>756</v>
      </c>
      <c r="C140" s="5" t="s">
        <v>171</v>
      </c>
      <c r="D140" s="5" t="s">
        <v>883</v>
      </c>
      <c r="E140" s="5" t="s">
        <v>172</v>
      </c>
      <c r="F140" s="31">
        <f>VLOOKUP(A140,認可保育園!$A$2:$D$510,4,0)</f>
        <v>0</v>
      </c>
      <c r="G140" s="31">
        <f>VLOOKUP(A140,認可保育園!$A$2:$E$510,5,0)</f>
        <v>0</v>
      </c>
      <c r="H140" s="31">
        <f>VLOOKUP(A140,認可保育園!$A$2:$F$510,6,0)</f>
        <v>0</v>
      </c>
      <c r="I140" s="31">
        <f>VLOOKUP(A140,認可保育園!$A$2:$G$510,7,0)</f>
        <v>0</v>
      </c>
      <c r="J140" s="31">
        <f>VLOOKUP(A140,認可保育園!$A$2:$H$510,8,0)</f>
        <v>2</v>
      </c>
      <c r="K140" s="31">
        <f>VLOOKUP(A140,認可保育園!$A$2:$I$510,9,0)</f>
        <v>5</v>
      </c>
      <c r="L140" s="31">
        <f t="shared" si="7"/>
        <v>7</v>
      </c>
      <c r="N140" s="1" t="s">
        <v>173</v>
      </c>
      <c r="O140" s="1" t="str">
        <f>VLOOKUP(N140,施設一覧!$I$2:$Q$1050,6,0)</f>
        <v>https://www.city.setagaya.lg.jp/mokuji/kusei/012/003/002/002/d00197009.html</v>
      </c>
      <c r="P140" s="2" t="str">
        <f t="shared" si="3"/>
        <v>https://www.google.co.jp/maps?q=35.6620865,139.6630504</v>
      </c>
      <c r="Q140" s="1">
        <f>VLOOKUP(N140,施設一覧!$I$2:$Q$1040,8,0)</f>
        <v>35.662086500000001</v>
      </c>
      <c r="R140" s="1">
        <f>VLOOKUP(N140,施設一覧!$I$2:$Q$1050,9,0)</f>
        <v>139.6630504</v>
      </c>
    </row>
    <row r="141" spans="1:18" ht="15" customHeight="1">
      <c r="A141" s="5">
        <v>143</v>
      </c>
      <c r="B141" s="5" t="s">
        <v>756</v>
      </c>
      <c r="C141" s="5" t="s">
        <v>168</v>
      </c>
      <c r="D141" s="5" t="s">
        <v>883</v>
      </c>
      <c r="E141" s="5" t="s">
        <v>169</v>
      </c>
      <c r="F141" s="31">
        <f>VLOOKUP(A141,認可保育園!$A$2:$D$510,4,0)</f>
        <v>0</v>
      </c>
      <c r="G141" s="31">
        <f>VLOOKUP(A141,認可保育園!$A$2:$E$510,5,0)</f>
        <v>0</v>
      </c>
      <c r="H141" s="31">
        <f>VLOOKUP(A141,認可保育園!$A$2:$F$510,6,0)</f>
        <v>0</v>
      </c>
      <c r="I141" s="31" t="str">
        <f>VLOOKUP(A141,認可保育園!$A$2:$G$510,7,0)</f>
        <v>-</v>
      </c>
      <c r="J141" s="31" t="str">
        <f>VLOOKUP(A141,認可保育園!$A$2:$H$510,8,0)</f>
        <v>-</v>
      </c>
      <c r="K141" s="31" t="str">
        <f>VLOOKUP(A141,認可保育園!$A$2:$I$510,9,0)</f>
        <v>-</v>
      </c>
      <c r="L141" s="31">
        <f t="shared" si="7"/>
        <v>0</v>
      </c>
      <c r="N141" s="1" t="s">
        <v>170</v>
      </c>
      <c r="O141" s="1" t="str">
        <f>VLOOKUP(N141,施設一覧!$I$2:$Q$1050,6,0)</f>
        <v>https://www.city.setagaya.lg.jp/mokuji/kusei/012/003/002/002/d00197010.html</v>
      </c>
      <c r="P141" s="2" t="str">
        <f t="shared" si="3"/>
        <v>https://www.google.co.jp/maps?q=35.6563036,139.6542562</v>
      </c>
      <c r="Q141" s="1">
        <f>VLOOKUP(N141,施設一覧!$I$2:$Q$1040,8,0)</f>
        <v>35.656303600000001</v>
      </c>
      <c r="R141" s="1">
        <f>VLOOKUP(N141,施設一覧!$I$2:$Q$1050,9,0)</f>
        <v>139.65425619999999</v>
      </c>
    </row>
    <row r="142" spans="1:18" ht="15" customHeight="1">
      <c r="A142" s="5">
        <v>144</v>
      </c>
      <c r="B142" s="5" t="s">
        <v>756</v>
      </c>
      <c r="C142" s="5" t="s">
        <v>165</v>
      </c>
      <c r="D142" s="5" t="s">
        <v>883</v>
      </c>
      <c r="E142" s="5" t="s">
        <v>166</v>
      </c>
      <c r="F142" s="31" t="str">
        <f>VLOOKUP(A142,認可保育園!$A$2:$D$510,4,0)</f>
        <v>-</v>
      </c>
      <c r="G142" s="31" t="str">
        <f>VLOOKUP(A142,認可保育園!$A$2:$E$510,5,0)</f>
        <v>-</v>
      </c>
      <c r="H142" s="31" t="str">
        <f>VLOOKUP(A142,認可保育園!$A$2:$F$510,6,0)</f>
        <v>-</v>
      </c>
      <c r="I142" s="31">
        <f>VLOOKUP(A142,認可保育園!$A$2:$G$510,7,0)</f>
        <v>1</v>
      </c>
      <c r="J142" s="31">
        <f>VLOOKUP(A142,認可保育園!$A$2:$H$510,8,0)</f>
        <v>0</v>
      </c>
      <c r="K142" s="31">
        <f>VLOOKUP(A142,認可保育園!$A$2:$I$510,9,0)</f>
        <v>3</v>
      </c>
      <c r="L142" s="31">
        <f t="shared" si="7"/>
        <v>4</v>
      </c>
      <c r="N142" s="1" t="s">
        <v>167</v>
      </c>
      <c r="O142" s="1" t="str">
        <f>VLOOKUP(N142,施設一覧!$I$2:$Q$1050,6,0)</f>
        <v>https://www.city.setagaya.lg.jp/mokuji/kusei/012/003/002/002/d00197011.html</v>
      </c>
      <c r="P142" s="2" t="str">
        <f t="shared" si="3"/>
        <v>https://www.google.co.jp/maps?q=35.6574005,139.6586311</v>
      </c>
      <c r="Q142" s="1">
        <f>VLOOKUP(N142,施設一覧!$I$2:$Q$1040,8,0)</f>
        <v>35.657400500000001</v>
      </c>
      <c r="R142" s="1">
        <f>VLOOKUP(N142,施設一覧!$I$2:$Q$1050,9,0)</f>
        <v>139.65863110000001</v>
      </c>
    </row>
    <row r="143" spans="1:18" ht="15" customHeight="1">
      <c r="A143" s="5">
        <v>145</v>
      </c>
      <c r="B143" s="5" t="s">
        <v>756</v>
      </c>
      <c r="C143" s="6" t="s">
        <v>822</v>
      </c>
      <c r="D143" s="6" t="s">
        <v>877</v>
      </c>
      <c r="E143" s="5" t="s">
        <v>488</v>
      </c>
      <c r="F143" s="31">
        <f>VLOOKUP(A143,認可保育園!$A$2:$D$510,4,0)</f>
        <v>0</v>
      </c>
      <c r="G143" s="31">
        <f>VLOOKUP(A143,認可保育園!$A$2:$E$510,5,0)</f>
        <v>0</v>
      </c>
      <c r="H143" s="31">
        <f>VLOOKUP(A143,認可保育園!$A$2:$F$510,6,0)</f>
        <v>0</v>
      </c>
      <c r="I143" s="31">
        <f>VLOOKUP(A143,認可保育園!$A$2:$G$510,7,0)</f>
        <v>0</v>
      </c>
      <c r="J143" s="31">
        <f>VLOOKUP(A143,認可保育園!$A$2:$H$510,8,0)</f>
        <v>0</v>
      </c>
      <c r="K143" s="31">
        <f>VLOOKUP(A143,認可保育園!$A$2:$I$510,9,0)</f>
        <v>0</v>
      </c>
      <c r="L143" s="31">
        <f t="shared" si="7"/>
        <v>0</v>
      </c>
      <c r="N143" s="1" t="s">
        <v>760</v>
      </c>
      <c r="O143" s="1" t="str">
        <f>VLOOKUP(N143,施設一覧!$I$2:$Q$1050,6,0)</f>
        <v>https://www.city.setagaya.lg.jp/mokuji/kodomo/003/001/003/d00011748.html</v>
      </c>
      <c r="P143" s="2" t="str">
        <f t="shared" si="3"/>
        <v>https://www.google.co.jp/maps?q=35.6607704,139.6557411</v>
      </c>
      <c r="Q143" s="1">
        <f>VLOOKUP(N143,施設一覧!$I$2:$Q$1040,8,0)</f>
        <v>35.660770399999997</v>
      </c>
      <c r="R143" s="1">
        <f>VLOOKUP(N143,施設一覧!$I$2:$Q$1050,9,0)</f>
        <v>139.6557411</v>
      </c>
    </row>
    <row r="144" spans="1:18" ht="15" customHeight="1">
      <c r="A144" s="5">
        <v>146</v>
      </c>
      <c r="B144" s="5" t="s">
        <v>756</v>
      </c>
      <c r="C144" s="5" t="s">
        <v>823</v>
      </c>
      <c r="D144" s="5" t="s">
        <v>869</v>
      </c>
      <c r="E144" s="5" t="s">
        <v>393</v>
      </c>
      <c r="F144" s="31" t="str">
        <f>VLOOKUP(A144,認可保育園!$A$2:$D$510,4,0)</f>
        <v>-</v>
      </c>
      <c r="G144" s="31" t="str">
        <f>VLOOKUP(A144,認可保育園!$A$2:$E$510,5,0)</f>
        <v>-</v>
      </c>
      <c r="H144" s="31" t="str">
        <f>VLOOKUP(A144,認可保育園!$A$2:$F$510,6,0)</f>
        <v>-</v>
      </c>
      <c r="I144" s="31">
        <f>VLOOKUP(A144,認可保育園!$A$2:$G$510,7,0)</f>
        <v>0</v>
      </c>
      <c r="J144" s="31">
        <f>VLOOKUP(A144,認可保育園!$A$2:$H$510,8,0)</f>
        <v>3</v>
      </c>
      <c r="K144" s="31">
        <f>VLOOKUP(A144,認可保育園!$A$2:$I$510,9,0)</f>
        <v>0</v>
      </c>
      <c r="L144" s="31">
        <f t="shared" si="7"/>
        <v>3</v>
      </c>
      <c r="N144" s="1" t="s">
        <v>394</v>
      </c>
      <c r="O144" s="1" t="str">
        <f>VLOOKUP(N144,施設一覧!$I$2:$Q$1050,6,0)</f>
        <v>https://www.city.setagaya.lg.jp/theme/006/001/011/d00141151.html</v>
      </c>
      <c r="P144" s="2" t="str">
        <f t="shared" si="3"/>
        <v>https://www.google.co.jp/maps?q=35.650244,139.652152</v>
      </c>
      <c r="Q144" s="1">
        <f>VLOOKUP(N144,施設一覧!$I$2:$Q$1040,8,0)</f>
        <v>35.650244000000001</v>
      </c>
      <c r="R144" s="1">
        <f>VLOOKUP(N144,施設一覧!$I$2:$Q$1050,9,0)</f>
        <v>139.652152</v>
      </c>
    </row>
    <row r="145" spans="1:18" ht="15" customHeight="1">
      <c r="A145" s="9">
        <v>147</v>
      </c>
      <c r="B145" s="9" t="s">
        <v>888</v>
      </c>
      <c r="C145" s="10" t="s">
        <v>886</v>
      </c>
      <c r="D145" s="10" t="s">
        <v>884</v>
      </c>
      <c r="E145" s="10" t="s">
        <v>887</v>
      </c>
      <c r="F145" s="32">
        <f>VLOOKUP(A145,保育室・保育ママ!$A$2:$D$19,3,0)</f>
        <v>16</v>
      </c>
      <c r="G145" s="32">
        <f>VLOOKUP(A145,保育室・保育ママ!$A$2:$E$19,4,0)</f>
        <v>16</v>
      </c>
      <c r="H145" s="32">
        <f>VLOOKUP(A145,保育室・保育ママ!$A$2:$E$19,5,0)</f>
        <v>16</v>
      </c>
      <c r="I145" s="32"/>
      <c r="J145" s="32"/>
      <c r="K145" s="32"/>
      <c r="L145" s="32">
        <f t="shared" si="7"/>
        <v>48</v>
      </c>
      <c r="N145" s="1" t="s">
        <v>889</v>
      </c>
      <c r="O145" s="1" t="str">
        <f>VLOOKUP(N145,施設一覧!$I$2:$Q$1050,6,0)</f>
        <v>https://www.city.setagaya.lg.jp/mokuji/kusei/012/003/006/d00011802.html</v>
      </c>
      <c r="P145" s="2" t="str">
        <f t="shared" ref="P145" si="8">"https://www.google.co.jp/maps?q="&amp;Q145&amp;","&amp;R145</f>
        <v>https://www.google.co.jp/maps?q=35.6623317,139.666604</v>
      </c>
      <c r="Q145" s="1">
        <f>VLOOKUP(N145,施設一覧!$I$2:$Q$1040,8,0)</f>
        <v>35.662331700000003</v>
      </c>
      <c r="R145" s="1">
        <f>VLOOKUP(N145,施設一覧!$I$2:$Q$1050,9,0)</f>
        <v>139.66660400000001</v>
      </c>
    </row>
    <row r="146" spans="1:18" ht="15" customHeight="1">
      <c r="A146" s="7">
        <v>148</v>
      </c>
      <c r="B146" s="7" t="s">
        <v>888</v>
      </c>
      <c r="C146" s="7" t="s">
        <v>4182</v>
      </c>
      <c r="D146" s="8" t="s">
        <v>899</v>
      </c>
      <c r="E146" s="7" t="s">
        <v>460</v>
      </c>
      <c r="F146" s="33">
        <f>VLOOKUP(A146,認証保育所!$A$2:$C$97,3,0)</f>
        <v>2</v>
      </c>
      <c r="G146" s="33">
        <f>VLOOKUP(A146,認証保育所!$A$2:$D$97,4,0)</f>
        <v>4</v>
      </c>
      <c r="H146" s="33">
        <f>VLOOKUP(A146,認証保育所!$A$2:$E$97,5,0)</f>
        <v>0</v>
      </c>
      <c r="I146" s="33">
        <f>VLOOKUP(A146,認証保育所!$A$2:$F$97,6,0)</f>
        <v>0</v>
      </c>
      <c r="J146" s="33">
        <f>VLOOKUP(A146,認証保育所!$A$2:$G$97,7,0)</f>
        <v>0</v>
      </c>
      <c r="K146" s="33">
        <f>VLOOKUP(A146,認証保育所!$A$2:$H$97,8,0)</f>
        <v>0</v>
      </c>
      <c r="L146" s="33">
        <f t="shared" si="7"/>
        <v>6</v>
      </c>
      <c r="N146" s="1" t="s">
        <v>461</v>
      </c>
      <c r="O146" s="1" t="str">
        <f>VLOOKUP(N146,施設一覧!$I$2:$Q$1050,6,0)</f>
        <v>https://www.city.setagaya.lg.jp/mokuji/kusei/012/003/007/002/d00011875.html</v>
      </c>
      <c r="P146" s="2" t="str">
        <f t="shared" ref="P146:P148" si="9">"https://www.google.co.jp/maps?q="&amp;Q146&amp;","&amp;R146</f>
        <v>https://www.google.co.jp/maps?q=35.6696304,139.6544493</v>
      </c>
      <c r="Q146" s="1">
        <f>VLOOKUP(N146,施設一覧!$I$2:$Q$1040,8,0)</f>
        <v>35.669630400000003</v>
      </c>
      <c r="R146" s="1">
        <f>VLOOKUP(N146,施設一覧!$I$2:$Q$1050,9,0)</f>
        <v>139.65444930000001</v>
      </c>
    </row>
    <row r="147" spans="1:18" ht="15" customHeight="1">
      <c r="A147" s="7">
        <v>149</v>
      </c>
      <c r="B147" s="7" t="s">
        <v>888</v>
      </c>
      <c r="C147" s="7" t="s">
        <v>4361</v>
      </c>
      <c r="D147" s="8" t="s">
        <v>899</v>
      </c>
      <c r="E147" s="7" t="s">
        <v>910</v>
      </c>
      <c r="F147" s="33">
        <f>VLOOKUP(A147,認証保育所!$A$2:$C$97,3,0)</f>
        <v>0</v>
      </c>
      <c r="G147" s="33">
        <f>VLOOKUP(A147,認証保育所!$A$2:$D$97,4,0)</f>
        <v>0</v>
      </c>
      <c r="H147" s="33">
        <f>VLOOKUP(A147,認証保育所!$A$2:$E$97,5,0)</f>
        <v>0</v>
      </c>
      <c r="I147" s="33">
        <f>VLOOKUP(A147,認証保育所!$A$2:$F$97,6,0)</f>
        <v>0</v>
      </c>
      <c r="J147" s="33">
        <f>VLOOKUP(A147,認証保育所!$A$2:$G$97,7,0)</f>
        <v>0</v>
      </c>
      <c r="K147" s="33">
        <f>VLOOKUP(A147,認証保育所!$A$2:$H$97,8,0)</f>
        <v>0</v>
      </c>
      <c r="L147" s="33">
        <f t="shared" si="7"/>
        <v>0</v>
      </c>
      <c r="N147" s="1" t="s">
        <v>485</v>
      </c>
      <c r="O147" s="1" t="str">
        <f>VLOOKUP(N147,施設一覧!$I$2:$Q$1050,6,0)</f>
        <v>https://www.city.setagaya.lg.jp/mokuji/kusei/012/003/007/002/d00015406.html</v>
      </c>
      <c r="P147" s="2" t="str">
        <f t="shared" si="9"/>
        <v>https://www.google.co.jp/maps?q=35.6654366,139.6573269</v>
      </c>
      <c r="Q147" s="1">
        <f>VLOOKUP(N147,施設一覧!$I$2:$Q$1040,8,0)</f>
        <v>35.6654366</v>
      </c>
      <c r="R147" s="1">
        <f>VLOOKUP(N147,施設一覧!$I$2:$Q$1050,9,0)</f>
        <v>139.65732689999999</v>
      </c>
    </row>
    <row r="148" spans="1:18" ht="15" customHeight="1">
      <c r="A148" s="7">
        <v>150</v>
      </c>
      <c r="B148" s="7" t="s">
        <v>888</v>
      </c>
      <c r="C148" s="7" t="s">
        <v>1004</v>
      </c>
      <c r="D148" s="8" t="s">
        <v>899</v>
      </c>
      <c r="E148" s="7" t="s">
        <v>911</v>
      </c>
      <c r="F148" s="33">
        <f>VLOOKUP(A148,認証保育所!$A$2:$C$97,3,0)</f>
        <v>0</v>
      </c>
      <c r="G148" s="33">
        <f>VLOOKUP(A148,認証保育所!$A$2:$D$97,4,0)</f>
        <v>0</v>
      </c>
      <c r="H148" s="33">
        <f>VLOOKUP(A148,認証保育所!$A$2:$E$97,5,0)</f>
        <v>0</v>
      </c>
      <c r="I148" s="33">
        <f>VLOOKUP(A148,認証保育所!$A$2:$F$97,6,0)</f>
        <v>0</v>
      </c>
      <c r="J148" s="33">
        <f>VLOOKUP(A148,認証保育所!$A$2:$G$97,7,0)</f>
        <v>0</v>
      </c>
      <c r="K148" s="33">
        <f>VLOOKUP(A148,認証保育所!$A$2:$H$97,8,0)</f>
        <v>0</v>
      </c>
      <c r="L148" s="33">
        <f t="shared" si="7"/>
        <v>0</v>
      </c>
      <c r="N148" s="1" t="s">
        <v>500</v>
      </c>
      <c r="O148" s="1" t="str">
        <f>VLOOKUP(N148,施設一覧!$I$2:$Q$1050,6,0)</f>
        <v>https://www.city.setagaya.lg.jp/mokuji/kusei/012/003/007/001/d00033093.html</v>
      </c>
      <c r="P148" s="2" t="str">
        <f t="shared" si="9"/>
        <v>https://www.google.co.jp/maps?q=35.6569288,139.6354121</v>
      </c>
      <c r="Q148" s="1">
        <f>VLOOKUP(N148,施設一覧!$I$2:$Q$1040,8,0)</f>
        <v>35.656928800000003</v>
      </c>
      <c r="R148" s="1">
        <f>VLOOKUP(N148,施設一覧!$I$2:$Q$1050,9,0)</f>
        <v>139.6354121</v>
      </c>
    </row>
    <row r="149" spans="1:18" ht="15" customHeight="1">
      <c r="A149" s="11">
        <v>152</v>
      </c>
      <c r="B149" s="11" t="s">
        <v>888</v>
      </c>
      <c r="C149" s="11" t="s">
        <v>952</v>
      </c>
      <c r="D149" s="12" t="s">
        <v>924</v>
      </c>
      <c r="E149" s="11" t="s">
        <v>958</v>
      </c>
      <c r="F149" s="34">
        <f>VLOOKUP(A149,企業主導型!$A$2:$C$99,3,0)</f>
        <v>0</v>
      </c>
      <c r="G149" s="34">
        <f>VLOOKUP(A149,企業主導型!$A$2:$D$99,4,0)</f>
        <v>0</v>
      </c>
      <c r="H149" s="34">
        <f>VLOOKUP(A149,企業主導型!$A$2:$E$99,5,0)</f>
        <v>0</v>
      </c>
      <c r="I149" s="34" t="str">
        <f>VLOOKUP(A149,企業主導型!$A$2:$F$99,6,0)</f>
        <v>-</v>
      </c>
      <c r="J149" s="34" t="str">
        <f>VLOOKUP(A149,企業主導型!$A$2:$G$99,7,0)</f>
        <v>-</v>
      </c>
      <c r="K149" s="34" t="str">
        <f>VLOOKUP(A149,企業主導型!$A$2:$H$99,8,0)</f>
        <v>-</v>
      </c>
      <c r="L149" s="34">
        <f t="shared" si="7"/>
        <v>0</v>
      </c>
      <c r="N149" s="1" t="s">
        <v>964</v>
      </c>
      <c r="P149" s="2" t="str">
        <f t="shared" ref="P149:P154" si="10">"https://www.google.co.jp/maps?q="&amp;Q149&amp;","&amp;R149</f>
        <v>https://www.google.co.jp/maps?q=35.6656829,139.6408056</v>
      </c>
      <c r="Q149" s="1">
        <f>VLOOKUP(N149,施設一覧!$I$2:$Q$1040,8,0)</f>
        <v>35.6656829</v>
      </c>
      <c r="R149" s="1">
        <f>VLOOKUP(N149,施設一覧!$I$2:$Q$1050,9,0)</f>
        <v>139.64080559999999</v>
      </c>
    </row>
    <row r="150" spans="1:18" ht="15" customHeight="1">
      <c r="A150" s="11">
        <v>153</v>
      </c>
      <c r="B150" s="11" t="s">
        <v>888</v>
      </c>
      <c r="C150" s="11" t="s">
        <v>953</v>
      </c>
      <c r="D150" s="12" t="s">
        <v>924</v>
      </c>
      <c r="E150" s="11" t="s">
        <v>959</v>
      </c>
      <c r="F150" s="34">
        <f>VLOOKUP(A150,企業主導型!$A$2:$C$99,3,0)</f>
        <v>1</v>
      </c>
      <c r="G150" s="34">
        <f>VLOOKUP(A150,企業主導型!$A$2:$D$99,4,0)</f>
        <v>0</v>
      </c>
      <c r="H150" s="34">
        <f>VLOOKUP(A150,企業主導型!$A$2:$E$99,5,0)</f>
        <v>2</v>
      </c>
      <c r="I150" s="34" t="str">
        <f>VLOOKUP(A150,企業主導型!$A$2:$F$99,6,0)</f>
        <v>-</v>
      </c>
      <c r="J150" s="34" t="str">
        <f>VLOOKUP(A150,企業主導型!$A$2:$G$99,7,0)</f>
        <v>-</v>
      </c>
      <c r="K150" s="34" t="str">
        <f>VLOOKUP(A150,企業主導型!$A$2:$H$99,8,0)</f>
        <v>-</v>
      </c>
      <c r="L150" s="34">
        <f t="shared" si="7"/>
        <v>3</v>
      </c>
      <c r="N150" s="1" t="s">
        <v>965</v>
      </c>
      <c r="P150" s="2" t="str">
        <f t="shared" si="10"/>
        <v>https://www.google.co.jp/maps?q=35.6529756,139.6477001</v>
      </c>
      <c r="Q150" s="1">
        <f>VLOOKUP(N150,施設一覧!$I$2:$Q$1040,8,0)</f>
        <v>35.652975599999998</v>
      </c>
      <c r="R150" s="1">
        <f>VLOOKUP(N150,施設一覧!$I$2:$Q$1050,9,0)</f>
        <v>139.64770010000001</v>
      </c>
    </row>
    <row r="151" spans="1:18" ht="15" customHeight="1">
      <c r="A151" s="11">
        <v>154</v>
      </c>
      <c r="B151" s="11" t="s">
        <v>888</v>
      </c>
      <c r="C151" s="11" t="s">
        <v>954</v>
      </c>
      <c r="D151" s="12" t="s">
        <v>924</v>
      </c>
      <c r="E151" s="11" t="s">
        <v>960</v>
      </c>
      <c r="F151" s="34">
        <f>VLOOKUP(A151,企業主導型!$A$2:$C$99,3,0)</f>
        <v>4</v>
      </c>
      <c r="G151" s="34">
        <f>VLOOKUP(A151,企業主導型!$A$2:$D$99,4,0)</f>
        <v>2</v>
      </c>
      <c r="H151" s="34">
        <f>VLOOKUP(A151,企業主導型!$A$2:$E$99,5,0)</f>
        <v>0</v>
      </c>
      <c r="I151" s="34" t="str">
        <f>VLOOKUP(A151,企業主導型!$A$2:$F$99,6,0)</f>
        <v>-</v>
      </c>
      <c r="J151" s="34" t="str">
        <f>VLOOKUP(A151,企業主導型!$A$2:$G$99,7,0)</f>
        <v>-</v>
      </c>
      <c r="K151" s="34" t="str">
        <f>VLOOKUP(A151,企業主導型!$A$2:$H$99,8,0)</f>
        <v>-</v>
      </c>
      <c r="L151" s="34">
        <f t="shared" si="7"/>
        <v>6</v>
      </c>
      <c r="N151" s="1" t="s">
        <v>966</v>
      </c>
      <c r="P151" s="2" t="str">
        <f t="shared" si="10"/>
        <v>https://www.google.co.jp/maps?q=35.6583133,139.66783</v>
      </c>
      <c r="Q151" s="1">
        <f>VLOOKUP(N151,施設一覧!$I$2:$Q$1040,8,0)</f>
        <v>35.658313300000003</v>
      </c>
      <c r="R151" s="1">
        <f>VLOOKUP(N151,施設一覧!$I$2:$Q$1050,9,0)</f>
        <v>139.66783000000001</v>
      </c>
    </row>
    <row r="152" spans="1:18" ht="15" customHeight="1">
      <c r="A152" s="11">
        <v>155</v>
      </c>
      <c r="B152" s="11" t="s">
        <v>888</v>
      </c>
      <c r="C152" s="11" t="s">
        <v>955</v>
      </c>
      <c r="D152" s="12" t="s">
        <v>924</v>
      </c>
      <c r="E152" s="11" t="s">
        <v>961</v>
      </c>
      <c r="F152" s="34">
        <f>VLOOKUP(A152,企業主導型!$A$2:$C$99,3,0)</f>
        <v>0</v>
      </c>
      <c r="G152" s="34">
        <f>VLOOKUP(A152,企業主導型!$A$2:$D$99,4,0)</f>
        <v>0</v>
      </c>
      <c r="H152" s="34">
        <f>VLOOKUP(A152,企業主導型!$A$2:$E$99,5,0)</f>
        <v>0</v>
      </c>
      <c r="I152" s="34" t="str">
        <f>VLOOKUP(A152,企業主導型!$A$2:$F$99,6,0)</f>
        <v>-</v>
      </c>
      <c r="J152" s="34" t="str">
        <f>VLOOKUP(A152,企業主導型!$A$2:$G$99,7,0)</f>
        <v>-</v>
      </c>
      <c r="K152" s="34" t="str">
        <f>VLOOKUP(A152,企業主導型!$A$2:$H$99,8,0)</f>
        <v>-</v>
      </c>
      <c r="L152" s="34">
        <f t="shared" si="7"/>
        <v>0</v>
      </c>
      <c r="N152" s="1" t="s">
        <v>967</v>
      </c>
      <c r="P152" s="2" t="str">
        <f t="shared" si="10"/>
        <v>https://www.google.co.jp/maps?q=35.6677379,139.6329159</v>
      </c>
      <c r="Q152" s="1">
        <f>VLOOKUP(N152,施設一覧!$I$2:$Q$1040,8,0)</f>
        <v>35.667737899999999</v>
      </c>
      <c r="R152" s="1">
        <f>VLOOKUP(N152,施設一覧!$I$2:$Q$1050,9,0)</f>
        <v>139.6329159</v>
      </c>
    </row>
    <row r="153" spans="1:18" ht="15" customHeight="1">
      <c r="A153" s="11">
        <v>156</v>
      </c>
      <c r="B153" s="11" t="s">
        <v>888</v>
      </c>
      <c r="C153" s="11" t="s">
        <v>956</v>
      </c>
      <c r="D153" s="12" t="s">
        <v>924</v>
      </c>
      <c r="E153" s="11" t="s">
        <v>962</v>
      </c>
      <c r="F153" s="34">
        <f>VLOOKUP(A153,企業主導型!$A$2:$C$99,3,0)</f>
        <v>2</v>
      </c>
      <c r="G153" s="34">
        <f>VLOOKUP(A153,企業主導型!$A$2:$D$99,4,0)</f>
        <v>1</v>
      </c>
      <c r="H153" s="34">
        <f>VLOOKUP(A153,企業主導型!$A$2:$E$99,5,0)</f>
        <v>0</v>
      </c>
      <c r="I153" s="34" t="str">
        <f>VLOOKUP(A153,企業主導型!$A$2:$F$99,6,0)</f>
        <v>-</v>
      </c>
      <c r="J153" s="34" t="str">
        <f>VLOOKUP(A153,企業主導型!$A$2:$G$99,7,0)</f>
        <v>-</v>
      </c>
      <c r="K153" s="34" t="str">
        <f>VLOOKUP(A153,企業主導型!$A$2:$H$99,8,0)</f>
        <v>-</v>
      </c>
      <c r="L153" s="34">
        <f t="shared" si="7"/>
        <v>3</v>
      </c>
      <c r="N153" s="1" t="s">
        <v>4183</v>
      </c>
      <c r="P153" s="2" t="str">
        <f t="shared" si="10"/>
        <v>https://www.google.co.jp/maps?q=35.670506,139.6699829</v>
      </c>
      <c r="Q153" s="1">
        <f>VLOOKUP(N153,施設一覧!$I$2:$Q$1040,8,0)</f>
        <v>35.670506000000003</v>
      </c>
      <c r="R153" s="1">
        <f>VLOOKUP(N153,施設一覧!$I$2:$Q$1050,9,0)</f>
        <v>139.66998290000001</v>
      </c>
    </row>
    <row r="154" spans="1:18" ht="15" customHeight="1">
      <c r="A154" s="11">
        <v>157</v>
      </c>
      <c r="B154" s="11" t="s">
        <v>888</v>
      </c>
      <c r="C154" s="11" t="s">
        <v>957</v>
      </c>
      <c r="D154" s="12" t="s">
        <v>924</v>
      </c>
      <c r="E154" s="11" t="s">
        <v>963</v>
      </c>
      <c r="F154" s="34">
        <f>VLOOKUP(A154,企業主導型!$A$2:$C$99,3,0)</f>
        <v>2</v>
      </c>
      <c r="G154" s="34">
        <f>VLOOKUP(A154,企業主導型!$A$2:$D$99,4,0)</f>
        <v>1</v>
      </c>
      <c r="H154" s="34">
        <f>VLOOKUP(A154,企業主導型!$A$2:$E$99,5,0)</f>
        <v>1</v>
      </c>
      <c r="I154" s="34" t="str">
        <f>VLOOKUP(A154,企業主導型!$A$2:$F$99,6,0)</f>
        <v>-</v>
      </c>
      <c r="J154" s="34" t="str">
        <f>VLOOKUP(A154,企業主導型!$A$2:$G$99,7,0)</f>
        <v>-</v>
      </c>
      <c r="K154" s="34" t="str">
        <f>VLOOKUP(A154,企業主導型!$A$2:$H$99,8,0)</f>
        <v>-</v>
      </c>
      <c r="L154" s="34">
        <f t="shared" si="7"/>
        <v>4</v>
      </c>
      <c r="N154" s="1" t="s">
        <v>968</v>
      </c>
      <c r="P154" s="2" t="str">
        <f t="shared" si="10"/>
        <v>https://www.google.co.jp/maps?q=35.6628849,139.668902</v>
      </c>
      <c r="Q154" s="1">
        <f>VLOOKUP(N154,施設一覧!$I$2:$Q$1040,8,0)</f>
        <v>35.662884900000002</v>
      </c>
      <c r="R154" s="1">
        <f>VLOOKUP(N154,施設一覧!$I$2:$Q$1050,9,0)</f>
        <v>139.668902</v>
      </c>
    </row>
    <row r="155" spans="1:18" ht="15" customHeight="1">
      <c r="A155" s="5">
        <v>158</v>
      </c>
      <c r="B155" s="5" t="s">
        <v>756</v>
      </c>
      <c r="C155" s="6" t="s">
        <v>4426</v>
      </c>
      <c r="D155" s="6" t="s">
        <v>878</v>
      </c>
      <c r="E155" s="6" t="s">
        <v>755</v>
      </c>
      <c r="F155" s="31">
        <f>VLOOKUP(A155,認可保育園!$A$2:$D$510,4,0)</f>
        <v>4</v>
      </c>
      <c r="G155" s="31">
        <f>VLOOKUP(A155,認可保育園!$A$2:$E$510,5,0)</f>
        <v>1</v>
      </c>
      <c r="H155" s="31">
        <f>VLOOKUP(A155,認可保育園!$A$2:$F$510,6,0)</f>
        <v>0</v>
      </c>
      <c r="I155" s="31" t="str">
        <f>VLOOKUP(A155,認可保育園!$A$2:$G$510,7,0)</f>
        <v>-</v>
      </c>
      <c r="J155" s="31" t="str">
        <f>VLOOKUP(A155,認可保育園!$A$2:$H$510,8,0)</f>
        <v>-</v>
      </c>
      <c r="K155" s="31" t="str">
        <f>VLOOKUP(A155,認可保育園!$A$2:$I$510,9,0)</f>
        <v>-</v>
      </c>
      <c r="L155" s="31">
        <f t="shared" si="7"/>
        <v>5</v>
      </c>
      <c r="N155" s="1" t="s">
        <v>316</v>
      </c>
      <c r="O155" s="1" t="str">
        <f>VLOOKUP(N155,施設一覧!$I$2:$Q$1050,6,0)</f>
        <v>https://www.city.setagaya.lg.jp/mokuji/kodomo/003/001/004/d00152372.html</v>
      </c>
      <c r="P155" s="2" t="str">
        <f t="shared" si="3"/>
        <v>https://www.google.co.jp/maps?q=35.6641156,139.6675509</v>
      </c>
      <c r="Q155" s="1">
        <f>VLOOKUP(N155,施設一覧!$I$2:$Q$1040,8,0)</f>
        <v>35.664115600000002</v>
      </c>
      <c r="R155" s="1">
        <f>VLOOKUP(N155,施設一覧!$I$2:$Q$1050,9,0)</f>
        <v>139.66755090000001</v>
      </c>
    </row>
    <row r="156" spans="1:18" ht="15" customHeight="1">
      <c r="A156" s="5">
        <v>159</v>
      </c>
      <c r="B156" s="5" t="s">
        <v>777</v>
      </c>
      <c r="C156" s="5" t="s">
        <v>737</v>
      </c>
      <c r="D156" s="5" t="s">
        <v>882</v>
      </c>
      <c r="E156" s="5" t="s">
        <v>738</v>
      </c>
      <c r="F156" s="31" t="str">
        <f>VLOOKUP(A156,認可保育園!$A$2:$D$510,4,0)</f>
        <v>-</v>
      </c>
      <c r="G156" s="31">
        <f>VLOOKUP(A156,認可保育園!$A$2:$E$510,5,0)</f>
        <v>0</v>
      </c>
      <c r="H156" s="31">
        <f>VLOOKUP(A156,認可保育園!$A$2:$F$510,6,0)</f>
        <v>1</v>
      </c>
      <c r="I156" s="31">
        <f>VLOOKUP(A156,認可保育園!$A$2:$G$510,7,0)</f>
        <v>4</v>
      </c>
      <c r="J156" s="31">
        <f>VLOOKUP(A156,認可保育園!$A$2:$H$510,8,0)</f>
        <v>6</v>
      </c>
      <c r="K156" s="31">
        <f>VLOOKUP(A156,認可保育園!$A$2:$I$510,9,0)</f>
        <v>6</v>
      </c>
      <c r="L156" s="31">
        <f t="shared" si="7"/>
        <v>17</v>
      </c>
      <c r="M156" s="31">
        <f>VLOOKUP(A156,認可保育園!$A$2:$K$510,11,0)</f>
        <v>9</v>
      </c>
      <c r="N156" s="1" t="s">
        <v>739</v>
      </c>
      <c r="O156" s="1" t="str">
        <f>VLOOKUP(N156,施設一覧!$I$2:$Q$1050,6,0)</f>
        <v>https://www.city.setagaya.lg.jp/mokuji/kusei/012/003/001/003/d00011749.html</v>
      </c>
      <c r="P156" s="2" t="str">
        <f t="shared" si="3"/>
        <v>https://www.google.co.jp/maps?q=35.5994592,139.6800882</v>
      </c>
      <c r="Q156" s="1">
        <f>VLOOKUP(N156,施設一覧!$I$2:$Q$1040,8,0)</f>
        <v>35.599459199999998</v>
      </c>
      <c r="R156" s="1">
        <f>VLOOKUP(N156,施設一覧!$I$2:$Q$1050,9,0)</f>
        <v>139.6800882</v>
      </c>
    </row>
    <row r="157" spans="1:18" ht="15" customHeight="1">
      <c r="A157" s="5">
        <v>160</v>
      </c>
      <c r="B157" s="5" t="s">
        <v>777</v>
      </c>
      <c r="C157" s="5" t="s">
        <v>720</v>
      </c>
      <c r="D157" s="5" t="s">
        <v>882</v>
      </c>
      <c r="E157" s="5" t="s">
        <v>721</v>
      </c>
      <c r="F157" s="31">
        <f>VLOOKUP(A157,認可保育園!$A$2:$D$510,4,0)</f>
        <v>0</v>
      </c>
      <c r="G157" s="31">
        <f>VLOOKUP(A157,認可保育園!$A$2:$E$510,5,0)</f>
        <v>0</v>
      </c>
      <c r="H157" s="31">
        <f>VLOOKUP(A157,認可保育園!$A$2:$F$510,6,0)</f>
        <v>0</v>
      </c>
      <c r="I157" s="31">
        <f>VLOOKUP(A157,認可保育園!$A$2:$G$510,7,0)</f>
        <v>1</v>
      </c>
      <c r="J157" s="31">
        <f>VLOOKUP(A157,認可保育園!$A$2:$H$510,8,0)</f>
        <v>1</v>
      </c>
      <c r="K157" s="31">
        <f>VLOOKUP(A157,認可保育園!$A$2:$I$510,9,0)</f>
        <v>1</v>
      </c>
      <c r="L157" s="31">
        <f t="shared" si="7"/>
        <v>3</v>
      </c>
      <c r="M157" s="31">
        <f>VLOOKUP(A157,認可保育園!$A$2:$K$510,11,0)</f>
        <v>18</v>
      </c>
      <c r="N157" s="1" t="s">
        <v>722</v>
      </c>
      <c r="O157" s="1" t="str">
        <f>VLOOKUP(N157,施設一覧!$I$2:$Q$1050,6,0)</f>
        <v>https://www.city.setagaya.lg.jp/mokuji/kusei/012/003/001/003/d00011750.html</v>
      </c>
      <c r="P157" s="2" t="str">
        <f t="shared" si="3"/>
        <v>https://www.google.co.jp/maps?q=35.605261,139.6756687</v>
      </c>
      <c r="Q157" s="1">
        <f>VLOOKUP(N157,施設一覧!$I$2:$Q$1040,8,0)</f>
        <v>35.605260999999999</v>
      </c>
      <c r="R157" s="1">
        <f>VLOOKUP(N157,施設一覧!$I$2:$Q$1050,9,0)</f>
        <v>139.67566869999999</v>
      </c>
    </row>
    <row r="158" spans="1:18" ht="15" customHeight="1">
      <c r="A158" s="5">
        <v>162</v>
      </c>
      <c r="B158" s="5" t="s">
        <v>777</v>
      </c>
      <c r="C158" s="5" t="s">
        <v>723</v>
      </c>
      <c r="D158" s="5" t="s">
        <v>882</v>
      </c>
      <c r="E158" s="5" t="s">
        <v>724</v>
      </c>
      <c r="F158" s="31">
        <f>VLOOKUP(A158,認可保育園!$A$2:$D$510,4,0)</f>
        <v>0</v>
      </c>
      <c r="G158" s="31">
        <f>VLOOKUP(A158,認可保育園!$A$2:$E$510,5,0)</f>
        <v>0</v>
      </c>
      <c r="H158" s="31">
        <f>VLOOKUP(A158,認可保育園!$A$2:$F$510,6,0)</f>
        <v>0</v>
      </c>
      <c r="I158" s="31">
        <f>VLOOKUP(A158,認可保育園!$A$2:$G$510,7,0)</f>
        <v>0</v>
      </c>
      <c r="J158" s="31">
        <f>VLOOKUP(A158,認可保育園!$A$2:$H$510,8,0)</f>
        <v>0</v>
      </c>
      <c r="K158" s="31">
        <f>VLOOKUP(A158,認可保育園!$A$2:$I$510,9,0)</f>
        <v>2</v>
      </c>
      <c r="L158" s="31">
        <f t="shared" si="7"/>
        <v>2</v>
      </c>
      <c r="M158" s="31">
        <f>VLOOKUP(A158,認可保育園!$A$2:$K$510,11,0)</f>
        <v>19</v>
      </c>
      <c r="N158" s="1" t="s">
        <v>725</v>
      </c>
      <c r="O158" s="1" t="str">
        <f>VLOOKUP(N158,施設一覧!$I$2:$Q$1050,6,0)</f>
        <v>https://www.city.setagaya.lg.jp/mokuji/kusei/012/003/001/003/d00148286.html</v>
      </c>
      <c r="P158" s="2" t="str">
        <f t="shared" si="3"/>
        <v>https://www.google.co.jp/maps?q=35.615465,139.64258</v>
      </c>
      <c r="Q158" s="1">
        <f>VLOOKUP(N158,施設一覧!$I$2:$Q$1040,8,0)</f>
        <v>35.615465</v>
      </c>
      <c r="R158" s="1">
        <f>VLOOKUP(N158,施設一覧!$I$2:$Q$1050,9,0)</f>
        <v>139.64258000000001</v>
      </c>
    </row>
    <row r="159" spans="1:18" ht="15" customHeight="1">
      <c r="A159" s="5">
        <v>163</v>
      </c>
      <c r="B159" s="5" t="s">
        <v>777</v>
      </c>
      <c r="C159" s="5" t="s">
        <v>731</v>
      </c>
      <c r="D159" s="5" t="s">
        <v>882</v>
      </c>
      <c r="E159" s="5" t="s">
        <v>732</v>
      </c>
      <c r="F159" s="31" t="str">
        <f>VLOOKUP(A159,認可保育園!$A$2:$D$510,4,0)</f>
        <v>-</v>
      </c>
      <c r="G159" s="31">
        <f>VLOOKUP(A159,認可保育園!$A$2:$E$510,5,0)</f>
        <v>0</v>
      </c>
      <c r="H159" s="31">
        <f>VLOOKUP(A159,認可保育園!$A$2:$F$510,6,0)</f>
        <v>0</v>
      </c>
      <c r="I159" s="31">
        <f>VLOOKUP(A159,認可保育園!$A$2:$G$510,7,0)</f>
        <v>0</v>
      </c>
      <c r="J159" s="31">
        <f>VLOOKUP(A159,認可保育園!$A$2:$H$510,8,0)</f>
        <v>0</v>
      </c>
      <c r="K159" s="31">
        <f>VLOOKUP(A159,認可保育園!$A$2:$I$510,9,0)</f>
        <v>4</v>
      </c>
      <c r="L159" s="31">
        <f t="shared" si="7"/>
        <v>4</v>
      </c>
      <c r="M159" s="31">
        <f>VLOOKUP(A159,認可保育園!$A$2:$K$510,11,0)</f>
        <v>5</v>
      </c>
      <c r="N159" s="1" t="s">
        <v>733</v>
      </c>
      <c r="O159" s="1" t="str">
        <f>VLOOKUP(N159,施設一覧!$I$2:$Q$1050,6,0)</f>
        <v>https://www.city.setagaya.lg.jp/mokuji/kusei/012/003/001/003/d00136798.html</v>
      </c>
      <c r="P159" s="2" t="str">
        <f t="shared" si="3"/>
        <v>https://www.google.co.jp/maps?q=35.6177094,139.624118</v>
      </c>
      <c r="Q159" s="1">
        <f>VLOOKUP(N159,施設一覧!$I$2:$Q$1040,8,0)</f>
        <v>35.617709400000003</v>
      </c>
      <c r="R159" s="1">
        <f>VLOOKUP(N159,施設一覧!$I$2:$Q$1050,9,0)</f>
        <v>139.62411800000001</v>
      </c>
    </row>
    <row r="160" spans="1:18" ht="15" customHeight="1">
      <c r="A160" s="5">
        <v>164</v>
      </c>
      <c r="B160" s="5" t="s">
        <v>777</v>
      </c>
      <c r="C160" s="5" t="s">
        <v>709</v>
      </c>
      <c r="D160" s="5" t="s">
        <v>882</v>
      </c>
      <c r="E160" s="5" t="s">
        <v>710</v>
      </c>
      <c r="F160" s="31">
        <f>VLOOKUP(A160,認可保育園!$A$2:$D$510,4,0)</f>
        <v>2</v>
      </c>
      <c r="G160" s="31">
        <f>VLOOKUP(A160,認可保育園!$A$2:$E$510,5,0)</f>
        <v>0</v>
      </c>
      <c r="H160" s="31">
        <f>VLOOKUP(A160,認可保育園!$A$2:$F$510,6,0)</f>
        <v>0</v>
      </c>
      <c r="I160" s="31">
        <f>VLOOKUP(A160,認可保育園!$A$2:$G$510,7,0)</f>
        <v>1</v>
      </c>
      <c r="J160" s="31">
        <f>VLOOKUP(A160,認可保育園!$A$2:$H$510,8,0)</f>
        <v>5</v>
      </c>
      <c r="K160" s="31">
        <f>VLOOKUP(A160,認可保育園!$A$2:$I$510,9,0)</f>
        <v>4</v>
      </c>
      <c r="L160" s="31">
        <f t="shared" si="7"/>
        <v>12</v>
      </c>
      <c r="M160" s="31">
        <f>VLOOKUP(A160,認可保育園!$A$2:$K$510,11,0)</f>
        <v>18</v>
      </c>
      <c r="N160" s="1" t="s">
        <v>711</v>
      </c>
      <c r="O160" s="1" t="str">
        <f>VLOOKUP(N160,施設一覧!$I$2:$Q$1050,6,0)</f>
        <v>https://www.city.setagaya.lg.jp/mokuji/kusei/012/003/001/003/d00011755.html</v>
      </c>
      <c r="P160" s="2" t="str">
        <f t="shared" si="3"/>
        <v>https://www.google.co.jp/maps?q=35.6348986,139.6304303</v>
      </c>
      <c r="Q160" s="1">
        <f>VLOOKUP(N160,施設一覧!$I$2:$Q$1040,8,0)</f>
        <v>35.6348986</v>
      </c>
      <c r="R160" s="1">
        <f>VLOOKUP(N160,施設一覧!$I$2:$Q$1050,9,0)</f>
        <v>139.6304303</v>
      </c>
    </row>
    <row r="161" spans="1:19" ht="15" customHeight="1">
      <c r="A161" s="5">
        <v>165</v>
      </c>
      <c r="B161" s="5" t="s">
        <v>777</v>
      </c>
      <c r="C161" s="5" t="s">
        <v>706</v>
      </c>
      <c r="D161" s="5" t="s">
        <v>882</v>
      </c>
      <c r="E161" s="5" t="s">
        <v>707</v>
      </c>
      <c r="F161" s="31" t="str">
        <f>VLOOKUP(A161,認可保育園!$A$2:$D$510,4,0)</f>
        <v>-</v>
      </c>
      <c r="G161" s="31">
        <f>VLOOKUP(A161,認可保育園!$A$2:$E$510,5,0)</f>
        <v>0</v>
      </c>
      <c r="H161" s="31">
        <f>VLOOKUP(A161,認可保育園!$A$2:$F$510,6,0)</f>
        <v>0</v>
      </c>
      <c r="I161" s="31">
        <f>VLOOKUP(A161,認可保育園!$A$2:$G$510,7,0)</f>
        <v>1</v>
      </c>
      <c r="J161" s="31">
        <f>VLOOKUP(A161,認可保育園!$A$2:$H$510,8,0)</f>
        <v>5</v>
      </c>
      <c r="K161" s="31">
        <f>VLOOKUP(A161,認可保育園!$A$2:$I$510,9,0)</f>
        <v>4</v>
      </c>
      <c r="L161" s="31">
        <f t="shared" si="7"/>
        <v>10</v>
      </c>
      <c r="M161" s="31">
        <f>VLOOKUP(A161,認可保育園!$A$2:$K$510,11,0)</f>
        <v>7</v>
      </c>
      <c r="N161" s="1" t="s">
        <v>708</v>
      </c>
      <c r="O161" s="1" t="str">
        <f>VLOOKUP(N161,施設一覧!$I$2:$Q$1050,6,0)</f>
        <v>https://www.city.setagaya.lg.jp/mokuji/kusei/012/003/001/003/d00011756.html</v>
      </c>
      <c r="P161" s="2" t="str">
        <f t="shared" ref="P161:P246" si="11">"https://www.google.co.jp/maps?q="&amp;Q161&amp;","&amp;R161</f>
        <v>https://www.google.co.jp/maps?q=35.6317601,139.6278501</v>
      </c>
      <c r="Q161" s="1">
        <f>VLOOKUP(N161,施設一覧!$I$2:$Q$1040,8,0)</f>
        <v>35.631760100000001</v>
      </c>
      <c r="R161" s="1">
        <f>VLOOKUP(N161,施設一覧!$I$2:$Q$1050,9,0)</f>
        <v>139.62785009999999</v>
      </c>
    </row>
    <row r="162" spans="1:19" ht="15" customHeight="1">
      <c r="A162" s="5">
        <v>166</v>
      </c>
      <c r="B162" s="5" t="s">
        <v>777</v>
      </c>
      <c r="C162" s="5" t="s">
        <v>727</v>
      </c>
      <c r="D162" s="5" t="s">
        <v>882</v>
      </c>
      <c r="E162" s="5" t="s">
        <v>726</v>
      </c>
      <c r="F162" s="31" t="str">
        <f>VLOOKUP(A162,認可保育園!$A$2:$D$510,4,0)</f>
        <v>-</v>
      </c>
      <c r="G162" s="31">
        <f>VLOOKUP(A162,認可保育園!$A$2:$E$510,5,0)</f>
        <v>0</v>
      </c>
      <c r="H162" s="31">
        <f>VLOOKUP(A162,認可保育園!$A$2:$F$510,6,0)</f>
        <v>0</v>
      </c>
      <c r="I162" s="31">
        <f>VLOOKUP(A162,認可保育園!$A$2:$G$510,7,0)</f>
        <v>1</v>
      </c>
      <c r="J162" s="31">
        <f>VLOOKUP(A162,認可保育園!$A$2:$H$510,8,0)</f>
        <v>0</v>
      </c>
      <c r="K162" s="31">
        <f>VLOOKUP(A162,認可保育園!$A$2:$I$510,9,0)</f>
        <v>4</v>
      </c>
      <c r="L162" s="31">
        <f t="shared" si="7"/>
        <v>5</v>
      </c>
      <c r="M162" s="31">
        <f>VLOOKUP(A162,認可保育園!$A$2:$K$510,11,0)</f>
        <v>12</v>
      </c>
      <c r="N162" s="1" t="s">
        <v>728</v>
      </c>
      <c r="O162" s="1" t="str">
        <f>VLOOKUP(N162,施設一覧!$I$2:$Q$1050,6,0)</f>
        <v>https://www.city.setagaya.lg.jp/mokuji/kusei/012/003/001/003/d00011757.html</v>
      </c>
      <c r="P162" s="2" t="str">
        <f t="shared" si="11"/>
        <v>https://www.google.co.jp/maps?q=35.6255748,139.6363274</v>
      </c>
      <c r="Q162" s="1">
        <f>VLOOKUP(N162,施設一覧!$I$2:$Q$1040,8,0)</f>
        <v>35.625574800000003</v>
      </c>
      <c r="R162" s="1">
        <f>VLOOKUP(N162,施設一覧!$I$2:$Q$1050,9,0)</f>
        <v>139.6363274</v>
      </c>
    </row>
    <row r="163" spans="1:19" ht="15" customHeight="1">
      <c r="A163" s="5">
        <v>167</v>
      </c>
      <c r="B163" s="5" t="s">
        <v>777</v>
      </c>
      <c r="C163" s="5" t="s">
        <v>824</v>
      </c>
      <c r="D163" s="5" t="s">
        <v>882</v>
      </c>
      <c r="E163" s="5" t="s">
        <v>729</v>
      </c>
      <c r="F163" s="31" t="str">
        <f>VLOOKUP(A163,認可保育園!$A$2:$D$510,4,0)</f>
        <v>-</v>
      </c>
      <c r="G163" s="31">
        <f>VLOOKUP(A163,認可保育園!$A$2:$E$510,5,0)</f>
        <v>0</v>
      </c>
      <c r="H163" s="31">
        <f>VLOOKUP(A163,認可保育園!$A$2:$F$510,6,0)</f>
        <v>0</v>
      </c>
      <c r="I163" s="31">
        <f>VLOOKUP(A163,認可保育園!$A$2:$G$510,7,0)</f>
        <v>3</v>
      </c>
      <c r="J163" s="31">
        <f>VLOOKUP(A163,認可保育園!$A$2:$H$510,8,0)</f>
        <v>4</v>
      </c>
      <c r="K163" s="31">
        <f>VLOOKUP(A163,認可保育園!$A$2:$I$510,9,0)</f>
        <v>5</v>
      </c>
      <c r="L163" s="31">
        <f t="shared" si="7"/>
        <v>12</v>
      </c>
      <c r="M163" s="31">
        <f>VLOOKUP(A163,認可保育園!$A$2:$K$510,11,0)</f>
        <v>13</v>
      </c>
      <c r="N163" s="1" t="s">
        <v>730</v>
      </c>
      <c r="O163" s="1" t="str">
        <f>VLOOKUP(N163,施設一覧!$I$2:$Q$1050,6,0)</f>
        <v>https://www.city.setagaya.lg.jp/mokuji/kusei/012/003/001/003/d00031752.html</v>
      </c>
      <c r="P163" s="2" t="str">
        <f t="shared" si="11"/>
        <v>https://www.google.co.jp/maps?q=35.6246138,139.6373468</v>
      </c>
      <c r="Q163" s="1">
        <f>VLOOKUP(N163,施設一覧!$I$2:$Q$1040,8,0)</f>
        <v>35.624613799999999</v>
      </c>
      <c r="R163" s="1">
        <f>VLOOKUP(N163,施設一覧!$I$2:$Q$1050,9,0)</f>
        <v>139.63734679999999</v>
      </c>
    </row>
    <row r="164" spans="1:19" ht="15" customHeight="1">
      <c r="A164" s="5">
        <v>168</v>
      </c>
      <c r="B164" s="5" t="s">
        <v>777</v>
      </c>
      <c r="C164" s="5" t="s">
        <v>4184</v>
      </c>
      <c r="D164" s="5" t="s">
        <v>882</v>
      </c>
      <c r="E164" s="5" t="s">
        <v>4185</v>
      </c>
      <c r="F164" s="31">
        <f>VLOOKUP(A164,認可保育園!$A$2:$D$510,4,0)</f>
        <v>0</v>
      </c>
      <c r="G164" s="31">
        <f>VLOOKUP(A164,認可保育園!$A$2:$E$510,5,0)</f>
        <v>0</v>
      </c>
      <c r="H164" s="31">
        <f>VLOOKUP(A164,認可保育園!$A$2:$F$510,6,0)</f>
        <v>0</v>
      </c>
      <c r="I164" s="31">
        <f>VLOOKUP(A164,認可保育園!$A$2:$G$510,7,0)</f>
        <v>1</v>
      </c>
      <c r="J164" s="31">
        <f>VLOOKUP(A164,認可保育園!$A$2:$H$510,8,0)</f>
        <v>1</v>
      </c>
      <c r="K164" s="31">
        <f>VLOOKUP(A164,認可保育園!$A$2:$I$510,9,0)</f>
        <v>7</v>
      </c>
      <c r="L164" s="31">
        <f t="shared" si="7"/>
        <v>9</v>
      </c>
      <c r="M164" s="31">
        <f>VLOOKUP(A164,認可保育園!$A$2:$K$510,11,0)</f>
        <v>13</v>
      </c>
      <c r="N164" s="1" t="s">
        <v>4263</v>
      </c>
      <c r="O164" s="1" t="str">
        <f>VLOOKUP(N164,施設一覧!$I$2:$Q$1050,6,0)</f>
        <v>https://www.city.setagaya.lg.jp/mokuji/kusei/012/003/001/003/d00204606.html</v>
      </c>
      <c r="P164" s="2" t="str">
        <f t="shared" si="11"/>
        <v>https://www.google.co.jp/maps?q=35.610577,139.6525027</v>
      </c>
      <c r="Q164" s="1">
        <f>VLOOKUP(N164,施設一覧!$I$2:$Q$1040,8,0)</f>
        <v>35.610576999999999</v>
      </c>
      <c r="R164" s="1">
        <f>VLOOKUP(N164,施設一覧!$I$2:$Q$1050,9,0)</f>
        <v>139.65250270000001</v>
      </c>
    </row>
    <row r="165" spans="1:19" ht="15" customHeight="1">
      <c r="A165" s="5">
        <v>372</v>
      </c>
      <c r="B165" s="5" t="s">
        <v>777</v>
      </c>
      <c r="C165" s="5" t="s">
        <v>4385</v>
      </c>
      <c r="D165" s="5" t="s">
        <v>4389</v>
      </c>
      <c r="E165" s="5" t="s">
        <v>4185</v>
      </c>
      <c r="F165" s="31" t="str">
        <f>VLOOKUP(A165,認可保育園!$A$2:$D$510,4,0)</f>
        <v>-</v>
      </c>
      <c r="G165" s="31" t="str">
        <f>VLOOKUP(A165,認可保育園!$A$2:$E$510,5,0)</f>
        <v>※</v>
      </c>
      <c r="H165" s="31" t="str">
        <f>VLOOKUP(A165,認可保育園!$A$2:$F$510,6,0)</f>
        <v>※</v>
      </c>
      <c r="I165" s="31" t="str">
        <f>VLOOKUP(A165,認可保育園!$A$2:$G$510,7,0)</f>
        <v>※</v>
      </c>
      <c r="J165" s="31" t="str">
        <f>VLOOKUP(A165,認可保育園!$A$2:$H$510,8,0)</f>
        <v>※</v>
      </c>
      <c r="K165" s="31" t="str">
        <f>VLOOKUP(A165,認可保育園!$A$2:$I$510,9,0)</f>
        <v>※</v>
      </c>
      <c r="L165" s="31">
        <f>VLOOKUP(A165,認可保育園!$A$2:$J$510,10,0)</f>
        <v>0</v>
      </c>
      <c r="M165" s="31" t="str">
        <f>VLOOKUP(A165,認可保育園!$A$2:$K$510,11,0)</f>
        <v>-</v>
      </c>
      <c r="N165" s="1" t="s">
        <v>4263</v>
      </c>
      <c r="O165" s="1" t="str">
        <f>VLOOKUP(N165,施設一覧!$I$2:$Q$1050,6,0)</f>
        <v>https://www.city.setagaya.lg.jp/mokuji/kusei/012/003/001/003/d00204606.html</v>
      </c>
      <c r="P165" s="2" t="str">
        <f t="shared" si="11"/>
        <v>https://www.google.co.jp/maps?q=35.610577,139.6525027</v>
      </c>
      <c r="Q165" s="1">
        <f>VLOOKUP(N165,施設一覧!$I$2:$Q$1040,8,0)</f>
        <v>35.610576999999999</v>
      </c>
      <c r="R165" s="1">
        <f>VLOOKUP(N165,施設一覧!$I$2:$Q$1050,9,0)</f>
        <v>139.65250270000001</v>
      </c>
      <c r="S165" s="1">
        <f>L165</f>
        <v>0</v>
      </c>
    </row>
    <row r="166" spans="1:19" ht="15" customHeight="1">
      <c r="A166" s="5">
        <v>169</v>
      </c>
      <c r="B166" s="5" t="s">
        <v>777</v>
      </c>
      <c r="C166" s="5" t="s">
        <v>694</v>
      </c>
      <c r="D166" s="5" t="s">
        <v>882</v>
      </c>
      <c r="E166" s="5" t="s">
        <v>695</v>
      </c>
      <c r="F166" s="31" t="str">
        <f>VLOOKUP(A166,認可保育園!$A$2:$D$510,4,0)</f>
        <v>-</v>
      </c>
      <c r="G166" s="31">
        <f>VLOOKUP(A166,認可保育園!$A$2:$E$510,5,0)</f>
        <v>0</v>
      </c>
      <c r="H166" s="31">
        <f>VLOOKUP(A166,認可保育園!$A$2:$F$510,6,0)</f>
        <v>0</v>
      </c>
      <c r="I166" s="31">
        <f>VLOOKUP(A166,認可保育園!$A$2:$G$510,7,0)</f>
        <v>0</v>
      </c>
      <c r="J166" s="31">
        <f>VLOOKUP(A166,認可保育園!$A$2:$H$510,8,0)</f>
        <v>1</v>
      </c>
      <c r="K166" s="31">
        <f>VLOOKUP(A166,認可保育園!$A$2:$I$510,9,0)</f>
        <v>0</v>
      </c>
      <c r="L166" s="31">
        <f t="shared" si="7"/>
        <v>1</v>
      </c>
      <c r="M166" s="31">
        <f>VLOOKUP(A166,認可保育園!$A$2:$K$510,11,0)</f>
        <v>15</v>
      </c>
      <c r="N166" s="1" t="s">
        <v>696</v>
      </c>
      <c r="O166" s="1" t="str">
        <f>VLOOKUP(N166,施設一覧!$I$2:$Q$1050,6,0)</f>
        <v>https://www.city.setagaya.lg.jp/mokuji/kusei/012/003/001/003/d00139354.html</v>
      </c>
      <c r="P166" s="2" t="str">
        <f t="shared" si="11"/>
        <v>https://www.google.co.jp/maps?q=35.6268217,139.6535257</v>
      </c>
      <c r="Q166" s="1">
        <f>VLOOKUP(N166,施設一覧!$I$2:$Q$1040,8,0)</f>
        <v>35.626821700000001</v>
      </c>
      <c r="R166" s="1">
        <f>VLOOKUP(N166,施設一覧!$I$2:$Q$1050,9,0)</f>
        <v>139.65352569999999</v>
      </c>
    </row>
    <row r="167" spans="1:19" ht="15" customHeight="1">
      <c r="A167" s="5">
        <v>170</v>
      </c>
      <c r="B167" s="5" t="s">
        <v>777</v>
      </c>
      <c r="C167" s="5" t="s">
        <v>574</v>
      </c>
      <c r="D167" s="5" t="s">
        <v>883</v>
      </c>
      <c r="E167" s="5" t="s">
        <v>575</v>
      </c>
      <c r="F167" s="31">
        <f>VLOOKUP(A167,認可保育園!$A$2:$D$510,4,0)</f>
        <v>0</v>
      </c>
      <c r="G167" s="31">
        <f>VLOOKUP(A167,認可保育園!$A$2:$E$510,5,0)</f>
        <v>0</v>
      </c>
      <c r="H167" s="31">
        <f>VLOOKUP(A167,認可保育園!$A$2:$F$510,6,0)</f>
        <v>0</v>
      </c>
      <c r="I167" s="31">
        <f>VLOOKUP(A167,認可保育園!$A$2:$G$510,7,0)</f>
        <v>1</v>
      </c>
      <c r="J167" s="31">
        <f>VLOOKUP(A167,認可保育園!$A$2:$H$510,8,0)</f>
        <v>2</v>
      </c>
      <c r="K167" s="31">
        <f>VLOOKUP(A167,認可保育園!$A$2:$I$510,9,0)</f>
        <v>2</v>
      </c>
      <c r="L167" s="31">
        <f t="shared" si="7"/>
        <v>5</v>
      </c>
      <c r="N167" s="1" t="s">
        <v>576</v>
      </c>
      <c r="O167" s="1" t="str">
        <f>VLOOKUP(N167,施設一覧!$I$2:$Q$1050,6,0)</f>
        <v>https://www.city.setagaya.lg.jp/mokuji/kusei/012/003/002/003/d00011765.html</v>
      </c>
      <c r="P167" s="2" t="str">
        <f t="shared" si="11"/>
        <v>https://www.google.co.jp/maps?q=35.6161147,139.6577756</v>
      </c>
      <c r="Q167" s="1">
        <f>VLOOKUP(N167,施設一覧!$I$2:$Q$1040,8,0)</f>
        <v>35.616114699999997</v>
      </c>
      <c r="R167" s="1">
        <f>VLOOKUP(N167,施設一覧!$I$2:$Q$1050,9,0)</f>
        <v>139.65777560000001</v>
      </c>
    </row>
    <row r="168" spans="1:19" ht="15" customHeight="1">
      <c r="A168" s="5">
        <v>171</v>
      </c>
      <c r="B168" s="5" t="s">
        <v>777</v>
      </c>
      <c r="C168" s="5" t="s">
        <v>582</v>
      </c>
      <c r="D168" s="5" t="s">
        <v>883</v>
      </c>
      <c r="E168" s="5" t="s">
        <v>583</v>
      </c>
      <c r="F168" s="31">
        <f>VLOOKUP(A168,認可保育園!$A$2:$D$510,4,0)</f>
        <v>0</v>
      </c>
      <c r="G168" s="31">
        <f>VLOOKUP(A168,認可保育園!$A$2:$E$510,5,0)</f>
        <v>0</v>
      </c>
      <c r="H168" s="31">
        <f>VLOOKUP(A168,認可保育園!$A$2:$F$510,6,0)</f>
        <v>0</v>
      </c>
      <c r="I168" s="31">
        <f>VLOOKUP(A168,認可保育園!$A$2:$G$510,7,0)</f>
        <v>1</v>
      </c>
      <c r="J168" s="31">
        <f>VLOOKUP(A168,認可保育園!$A$2:$H$510,8,0)</f>
        <v>2</v>
      </c>
      <c r="K168" s="31">
        <f>VLOOKUP(A168,認可保育園!$A$2:$I$510,9,0)</f>
        <v>0</v>
      </c>
      <c r="L168" s="31">
        <f t="shared" si="7"/>
        <v>3</v>
      </c>
      <c r="N168" s="1" t="s">
        <v>584</v>
      </c>
      <c r="O168" s="1" t="str">
        <f>VLOOKUP(N168,施設一覧!$I$2:$Q$1050,6,0)</f>
        <v>https://www.city.setagaya.lg.jp/mokuji/kusei/012/003/002/003/d00033355.html</v>
      </c>
      <c r="P168" s="2" t="str">
        <f t="shared" si="11"/>
        <v>https://www.google.co.jp/maps?q=35.6175674,139.6607947</v>
      </c>
      <c r="Q168" s="1">
        <f>VLOOKUP(N168,施設一覧!$I$2:$Q$1040,8,0)</f>
        <v>35.617567399999999</v>
      </c>
      <c r="R168" s="1">
        <f>VLOOKUP(N168,施設一覧!$I$2:$Q$1050,9,0)</f>
        <v>139.6607947</v>
      </c>
    </row>
    <row r="169" spans="1:19" ht="15" customHeight="1">
      <c r="A169" s="5">
        <v>172</v>
      </c>
      <c r="B169" s="5" t="s">
        <v>777</v>
      </c>
      <c r="C169" s="5" t="s">
        <v>603</v>
      </c>
      <c r="D169" s="5" t="s">
        <v>883</v>
      </c>
      <c r="E169" s="5" t="s">
        <v>604</v>
      </c>
      <c r="F169" s="31" t="str">
        <f>VLOOKUP(A169,認可保育園!$A$2:$D$510,4,0)</f>
        <v>-</v>
      </c>
      <c r="G169" s="31">
        <f>VLOOKUP(A169,認可保育園!$A$2:$E$510,5,0)</f>
        <v>0</v>
      </c>
      <c r="H169" s="31">
        <f>VLOOKUP(A169,認可保育園!$A$2:$F$510,6,0)</f>
        <v>0</v>
      </c>
      <c r="I169" s="31">
        <f>VLOOKUP(A169,認可保育園!$A$2:$G$510,7,0)</f>
        <v>0</v>
      </c>
      <c r="J169" s="31">
        <f>VLOOKUP(A169,認可保育園!$A$2:$H$510,8,0)</f>
        <v>2</v>
      </c>
      <c r="K169" s="31">
        <f>VLOOKUP(A169,認可保育園!$A$2:$I$510,9,0)</f>
        <v>0</v>
      </c>
      <c r="L169" s="31">
        <f t="shared" si="7"/>
        <v>2</v>
      </c>
      <c r="N169" s="1" t="s">
        <v>605</v>
      </c>
      <c r="O169" s="1" t="str">
        <f>VLOOKUP(N169,施設一覧!$I$2:$Q$1050,6,0)</f>
        <v>https://www.city.setagaya.lg.jp/mokuji/kusei/012/003/002/003/d00011764.html</v>
      </c>
      <c r="P169" s="2" t="str">
        <f t="shared" si="11"/>
        <v>https://www.google.co.jp/maps?q=35.6148819,139.6311257</v>
      </c>
      <c r="Q169" s="1">
        <f>VLOOKUP(N169,施設一覧!$I$2:$Q$1040,8,0)</f>
        <v>35.6148819</v>
      </c>
      <c r="R169" s="1">
        <f>VLOOKUP(N169,施設一覧!$I$2:$Q$1050,9,0)</f>
        <v>139.63112570000001</v>
      </c>
    </row>
    <row r="170" spans="1:19" ht="15" customHeight="1">
      <c r="A170" s="5">
        <v>173</v>
      </c>
      <c r="B170" s="5" t="s">
        <v>777</v>
      </c>
      <c r="C170" s="5" t="s">
        <v>577</v>
      </c>
      <c r="D170" s="5" t="s">
        <v>883</v>
      </c>
      <c r="E170" s="5" t="s">
        <v>578</v>
      </c>
      <c r="F170" s="31">
        <f>VLOOKUP(A170,認可保育園!$A$2:$D$510,4,0)</f>
        <v>0</v>
      </c>
      <c r="G170" s="31">
        <f>VLOOKUP(A170,認可保育園!$A$2:$E$510,5,0)</f>
        <v>0</v>
      </c>
      <c r="H170" s="31">
        <f>VLOOKUP(A170,認可保育園!$A$2:$F$510,6,0)</f>
        <v>0</v>
      </c>
      <c r="I170" s="31">
        <f>VLOOKUP(A170,認可保育園!$A$2:$G$510,7,0)</f>
        <v>0</v>
      </c>
      <c r="J170" s="31">
        <f>VLOOKUP(A170,認可保育園!$A$2:$H$510,8,0)</f>
        <v>1</v>
      </c>
      <c r="K170" s="31">
        <f>VLOOKUP(A170,認可保育園!$A$2:$I$510,9,0)</f>
        <v>3</v>
      </c>
      <c r="L170" s="31">
        <f t="shared" si="7"/>
        <v>4</v>
      </c>
      <c r="N170" s="1" t="s">
        <v>579</v>
      </c>
      <c r="O170" s="1" t="str">
        <f>VLOOKUP(N170,施設一覧!$I$2:$Q$1050,6,0)</f>
        <v>https://www.city.setagaya.lg.jp/mokuji/kusei/012/003/002/003/d00011760.html</v>
      </c>
      <c r="P170" s="2" t="str">
        <f t="shared" si="11"/>
        <v>https://www.google.co.jp/maps?q=35.6091572,139.6531346</v>
      </c>
      <c r="Q170" s="1">
        <f>VLOOKUP(N170,施設一覧!$I$2:$Q$1040,8,0)</f>
        <v>35.609157199999999</v>
      </c>
      <c r="R170" s="1">
        <f>VLOOKUP(N170,施設一覧!$I$2:$Q$1050,9,0)</f>
        <v>139.65313459999999</v>
      </c>
    </row>
    <row r="171" spans="1:19" ht="15" customHeight="1">
      <c r="A171" s="5">
        <v>174</v>
      </c>
      <c r="B171" s="5" t="s">
        <v>777</v>
      </c>
      <c r="C171" s="5" t="s">
        <v>825</v>
      </c>
      <c r="D171" s="5" t="s">
        <v>883</v>
      </c>
      <c r="E171" s="5" t="s">
        <v>638</v>
      </c>
      <c r="F171" s="31">
        <f>VLOOKUP(A171,認可保育園!$A$2:$D$510,4,0)</f>
        <v>5</v>
      </c>
      <c r="G171" s="31">
        <f>VLOOKUP(A171,認可保育園!$A$2:$E$510,5,0)</f>
        <v>0</v>
      </c>
      <c r="H171" s="31">
        <f>VLOOKUP(A171,認可保育園!$A$2:$F$510,6,0)</f>
        <v>0</v>
      </c>
      <c r="I171" s="31">
        <f>VLOOKUP(A171,認可保育園!$A$2:$G$510,7,0)</f>
        <v>4</v>
      </c>
      <c r="J171" s="31">
        <f>VLOOKUP(A171,認可保育園!$A$2:$H$510,8,0)</f>
        <v>6</v>
      </c>
      <c r="K171" s="31">
        <f>VLOOKUP(A171,認可保育園!$A$2:$I$510,9,0)</f>
        <v>1</v>
      </c>
      <c r="L171" s="31">
        <f t="shared" si="7"/>
        <v>16</v>
      </c>
      <c r="N171" s="1" t="s">
        <v>639</v>
      </c>
      <c r="O171" s="1" t="str">
        <f>VLOOKUP(N171,施設一覧!$I$2:$Q$1050,6,0)</f>
        <v>https://www.city.setagaya.lg.jp/mokuji/kusei/012/003/002/003/d00025982.html</v>
      </c>
      <c r="P171" s="2" t="str">
        <f t="shared" si="11"/>
        <v>https://www.google.co.jp/maps?q=35.6032498,139.6651447</v>
      </c>
      <c r="Q171" s="1">
        <f>VLOOKUP(N171,施設一覧!$I$2:$Q$1040,8,0)</f>
        <v>35.6032498</v>
      </c>
      <c r="R171" s="1">
        <f>VLOOKUP(N171,施設一覧!$I$2:$Q$1050,9,0)</f>
        <v>139.66514470000001</v>
      </c>
    </row>
    <row r="172" spans="1:19" ht="15" customHeight="1">
      <c r="A172" s="5">
        <v>175</v>
      </c>
      <c r="B172" s="5" t="s">
        <v>777</v>
      </c>
      <c r="C172" s="5" t="s">
        <v>826</v>
      </c>
      <c r="D172" s="5" t="s">
        <v>883</v>
      </c>
      <c r="E172" s="5" t="s">
        <v>643</v>
      </c>
      <c r="F172" s="31">
        <f>VLOOKUP(A172,認可保育園!$A$2:$D$510,4,0)</f>
        <v>1</v>
      </c>
      <c r="G172" s="31">
        <f>VLOOKUP(A172,認可保育園!$A$2:$E$510,5,0)</f>
        <v>0</v>
      </c>
      <c r="H172" s="31">
        <f>VLOOKUP(A172,認可保育園!$A$2:$F$510,6,0)</f>
        <v>0</v>
      </c>
      <c r="I172" s="31">
        <f>VLOOKUP(A172,認可保育園!$A$2:$G$510,7,0)</f>
        <v>0</v>
      </c>
      <c r="J172" s="31">
        <f>VLOOKUP(A172,認可保育園!$A$2:$H$510,8,0)</f>
        <v>0</v>
      </c>
      <c r="K172" s="31">
        <f>VLOOKUP(A172,認可保育園!$A$2:$I$510,9,0)</f>
        <v>1</v>
      </c>
      <c r="L172" s="31">
        <f t="shared" si="7"/>
        <v>2</v>
      </c>
      <c r="N172" s="1" t="s">
        <v>644</v>
      </c>
      <c r="O172" s="1" t="str">
        <f>VLOOKUP(N172,施設一覧!$I$2:$Q$1050,6,0)</f>
        <v>https://www.city.setagaya.lg.jp/mokuji/kusei/012/003/002/003/d00033410.html</v>
      </c>
      <c r="P172" s="2" t="str">
        <f t="shared" si="11"/>
        <v>https://www.google.co.jp/maps?q=35.6046275,139.6418861</v>
      </c>
      <c r="Q172" s="1">
        <f>VLOOKUP(N172,施設一覧!$I$2:$Q$1040,8,0)</f>
        <v>35.604627499999999</v>
      </c>
      <c r="R172" s="1">
        <f>VLOOKUP(N172,施設一覧!$I$2:$Q$1050,9,0)</f>
        <v>139.64188609999999</v>
      </c>
    </row>
    <row r="173" spans="1:19" ht="15" customHeight="1">
      <c r="A173" s="5">
        <v>176</v>
      </c>
      <c r="B173" s="5" t="s">
        <v>777</v>
      </c>
      <c r="C173" s="5" t="s">
        <v>590</v>
      </c>
      <c r="D173" s="5" t="s">
        <v>883</v>
      </c>
      <c r="E173" s="5" t="s">
        <v>591</v>
      </c>
      <c r="F173" s="31">
        <f>VLOOKUP(A173,認可保育園!$A$2:$D$510,4,0)</f>
        <v>0</v>
      </c>
      <c r="G173" s="31">
        <f>VLOOKUP(A173,認可保育園!$A$2:$E$510,5,0)</f>
        <v>0</v>
      </c>
      <c r="H173" s="31">
        <f>VLOOKUP(A173,認可保育園!$A$2:$F$510,6,0)</f>
        <v>0</v>
      </c>
      <c r="I173" s="31">
        <f>VLOOKUP(A173,認可保育園!$A$2:$G$510,7,0)</f>
        <v>0</v>
      </c>
      <c r="J173" s="31">
        <f>VLOOKUP(A173,認可保育園!$A$2:$H$510,8,0)</f>
        <v>1</v>
      </c>
      <c r="K173" s="31">
        <f>VLOOKUP(A173,認可保育園!$A$2:$I$510,9,0)</f>
        <v>0</v>
      </c>
      <c r="L173" s="31">
        <f t="shared" si="7"/>
        <v>1</v>
      </c>
      <c r="N173" s="1" t="s">
        <v>592</v>
      </c>
      <c r="O173" s="1" t="str">
        <f>VLOOKUP(N173,施設一覧!$I$2:$Q$1050,6,0)</f>
        <v>https://www.city.setagaya.lg.jp/mokuji/kusei/012/003/002/003/d00011752.html</v>
      </c>
      <c r="P173" s="2" t="str">
        <f t="shared" si="11"/>
        <v>https://www.google.co.jp/maps?q=35.6029697,139.6578439</v>
      </c>
      <c r="Q173" s="1">
        <f>VLOOKUP(N173,施設一覧!$I$2:$Q$1040,8,0)</f>
        <v>35.602969700000003</v>
      </c>
      <c r="R173" s="1">
        <f>VLOOKUP(N173,施設一覧!$I$2:$Q$1050,9,0)</f>
        <v>139.65784389999999</v>
      </c>
    </row>
    <row r="174" spans="1:19" ht="15" customHeight="1">
      <c r="A174" s="5">
        <v>177</v>
      </c>
      <c r="B174" s="5" t="s">
        <v>777</v>
      </c>
      <c r="C174" s="5" t="s">
        <v>827</v>
      </c>
      <c r="D174" s="5" t="s">
        <v>883</v>
      </c>
      <c r="E174" s="5" t="s">
        <v>588</v>
      </c>
      <c r="F174" s="31">
        <f>VLOOKUP(A174,認可保育園!$A$2:$D$510,4,0)</f>
        <v>2</v>
      </c>
      <c r="G174" s="31">
        <f>VLOOKUP(A174,認可保育園!$A$2:$E$510,5,0)</f>
        <v>0</v>
      </c>
      <c r="H174" s="31">
        <f>VLOOKUP(A174,認可保育園!$A$2:$F$510,6,0)</f>
        <v>0</v>
      </c>
      <c r="I174" s="31">
        <f>VLOOKUP(A174,認可保育園!$A$2:$G$510,7,0)</f>
        <v>1</v>
      </c>
      <c r="J174" s="31">
        <f>VLOOKUP(A174,認可保育園!$A$2:$H$510,8,0)</f>
        <v>1</v>
      </c>
      <c r="K174" s="31">
        <f>VLOOKUP(A174,認可保育園!$A$2:$I$510,9,0)</f>
        <v>1</v>
      </c>
      <c r="L174" s="31">
        <f t="shared" si="7"/>
        <v>5</v>
      </c>
      <c r="N174" s="1" t="s">
        <v>589</v>
      </c>
      <c r="O174" s="1" t="str">
        <f>VLOOKUP(N174,施設一覧!$I$2:$Q$1050,6,0)</f>
        <v>https://www.city.setagaya.lg.jp/mokuji/kusei/012/003/002/003/d00029714.html</v>
      </c>
      <c r="P174" s="2" t="str">
        <f t="shared" si="11"/>
        <v>https://www.google.co.jp/maps?q=35.6103183,139.6620337</v>
      </c>
      <c r="Q174" s="1">
        <f>VLOOKUP(N174,施設一覧!$I$2:$Q$1040,8,0)</f>
        <v>35.610318300000003</v>
      </c>
      <c r="R174" s="1">
        <f>VLOOKUP(N174,施設一覧!$I$2:$Q$1050,9,0)</f>
        <v>139.66203369999999</v>
      </c>
    </row>
    <row r="175" spans="1:19" ht="15" customHeight="1">
      <c r="A175" s="5">
        <v>178</v>
      </c>
      <c r="B175" s="5" t="s">
        <v>777</v>
      </c>
      <c r="C175" s="5" t="s">
        <v>640</v>
      </c>
      <c r="D175" s="5" t="s">
        <v>883</v>
      </c>
      <c r="E175" s="5" t="s">
        <v>641</v>
      </c>
      <c r="F175" s="31">
        <f>VLOOKUP(A175,認可保育園!$A$2:$D$510,4,0)</f>
        <v>0</v>
      </c>
      <c r="G175" s="31">
        <f>VLOOKUP(A175,認可保育園!$A$2:$E$510,5,0)</f>
        <v>0</v>
      </c>
      <c r="H175" s="31">
        <f>VLOOKUP(A175,認可保育園!$A$2:$F$510,6,0)</f>
        <v>0</v>
      </c>
      <c r="I175" s="31">
        <f>VLOOKUP(A175,認可保育園!$A$2:$G$510,7,0)</f>
        <v>0</v>
      </c>
      <c r="J175" s="31">
        <f>VLOOKUP(A175,認可保育園!$A$2:$H$510,8,0)</f>
        <v>0</v>
      </c>
      <c r="K175" s="31">
        <f>VLOOKUP(A175,認可保育園!$A$2:$I$510,9,0)</f>
        <v>0</v>
      </c>
      <c r="L175" s="31">
        <f t="shared" si="7"/>
        <v>0</v>
      </c>
      <c r="N175" s="1" t="s">
        <v>642</v>
      </c>
      <c r="O175" s="1" t="str">
        <f>VLOOKUP(N175,施設一覧!$I$2:$Q$1050,6,0)</f>
        <v>https://www.city.setagaya.lg.jp/mokuji/kusei/012/003/002/003/d00012869.html</v>
      </c>
      <c r="P175" s="2" t="str">
        <f t="shared" si="11"/>
        <v>https://www.google.co.jp/maps?q=35.5968424,139.6550379</v>
      </c>
      <c r="Q175" s="1">
        <f>VLOOKUP(N175,施設一覧!$I$2:$Q$1040,8,0)</f>
        <v>35.5968424</v>
      </c>
      <c r="R175" s="1">
        <f>VLOOKUP(N175,施設一覧!$I$2:$Q$1050,9,0)</f>
        <v>139.6550379</v>
      </c>
    </row>
    <row r="176" spans="1:19" ht="15" customHeight="1">
      <c r="A176" s="5">
        <v>179</v>
      </c>
      <c r="B176" s="5" t="s">
        <v>777</v>
      </c>
      <c r="C176" s="5" t="s">
        <v>613</v>
      </c>
      <c r="D176" s="5" t="s">
        <v>883</v>
      </c>
      <c r="E176" s="5" t="s">
        <v>614</v>
      </c>
      <c r="F176" s="31">
        <f>VLOOKUP(A176,認可保育園!$A$2:$D$510,4,0)</f>
        <v>0</v>
      </c>
      <c r="G176" s="31">
        <f>VLOOKUP(A176,認可保育園!$A$2:$E$510,5,0)</f>
        <v>0</v>
      </c>
      <c r="H176" s="31">
        <f>VLOOKUP(A176,認可保育園!$A$2:$F$510,6,0)</f>
        <v>0</v>
      </c>
      <c r="I176" s="31">
        <f>VLOOKUP(A176,認可保育園!$A$2:$G$510,7,0)</f>
        <v>0</v>
      </c>
      <c r="J176" s="31">
        <f>VLOOKUP(A176,認可保育園!$A$2:$H$510,8,0)</f>
        <v>2</v>
      </c>
      <c r="K176" s="31">
        <f>VLOOKUP(A176,認可保育園!$A$2:$I$510,9,0)</f>
        <v>1</v>
      </c>
      <c r="L176" s="31">
        <f t="shared" si="7"/>
        <v>3</v>
      </c>
      <c r="N176" s="1" t="s">
        <v>615</v>
      </c>
      <c r="O176" s="1" t="str">
        <f>VLOOKUP(N176,施設一覧!$I$2:$Q$1050,6,0)</f>
        <v>https://www.city.setagaya.lg.jp/mokuji/kusei/012/003/002/003/d00011766.html</v>
      </c>
      <c r="P176" s="2" t="str">
        <f t="shared" si="11"/>
        <v>https://www.google.co.jp/maps?q=35.6233306,139.6427213</v>
      </c>
      <c r="Q176" s="1">
        <f>VLOOKUP(N176,施設一覧!$I$2:$Q$1040,8,0)</f>
        <v>35.623330600000003</v>
      </c>
      <c r="R176" s="1">
        <f>VLOOKUP(N176,施設一覧!$I$2:$Q$1050,9,0)</f>
        <v>139.64272130000001</v>
      </c>
    </row>
    <row r="177" spans="1:18" ht="15" customHeight="1">
      <c r="A177" s="5">
        <v>180</v>
      </c>
      <c r="B177" s="5" t="s">
        <v>777</v>
      </c>
      <c r="C177" s="5" t="s">
        <v>585</v>
      </c>
      <c r="D177" s="5" t="s">
        <v>883</v>
      </c>
      <c r="E177" s="5" t="s">
        <v>586</v>
      </c>
      <c r="F177" s="31" t="str">
        <f>VLOOKUP(A177,認可保育園!$A$2:$D$510,4,0)</f>
        <v>-</v>
      </c>
      <c r="G177" s="31">
        <f>VLOOKUP(A177,認可保育園!$A$2:$E$510,5,0)</f>
        <v>0</v>
      </c>
      <c r="H177" s="31">
        <f>VLOOKUP(A177,認可保育園!$A$2:$F$510,6,0)</f>
        <v>0</v>
      </c>
      <c r="I177" s="31" t="str">
        <f>VLOOKUP(A177,認可保育園!$A$2:$G$510,7,0)</f>
        <v>-</v>
      </c>
      <c r="J177" s="31" t="str">
        <f>VLOOKUP(A177,認可保育園!$A$2:$H$510,8,0)</f>
        <v>-</v>
      </c>
      <c r="K177" s="31" t="str">
        <f>VLOOKUP(A177,認可保育園!$A$2:$I$510,9,0)</f>
        <v>-</v>
      </c>
      <c r="L177" s="31">
        <f t="shared" si="7"/>
        <v>0</v>
      </c>
      <c r="N177" s="1" t="s">
        <v>587</v>
      </c>
      <c r="O177" s="1" t="str">
        <f>VLOOKUP(N177,施設一覧!$I$2:$Q$1050,6,0)</f>
        <v>https://www.city.setagaya.lg.jp/mokuji/kusei/012/003/002/003/d00011767.html</v>
      </c>
      <c r="P177" s="2" t="str">
        <f t="shared" si="11"/>
        <v>https://www.google.co.jp/maps?q=35.6267273,139.6527035</v>
      </c>
      <c r="Q177" s="1">
        <f>VLOOKUP(N177,施設一覧!$I$2:$Q$1040,8,0)</f>
        <v>35.626727299999999</v>
      </c>
      <c r="R177" s="1">
        <f>VLOOKUP(N177,施設一覧!$I$2:$Q$1050,9,0)</f>
        <v>139.6527035</v>
      </c>
    </row>
    <row r="178" spans="1:18" ht="15" customHeight="1">
      <c r="A178" s="5">
        <v>181</v>
      </c>
      <c r="B178" s="5" t="s">
        <v>777</v>
      </c>
      <c r="C178" s="5" t="s">
        <v>611</v>
      </c>
      <c r="D178" s="5" t="s">
        <v>883</v>
      </c>
      <c r="E178" s="5" t="s">
        <v>761</v>
      </c>
      <c r="F178" s="31">
        <f>VLOOKUP(A178,認可保育園!$A$2:$D$510,4,0)</f>
        <v>0</v>
      </c>
      <c r="G178" s="31">
        <f>VLOOKUP(A178,認可保育園!$A$2:$E$510,5,0)</f>
        <v>0</v>
      </c>
      <c r="H178" s="31">
        <f>VLOOKUP(A178,認可保育園!$A$2:$F$510,6,0)</f>
        <v>1</v>
      </c>
      <c r="I178" s="31">
        <f>VLOOKUP(A178,認可保育園!$A$2:$G$510,7,0)</f>
        <v>0</v>
      </c>
      <c r="J178" s="31">
        <f>VLOOKUP(A178,認可保育園!$A$2:$H$510,8,0)</f>
        <v>0</v>
      </c>
      <c r="K178" s="31">
        <f>VLOOKUP(A178,認可保育園!$A$2:$I$510,9,0)</f>
        <v>1</v>
      </c>
      <c r="L178" s="31">
        <f t="shared" si="7"/>
        <v>2</v>
      </c>
      <c r="N178" s="1" t="s">
        <v>612</v>
      </c>
      <c r="O178" s="1" t="str">
        <f>VLOOKUP(N178,施設一覧!$I$2:$Q$1050,6,0)</f>
        <v>https://www.city.setagaya.lg.jp/mokuji/kusei/012/003/002/003/d00033357.html</v>
      </c>
      <c r="P178" s="2" t="str">
        <f t="shared" si="11"/>
        <v>https://www.google.co.jp/maps?q=35.6248805,139.6305002</v>
      </c>
      <c r="Q178" s="1">
        <f>VLOOKUP(N178,施設一覧!$I$2:$Q$1040,8,0)</f>
        <v>35.624880500000003</v>
      </c>
      <c r="R178" s="1">
        <f>VLOOKUP(N178,施設一覧!$I$2:$Q$1050,9,0)</f>
        <v>139.6305002</v>
      </c>
    </row>
    <row r="179" spans="1:18" ht="15" customHeight="1">
      <c r="A179" s="5">
        <v>182</v>
      </c>
      <c r="B179" s="5" t="s">
        <v>777</v>
      </c>
      <c r="C179" s="5" t="s">
        <v>608</v>
      </c>
      <c r="D179" s="5" t="s">
        <v>883</v>
      </c>
      <c r="E179" s="5" t="s">
        <v>609</v>
      </c>
      <c r="F179" s="31">
        <f>VLOOKUP(A179,認可保育園!$A$2:$D$510,4,0)</f>
        <v>0</v>
      </c>
      <c r="G179" s="31">
        <f>VLOOKUP(A179,認可保育園!$A$2:$E$510,5,0)</f>
        <v>0</v>
      </c>
      <c r="H179" s="31">
        <f>VLOOKUP(A179,認可保育園!$A$2:$F$510,6,0)</f>
        <v>0</v>
      </c>
      <c r="I179" s="31">
        <f>VLOOKUP(A179,認可保育園!$A$2:$G$510,7,0)</f>
        <v>2</v>
      </c>
      <c r="J179" s="31">
        <f>VLOOKUP(A179,認可保育園!$A$2:$H$510,8,0)</f>
        <v>9</v>
      </c>
      <c r="K179" s="31">
        <f>VLOOKUP(A179,認可保育園!$A$2:$I$510,9,0)</f>
        <v>2</v>
      </c>
      <c r="L179" s="31">
        <f t="shared" si="7"/>
        <v>13</v>
      </c>
      <c r="N179" s="1" t="s">
        <v>610</v>
      </c>
      <c r="O179" s="1" t="str">
        <f>VLOOKUP(N179,施設一覧!$I$2:$Q$1050,6,0)</f>
        <v>https://www.city.setagaya.lg.jp/mokuji/kusei/012/003/002/003/d00011761.html</v>
      </c>
      <c r="P179" s="2" t="str">
        <f t="shared" si="11"/>
        <v>https://www.google.co.jp/maps?q=35.6192203,139.6260066</v>
      </c>
      <c r="Q179" s="1">
        <f>VLOOKUP(N179,施設一覧!$I$2:$Q$1040,8,0)</f>
        <v>35.619220300000002</v>
      </c>
      <c r="R179" s="1">
        <f>VLOOKUP(N179,施設一覧!$I$2:$Q$1050,9,0)</f>
        <v>139.62600660000001</v>
      </c>
    </row>
    <row r="180" spans="1:18" ht="15" customHeight="1">
      <c r="A180" s="5">
        <v>183</v>
      </c>
      <c r="B180" s="5" t="s">
        <v>777</v>
      </c>
      <c r="C180" s="5" t="s">
        <v>828</v>
      </c>
      <c r="D180" s="5" t="s">
        <v>883</v>
      </c>
      <c r="E180" s="5" t="s">
        <v>606</v>
      </c>
      <c r="F180" s="31" t="str">
        <f>VLOOKUP(A180,認可保育園!$A$2:$D$510,4,0)</f>
        <v>-</v>
      </c>
      <c r="G180" s="31">
        <f>VLOOKUP(A180,認可保育園!$A$2:$E$510,5,0)</f>
        <v>0</v>
      </c>
      <c r="H180" s="31">
        <f>VLOOKUP(A180,認可保育園!$A$2:$F$510,6,0)</f>
        <v>0</v>
      </c>
      <c r="I180" s="31" t="str">
        <f>VLOOKUP(A180,認可保育園!$A$2:$G$510,7,0)</f>
        <v>-</v>
      </c>
      <c r="J180" s="31" t="str">
        <f>VLOOKUP(A180,認可保育園!$A$2:$H$510,8,0)</f>
        <v>-</v>
      </c>
      <c r="K180" s="31" t="str">
        <f>VLOOKUP(A180,認可保育園!$A$2:$I$510,9,0)</f>
        <v>-</v>
      </c>
      <c r="L180" s="31">
        <f t="shared" si="7"/>
        <v>0</v>
      </c>
      <c r="N180" s="1" t="s">
        <v>607</v>
      </c>
      <c r="O180" s="1" t="str">
        <f>VLOOKUP(N180,施設一覧!$I$2:$Q$1050,6,0)</f>
        <v>https://www.city.setagaya.lg.jp/mokuji/kusei/012/003/002/003/d00011763.html</v>
      </c>
      <c r="P180" s="2" t="str">
        <f t="shared" si="11"/>
        <v>https://www.google.co.jp/maps?q=35.6183703,139.6334142</v>
      </c>
      <c r="Q180" s="1">
        <f>VLOOKUP(N180,施設一覧!$I$2:$Q$1040,8,0)</f>
        <v>35.618370300000002</v>
      </c>
      <c r="R180" s="1">
        <f>VLOOKUP(N180,施設一覧!$I$2:$Q$1050,9,0)</f>
        <v>139.6334142</v>
      </c>
    </row>
    <row r="181" spans="1:18" ht="15" customHeight="1">
      <c r="A181" s="5">
        <v>184</v>
      </c>
      <c r="B181" s="5" t="s">
        <v>777</v>
      </c>
      <c r="C181" s="5" t="s">
        <v>557</v>
      </c>
      <c r="D181" s="5" t="s">
        <v>883</v>
      </c>
      <c r="E181" s="5" t="s">
        <v>558</v>
      </c>
      <c r="F181" s="31">
        <f>VLOOKUP(A181,認可保育園!$A$2:$D$510,4,0)</f>
        <v>0</v>
      </c>
      <c r="G181" s="31">
        <f>VLOOKUP(A181,認可保育園!$A$2:$E$510,5,0)</f>
        <v>0</v>
      </c>
      <c r="H181" s="31">
        <f>VLOOKUP(A181,認可保育園!$A$2:$F$510,6,0)</f>
        <v>0</v>
      </c>
      <c r="I181" s="31">
        <f>VLOOKUP(A181,認可保育園!$A$2:$G$510,7,0)</f>
        <v>0</v>
      </c>
      <c r="J181" s="31">
        <f>VLOOKUP(A181,認可保育園!$A$2:$H$510,8,0)</f>
        <v>0</v>
      </c>
      <c r="K181" s="31">
        <f>VLOOKUP(A181,認可保育園!$A$2:$I$510,9,0)</f>
        <v>0</v>
      </c>
      <c r="L181" s="31">
        <f t="shared" si="7"/>
        <v>0</v>
      </c>
      <c r="N181" s="1" t="s">
        <v>559</v>
      </c>
      <c r="O181" s="1" t="str">
        <f>VLOOKUP(N181,施設一覧!$I$2:$Q$1050,6,0)</f>
        <v>https://www.city.setagaya.lg.jp/mokuji/kusei/012/003/002/003/d00014406.html</v>
      </c>
      <c r="P181" s="2" t="str">
        <f t="shared" si="11"/>
        <v>https://www.google.co.jp/maps?q=35.6320934,139.638963</v>
      </c>
      <c r="Q181" s="1">
        <f>VLOOKUP(N181,施設一覧!$I$2:$Q$1040,8,0)</f>
        <v>35.632093400000002</v>
      </c>
      <c r="R181" s="1">
        <f>VLOOKUP(N181,施設一覧!$I$2:$Q$1050,9,0)</f>
        <v>139.63896299999999</v>
      </c>
    </row>
    <row r="182" spans="1:18" ht="15" customHeight="1">
      <c r="A182" s="5">
        <v>185</v>
      </c>
      <c r="B182" s="5" t="s">
        <v>777</v>
      </c>
      <c r="C182" s="5" t="s">
        <v>554</v>
      </c>
      <c r="D182" s="5" t="s">
        <v>883</v>
      </c>
      <c r="E182" s="5" t="s">
        <v>555</v>
      </c>
      <c r="F182" s="31">
        <f>VLOOKUP(A182,認可保育園!$A$2:$D$510,4,0)</f>
        <v>0</v>
      </c>
      <c r="G182" s="31">
        <f>VLOOKUP(A182,認可保育園!$A$2:$E$510,5,0)</f>
        <v>0</v>
      </c>
      <c r="H182" s="31">
        <f>VLOOKUP(A182,認可保育園!$A$2:$F$510,6,0)</f>
        <v>0</v>
      </c>
      <c r="I182" s="31">
        <f>VLOOKUP(A182,認可保育園!$A$2:$G$510,7,0)</f>
        <v>0</v>
      </c>
      <c r="J182" s="31">
        <f>VLOOKUP(A182,認可保育園!$A$2:$H$510,8,0)</f>
        <v>0</v>
      </c>
      <c r="K182" s="31">
        <f>VLOOKUP(A182,認可保育園!$A$2:$I$510,9,0)</f>
        <v>0</v>
      </c>
      <c r="L182" s="31">
        <f t="shared" si="7"/>
        <v>0</v>
      </c>
      <c r="N182" s="1" t="s">
        <v>556</v>
      </c>
      <c r="O182" s="1" t="str">
        <f>VLOOKUP(N182,施設一覧!$I$2:$Q$1050,6,0)</f>
        <v>https://www.city.setagaya.lg.jp/mokuji/kusei/012/003/002/003/d00033468.html</v>
      </c>
      <c r="P182" s="2" t="str">
        <f t="shared" si="11"/>
        <v>https://www.google.co.jp/maps?q=35.6337459,139.6430264</v>
      </c>
      <c r="Q182" s="1">
        <f>VLOOKUP(N182,施設一覧!$I$2:$Q$1040,8,0)</f>
        <v>35.633745900000001</v>
      </c>
      <c r="R182" s="1">
        <f>VLOOKUP(N182,施設一覧!$I$2:$Q$1050,9,0)</f>
        <v>139.6430264</v>
      </c>
    </row>
    <row r="183" spans="1:18" ht="15" customHeight="1">
      <c r="A183" s="5">
        <v>186</v>
      </c>
      <c r="B183" s="5" t="s">
        <v>777</v>
      </c>
      <c r="C183" s="5" t="s">
        <v>630</v>
      </c>
      <c r="D183" s="5" t="s">
        <v>883</v>
      </c>
      <c r="E183" s="5" t="s">
        <v>631</v>
      </c>
      <c r="F183" s="31">
        <f>VLOOKUP(A183,認可保育園!$A$2:$D$510,4,0)</f>
        <v>0</v>
      </c>
      <c r="G183" s="31">
        <f>VLOOKUP(A183,認可保育園!$A$2:$E$510,5,0)</f>
        <v>0</v>
      </c>
      <c r="H183" s="31">
        <f>VLOOKUP(A183,認可保育園!$A$2:$F$510,6,0)</f>
        <v>0</v>
      </c>
      <c r="I183" s="31">
        <f>VLOOKUP(A183,認可保育園!$A$2:$G$510,7,0)</f>
        <v>0</v>
      </c>
      <c r="J183" s="31">
        <f>VLOOKUP(A183,認可保育園!$A$2:$H$510,8,0)</f>
        <v>3</v>
      </c>
      <c r="K183" s="31">
        <f>VLOOKUP(A183,認可保育園!$A$2:$I$510,9,0)</f>
        <v>2</v>
      </c>
      <c r="L183" s="31">
        <f t="shared" si="7"/>
        <v>5</v>
      </c>
      <c r="N183" s="1" t="s">
        <v>632</v>
      </c>
      <c r="O183" s="1" t="str">
        <f>VLOOKUP(N183,施設一覧!$I$2:$Q$1050,6,0)</f>
        <v>https://www.city.setagaya.lg.jp/mokuji/kusei/012/003/002/003/d00031241.html</v>
      </c>
      <c r="P183" s="2" t="str">
        <f t="shared" si="11"/>
        <v>https://www.google.co.jp/maps?q=35.6037696,139.6782269</v>
      </c>
      <c r="Q183" s="1">
        <f>VLOOKUP(N183,施設一覧!$I$2:$Q$1040,8,0)</f>
        <v>35.6037696</v>
      </c>
      <c r="R183" s="1">
        <f>VLOOKUP(N183,施設一覧!$I$2:$Q$1050,9,0)</f>
        <v>139.6782269</v>
      </c>
    </row>
    <row r="184" spans="1:18" ht="15" customHeight="1">
      <c r="A184" s="5">
        <v>187</v>
      </c>
      <c r="B184" s="5" t="s">
        <v>777</v>
      </c>
      <c r="C184" s="6" t="s">
        <v>4157</v>
      </c>
      <c r="D184" s="5" t="s">
        <v>883</v>
      </c>
      <c r="E184" s="5" t="s">
        <v>762</v>
      </c>
      <c r="F184" s="31" t="str">
        <f>VLOOKUP(A184,認可保育園!$A$2:$D$510,4,0)</f>
        <v>-</v>
      </c>
      <c r="G184" s="31">
        <f>VLOOKUP(A184,認可保育園!$A$2:$E$510,5,0)</f>
        <v>0</v>
      </c>
      <c r="H184" s="31">
        <f>VLOOKUP(A184,認可保育園!$A$2:$F$510,6,0)</f>
        <v>0</v>
      </c>
      <c r="I184" s="31">
        <f>VLOOKUP(A184,認可保育園!$A$2:$G$510,7,0)</f>
        <v>0</v>
      </c>
      <c r="J184" s="31">
        <f>VLOOKUP(A184,認可保育園!$A$2:$H$510,8,0)</f>
        <v>4</v>
      </c>
      <c r="K184" s="31">
        <f>VLOOKUP(A184,認可保育園!$A$2:$I$510,9,0)</f>
        <v>0</v>
      </c>
      <c r="L184" s="31">
        <f t="shared" si="7"/>
        <v>4</v>
      </c>
      <c r="N184" s="1" t="s">
        <v>436</v>
      </c>
      <c r="O184" s="1" t="str">
        <f>VLOOKUP(N184,施設一覧!$I$2:$Q$1050,6,0)</f>
        <v>https://www.city.setagaya.lg.jp/mokuji/kusei/012/003/002/003/d00125110.html</v>
      </c>
      <c r="P184" s="2" t="str">
        <f t="shared" si="11"/>
        <v>https://www.google.co.jp/maps?q=35.6077325,139.6479824</v>
      </c>
      <c r="Q184" s="1">
        <f>VLOOKUP(N184,施設一覧!$I$2:$Q$1040,8,0)</f>
        <v>35.607732499999997</v>
      </c>
      <c r="R184" s="1">
        <f>VLOOKUP(N184,施設一覧!$I$2:$Q$1050,9,0)</f>
        <v>139.64798239999999</v>
      </c>
    </row>
    <row r="185" spans="1:18" ht="15" customHeight="1">
      <c r="A185" s="5">
        <v>188</v>
      </c>
      <c r="B185" s="5" t="s">
        <v>777</v>
      </c>
      <c r="C185" s="5" t="s">
        <v>560</v>
      </c>
      <c r="D185" s="5" t="s">
        <v>883</v>
      </c>
      <c r="E185" s="6" t="s">
        <v>763</v>
      </c>
      <c r="F185" s="31" t="str">
        <f>VLOOKUP(A185,認可保育園!$A$2:$D$510,4,0)</f>
        <v>-</v>
      </c>
      <c r="G185" s="31">
        <f>VLOOKUP(A185,認可保育園!$A$2:$E$510,5,0)</f>
        <v>0</v>
      </c>
      <c r="H185" s="31">
        <f>VLOOKUP(A185,認可保育園!$A$2:$F$510,6,0)</f>
        <v>0</v>
      </c>
      <c r="I185" s="31">
        <f>VLOOKUP(A185,認可保育園!$A$2:$G$510,7,0)</f>
        <v>1</v>
      </c>
      <c r="J185" s="31">
        <f>VLOOKUP(A185,認可保育園!$A$2:$H$510,8,0)</f>
        <v>0</v>
      </c>
      <c r="K185" s="31">
        <f>VLOOKUP(A185,認可保育園!$A$2:$I$510,9,0)</f>
        <v>1</v>
      </c>
      <c r="L185" s="31">
        <f t="shared" si="7"/>
        <v>2</v>
      </c>
      <c r="N185" s="1" t="s">
        <v>561</v>
      </c>
      <c r="O185" s="1" t="str">
        <f>VLOOKUP(N185,施設一覧!$I$2:$Q$1050,6,0)</f>
        <v>https://www.city.setagaya.lg.jp/mokuji/kusei/012/003/002/003/d00033432.html</v>
      </c>
      <c r="P185" s="2" t="str">
        <f t="shared" si="11"/>
        <v>https://www.google.co.jp/maps?q=35.6304325,139.6268281</v>
      </c>
      <c r="Q185" s="1">
        <f>VLOOKUP(N185,施設一覧!$I$2:$Q$1040,8,0)</f>
        <v>35.630432499999998</v>
      </c>
      <c r="R185" s="1">
        <f>VLOOKUP(N185,施設一覧!$I$2:$Q$1050,9,0)</f>
        <v>139.62682810000001</v>
      </c>
    </row>
    <row r="186" spans="1:18" ht="15" customHeight="1">
      <c r="A186" s="5">
        <v>189</v>
      </c>
      <c r="B186" s="5" t="s">
        <v>777</v>
      </c>
      <c r="C186" s="5" t="s">
        <v>829</v>
      </c>
      <c r="D186" s="5" t="s">
        <v>883</v>
      </c>
      <c r="E186" s="5" t="s">
        <v>764</v>
      </c>
      <c r="F186" s="31">
        <f>VLOOKUP(A186,認可保育園!$A$2:$D$510,4,0)</f>
        <v>0</v>
      </c>
      <c r="G186" s="31">
        <f>VLOOKUP(A186,認可保育園!$A$2:$E$510,5,0)</f>
        <v>0</v>
      </c>
      <c r="H186" s="31">
        <f>VLOOKUP(A186,認可保育園!$A$2:$F$510,6,0)</f>
        <v>0</v>
      </c>
      <c r="I186" s="31">
        <f>VLOOKUP(A186,認可保育園!$A$2:$G$510,7,0)</f>
        <v>0</v>
      </c>
      <c r="J186" s="31">
        <f>VLOOKUP(A186,認可保育園!$A$2:$H$510,8,0)</f>
        <v>0</v>
      </c>
      <c r="K186" s="31">
        <f>VLOOKUP(A186,認可保育園!$A$2:$I$510,9,0)</f>
        <v>0</v>
      </c>
      <c r="L186" s="31">
        <f t="shared" si="7"/>
        <v>0</v>
      </c>
      <c r="N186" s="1" t="s">
        <v>438</v>
      </c>
      <c r="O186" s="1" t="str">
        <f>VLOOKUP(N186,施設一覧!$I$2:$Q$1050,6,0)</f>
        <v>https://www.city.setagaya.lg.jp/mokuji/kusei/012/003/002/003/d00133752.html</v>
      </c>
      <c r="P186" s="2" t="str">
        <f t="shared" si="11"/>
        <v>https://www.google.co.jp/maps?q=35.6175678,139.6210183</v>
      </c>
      <c r="Q186" s="1">
        <f>VLOOKUP(N186,施設一覧!$I$2:$Q$1040,8,0)</f>
        <v>35.617567800000003</v>
      </c>
      <c r="R186" s="1">
        <f>VLOOKUP(N186,施設一覧!$I$2:$Q$1050,9,0)</f>
        <v>139.6210183</v>
      </c>
    </row>
    <row r="187" spans="1:18" ht="15" customHeight="1">
      <c r="A187" s="5">
        <v>190</v>
      </c>
      <c r="B187" s="5" t="s">
        <v>777</v>
      </c>
      <c r="C187" s="5" t="s">
        <v>402</v>
      </c>
      <c r="D187" s="5" t="s">
        <v>883</v>
      </c>
      <c r="E187" s="5" t="s">
        <v>765</v>
      </c>
      <c r="F187" s="31">
        <f>VLOOKUP(A187,認可保育園!$A$2:$D$510,4,0)</f>
        <v>0</v>
      </c>
      <c r="G187" s="31">
        <f>VLOOKUP(A187,認可保育園!$A$2:$E$510,5,0)</f>
        <v>0</v>
      </c>
      <c r="H187" s="31">
        <f>VLOOKUP(A187,認可保育園!$A$2:$F$510,6,0)</f>
        <v>0</v>
      </c>
      <c r="I187" s="31">
        <f>VLOOKUP(A187,認可保育園!$A$2:$G$510,7,0)</f>
        <v>0</v>
      </c>
      <c r="J187" s="31">
        <f>VLOOKUP(A187,認可保育園!$A$2:$H$510,8,0)</f>
        <v>1</v>
      </c>
      <c r="K187" s="31">
        <f>VLOOKUP(A187,認可保育園!$A$2:$I$510,9,0)</f>
        <v>0</v>
      </c>
      <c r="L187" s="31">
        <f t="shared" si="7"/>
        <v>1</v>
      </c>
      <c r="N187" s="1" t="s">
        <v>403</v>
      </c>
      <c r="O187" s="1" t="str">
        <f>VLOOKUP(N187,施設一覧!$I$2:$Q$1050,6,0)</f>
        <v>https://www.city.setagaya.lg.jp/mokuji/kusei/012/003/002/003/d00138961.html</v>
      </c>
      <c r="P187" s="2" t="str">
        <f t="shared" si="11"/>
        <v>https://www.google.co.jp/maps?q=35.6103435,139.6393917</v>
      </c>
      <c r="Q187" s="1">
        <f>VLOOKUP(N187,施設一覧!$I$2:$Q$1040,8,0)</f>
        <v>35.610343499999999</v>
      </c>
      <c r="R187" s="1">
        <f>VLOOKUP(N187,施設一覧!$I$2:$Q$1050,9,0)</f>
        <v>139.6393917</v>
      </c>
    </row>
    <row r="188" spans="1:18" ht="15" customHeight="1">
      <c r="A188" s="5">
        <v>191</v>
      </c>
      <c r="B188" s="5" t="s">
        <v>777</v>
      </c>
      <c r="C188" s="5" t="s">
        <v>400</v>
      </c>
      <c r="D188" s="5" t="s">
        <v>883</v>
      </c>
      <c r="E188" s="5" t="s">
        <v>766</v>
      </c>
      <c r="F188" s="31">
        <f>VLOOKUP(A188,認可保育園!$A$2:$D$510,4,0)</f>
        <v>0</v>
      </c>
      <c r="G188" s="31">
        <f>VLOOKUP(A188,認可保育園!$A$2:$E$510,5,0)</f>
        <v>0</v>
      </c>
      <c r="H188" s="31">
        <f>VLOOKUP(A188,認可保育園!$A$2:$F$510,6,0)</f>
        <v>0</v>
      </c>
      <c r="I188" s="31">
        <f>VLOOKUP(A188,認可保育園!$A$2:$G$510,7,0)</f>
        <v>0</v>
      </c>
      <c r="J188" s="31">
        <f>VLOOKUP(A188,認可保育園!$A$2:$H$510,8,0)</f>
        <v>1</v>
      </c>
      <c r="K188" s="31">
        <f>VLOOKUP(A188,認可保育園!$A$2:$I$510,9,0)</f>
        <v>2</v>
      </c>
      <c r="L188" s="31">
        <f t="shared" si="7"/>
        <v>3</v>
      </c>
      <c r="N188" s="1" t="s">
        <v>401</v>
      </c>
      <c r="O188" s="1" t="str">
        <f>VLOOKUP(N188,施設一覧!$I$2:$Q$1050,6,0)</f>
        <v>https://www.city.setagaya.lg.jp/mokuji/kusei/012/003/002/003/d00138959.html</v>
      </c>
      <c r="P188" s="2" t="str">
        <f t="shared" si="11"/>
        <v>https://www.google.co.jp/maps?q=35.6230473,139.6600418</v>
      </c>
      <c r="Q188" s="1">
        <f>VLOOKUP(N188,施設一覧!$I$2:$Q$1040,8,0)</f>
        <v>35.623047300000003</v>
      </c>
      <c r="R188" s="1">
        <f>VLOOKUP(N188,施設一覧!$I$2:$Q$1050,9,0)</f>
        <v>139.66004179999999</v>
      </c>
    </row>
    <row r="189" spans="1:18" ht="15" customHeight="1">
      <c r="A189" s="5">
        <v>192</v>
      </c>
      <c r="B189" s="5" t="s">
        <v>777</v>
      </c>
      <c r="C189" s="5" t="s">
        <v>830</v>
      </c>
      <c r="D189" s="5" t="s">
        <v>883</v>
      </c>
      <c r="E189" s="5" t="s">
        <v>386</v>
      </c>
      <c r="F189" s="31">
        <f>VLOOKUP(A189,認可保育園!$A$2:$D$510,4,0)</f>
        <v>0</v>
      </c>
      <c r="G189" s="31">
        <f>VLOOKUP(A189,認可保育園!$A$2:$E$510,5,0)</f>
        <v>0</v>
      </c>
      <c r="H189" s="31">
        <f>VLOOKUP(A189,認可保育園!$A$2:$F$510,6,0)</f>
        <v>0</v>
      </c>
      <c r="I189" s="31">
        <f>VLOOKUP(A189,認可保育園!$A$2:$G$510,7,0)</f>
        <v>0</v>
      </c>
      <c r="J189" s="31">
        <f>VLOOKUP(A189,認可保育園!$A$2:$H$510,8,0)</f>
        <v>1</v>
      </c>
      <c r="K189" s="31">
        <f>VLOOKUP(A189,認可保育園!$A$2:$I$510,9,0)</f>
        <v>1</v>
      </c>
      <c r="L189" s="31">
        <f t="shared" si="7"/>
        <v>2</v>
      </c>
      <c r="N189" s="1" t="s">
        <v>387</v>
      </c>
      <c r="O189" s="1" t="str">
        <f>VLOOKUP(N189,施設一覧!$I$2:$Q$1050,6,0)</f>
        <v>https://www.city.setagaya.lg.jp/mokuji/kusei/012/003/002/003/d00145442.html</v>
      </c>
      <c r="P189" s="2" t="str">
        <f t="shared" si="11"/>
        <v>https://www.google.co.jp/maps?q=35.60793,139.651909</v>
      </c>
      <c r="Q189" s="1">
        <f>VLOOKUP(N189,施設一覧!$I$2:$Q$1040,8,0)</f>
        <v>35.607930000000003</v>
      </c>
      <c r="R189" s="1">
        <f>VLOOKUP(N189,施設一覧!$I$2:$Q$1050,9,0)</f>
        <v>139.65190899999999</v>
      </c>
    </row>
    <row r="190" spans="1:18" ht="15" customHeight="1">
      <c r="A190" s="5">
        <v>193</v>
      </c>
      <c r="B190" s="5" t="s">
        <v>777</v>
      </c>
      <c r="C190" s="5" t="s">
        <v>384</v>
      </c>
      <c r="D190" s="5" t="s">
        <v>883</v>
      </c>
      <c r="E190" s="5" t="s">
        <v>767</v>
      </c>
      <c r="F190" s="31">
        <f>VLOOKUP(A190,認可保育園!$A$2:$D$510,4,0)</f>
        <v>0</v>
      </c>
      <c r="G190" s="31">
        <f>VLOOKUP(A190,認可保育園!$A$2:$E$510,5,0)</f>
        <v>0</v>
      </c>
      <c r="H190" s="31">
        <f>VLOOKUP(A190,認可保育園!$A$2:$F$510,6,0)</f>
        <v>0</v>
      </c>
      <c r="I190" s="31">
        <f>VLOOKUP(A190,認可保育園!$A$2:$G$510,7,0)</f>
        <v>0</v>
      </c>
      <c r="J190" s="31">
        <f>VLOOKUP(A190,認可保育園!$A$2:$H$510,8,0)</f>
        <v>2</v>
      </c>
      <c r="K190" s="31">
        <f>VLOOKUP(A190,認可保育園!$A$2:$I$510,9,0)</f>
        <v>0</v>
      </c>
      <c r="L190" s="31">
        <f t="shared" si="7"/>
        <v>2</v>
      </c>
      <c r="N190" s="1" t="s">
        <v>385</v>
      </c>
      <c r="O190" s="1" t="str">
        <f>VLOOKUP(N190,施設一覧!$I$2:$Q$1050,6,0)</f>
        <v>https://www.city.setagaya.lg.jp/mokuji/kusei/012/003/002/003/d00145449.html</v>
      </c>
      <c r="P190" s="2" t="str">
        <f t="shared" si="11"/>
        <v>https://www.google.co.jp/maps?q=35.619556,139.665255</v>
      </c>
      <c r="Q190" s="1">
        <f>VLOOKUP(N190,施設一覧!$I$2:$Q$1040,8,0)</f>
        <v>35.619556000000003</v>
      </c>
      <c r="R190" s="1">
        <f>VLOOKUP(N190,施設一覧!$I$2:$Q$1050,9,0)</f>
        <v>139.665255</v>
      </c>
    </row>
    <row r="191" spans="1:18" ht="15" customHeight="1">
      <c r="A191" s="5">
        <v>194</v>
      </c>
      <c r="B191" s="5" t="s">
        <v>777</v>
      </c>
      <c r="C191" s="5" t="s">
        <v>379</v>
      </c>
      <c r="D191" s="5" t="s">
        <v>883</v>
      </c>
      <c r="E191" s="5" t="s">
        <v>380</v>
      </c>
      <c r="F191" s="31">
        <f>VLOOKUP(A191,認可保育園!$A$2:$D$510,4,0)</f>
        <v>0</v>
      </c>
      <c r="G191" s="31">
        <f>VLOOKUP(A191,認可保育園!$A$2:$E$510,5,0)</f>
        <v>0</v>
      </c>
      <c r="H191" s="31">
        <f>VLOOKUP(A191,認可保育園!$A$2:$F$510,6,0)</f>
        <v>0</v>
      </c>
      <c r="I191" s="31">
        <f>VLOOKUP(A191,認可保育園!$A$2:$G$510,7,0)</f>
        <v>0</v>
      </c>
      <c r="J191" s="31">
        <f>VLOOKUP(A191,認可保育園!$A$2:$H$510,8,0)</f>
        <v>2</v>
      </c>
      <c r="K191" s="31">
        <f>VLOOKUP(A191,認可保育園!$A$2:$I$510,9,0)</f>
        <v>4</v>
      </c>
      <c r="L191" s="31">
        <f t="shared" si="7"/>
        <v>6</v>
      </c>
      <c r="N191" s="1" t="s">
        <v>381</v>
      </c>
      <c r="O191" s="1" t="str">
        <f>VLOOKUP(N191,施設一覧!$I$2:$Q$1050,6,0)</f>
        <v>https://www.city.setagaya.lg.jp/mokuji/kusei/012/003/002/003/d00145443.html</v>
      </c>
      <c r="P191" s="2" t="str">
        <f t="shared" si="11"/>
        <v>https://www.google.co.jp/maps?q=35.620812,139.657143</v>
      </c>
      <c r="Q191" s="1">
        <f>VLOOKUP(N191,施設一覧!$I$2:$Q$1040,8,0)</f>
        <v>35.620812000000001</v>
      </c>
      <c r="R191" s="1">
        <f>VLOOKUP(N191,施設一覧!$I$2:$Q$1050,9,0)</f>
        <v>139.65714299999999</v>
      </c>
    </row>
    <row r="192" spans="1:18" ht="15" customHeight="1">
      <c r="A192" s="5">
        <v>195</v>
      </c>
      <c r="B192" s="5" t="s">
        <v>777</v>
      </c>
      <c r="C192" s="5" t="s">
        <v>831</v>
      </c>
      <c r="D192" s="5" t="s">
        <v>883</v>
      </c>
      <c r="E192" s="5" t="s">
        <v>382</v>
      </c>
      <c r="F192" s="31">
        <f>VLOOKUP(A192,認可保育園!$A$2:$D$510,4,0)</f>
        <v>0</v>
      </c>
      <c r="G192" s="31">
        <f>VLOOKUP(A192,認可保育園!$A$2:$E$510,5,0)</f>
        <v>0</v>
      </c>
      <c r="H192" s="31">
        <f>VLOOKUP(A192,認可保育園!$A$2:$F$510,6,0)</f>
        <v>0</v>
      </c>
      <c r="I192" s="31">
        <f>VLOOKUP(A192,認可保育園!$A$2:$G$510,7,0)</f>
        <v>0</v>
      </c>
      <c r="J192" s="31">
        <f>VLOOKUP(A192,認可保育園!$A$2:$H$510,8,0)</f>
        <v>0</v>
      </c>
      <c r="K192" s="31">
        <f>VLOOKUP(A192,認可保育園!$A$2:$I$510,9,0)</f>
        <v>0</v>
      </c>
      <c r="L192" s="31">
        <f t="shared" si="7"/>
        <v>0</v>
      </c>
      <c r="N192" s="1" t="s">
        <v>383</v>
      </c>
      <c r="O192" s="1" t="str">
        <f>VLOOKUP(N192,施設一覧!$I$2:$Q$1050,6,0)</f>
        <v>https://www.city.setagaya.lg.jp/mokuji/kusei/012/003/002/003/d00145435.html</v>
      </c>
      <c r="P192" s="2" t="str">
        <f t="shared" si="11"/>
        <v>https://www.google.co.jp/maps?q=35.63283,139.643103</v>
      </c>
      <c r="Q192" s="1">
        <f>VLOOKUP(N192,施設一覧!$I$2:$Q$1040,8,0)</f>
        <v>35.632829999999998</v>
      </c>
      <c r="R192" s="1">
        <f>VLOOKUP(N192,施設一覧!$I$2:$Q$1050,9,0)</f>
        <v>139.643103</v>
      </c>
    </row>
    <row r="193" spans="1:18" ht="15" customHeight="1">
      <c r="A193" s="5">
        <v>196</v>
      </c>
      <c r="B193" s="5" t="s">
        <v>777</v>
      </c>
      <c r="C193" s="5" t="s">
        <v>451</v>
      </c>
      <c r="D193" s="5" t="s">
        <v>883</v>
      </c>
      <c r="E193" s="6" t="s">
        <v>768</v>
      </c>
      <c r="F193" s="31">
        <f>VLOOKUP(A193,認可保育園!$A$2:$D$510,4,0)</f>
        <v>0</v>
      </c>
      <c r="G193" s="31">
        <f>VLOOKUP(A193,認可保育園!$A$2:$E$510,5,0)</f>
        <v>0</v>
      </c>
      <c r="H193" s="31">
        <f>VLOOKUP(A193,認可保育園!$A$2:$F$510,6,0)</f>
        <v>0</v>
      </c>
      <c r="I193" s="31">
        <f>VLOOKUP(A193,認可保育園!$A$2:$G$510,7,0)</f>
        <v>2</v>
      </c>
      <c r="J193" s="31">
        <f>VLOOKUP(A193,認可保育園!$A$2:$H$510,8,0)</f>
        <v>1</v>
      </c>
      <c r="K193" s="31">
        <f>VLOOKUP(A193,認可保育園!$A$2:$I$510,9,0)</f>
        <v>4</v>
      </c>
      <c r="L193" s="31">
        <f t="shared" si="7"/>
        <v>7</v>
      </c>
      <c r="N193" s="1" t="s">
        <v>802</v>
      </c>
      <c r="O193" s="1" t="str">
        <f>VLOOKUP(N193,施設一覧!$I$2:$Q$1050,6,0)</f>
        <v>https://www.city.setagaya.lg.jp/mokuji/kusei/012/003/002/003/d00125733.html</v>
      </c>
      <c r="P193" s="2" t="str">
        <f t="shared" si="11"/>
        <v>https://www.google.co.jp/maps?q=35.6277635,139.6454882</v>
      </c>
      <c r="Q193" s="1">
        <f>VLOOKUP(N193,施設一覧!$I$2:$Q$1040,8,0)</f>
        <v>35.6277635</v>
      </c>
      <c r="R193" s="1">
        <f>VLOOKUP(N193,施設一覧!$I$2:$Q$1050,9,0)</f>
        <v>139.64548819999999</v>
      </c>
    </row>
    <row r="194" spans="1:18" ht="15" customHeight="1">
      <c r="A194" s="5">
        <v>197</v>
      </c>
      <c r="B194" s="5" t="s">
        <v>777</v>
      </c>
      <c r="C194" s="6" t="s">
        <v>4158</v>
      </c>
      <c r="D194" s="5" t="s">
        <v>883</v>
      </c>
      <c r="E194" s="6" t="s">
        <v>1023</v>
      </c>
      <c r="F194" s="31">
        <f>VLOOKUP(A194,認可保育園!$A$2:$D$510,4,0)</f>
        <v>0</v>
      </c>
      <c r="G194" s="31">
        <f>VLOOKUP(A194,認可保育園!$A$2:$E$510,5,0)</f>
        <v>0</v>
      </c>
      <c r="H194" s="31">
        <f>VLOOKUP(A194,認可保育園!$A$2:$F$510,6,0)</f>
        <v>0</v>
      </c>
      <c r="I194" s="31">
        <f>VLOOKUP(A194,認可保育園!$A$2:$G$510,7,0)</f>
        <v>1</v>
      </c>
      <c r="J194" s="31">
        <f>VLOOKUP(A194,認可保育園!$A$2:$H$510,8,0)</f>
        <v>1</v>
      </c>
      <c r="K194" s="31">
        <f>VLOOKUP(A194,認可保育園!$A$2:$I$510,9,0)</f>
        <v>0</v>
      </c>
      <c r="L194" s="31">
        <f t="shared" si="7"/>
        <v>2</v>
      </c>
      <c r="N194" s="1" t="s">
        <v>801</v>
      </c>
      <c r="O194" s="1" t="str">
        <f>VLOOKUP(N194,施設一覧!$I$2:$Q$1050,6,0)</f>
        <v>https://www.city.setagaya.lg.jp/mokuji/kusei/012/003/002/003/d00151960.html</v>
      </c>
      <c r="P194" s="2" t="str">
        <f>"https://www.google.co.jp/maps?q="&amp;Q194&amp;","&amp;R194</f>
        <v>https://www.google.co.jp/maps?q=35.6216864,139.644848899999</v>
      </c>
      <c r="Q194" s="1">
        <f>VLOOKUP(N194,施設一覧!$I$2:$Q$1040,8,0)</f>
        <v>35.621686400000002</v>
      </c>
      <c r="R194" s="1">
        <f>VLOOKUP(N194,施設一覧!$I$2:$Q$1050,9,0)</f>
        <v>139.644848899999</v>
      </c>
    </row>
    <row r="195" spans="1:18" ht="15" customHeight="1">
      <c r="A195" s="5">
        <v>198</v>
      </c>
      <c r="B195" s="5" t="s">
        <v>777</v>
      </c>
      <c r="C195" s="5" t="s">
        <v>348</v>
      </c>
      <c r="D195" s="5" t="s">
        <v>883</v>
      </c>
      <c r="E195" s="5" t="s">
        <v>349</v>
      </c>
      <c r="F195" s="31">
        <f>VLOOKUP(A195,認可保育園!$A$2:$D$510,4,0)</f>
        <v>0</v>
      </c>
      <c r="G195" s="31">
        <f>VLOOKUP(A195,認可保育園!$A$2:$E$510,5,0)</f>
        <v>0</v>
      </c>
      <c r="H195" s="31">
        <f>VLOOKUP(A195,認可保育園!$A$2:$F$510,6,0)</f>
        <v>0</v>
      </c>
      <c r="I195" s="31">
        <f>VLOOKUP(A195,認可保育園!$A$2:$G$510,7,0)</f>
        <v>0</v>
      </c>
      <c r="J195" s="31">
        <f>VLOOKUP(A195,認可保育園!$A$2:$H$510,8,0)</f>
        <v>0</v>
      </c>
      <c r="K195" s="31">
        <f>VLOOKUP(A195,認可保育園!$A$2:$I$510,9,0)</f>
        <v>1</v>
      </c>
      <c r="L195" s="31">
        <f t="shared" si="7"/>
        <v>1</v>
      </c>
      <c r="N195" s="1" t="s">
        <v>350</v>
      </c>
      <c r="O195" s="1" t="str">
        <f>VLOOKUP(N195,施設一覧!$I$2:$Q$1050,6,0)</f>
        <v>https://www.city.setagaya.lg.jp/mokuji/kusei/012/003/002/003/d00151961.html</v>
      </c>
      <c r="P195" s="2" t="str">
        <f t="shared" si="11"/>
        <v>https://www.google.co.jp/maps?q=35.6345514,139.6292082</v>
      </c>
      <c r="Q195" s="1">
        <f>VLOOKUP(N195,施設一覧!$I$2:$Q$1040,8,0)</f>
        <v>35.634551399999999</v>
      </c>
      <c r="R195" s="1">
        <f>VLOOKUP(N195,施設一覧!$I$2:$Q$1050,9,0)</f>
        <v>139.62920819999999</v>
      </c>
    </row>
    <row r="196" spans="1:18" ht="15" customHeight="1">
      <c r="A196" s="5">
        <v>199</v>
      </c>
      <c r="B196" s="5" t="s">
        <v>777</v>
      </c>
      <c r="C196" s="5" t="s">
        <v>346</v>
      </c>
      <c r="D196" s="5" t="s">
        <v>883</v>
      </c>
      <c r="E196" s="6" t="s">
        <v>769</v>
      </c>
      <c r="F196" s="31">
        <f>VLOOKUP(A196,認可保育園!$A$2:$D$510,4,0)</f>
        <v>0</v>
      </c>
      <c r="G196" s="31">
        <f>VLOOKUP(A196,認可保育園!$A$2:$E$510,5,0)</f>
        <v>0</v>
      </c>
      <c r="H196" s="31">
        <f>VLOOKUP(A196,認可保育園!$A$2:$F$510,6,0)</f>
        <v>0</v>
      </c>
      <c r="I196" s="31">
        <f>VLOOKUP(A196,認可保育園!$A$2:$G$510,7,0)</f>
        <v>0</v>
      </c>
      <c r="J196" s="31">
        <f>VLOOKUP(A196,認可保育園!$A$2:$H$510,8,0)</f>
        <v>2</v>
      </c>
      <c r="K196" s="31">
        <f>VLOOKUP(A196,認可保育園!$A$2:$I$510,9,0)</f>
        <v>0</v>
      </c>
      <c r="L196" s="31">
        <f t="shared" si="7"/>
        <v>2</v>
      </c>
      <c r="N196" s="1" t="s">
        <v>347</v>
      </c>
      <c r="O196" s="1" t="str">
        <f>VLOOKUP(N196,施設一覧!$I$2:$Q$1050,6,0)</f>
        <v>https://www.city.setagaya.lg.jp/mokuji/kusei/012/003/002/003/d00151962.html</v>
      </c>
      <c r="P196" s="2" t="str">
        <f t="shared" si="11"/>
        <v>https://www.google.co.jp/maps?q=35.6300495,139.6372373</v>
      </c>
      <c r="Q196" s="1">
        <f>VLOOKUP(N196,施設一覧!$I$2:$Q$1040,8,0)</f>
        <v>35.630049499999998</v>
      </c>
      <c r="R196" s="1">
        <f>VLOOKUP(N196,施設一覧!$I$2:$Q$1050,9,0)</f>
        <v>139.63723730000001</v>
      </c>
    </row>
    <row r="197" spans="1:18" ht="15" customHeight="1">
      <c r="A197" s="5">
        <v>200</v>
      </c>
      <c r="B197" s="5" t="s">
        <v>777</v>
      </c>
      <c r="C197" s="5" t="s">
        <v>343</v>
      </c>
      <c r="D197" s="5" t="s">
        <v>883</v>
      </c>
      <c r="E197" s="5" t="s">
        <v>344</v>
      </c>
      <c r="F197" s="31">
        <f>VLOOKUP(A197,認可保育園!$A$2:$D$510,4,0)</f>
        <v>1</v>
      </c>
      <c r="G197" s="31">
        <f>VLOOKUP(A197,認可保育園!$A$2:$E$510,5,0)</f>
        <v>0</v>
      </c>
      <c r="H197" s="31">
        <f>VLOOKUP(A197,認可保育園!$A$2:$F$510,6,0)</f>
        <v>0</v>
      </c>
      <c r="I197" s="31">
        <f>VLOOKUP(A197,認可保育園!$A$2:$G$510,7,0)</f>
        <v>2</v>
      </c>
      <c r="J197" s="31">
        <f>VLOOKUP(A197,認可保育園!$A$2:$H$510,8,0)</f>
        <v>1</v>
      </c>
      <c r="K197" s="31">
        <f>VLOOKUP(A197,認可保育園!$A$2:$I$510,9,0)</f>
        <v>5</v>
      </c>
      <c r="L197" s="31">
        <f t="shared" si="7"/>
        <v>9</v>
      </c>
      <c r="N197" s="1" t="s">
        <v>345</v>
      </c>
      <c r="O197" s="1" t="str">
        <f>VLOOKUP(N197,施設一覧!$I$2:$Q$1050,6,0)</f>
        <v>https://www.city.setagaya.lg.jp/mokuji/kusei/012/003/002/003/d00151965.html</v>
      </c>
      <c r="P197" s="2" t="str">
        <f t="shared" si="11"/>
        <v>https://www.google.co.jp/maps?q=35.618587,139.651943</v>
      </c>
      <c r="Q197" s="1">
        <f>VLOOKUP(N197,施設一覧!$I$2:$Q$1040,8,0)</f>
        <v>35.618586999999998</v>
      </c>
      <c r="R197" s="1">
        <f>VLOOKUP(N197,施設一覧!$I$2:$Q$1050,9,0)</f>
        <v>139.65194299999999</v>
      </c>
    </row>
    <row r="198" spans="1:18" ht="15" customHeight="1">
      <c r="A198" s="5">
        <v>201</v>
      </c>
      <c r="B198" s="5" t="s">
        <v>777</v>
      </c>
      <c r="C198" s="5" t="s">
        <v>340</v>
      </c>
      <c r="D198" s="5" t="s">
        <v>883</v>
      </c>
      <c r="E198" s="5" t="s">
        <v>341</v>
      </c>
      <c r="F198" s="31">
        <f>VLOOKUP(A198,認可保育園!$A$2:$D$510,4,0)</f>
        <v>0</v>
      </c>
      <c r="G198" s="31">
        <f>VLOOKUP(A198,認可保育園!$A$2:$E$510,5,0)</f>
        <v>0</v>
      </c>
      <c r="H198" s="31">
        <f>VLOOKUP(A198,認可保育園!$A$2:$F$510,6,0)</f>
        <v>0</v>
      </c>
      <c r="I198" s="31">
        <f>VLOOKUP(A198,認可保育園!$A$2:$G$510,7,0)</f>
        <v>0</v>
      </c>
      <c r="J198" s="31">
        <f>VLOOKUP(A198,認可保育園!$A$2:$H$510,8,0)</f>
        <v>3</v>
      </c>
      <c r="K198" s="31">
        <f>VLOOKUP(A198,認可保育園!$A$2:$I$510,9,0)</f>
        <v>1</v>
      </c>
      <c r="L198" s="31">
        <f t="shared" si="7"/>
        <v>4</v>
      </c>
      <c r="N198" s="1" t="s">
        <v>342</v>
      </c>
      <c r="O198" s="1" t="str">
        <f>VLOOKUP(N198,施設一覧!$I$2:$Q$1050,6,0)</f>
        <v>https://www.city.setagaya.lg.jp/mokuji/kusei/012/003/002/003/d00151966.html</v>
      </c>
      <c r="P198" s="2" t="str">
        <f t="shared" si="11"/>
        <v>https://www.google.co.jp/maps?q=35.611608,139.652755</v>
      </c>
      <c r="Q198" s="1">
        <f>VLOOKUP(N198,施設一覧!$I$2:$Q$1040,8,0)</f>
        <v>35.611607999999997</v>
      </c>
      <c r="R198" s="1">
        <f>VLOOKUP(N198,施設一覧!$I$2:$Q$1050,9,0)</f>
        <v>139.65275500000001</v>
      </c>
    </row>
    <row r="199" spans="1:18" ht="15" customHeight="1">
      <c r="A199" s="5">
        <v>202</v>
      </c>
      <c r="B199" s="5" t="s">
        <v>777</v>
      </c>
      <c r="C199" s="5" t="s">
        <v>337</v>
      </c>
      <c r="D199" s="5" t="s">
        <v>883</v>
      </c>
      <c r="E199" s="5" t="s">
        <v>338</v>
      </c>
      <c r="F199" s="31">
        <f>VLOOKUP(A199,認可保育園!$A$2:$D$510,4,0)</f>
        <v>0</v>
      </c>
      <c r="G199" s="31">
        <f>VLOOKUP(A199,認可保育園!$A$2:$E$510,5,0)</f>
        <v>0</v>
      </c>
      <c r="H199" s="31">
        <f>VLOOKUP(A199,認可保育園!$A$2:$F$510,6,0)</f>
        <v>0</v>
      </c>
      <c r="I199" s="31">
        <f>VLOOKUP(A199,認可保育園!$A$2:$G$510,7,0)</f>
        <v>0</v>
      </c>
      <c r="J199" s="31">
        <f>VLOOKUP(A199,認可保育園!$A$2:$H$510,8,0)</f>
        <v>0</v>
      </c>
      <c r="K199" s="31">
        <f>VLOOKUP(A199,認可保育園!$A$2:$I$510,9,0)</f>
        <v>0</v>
      </c>
      <c r="L199" s="31">
        <f t="shared" si="7"/>
        <v>0</v>
      </c>
      <c r="N199" s="1" t="s">
        <v>339</v>
      </c>
      <c r="O199" s="1" t="str">
        <f>VLOOKUP(N199,施設一覧!$I$2:$Q$1050,6,0)</f>
        <v>https://www.city.setagaya.lg.jp/mokuji/kusei/012/003/002/003/d00151967.html</v>
      </c>
      <c r="P199" s="2" t="str">
        <f t="shared" si="11"/>
        <v>https://www.google.co.jp/maps?q=35.600191,139.646703</v>
      </c>
      <c r="Q199" s="1">
        <f>VLOOKUP(N199,施設一覧!$I$2:$Q$1040,8,0)</f>
        <v>35.600191000000002</v>
      </c>
      <c r="R199" s="1">
        <f>VLOOKUP(N199,施設一覧!$I$2:$Q$1050,9,0)</f>
        <v>139.646703</v>
      </c>
    </row>
    <row r="200" spans="1:18" ht="15" customHeight="1">
      <c r="A200" s="5">
        <v>203</v>
      </c>
      <c r="B200" s="5" t="s">
        <v>777</v>
      </c>
      <c r="C200" s="5" t="s">
        <v>334</v>
      </c>
      <c r="D200" s="5" t="s">
        <v>883</v>
      </c>
      <c r="E200" s="5" t="s">
        <v>335</v>
      </c>
      <c r="F200" s="31">
        <f>VLOOKUP(A200,認可保育園!$A$2:$D$510,4,0)</f>
        <v>1</v>
      </c>
      <c r="G200" s="31">
        <f>VLOOKUP(A200,認可保育園!$A$2:$E$510,5,0)</f>
        <v>0</v>
      </c>
      <c r="H200" s="31">
        <f>VLOOKUP(A200,認可保育園!$A$2:$F$510,6,0)</f>
        <v>0</v>
      </c>
      <c r="I200" s="31">
        <f>VLOOKUP(A200,認可保育園!$A$2:$G$510,7,0)</f>
        <v>1</v>
      </c>
      <c r="J200" s="31">
        <f>VLOOKUP(A200,認可保育園!$A$2:$H$510,8,0)</f>
        <v>2</v>
      </c>
      <c r="K200" s="31">
        <f>VLOOKUP(A200,認可保育園!$A$2:$I$510,9,0)</f>
        <v>1</v>
      </c>
      <c r="L200" s="31">
        <f t="shared" si="7"/>
        <v>5</v>
      </c>
      <c r="N200" s="1" t="s">
        <v>336</v>
      </c>
      <c r="O200" s="1" t="str">
        <f>VLOOKUP(N200,施設一覧!$I$2:$Q$1050,6,0)</f>
        <v>https://www.city.setagaya.lg.jp/mokuji/kusei/012/003/002/003/d00151968.html</v>
      </c>
      <c r="P200" s="2" t="str">
        <f t="shared" si="11"/>
        <v>https://www.google.co.jp/maps?q=35.600456,139.6681892</v>
      </c>
      <c r="Q200" s="1">
        <f>VLOOKUP(N200,施設一覧!$I$2:$Q$1040,8,0)</f>
        <v>35.600456000000001</v>
      </c>
      <c r="R200" s="1">
        <f>VLOOKUP(N200,施設一覧!$I$2:$Q$1050,9,0)</f>
        <v>139.6681892</v>
      </c>
    </row>
    <row r="201" spans="1:18" ht="15" customHeight="1">
      <c r="A201" s="5">
        <v>204</v>
      </c>
      <c r="B201" s="5" t="s">
        <v>777</v>
      </c>
      <c r="C201" s="5" t="s">
        <v>580</v>
      </c>
      <c r="D201" s="5" t="s">
        <v>883</v>
      </c>
      <c r="E201" s="6" t="s">
        <v>770</v>
      </c>
      <c r="F201" s="31">
        <f>VLOOKUP(A201,認可保育園!$A$2:$D$510,4,0)</f>
        <v>0</v>
      </c>
      <c r="G201" s="31">
        <f>VLOOKUP(A201,認可保育園!$A$2:$E$510,5,0)</f>
        <v>0</v>
      </c>
      <c r="H201" s="31">
        <f>VLOOKUP(A201,認可保育園!$A$2:$F$510,6,0)</f>
        <v>1</v>
      </c>
      <c r="I201" s="31" t="str">
        <f>VLOOKUP(A201,認可保育園!$A$2:$G$510,7,0)</f>
        <v>-</v>
      </c>
      <c r="J201" s="31" t="str">
        <f>VLOOKUP(A201,認可保育園!$A$2:$H$510,8,0)</f>
        <v>-</v>
      </c>
      <c r="K201" s="31" t="str">
        <f>VLOOKUP(A201,認可保育園!$A$2:$I$510,9,0)</f>
        <v>-</v>
      </c>
      <c r="L201" s="31">
        <f t="shared" si="7"/>
        <v>1</v>
      </c>
      <c r="N201" s="1" t="s">
        <v>581</v>
      </c>
      <c r="O201" s="1" t="str">
        <f>VLOOKUP(N201,施設一覧!$I$2:$Q$1050,6,0)</f>
        <v>https://www.city.setagaya.lg.jp/mokuji/kusei/012/003/002/003/d00152150.html</v>
      </c>
      <c r="P201" s="2" t="str">
        <f t="shared" si="11"/>
        <v>https://www.google.co.jp/maps?q=35.6101155,139.6505571</v>
      </c>
      <c r="Q201" s="1">
        <f>VLOOKUP(N201,施設一覧!$I$2:$Q$1040,8,0)</f>
        <v>35.610115499999999</v>
      </c>
      <c r="R201" s="1">
        <f>VLOOKUP(N201,施設一覧!$I$2:$Q$1050,9,0)</f>
        <v>139.65055709999999</v>
      </c>
    </row>
    <row r="202" spans="1:18" ht="15" customHeight="1">
      <c r="A202" s="5">
        <v>205</v>
      </c>
      <c r="B202" s="5" t="s">
        <v>777</v>
      </c>
      <c r="C202" s="5" t="s">
        <v>549</v>
      </c>
      <c r="D202" s="5" t="s">
        <v>883</v>
      </c>
      <c r="E202" s="6" t="s">
        <v>771</v>
      </c>
      <c r="F202" s="31">
        <f>VLOOKUP(A202,認可保育園!$A$2:$D$510,4,0)</f>
        <v>0</v>
      </c>
      <c r="G202" s="31">
        <f>VLOOKUP(A202,認可保育園!$A$2:$E$510,5,0)</f>
        <v>0</v>
      </c>
      <c r="H202" s="31">
        <f>VLOOKUP(A202,認可保育園!$A$2:$F$510,6,0)</f>
        <v>0</v>
      </c>
      <c r="I202" s="31">
        <f>VLOOKUP(A202,認可保育園!$A$2:$G$510,7,0)</f>
        <v>0</v>
      </c>
      <c r="J202" s="31">
        <f>VLOOKUP(A202,認可保育園!$A$2:$H$510,8,0)</f>
        <v>2</v>
      </c>
      <c r="K202" s="31">
        <f>VLOOKUP(A202,認可保育園!$A$2:$I$510,9,0)</f>
        <v>2</v>
      </c>
      <c r="L202" s="31">
        <f t="shared" si="7"/>
        <v>4</v>
      </c>
      <c r="N202" s="1" t="s">
        <v>803</v>
      </c>
      <c r="O202" s="1" t="str">
        <f>VLOOKUP(N202,施設一覧!$I$2:$Q$1050,6,0)</f>
        <v>https://www.city.setagaya.lg.jp/mokuji/kusei/012/003/002/003/d00152137.html</v>
      </c>
      <c r="P202" s="2" t="str">
        <f t="shared" si="11"/>
        <v>https://www.google.co.jp/maps?q=35.6330682,139.644368</v>
      </c>
      <c r="Q202" s="1">
        <f>VLOOKUP(N202,施設一覧!$I$2:$Q$1040,8,0)</f>
        <v>35.633068199999997</v>
      </c>
      <c r="R202" s="1">
        <f>VLOOKUP(N202,施設一覧!$I$2:$Q$1050,9,0)</f>
        <v>139.64436799999999</v>
      </c>
    </row>
    <row r="203" spans="1:18" ht="15" customHeight="1">
      <c r="A203" s="5">
        <v>206</v>
      </c>
      <c r="B203" s="5" t="s">
        <v>777</v>
      </c>
      <c r="C203" s="5" t="s">
        <v>293</v>
      </c>
      <c r="D203" s="5" t="s">
        <v>883</v>
      </c>
      <c r="E203" s="5" t="s">
        <v>294</v>
      </c>
      <c r="F203" s="31">
        <f>VLOOKUP(A203,認可保育園!$A$2:$D$510,4,0)</f>
        <v>0</v>
      </c>
      <c r="G203" s="31">
        <f>VLOOKUP(A203,認可保育園!$A$2:$E$510,5,0)</f>
        <v>0</v>
      </c>
      <c r="H203" s="31">
        <f>VLOOKUP(A203,認可保育園!$A$2:$F$510,6,0)</f>
        <v>1</v>
      </c>
      <c r="I203" s="31">
        <f>VLOOKUP(A203,認可保育園!$A$2:$G$510,7,0)</f>
        <v>0</v>
      </c>
      <c r="J203" s="31">
        <f>VLOOKUP(A203,認可保育園!$A$2:$H$510,8,0)</f>
        <v>0</v>
      </c>
      <c r="K203" s="31">
        <f>VLOOKUP(A203,認可保育園!$A$2:$I$510,9,0)</f>
        <v>0</v>
      </c>
      <c r="L203" s="31">
        <f t="shared" si="7"/>
        <v>1</v>
      </c>
      <c r="N203" s="1" t="s">
        <v>295</v>
      </c>
      <c r="O203" s="1" t="str">
        <f>VLOOKUP(N203,施設一覧!$I$2:$Q$1050,6,0)</f>
        <v>https://www.city.setagaya.lg.jp/mokuji/kusei/012/003/002/003/d00158757.html</v>
      </c>
      <c r="P203" s="2" t="str">
        <f t="shared" si="11"/>
        <v>https://www.google.co.jp/maps?q=35.596458,139.677922</v>
      </c>
      <c r="Q203" s="1">
        <f>VLOOKUP(N203,施設一覧!$I$2:$Q$1040,8,0)</f>
        <v>35.596457999999998</v>
      </c>
      <c r="R203" s="1">
        <f>VLOOKUP(N203,施設一覧!$I$2:$Q$1050,9,0)</f>
        <v>139.677922</v>
      </c>
    </row>
    <row r="204" spans="1:18" ht="15" customHeight="1">
      <c r="A204" s="5">
        <v>207</v>
      </c>
      <c r="B204" s="5" t="s">
        <v>777</v>
      </c>
      <c r="C204" s="5" t="s">
        <v>290</v>
      </c>
      <c r="D204" s="5" t="s">
        <v>883</v>
      </c>
      <c r="E204" s="5" t="s">
        <v>291</v>
      </c>
      <c r="F204" s="31">
        <f>VLOOKUP(A204,認可保育園!$A$2:$D$510,4,0)</f>
        <v>0</v>
      </c>
      <c r="G204" s="31">
        <f>VLOOKUP(A204,認可保育園!$A$2:$E$510,5,0)</f>
        <v>0</v>
      </c>
      <c r="H204" s="31">
        <f>VLOOKUP(A204,認可保育園!$A$2:$F$510,6,0)</f>
        <v>0</v>
      </c>
      <c r="I204" s="31">
        <f>VLOOKUP(A204,認可保育園!$A$2:$G$510,7,0)</f>
        <v>0</v>
      </c>
      <c r="J204" s="31">
        <f>VLOOKUP(A204,認可保育園!$A$2:$H$510,8,0)</f>
        <v>2</v>
      </c>
      <c r="K204" s="31">
        <f>VLOOKUP(A204,認可保育園!$A$2:$I$510,9,0)</f>
        <v>1</v>
      </c>
      <c r="L204" s="31">
        <f t="shared" si="7"/>
        <v>3</v>
      </c>
      <c r="N204" s="1" t="s">
        <v>292</v>
      </c>
      <c r="O204" s="1" t="str">
        <f>VLOOKUP(N204,施設一覧!$I$2:$Q$1050,6,0)</f>
        <v>https://www.city.setagaya.lg.jp/mokuji/kusei/012/003/002/003/d00158758.html</v>
      </c>
      <c r="P204" s="2" t="str">
        <f t="shared" si="11"/>
        <v>https://www.google.co.jp/maps?q=35.605825,139.657527</v>
      </c>
      <c r="Q204" s="1">
        <f>VLOOKUP(N204,施設一覧!$I$2:$Q$1040,8,0)</f>
        <v>35.605825000000003</v>
      </c>
      <c r="R204" s="1">
        <f>VLOOKUP(N204,施設一覧!$I$2:$Q$1050,9,0)</f>
        <v>139.65752699999999</v>
      </c>
    </row>
    <row r="205" spans="1:18" ht="15" customHeight="1">
      <c r="A205" s="5">
        <v>208</v>
      </c>
      <c r="B205" s="5" t="s">
        <v>777</v>
      </c>
      <c r="C205" s="5" t="s">
        <v>287</v>
      </c>
      <c r="D205" s="5" t="s">
        <v>883</v>
      </c>
      <c r="E205" s="5" t="s">
        <v>288</v>
      </c>
      <c r="F205" s="31">
        <f>VLOOKUP(A205,認可保育園!$A$2:$D$510,4,0)</f>
        <v>1</v>
      </c>
      <c r="G205" s="31">
        <f>VLOOKUP(A205,認可保育園!$A$2:$E$510,5,0)</f>
        <v>0</v>
      </c>
      <c r="H205" s="31">
        <f>VLOOKUP(A205,認可保育園!$A$2:$F$510,6,0)</f>
        <v>0</v>
      </c>
      <c r="I205" s="31">
        <f>VLOOKUP(A205,認可保育園!$A$2:$G$510,7,0)</f>
        <v>0</v>
      </c>
      <c r="J205" s="31">
        <f>VLOOKUP(A205,認可保育園!$A$2:$H$510,8,0)</f>
        <v>0</v>
      </c>
      <c r="K205" s="31">
        <f>VLOOKUP(A205,認可保育園!$A$2:$I$510,9,0)</f>
        <v>1</v>
      </c>
      <c r="L205" s="31">
        <f t="shared" si="7"/>
        <v>2</v>
      </c>
      <c r="N205" s="1" t="s">
        <v>289</v>
      </c>
      <c r="O205" s="1" t="str">
        <f>VLOOKUP(N205,施設一覧!$I$2:$Q$1050,6,0)</f>
        <v xml:space="preserve">https://www.city.setagaya.lg.jp/mokuji/kusei/012/003/002/003/d00158762.html </v>
      </c>
      <c r="P205" s="2" t="str">
        <f t="shared" si="11"/>
        <v>https://www.google.co.jp/maps?q=35.635046,139.625592</v>
      </c>
      <c r="Q205" s="1">
        <f>VLOOKUP(N205,施設一覧!$I$2:$Q$1040,8,0)</f>
        <v>35.635046000000003</v>
      </c>
      <c r="R205" s="1">
        <f>VLOOKUP(N205,施設一覧!$I$2:$Q$1050,9,0)</f>
        <v>139.62559200000001</v>
      </c>
    </row>
    <row r="206" spans="1:18" ht="15" customHeight="1">
      <c r="A206" s="5">
        <v>209</v>
      </c>
      <c r="B206" s="5" t="s">
        <v>777</v>
      </c>
      <c r="C206" s="5" t="s">
        <v>284</v>
      </c>
      <c r="D206" s="5" t="s">
        <v>883</v>
      </c>
      <c r="E206" s="5" t="s">
        <v>285</v>
      </c>
      <c r="F206" s="31">
        <f>VLOOKUP(A206,認可保育園!$A$2:$D$510,4,0)</f>
        <v>0</v>
      </c>
      <c r="G206" s="31">
        <f>VLOOKUP(A206,認可保育園!$A$2:$E$510,5,0)</f>
        <v>0</v>
      </c>
      <c r="H206" s="31">
        <f>VLOOKUP(A206,認可保育園!$A$2:$F$510,6,0)</f>
        <v>0</v>
      </c>
      <c r="I206" s="31">
        <f>VLOOKUP(A206,認可保育園!$A$2:$G$510,7,0)</f>
        <v>0</v>
      </c>
      <c r="J206" s="31">
        <f>VLOOKUP(A206,認可保育園!$A$2:$H$510,8,0)</f>
        <v>0</v>
      </c>
      <c r="K206" s="31">
        <f>VLOOKUP(A206,認可保育園!$A$2:$I$510,9,0)</f>
        <v>0</v>
      </c>
      <c r="L206" s="31">
        <f t="shared" si="7"/>
        <v>0</v>
      </c>
      <c r="N206" s="1" t="s">
        <v>286</v>
      </c>
      <c r="O206" s="1" t="str">
        <f>VLOOKUP(N206,施設一覧!$I$2:$Q$1050,6,0)</f>
        <v>https://www.city.setagaya.lg.jp/mokuji/kusei/012/003/002/003/d00158763.html</v>
      </c>
      <c r="P206" s="2" t="str">
        <f t="shared" si="11"/>
        <v>https://www.google.co.jp/maps?q=35.628697,139.634883</v>
      </c>
      <c r="Q206" s="1">
        <f>VLOOKUP(N206,施設一覧!$I$2:$Q$1040,8,0)</f>
        <v>35.628697000000003</v>
      </c>
      <c r="R206" s="1">
        <f>VLOOKUP(N206,施設一覧!$I$2:$Q$1050,9,0)</f>
        <v>139.634883</v>
      </c>
    </row>
    <row r="207" spans="1:18" ht="15" customHeight="1">
      <c r="A207" s="5">
        <v>210</v>
      </c>
      <c r="B207" s="5" t="s">
        <v>777</v>
      </c>
      <c r="C207" s="5" t="s">
        <v>633</v>
      </c>
      <c r="D207" s="5" t="s">
        <v>883</v>
      </c>
      <c r="E207" s="6" t="s">
        <v>772</v>
      </c>
      <c r="F207" s="31">
        <f>VLOOKUP(A207,認可保育園!$A$2:$D$510,4,0)</f>
        <v>0</v>
      </c>
      <c r="G207" s="31">
        <f>VLOOKUP(A207,認可保育園!$A$2:$E$510,5,0)</f>
        <v>0</v>
      </c>
      <c r="H207" s="31">
        <f>VLOOKUP(A207,認可保育園!$A$2:$F$510,6,0)</f>
        <v>1</v>
      </c>
      <c r="I207" s="31">
        <f>VLOOKUP(A207,認可保育園!$A$2:$G$510,7,0)</f>
        <v>0</v>
      </c>
      <c r="J207" s="31">
        <f>VLOOKUP(A207,認可保育園!$A$2:$H$510,8,0)</f>
        <v>2</v>
      </c>
      <c r="K207" s="31">
        <f>VLOOKUP(A207,認可保育園!$A$2:$I$510,9,0)</f>
        <v>0</v>
      </c>
      <c r="L207" s="31">
        <f t="shared" si="7"/>
        <v>3</v>
      </c>
      <c r="N207" s="1" t="s">
        <v>634</v>
      </c>
      <c r="O207" s="1" t="str">
        <f>VLOOKUP(N207,施設一覧!$I$2:$Q$1050,6,0)</f>
        <v>https://www.city.setagaya.lg.jp/mokuji/kusei/012/003/002/003/d00158767.html</v>
      </c>
      <c r="P207" s="2" t="str">
        <f t="shared" si="11"/>
        <v>https://www.google.co.jp/maps?q=35.6080464,139.6479713</v>
      </c>
      <c r="Q207" s="1">
        <f>VLOOKUP(N207,施設一覧!$I$2:$Q$1040,8,0)</f>
        <v>35.608046399999999</v>
      </c>
      <c r="R207" s="1">
        <f>VLOOKUP(N207,施設一覧!$I$2:$Q$1050,9,0)</f>
        <v>139.64797129999999</v>
      </c>
    </row>
    <row r="208" spans="1:18" ht="15" customHeight="1">
      <c r="A208" s="5">
        <v>211</v>
      </c>
      <c r="B208" s="5" t="s">
        <v>777</v>
      </c>
      <c r="C208" s="5" t="s">
        <v>250</v>
      </c>
      <c r="D208" s="5" t="s">
        <v>883</v>
      </c>
      <c r="E208" s="5" t="s">
        <v>251</v>
      </c>
      <c r="F208" s="31">
        <f>VLOOKUP(A208,認可保育園!$A$2:$D$510,4,0)</f>
        <v>0</v>
      </c>
      <c r="G208" s="31">
        <f>VLOOKUP(A208,認可保育園!$A$2:$E$510,5,0)</f>
        <v>0</v>
      </c>
      <c r="H208" s="31">
        <f>VLOOKUP(A208,認可保育園!$A$2:$F$510,6,0)</f>
        <v>0</v>
      </c>
      <c r="I208" s="31">
        <f>VLOOKUP(A208,認可保育園!$A$2:$G$510,7,0)</f>
        <v>0</v>
      </c>
      <c r="J208" s="31">
        <f>VLOOKUP(A208,認可保育園!$A$2:$H$510,8,0)</f>
        <v>0</v>
      </c>
      <c r="K208" s="31">
        <f>VLOOKUP(A208,認可保育園!$A$2:$I$510,9,0)</f>
        <v>2</v>
      </c>
      <c r="L208" s="31">
        <f t="shared" ref="L208:L276" si="12">SUM(F208:K208)</f>
        <v>2</v>
      </c>
      <c r="N208" s="1" t="s">
        <v>252</v>
      </c>
      <c r="O208" s="1" t="str">
        <f>VLOOKUP(N208,施設一覧!$I$2:$Q$1050,6,0)</f>
        <v>https://www.city.setagaya.lg.jp/mokuji/kusei/012/003/002/003/d00165155.html</v>
      </c>
      <c r="P208" s="2" t="str">
        <f t="shared" si="11"/>
        <v>https://www.google.co.jp/maps?q=35.6053175,139.6437775</v>
      </c>
      <c r="Q208" s="1">
        <f>VLOOKUP(N208,施設一覧!$I$2:$Q$1040,8,0)</f>
        <v>35.605317499999998</v>
      </c>
      <c r="R208" s="1">
        <f>VLOOKUP(N208,施設一覧!$I$2:$Q$1050,9,0)</f>
        <v>139.6437775</v>
      </c>
    </row>
    <row r="209" spans="1:18" ht="15" customHeight="1">
      <c r="A209" s="5">
        <v>212</v>
      </c>
      <c r="B209" s="5" t="s">
        <v>777</v>
      </c>
      <c r="C209" s="6" t="s">
        <v>832</v>
      </c>
      <c r="D209" s="5" t="s">
        <v>883</v>
      </c>
      <c r="E209" s="5" t="s">
        <v>248</v>
      </c>
      <c r="F209" s="31">
        <f>VLOOKUP(A209,認可保育園!$A$2:$D$510,4,0)</f>
        <v>0</v>
      </c>
      <c r="G209" s="31">
        <f>VLOOKUP(A209,認可保育園!$A$2:$E$510,5,0)</f>
        <v>0</v>
      </c>
      <c r="H209" s="31">
        <f>VLOOKUP(A209,認可保育園!$A$2:$F$510,6,0)</f>
        <v>0</v>
      </c>
      <c r="I209" s="31" t="str">
        <f>VLOOKUP(A209,認可保育園!$A$2:$G$510,7,0)</f>
        <v>-</v>
      </c>
      <c r="J209" s="31" t="str">
        <f>VLOOKUP(A209,認可保育園!$A$2:$H$510,8,0)</f>
        <v>-</v>
      </c>
      <c r="K209" s="31" t="str">
        <f>VLOOKUP(A209,認可保育園!$A$2:$I$510,9,0)</f>
        <v>-</v>
      </c>
      <c r="L209" s="31">
        <f t="shared" si="12"/>
        <v>0</v>
      </c>
      <c r="N209" s="1" t="s">
        <v>249</v>
      </c>
      <c r="O209" s="1" t="str">
        <f>VLOOKUP(N209,施設一覧!$I$2:$Q$1050,6,0)</f>
        <v>https://www.city.setagaya.lg.jp/mokuji/kusei/012/003/002/003/d00165108.html</v>
      </c>
      <c r="P209" s="2" t="str">
        <f t="shared" si="11"/>
        <v>https://www.google.co.jp/maps?q=35.6167698,139.6256213</v>
      </c>
      <c r="Q209" s="1">
        <f>VLOOKUP(N209,施設一覧!$I$2:$Q$1040,8,0)</f>
        <v>35.6167698</v>
      </c>
      <c r="R209" s="1">
        <f>VLOOKUP(N209,施設一覧!$I$2:$Q$1050,9,0)</f>
        <v>139.62562130000001</v>
      </c>
    </row>
    <row r="210" spans="1:18" ht="15" customHeight="1">
      <c r="A210" s="5">
        <v>213</v>
      </c>
      <c r="B210" s="5" t="s">
        <v>777</v>
      </c>
      <c r="C210" s="5" t="s">
        <v>243</v>
      </c>
      <c r="D210" s="5" t="s">
        <v>883</v>
      </c>
      <c r="E210" s="5" t="s">
        <v>244</v>
      </c>
      <c r="F210" s="31">
        <f>VLOOKUP(A210,認可保育園!$A$2:$D$510,4,0)</f>
        <v>0</v>
      </c>
      <c r="G210" s="31">
        <f>VLOOKUP(A210,認可保育園!$A$2:$E$510,5,0)</f>
        <v>0</v>
      </c>
      <c r="H210" s="31">
        <f>VLOOKUP(A210,認可保育園!$A$2:$F$510,6,0)</f>
        <v>0</v>
      </c>
      <c r="I210" s="31">
        <f>VLOOKUP(A210,認可保育園!$A$2:$G$510,7,0)</f>
        <v>0</v>
      </c>
      <c r="J210" s="31">
        <f>VLOOKUP(A210,認可保育園!$A$2:$H$510,8,0)</f>
        <v>1</v>
      </c>
      <c r="K210" s="31">
        <f>VLOOKUP(A210,認可保育園!$A$2:$I$510,9,0)</f>
        <v>1</v>
      </c>
      <c r="L210" s="31">
        <f t="shared" si="12"/>
        <v>2</v>
      </c>
      <c r="N210" s="1" t="s">
        <v>192</v>
      </c>
      <c r="O210" s="1" t="str">
        <f>VLOOKUP(N210,施設一覧!$I$2:$Q$1050,6,0)</f>
        <v>https://www.city.setagaya.lg.jp/mokuji/kusei/012/003/002/003/d00165116.html</v>
      </c>
      <c r="P210" s="2" t="str">
        <f t="shared" si="11"/>
        <v>https://www.google.co.jp/maps?q=35.6247637,139.6589578</v>
      </c>
      <c r="Q210" s="1">
        <f>VLOOKUP(N210,施設一覧!$I$2:$Q$1040,8,0)</f>
        <v>35.624763700000003</v>
      </c>
      <c r="R210" s="1">
        <f>VLOOKUP(N210,施設一覧!$I$2:$Q$1050,9,0)</f>
        <v>139.6589578</v>
      </c>
    </row>
    <row r="211" spans="1:18" ht="15" customHeight="1">
      <c r="A211" s="5">
        <v>214</v>
      </c>
      <c r="B211" s="5" t="s">
        <v>777</v>
      </c>
      <c r="C211" s="6" t="s">
        <v>4159</v>
      </c>
      <c r="D211" s="5" t="s">
        <v>883</v>
      </c>
      <c r="E211" s="5" t="s">
        <v>244</v>
      </c>
      <c r="F211" s="31" t="str">
        <f>VLOOKUP(A211,認可保育園!$A$2:$D$510,4,0)</f>
        <v>-</v>
      </c>
      <c r="G211" s="31" t="str">
        <f>VLOOKUP(A211,認可保育園!$A$2:$E$510,5,0)</f>
        <v>-</v>
      </c>
      <c r="H211" s="31" t="str">
        <f>VLOOKUP(A211,認可保育園!$A$2:$F$510,6,0)</f>
        <v>-</v>
      </c>
      <c r="I211" s="31">
        <f>VLOOKUP(A211,認可保育園!$A$2:$G$510,7,0)</f>
        <v>0</v>
      </c>
      <c r="J211" s="31">
        <f>VLOOKUP(A211,認可保育園!$A$2:$H$510,8,0)</f>
        <v>0</v>
      </c>
      <c r="K211" s="31">
        <f>VLOOKUP(A211,認可保育園!$A$2:$I$510,9,0)</f>
        <v>0</v>
      </c>
      <c r="L211" s="31">
        <f t="shared" si="12"/>
        <v>0</v>
      </c>
      <c r="N211" s="1" t="s">
        <v>192</v>
      </c>
      <c r="O211" s="1" t="str">
        <f>VLOOKUP(N211,施設一覧!$I$2:$Q$1050,6,0)</f>
        <v>https://www.city.setagaya.lg.jp/mokuji/kusei/012/003/002/003/d00165116.html</v>
      </c>
      <c r="P211" s="2" t="str">
        <f t="shared" si="11"/>
        <v>https://www.google.co.jp/maps?q=35.6247637,139.6589578</v>
      </c>
      <c r="Q211" s="1">
        <f>VLOOKUP(N211,施設一覧!$I$2:$Q$1040,8,0)</f>
        <v>35.624763700000003</v>
      </c>
      <c r="R211" s="1">
        <f>VLOOKUP(N211,施設一覧!$I$2:$Q$1050,9,0)</f>
        <v>139.6589578</v>
      </c>
    </row>
    <row r="212" spans="1:18" ht="15" customHeight="1">
      <c r="A212" s="5">
        <v>215</v>
      </c>
      <c r="B212" s="5" t="s">
        <v>777</v>
      </c>
      <c r="C212" s="5" t="s">
        <v>207</v>
      </c>
      <c r="D212" s="5" t="s">
        <v>883</v>
      </c>
      <c r="E212" s="5" t="s">
        <v>208</v>
      </c>
      <c r="F212" s="31">
        <f>VLOOKUP(A212,認可保育園!$A$2:$D$510,4,0)</f>
        <v>1</v>
      </c>
      <c r="G212" s="31">
        <f>VLOOKUP(A212,認可保育園!$A$2:$E$510,5,0)</f>
        <v>0</v>
      </c>
      <c r="H212" s="31">
        <f>VLOOKUP(A212,認可保育園!$A$2:$F$510,6,0)</f>
        <v>0</v>
      </c>
      <c r="I212" s="31">
        <f>VLOOKUP(A212,認可保育園!$A$2:$G$510,7,0)</f>
        <v>0</v>
      </c>
      <c r="J212" s="31">
        <f>VLOOKUP(A212,認可保育園!$A$2:$H$510,8,0)</f>
        <v>2</v>
      </c>
      <c r="K212" s="31">
        <f>VLOOKUP(A212,認可保育園!$A$2:$I$510,9,0)</f>
        <v>0</v>
      </c>
      <c r="L212" s="31">
        <f t="shared" si="12"/>
        <v>3</v>
      </c>
      <c r="N212" s="1" t="s">
        <v>209</v>
      </c>
      <c r="O212" s="1" t="str">
        <f>VLOOKUP(N212,施設一覧!$I$2:$Q$1050,6,0)</f>
        <v>https://www.city.setagaya.lg.jp/mokuji/kusei/012/003/002/003/d00185211.html</v>
      </c>
      <c r="P212" s="2" t="str">
        <f t="shared" si="11"/>
        <v>https://www.google.co.jp/maps?q=35.6072041,139.6610788</v>
      </c>
      <c r="Q212" s="1">
        <f>VLOOKUP(N212,施設一覧!$I$2:$Q$1040,8,0)</f>
        <v>35.607204099999997</v>
      </c>
      <c r="R212" s="1">
        <f>VLOOKUP(N212,施設一覧!$I$2:$Q$1050,9,0)</f>
        <v>139.66107880000001</v>
      </c>
    </row>
    <row r="213" spans="1:18" ht="15" customHeight="1">
      <c r="A213" s="5">
        <v>216</v>
      </c>
      <c r="B213" s="5" t="s">
        <v>777</v>
      </c>
      <c r="C213" s="5" t="s">
        <v>203</v>
      </c>
      <c r="D213" s="5" t="s">
        <v>883</v>
      </c>
      <c r="E213" s="5" t="s">
        <v>204</v>
      </c>
      <c r="F213" s="31">
        <f>VLOOKUP(A213,認可保育園!$A$2:$D$510,4,0)</f>
        <v>0</v>
      </c>
      <c r="G213" s="31" t="str">
        <f>VLOOKUP(A213,認可保育園!$A$2:$E$510,5,0)</f>
        <v>-</v>
      </c>
      <c r="H213" s="31" t="str">
        <f>VLOOKUP(A213,認可保育園!$A$2:$F$510,6,0)</f>
        <v>-</v>
      </c>
      <c r="I213" s="31" t="str">
        <f>VLOOKUP(A213,認可保育園!$A$2:$G$510,7,0)</f>
        <v>-</v>
      </c>
      <c r="J213" s="31" t="str">
        <f>VLOOKUP(A213,認可保育園!$A$2:$H$510,8,0)</f>
        <v>-</v>
      </c>
      <c r="K213" s="31" t="str">
        <f>VLOOKUP(A213,認可保育園!$A$2:$I$510,9,0)</f>
        <v>-</v>
      </c>
      <c r="L213" s="31">
        <f t="shared" si="12"/>
        <v>0</v>
      </c>
      <c r="N213" s="1" t="s">
        <v>205</v>
      </c>
      <c r="O213" s="1" t="str">
        <f>VLOOKUP(N213,施設一覧!$I$2:$Q$1050,6,0)</f>
        <v>https://www.city.setagaya.lg.jp/mokuji/kusei/012/003/002/003/d00185215.html</v>
      </c>
      <c r="P213" s="2" t="str">
        <f t="shared" si="11"/>
        <v>https://www.google.co.jp/maps?q=35.628651,139.637232</v>
      </c>
      <c r="Q213" s="1">
        <f>VLOOKUP(N213,施設一覧!$I$2:$Q$1040,8,0)</f>
        <v>35.628650999999998</v>
      </c>
      <c r="R213" s="1">
        <f>VLOOKUP(N213,施設一覧!$I$2:$Q$1050,9,0)</f>
        <v>139.63723200000001</v>
      </c>
    </row>
    <row r="214" spans="1:18" ht="15" customHeight="1">
      <c r="A214" s="5">
        <v>217</v>
      </c>
      <c r="B214" s="5" t="s">
        <v>777</v>
      </c>
      <c r="C214" s="5" t="s">
        <v>188</v>
      </c>
      <c r="D214" s="5" t="s">
        <v>883</v>
      </c>
      <c r="E214" s="5" t="s">
        <v>773</v>
      </c>
      <c r="F214" s="31" t="str">
        <f>VLOOKUP(A214,認可保育園!$A$2:$D$510,4,0)</f>
        <v>-</v>
      </c>
      <c r="G214" s="31">
        <f>VLOOKUP(A214,認可保育園!$A$2:$E$510,5,0)</f>
        <v>0</v>
      </c>
      <c r="H214" s="31">
        <f>VLOOKUP(A214,認可保育園!$A$2:$F$510,6,0)</f>
        <v>0</v>
      </c>
      <c r="I214" s="31">
        <f>VLOOKUP(A214,認可保育園!$A$2:$G$510,7,0)</f>
        <v>0</v>
      </c>
      <c r="J214" s="31">
        <f>VLOOKUP(A214,認可保育園!$A$2:$H$510,8,0)</f>
        <v>1</v>
      </c>
      <c r="K214" s="31">
        <f>VLOOKUP(A214,認可保育園!$A$2:$I$510,9,0)</f>
        <v>1</v>
      </c>
      <c r="L214" s="31">
        <f t="shared" si="12"/>
        <v>2</v>
      </c>
      <c r="N214" s="1" t="s">
        <v>189</v>
      </c>
      <c r="O214" s="1" t="str">
        <f>VLOOKUP(N214,施設一覧!$I$2:$Q$1050,6,0)</f>
        <v>https://www.city.setagaya.lg.jp/mokuji/kusei/012/003/002/003/d00187482.html</v>
      </c>
      <c r="P214" s="2" t="str">
        <f t="shared" si="11"/>
        <v>https://www.google.co.jp/maps?q=35.59922,139.673099</v>
      </c>
      <c r="Q214" s="1">
        <f>VLOOKUP(N214,施設一覧!$I$2:$Q$1040,8,0)</f>
        <v>35.599220000000003</v>
      </c>
      <c r="R214" s="1">
        <f>VLOOKUP(N214,施設一覧!$I$2:$Q$1050,9,0)</f>
        <v>139.67309900000001</v>
      </c>
    </row>
    <row r="215" spans="1:18" ht="15" customHeight="1">
      <c r="A215" s="5">
        <v>218</v>
      </c>
      <c r="B215" s="5" t="s">
        <v>777</v>
      </c>
      <c r="C215" s="5" t="s">
        <v>875</v>
      </c>
      <c r="D215" s="5" t="s">
        <v>883</v>
      </c>
      <c r="E215" s="5" t="s">
        <v>804</v>
      </c>
      <c r="F215" s="31">
        <f>VLOOKUP(A215,認可保育園!$A$2:$D$510,4,0)</f>
        <v>0</v>
      </c>
      <c r="G215" s="31">
        <f>VLOOKUP(A215,認可保育園!$A$2:$E$510,5,0)</f>
        <v>0</v>
      </c>
      <c r="H215" s="31">
        <f>VLOOKUP(A215,認可保育園!$A$2:$F$510,6,0)</f>
        <v>0</v>
      </c>
      <c r="I215" s="31">
        <f>VLOOKUP(A215,認可保育園!$A$2:$G$510,7,0)</f>
        <v>1</v>
      </c>
      <c r="J215" s="31">
        <f>VLOOKUP(A215,認可保育園!$A$2:$H$510,8,0)</f>
        <v>0</v>
      </c>
      <c r="K215" s="31">
        <f>VLOOKUP(A215,認可保育園!$A$2:$I$510,9,0)</f>
        <v>0</v>
      </c>
      <c r="L215" s="31">
        <f t="shared" si="12"/>
        <v>1</v>
      </c>
      <c r="N215" s="1" t="s">
        <v>805</v>
      </c>
      <c r="O215" s="1" t="str">
        <f>VLOOKUP(N215,施設一覧!$I$2:$Q$1050,6,0)</f>
        <v>https://www.city.setagaya.lg.jp/mokuji/kusei/012/003/002/003/d00187480.html</v>
      </c>
      <c r="P215" s="2" t="str">
        <f t="shared" si="11"/>
        <v>https://www.google.co.jp/maps?q=35.6129652,139.6364403</v>
      </c>
      <c r="Q215" s="1">
        <f>VLOOKUP(N215,施設一覧!$I$2:$Q$1040,8,0)</f>
        <v>35.612965199999998</v>
      </c>
      <c r="R215" s="1">
        <f>VLOOKUP(N215,施設一覧!$I$2:$Q$1050,9,0)</f>
        <v>139.6364403</v>
      </c>
    </row>
    <row r="216" spans="1:18" ht="15" customHeight="1">
      <c r="A216" s="5">
        <v>219</v>
      </c>
      <c r="B216" s="5" t="s">
        <v>777</v>
      </c>
      <c r="C216" s="5" t="s">
        <v>863</v>
      </c>
      <c r="D216" s="5" t="s">
        <v>883</v>
      </c>
      <c r="E216" s="5" t="s">
        <v>774</v>
      </c>
      <c r="F216" s="31" t="str">
        <f>VLOOKUP(A216,認可保育園!$A$2:$D$510,4,0)</f>
        <v>-</v>
      </c>
      <c r="G216" s="31">
        <f>VLOOKUP(A216,認可保育園!$A$2:$E$510,5,0)</f>
        <v>0</v>
      </c>
      <c r="H216" s="31">
        <f>VLOOKUP(A216,認可保育園!$A$2:$F$510,6,0)</f>
        <v>0</v>
      </c>
      <c r="I216" s="31">
        <f>VLOOKUP(A216,認可保育園!$A$2:$G$510,7,0)</f>
        <v>0</v>
      </c>
      <c r="J216" s="31">
        <f>VLOOKUP(A216,認可保育園!$A$2:$H$510,8,0)</f>
        <v>0</v>
      </c>
      <c r="K216" s="31">
        <f>VLOOKUP(A216,認可保育園!$A$2:$I$510,9,0)</f>
        <v>3</v>
      </c>
      <c r="L216" s="31">
        <f t="shared" si="12"/>
        <v>3</v>
      </c>
      <c r="N216" s="1" t="s">
        <v>183</v>
      </c>
      <c r="O216" s="1" t="str">
        <f>VLOOKUP(N216,施設一覧!$I$2:$Q$1050,6,0)</f>
        <v>https://www.city.setagaya.lg.jp/mokuji/kusei/012/003/002/003/d00190879.html</v>
      </c>
      <c r="P216" s="2" t="str">
        <f t="shared" si="11"/>
        <v>https://www.google.co.jp/maps?q=35.6300302,139.6534774</v>
      </c>
      <c r="Q216" s="1">
        <f>VLOOKUP(N216,施設一覧!$I$2:$Q$1040,8,0)</f>
        <v>35.6300302</v>
      </c>
      <c r="R216" s="1">
        <f>VLOOKUP(N216,施設一覧!$I$2:$Q$1050,9,0)</f>
        <v>139.65347740000001</v>
      </c>
    </row>
    <row r="217" spans="1:18" ht="15" customHeight="1">
      <c r="A217" s="5">
        <v>220</v>
      </c>
      <c r="B217" s="5" t="s">
        <v>777</v>
      </c>
      <c r="C217" s="5" t="s">
        <v>635</v>
      </c>
      <c r="D217" s="5" t="s">
        <v>883</v>
      </c>
      <c r="E217" s="5" t="s">
        <v>636</v>
      </c>
      <c r="F217" s="31">
        <f>VLOOKUP(A217,認可保育園!$A$2:$D$510,4,0)</f>
        <v>3</v>
      </c>
      <c r="G217" s="31">
        <f>VLOOKUP(A217,認可保育園!$A$2:$E$510,5,0)</f>
        <v>0</v>
      </c>
      <c r="H217" s="31">
        <f>VLOOKUP(A217,認可保育園!$A$2:$F$510,6,0)</f>
        <v>0</v>
      </c>
      <c r="I217" s="31" t="str">
        <f>VLOOKUP(A217,認可保育園!$A$2:$G$510,7,0)</f>
        <v>-</v>
      </c>
      <c r="J217" s="31" t="str">
        <f>VLOOKUP(A217,認可保育園!$A$2:$H$510,8,0)</f>
        <v>-</v>
      </c>
      <c r="K217" s="31" t="str">
        <f>VLOOKUP(A217,認可保育園!$A$2:$I$510,9,0)</f>
        <v>-</v>
      </c>
      <c r="L217" s="31">
        <f t="shared" si="12"/>
        <v>3</v>
      </c>
      <c r="N217" s="1" t="s">
        <v>637</v>
      </c>
      <c r="O217" s="1" t="str">
        <f>VLOOKUP(N217,施設一覧!$I$2:$Q$1050,6,0)</f>
        <v>https://www.city.setagaya.lg.jp/mokuji/kusei/012/003/002/003/d00190881.html</v>
      </c>
      <c r="P217" s="2" t="str">
        <f t="shared" si="11"/>
        <v>https://www.google.co.jp/maps?q=35.6063297,139.6551344</v>
      </c>
      <c r="Q217" s="1">
        <f>VLOOKUP(N217,施設一覧!$I$2:$Q$1040,8,0)</f>
        <v>35.606329700000003</v>
      </c>
      <c r="R217" s="1">
        <f>VLOOKUP(N217,施設一覧!$I$2:$Q$1050,9,0)</f>
        <v>139.65513440000001</v>
      </c>
    </row>
    <row r="218" spans="1:18" ht="15" customHeight="1">
      <c r="A218" s="5">
        <v>221</v>
      </c>
      <c r="B218" s="5" t="s">
        <v>777</v>
      </c>
      <c r="C218" s="6" t="s">
        <v>833</v>
      </c>
      <c r="D218" s="6" t="s">
        <v>878</v>
      </c>
      <c r="E218" s="5" t="s">
        <v>398</v>
      </c>
      <c r="F218" s="31">
        <f>VLOOKUP(A218,認可保育園!$A$2:$D$510,4,0)</f>
        <v>0</v>
      </c>
      <c r="G218" s="31">
        <f>VLOOKUP(A218,認可保育園!$A$2:$E$510,5,0)</f>
        <v>1</v>
      </c>
      <c r="H218" s="31">
        <f>VLOOKUP(A218,認可保育園!$A$2:$F$510,6,0)</f>
        <v>0</v>
      </c>
      <c r="I218" s="31" t="str">
        <f>VLOOKUP(A218,認可保育園!$A$2:$G$510,7,0)</f>
        <v>-</v>
      </c>
      <c r="J218" s="31" t="str">
        <f>VLOOKUP(A218,認可保育園!$A$2:$H$510,8,0)</f>
        <v>-</v>
      </c>
      <c r="K218" s="31" t="str">
        <f>VLOOKUP(A218,認可保育園!$A$2:$I$510,9,0)</f>
        <v>-</v>
      </c>
      <c r="L218" s="31">
        <f t="shared" si="12"/>
        <v>1</v>
      </c>
      <c r="N218" s="1" t="s">
        <v>399</v>
      </c>
      <c r="O218" s="1" t="str">
        <f>VLOOKUP(N218,施設一覧!$I$2:$Q$1050,6,0)</f>
        <v>https://www.city.setagaya.lg.jp/mokuji/kusei/012/003/004/002/d00139867.html</v>
      </c>
      <c r="P218" s="2" t="str">
        <f t="shared" si="11"/>
        <v>https://www.google.co.jp/maps?q=35.6039655,139.6609233</v>
      </c>
      <c r="Q218" s="1">
        <f>VLOOKUP(N218,施設一覧!$I$2:$Q$1040,8,0)</f>
        <v>35.603965500000001</v>
      </c>
      <c r="R218" s="1">
        <f>VLOOKUP(N218,施設一覧!$I$2:$Q$1050,9,0)</f>
        <v>139.66092330000001</v>
      </c>
    </row>
    <row r="219" spans="1:18" ht="15" customHeight="1">
      <c r="A219" s="5">
        <v>222</v>
      </c>
      <c r="B219" s="5" t="s">
        <v>777</v>
      </c>
      <c r="C219" s="6" t="s">
        <v>834</v>
      </c>
      <c r="D219" s="6" t="s">
        <v>878</v>
      </c>
      <c r="E219" s="6" t="s">
        <v>775</v>
      </c>
      <c r="F219" s="31">
        <f>VLOOKUP(A219,認可保育園!$A$2:$D$510,4,0)</f>
        <v>0</v>
      </c>
      <c r="G219" s="31">
        <f>VLOOKUP(A219,認可保育園!$A$2:$E$510,5,0)</f>
        <v>0</v>
      </c>
      <c r="H219" s="31">
        <f>VLOOKUP(A219,認可保育園!$A$2:$F$510,6,0)</f>
        <v>0</v>
      </c>
      <c r="I219" s="31" t="str">
        <f>VLOOKUP(A219,認可保育園!$A$2:$G$510,7,0)</f>
        <v>-</v>
      </c>
      <c r="J219" s="31" t="str">
        <f>VLOOKUP(A219,認可保育園!$A$2:$H$510,8,0)</f>
        <v>-</v>
      </c>
      <c r="K219" s="31" t="str">
        <f>VLOOKUP(A219,認可保育園!$A$2:$I$510,9,0)</f>
        <v>-</v>
      </c>
      <c r="L219" s="31">
        <f t="shared" si="12"/>
        <v>0</v>
      </c>
      <c r="N219" s="1" t="s">
        <v>263</v>
      </c>
      <c r="O219" s="1" t="str">
        <f>VLOOKUP(N219,施設一覧!$I$2:$Q$1050,6,0)</f>
        <v>https://www.city.setagaya.lg.jp/mokuji/kusei/012/003/004/002/d00158974.html</v>
      </c>
      <c r="P219" s="2" t="str">
        <f t="shared" si="11"/>
        <v>https://www.google.co.jp/maps?q=35.631099,139.65182</v>
      </c>
      <c r="Q219" s="1">
        <f>VLOOKUP(N219,施設一覧!$I$2:$Q$1040,8,0)</f>
        <v>35.631098999999999</v>
      </c>
      <c r="R219" s="1">
        <f>VLOOKUP(N219,施設一覧!$I$2:$Q$1050,9,0)</f>
        <v>139.65181999999999</v>
      </c>
    </row>
    <row r="220" spans="1:18" ht="15" customHeight="1">
      <c r="A220" s="5">
        <v>223</v>
      </c>
      <c r="B220" s="5" t="s">
        <v>777</v>
      </c>
      <c r="C220" s="6" t="s">
        <v>835</v>
      </c>
      <c r="D220" s="6" t="s">
        <v>878</v>
      </c>
      <c r="E220" s="6" t="s">
        <v>775</v>
      </c>
      <c r="F220" s="31">
        <f>VLOOKUP(A220,認可保育園!$A$2:$D$510,4,0)</f>
        <v>0</v>
      </c>
      <c r="G220" s="31">
        <f>VLOOKUP(A220,認可保育園!$A$2:$E$510,5,0)</f>
        <v>0</v>
      </c>
      <c r="H220" s="31">
        <f>VLOOKUP(A220,認可保育園!$A$2:$F$510,6,0)</f>
        <v>0</v>
      </c>
      <c r="I220" s="31" t="str">
        <f>VLOOKUP(A220,認可保育園!$A$2:$G$510,7,0)</f>
        <v>-</v>
      </c>
      <c r="J220" s="31" t="str">
        <f>VLOOKUP(A220,認可保育園!$A$2:$H$510,8,0)</f>
        <v>-</v>
      </c>
      <c r="K220" s="31" t="str">
        <f>VLOOKUP(A220,認可保育園!$A$2:$I$510,9,0)</f>
        <v>-</v>
      </c>
      <c r="L220" s="31">
        <f t="shared" si="12"/>
        <v>0</v>
      </c>
      <c r="N220" s="1" t="s">
        <v>263</v>
      </c>
      <c r="O220" s="1" t="str">
        <f>VLOOKUP(N220,施設一覧!$I$2:$Q$1050,6,0)</f>
        <v>https://www.city.setagaya.lg.jp/mokuji/kusei/012/003/004/002/d00158974.html</v>
      </c>
      <c r="P220" s="2" t="str">
        <f t="shared" si="11"/>
        <v>https://www.google.co.jp/maps?q=35.631099,139.65182</v>
      </c>
      <c r="Q220" s="1">
        <f>VLOOKUP(N220,施設一覧!$I$2:$Q$1040,8,0)</f>
        <v>35.631098999999999</v>
      </c>
      <c r="R220" s="1">
        <f>VLOOKUP(N220,施設一覧!$I$2:$Q$1050,9,0)</f>
        <v>139.65181999999999</v>
      </c>
    </row>
    <row r="221" spans="1:18" ht="15" customHeight="1">
      <c r="A221" s="5">
        <v>224</v>
      </c>
      <c r="B221" s="5" t="s">
        <v>777</v>
      </c>
      <c r="C221" s="6" t="s">
        <v>836</v>
      </c>
      <c r="D221" s="6" t="s">
        <v>878</v>
      </c>
      <c r="E221" s="6" t="s">
        <v>775</v>
      </c>
      <c r="F221" s="31">
        <f>VLOOKUP(A221,認可保育園!$A$2:$D$510,4,0)</f>
        <v>0</v>
      </c>
      <c r="G221" s="31">
        <f>VLOOKUP(A221,認可保育園!$A$2:$E$510,5,0)</f>
        <v>0</v>
      </c>
      <c r="H221" s="31">
        <f>VLOOKUP(A221,認可保育園!$A$2:$F$510,6,0)</f>
        <v>0</v>
      </c>
      <c r="I221" s="31" t="str">
        <f>VLOOKUP(A221,認可保育園!$A$2:$G$510,7,0)</f>
        <v>-</v>
      </c>
      <c r="J221" s="31" t="str">
        <f>VLOOKUP(A221,認可保育園!$A$2:$H$510,8,0)</f>
        <v>-</v>
      </c>
      <c r="K221" s="31" t="str">
        <f>VLOOKUP(A221,認可保育園!$A$2:$I$510,9,0)</f>
        <v>-</v>
      </c>
      <c r="L221" s="31">
        <f t="shared" si="12"/>
        <v>0</v>
      </c>
      <c r="N221" s="1" t="s">
        <v>263</v>
      </c>
      <c r="O221" s="1" t="str">
        <f>VLOOKUP(N221,施設一覧!$I$2:$Q$1050,6,0)</f>
        <v>https://www.city.setagaya.lg.jp/mokuji/kusei/012/003/004/002/d00158974.html</v>
      </c>
      <c r="P221" s="2" t="str">
        <f t="shared" si="11"/>
        <v>https://www.google.co.jp/maps?q=35.631099,139.65182</v>
      </c>
      <c r="Q221" s="1">
        <f>VLOOKUP(N221,施設一覧!$I$2:$Q$1040,8,0)</f>
        <v>35.631098999999999</v>
      </c>
      <c r="R221" s="1">
        <f>VLOOKUP(N221,施設一覧!$I$2:$Q$1050,9,0)</f>
        <v>139.65181999999999</v>
      </c>
    </row>
    <row r="222" spans="1:18" ht="15" customHeight="1">
      <c r="A222" s="5">
        <v>225</v>
      </c>
      <c r="B222" s="5" t="s">
        <v>777</v>
      </c>
      <c r="C222" s="6" t="s">
        <v>885</v>
      </c>
      <c r="D222" s="6" t="s">
        <v>878</v>
      </c>
      <c r="E222" s="6" t="s">
        <v>776</v>
      </c>
      <c r="F222" s="31">
        <f>VLOOKUP(A222,認可保育園!$A$2:$D$510,4,0)</f>
        <v>1</v>
      </c>
      <c r="G222" s="31">
        <f>VLOOKUP(A222,認可保育園!$A$2:$E$510,5,0)</f>
        <v>0</v>
      </c>
      <c r="H222" s="31">
        <f>VLOOKUP(A222,認可保育園!$A$2:$F$510,6,0)</f>
        <v>0</v>
      </c>
      <c r="I222" s="31" t="str">
        <f>VLOOKUP(A222,認可保育園!$A$2:$G$510,7,0)</f>
        <v>-</v>
      </c>
      <c r="J222" s="31" t="str">
        <f>VLOOKUP(A222,認可保育園!$A$2:$H$510,8,0)</f>
        <v>-</v>
      </c>
      <c r="K222" s="31" t="str">
        <f>VLOOKUP(A222,認可保育園!$A$2:$I$510,9,0)</f>
        <v>-</v>
      </c>
      <c r="L222" s="31">
        <f t="shared" si="12"/>
        <v>1</v>
      </c>
      <c r="N222" s="1" t="s">
        <v>195</v>
      </c>
      <c r="O222" s="1" t="str">
        <f>VLOOKUP(N222,施設一覧!$I$2:$Q$1050,6,0)</f>
        <v>https://www.city.setagaya.lg.jp/mokuji/kusei/012/003/004/002/d00185210.html</v>
      </c>
      <c r="P222" s="2" t="str">
        <f t="shared" si="11"/>
        <v>https://www.google.co.jp/maps?q=35.6287003,139.6565288</v>
      </c>
      <c r="Q222" s="1">
        <f>VLOOKUP(N222,施設一覧!$I$2:$Q$1040,8,0)</f>
        <v>35.628700299999998</v>
      </c>
      <c r="R222" s="1">
        <f>VLOOKUP(N222,施設一覧!$I$2:$Q$1050,9,0)</f>
        <v>139.65652879999999</v>
      </c>
    </row>
    <row r="223" spans="1:18" ht="15" customHeight="1">
      <c r="A223" s="5">
        <v>226</v>
      </c>
      <c r="B223" s="5" t="s">
        <v>777</v>
      </c>
      <c r="C223" s="6" t="s">
        <v>837</v>
      </c>
      <c r="D223" s="6" t="s">
        <v>878</v>
      </c>
      <c r="E223" s="5" t="s">
        <v>190</v>
      </c>
      <c r="F223" s="31">
        <f>VLOOKUP(A223,認可保育園!$A$2:$D$510,4,0)</f>
        <v>0</v>
      </c>
      <c r="G223" s="31">
        <f>VLOOKUP(A223,認可保育園!$A$2:$E$510,5,0)</f>
        <v>0</v>
      </c>
      <c r="H223" s="31">
        <f>VLOOKUP(A223,認可保育園!$A$2:$F$510,6,0)</f>
        <v>0</v>
      </c>
      <c r="I223" s="31" t="str">
        <f>VLOOKUP(A223,認可保育園!$A$2:$G$510,7,0)</f>
        <v>-</v>
      </c>
      <c r="J223" s="31" t="str">
        <f>VLOOKUP(A223,認可保育園!$A$2:$H$510,8,0)</f>
        <v>-</v>
      </c>
      <c r="K223" s="31" t="str">
        <f>VLOOKUP(A223,認可保育園!$A$2:$I$510,9,0)</f>
        <v>-</v>
      </c>
      <c r="L223" s="31">
        <f t="shared" si="12"/>
        <v>0</v>
      </c>
      <c r="N223" s="1" t="s">
        <v>191</v>
      </c>
      <c r="O223" s="1" t="str">
        <f>VLOOKUP(N223,施設一覧!$I$2:$Q$1050,6,0)</f>
        <v>https://www.city.setagaya.lg.jp/mokuji/kusei/012/003/004/002/d00187107.html</v>
      </c>
      <c r="P223" s="2" t="str">
        <f t="shared" si="11"/>
        <v>https://www.google.co.jp/maps?q=35.6083428,139.6495635</v>
      </c>
      <c r="Q223" s="1">
        <f>VLOOKUP(N223,施設一覧!$I$2:$Q$1040,8,0)</f>
        <v>35.608342800000003</v>
      </c>
      <c r="R223" s="1">
        <f>VLOOKUP(N223,施設一覧!$I$2:$Q$1050,9,0)</f>
        <v>139.6495635</v>
      </c>
    </row>
    <row r="224" spans="1:18" ht="15" customHeight="1">
      <c r="A224" s="9">
        <v>228</v>
      </c>
      <c r="B224" s="9" t="s">
        <v>777</v>
      </c>
      <c r="C224" s="10" t="s">
        <v>896</v>
      </c>
      <c r="D224" s="10" t="s">
        <v>890</v>
      </c>
      <c r="E224" s="9" t="s">
        <v>897</v>
      </c>
      <c r="F224" s="32">
        <f>VLOOKUP(A224,保育室・保育ママ!$A$2:$D$19,3,0)</f>
        <v>2</v>
      </c>
      <c r="G224" s="32">
        <f>VLOOKUP(A224,保育室・保育ママ!$A$2:$E$19,4,0)</f>
        <v>2</v>
      </c>
      <c r="H224" s="32">
        <f>VLOOKUP(A224,保育室・保育ママ!$A$2:$F$19,5,0)</f>
        <v>2</v>
      </c>
      <c r="I224" s="32">
        <v>0</v>
      </c>
      <c r="J224" s="32">
        <v>0</v>
      </c>
      <c r="K224" s="32">
        <v>0</v>
      </c>
      <c r="L224" s="32">
        <f t="shared" si="12"/>
        <v>6</v>
      </c>
      <c r="N224" s="1" t="s">
        <v>898</v>
      </c>
      <c r="O224" s="1" t="str">
        <f>VLOOKUP(N224,施設一覧!$I$2:$Q$1050,6,0)</f>
        <v>https://www.city.setagaya.lg.jp/mokuji/kusei/012/003/005/d00011845.html</v>
      </c>
      <c r="P224" s="2" t="str">
        <f t="shared" si="11"/>
        <v>https://www.google.co.jp/maps?q=35.6029975,139.6798157</v>
      </c>
      <c r="Q224" s="1">
        <f>VLOOKUP(N224,施設一覧!$I$2:$Q$1040,8,0)</f>
        <v>35.602997500000001</v>
      </c>
      <c r="R224" s="1">
        <f>VLOOKUP(N224,施設一覧!$I$2:$Q$1050,9,0)</f>
        <v>139.67981570000001</v>
      </c>
    </row>
    <row r="225" spans="1:18" ht="15" customHeight="1">
      <c r="A225" s="7">
        <v>230</v>
      </c>
      <c r="B225" s="7" t="s">
        <v>777</v>
      </c>
      <c r="C225" s="7" t="s">
        <v>4360</v>
      </c>
      <c r="D225" s="8" t="s">
        <v>899</v>
      </c>
      <c r="E225" s="7" t="s">
        <v>913</v>
      </c>
      <c r="F225" s="33">
        <f>VLOOKUP(A225,認証保育所!$A$2:$C$97,3,0)</f>
        <v>0</v>
      </c>
      <c r="G225" s="33">
        <f>VLOOKUP(A225,認証保育所!$A$2:$D$97,4,0)</f>
        <v>0</v>
      </c>
      <c r="H225" s="33">
        <f>VLOOKUP(A225,認証保育所!$A$2:$E$97,5,0)</f>
        <v>0</v>
      </c>
      <c r="I225" s="33">
        <f>VLOOKUP(A225,認証保育所!$A$2:$F$97,6,0)</f>
        <v>0</v>
      </c>
      <c r="J225" s="33">
        <f>VLOOKUP(A225,認証保育所!$A$2:$G$97,7,0)</f>
        <v>0</v>
      </c>
      <c r="K225" s="33">
        <f>VLOOKUP(A225,認証保育所!$A$2:$H$97,8,0)</f>
        <v>0</v>
      </c>
      <c r="L225" s="33">
        <f t="shared" si="12"/>
        <v>0</v>
      </c>
      <c r="N225" s="1" t="s">
        <v>602</v>
      </c>
      <c r="O225" s="1" t="str">
        <f>VLOOKUP(N225,施設一覧!$I$2:$Q$1050,6,0)</f>
        <v xml:space="preserve">https://www.city.setagaya.lg.jp/mokuji/kusei/012/003/007/003/d00033096.html </v>
      </c>
      <c r="P225" s="2" t="str">
        <f t="shared" si="11"/>
        <v>https://www.google.co.jp/maps?q=35.6118433,139.639125</v>
      </c>
      <c r="Q225" s="1">
        <f>VLOOKUP(N225,施設一覧!$I$2:$Q$1040,8,0)</f>
        <v>35.611843299999997</v>
      </c>
      <c r="R225" s="1">
        <f>VLOOKUP(N225,施設一覧!$I$2:$Q$1050,9,0)</f>
        <v>139.63912500000001</v>
      </c>
    </row>
    <row r="226" spans="1:18" ht="15" customHeight="1">
      <c r="A226" s="7">
        <v>231</v>
      </c>
      <c r="B226" s="7" t="s">
        <v>777</v>
      </c>
      <c r="C226" s="7" t="s">
        <v>4359</v>
      </c>
      <c r="D226" s="8" t="s">
        <v>899</v>
      </c>
      <c r="E226" s="7" t="s">
        <v>594</v>
      </c>
      <c r="F226" s="33">
        <f>VLOOKUP(A226,認証保育所!$A$2:$C$97,3,0)</f>
        <v>0</v>
      </c>
      <c r="G226" s="33">
        <f>VLOOKUP(A226,認証保育所!$A$2:$D$97,4,0)</f>
        <v>0</v>
      </c>
      <c r="H226" s="33">
        <f>VLOOKUP(A226,認証保育所!$A$2:$E$97,5,0)</f>
        <v>0</v>
      </c>
      <c r="I226" s="33">
        <f>VLOOKUP(A226,認証保育所!$A$2:$F$97,6,0)</f>
        <v>0</v>
      </c>
      <c r="J226" s="33" t="str">
        <f>VLOOKUP(A226,認証保育所!$A$2:$G$97,7,0)</f>
        <v>-</v>
      </c>
      <c r="K226" s="33" t="str">
        <f>VLOOKUP(A226,認証保育所!$A$2:$H$97,8,0)</f>
        <v>-</v>
      </c>
      <c r="L226" s="33">
        <f t="shared" si="12"/>
        <v>0</v>
      </c>
      <c r="N226" s="1" t="s">
        <v>595</v>
      </c>
      <c r="O226" s="1">
        <f>VLOOKUP(N226,施設一覧!$I$2:$Q$1050,6,0)</f>
        <v>0</v>
      </c>
      <c r="P226" s="2" t="str">
        <f t="shared" si="11"/>
        <v>https://www.google.co.jp/maps?q=35.6218671,139.6292033</v>
      </c>
      <c r="Q226" s="1">
        <f>VLOOKUP(N226,施設一覧!$I$2:$Q$1040,8,0)</f>
        <v>35.621867100000003</v>
      </c>
      <c r="R226" s="1">
        <f>VLOOKUP(N226,施設一覧!$I$2:$Q$1050,9,0)</f>
        <v>139.6292033</v>
      </c>
    </row>
    <row r="227" spans="1:18" ht="15" customHeight="1">
      <c r="A227" s="7">
        <v>232</v>
      </c>
      <c r="B227" s="7" t="s">
        <v>777</v>
      </c>
      <c r="C227" s="7" t="s">
        <v>1005</v>
      </c>
      <c r="D227" s="8" t="s">
        <v>899</v>
      </c>
      <c r="E227" s="7" t="s">
        <v>600</v>
      </c>
      <c r="F227" s="33">
        <f>VLOOKUP(A227,認証保育所!$A$2:$C$97,3,0)</f>
        <v>0</v>
      </c>
      <c r="G227" s="33">
        <f>VLOOKUP(A227,認証保育所!$A$2:$D$97,4,0)</f>
        <v>0</v>
      </c>
      <c r="H227" s="33">
        <f>VLOOKUP(A227,認証保育所!$A$2:$E$97,5,0)</f>
        <v>0</v>
      </c>
      <c r="I227" s="33">
        <f>VLOOKUP(A227,認証保育所!$A$2:$F$97,6,0)</f>
        <v>0</v>
      </c>
      <c r="J227" s="33">
        <f>VLOOKUP(A227,認証保育所!$A$2:$G$97,7,0)</f>
        <v>0</v>
      </c>
      <c r="K227" s="33">
        <f>VLOOKUP(A227,認証保育所!$A$2:$H$97,8,0)</f>
        <v>0</v>
      </c>
      <c r="L227" s="33">
        <f t="shared" si="12"/>
        <v>0</v>
      </c>
      <c r="N227" s="1" t="s">
        <v>601</v>
      </c>
      <c r="O227" s="1" t="str">
        <f>VLOOKUP(N227,施設一覧!$I$2:$Q$1050,6,0)</f>
        <v>https://www.city.setagaya.lg.jp/mokuji/kusei/012/003/007/003/d00017424.html</v>
      </c>
      <c r="P227" s="2" t="str">
        <f t="shared" si="11"/>
        <v>https://www.google.co.jp/maps?q=35.6246166,139.6380495</v>
      </c>
      <c r="Q227" s="1">
        <f>VLOOKUP(N227,施設一覧!$I$2:$Q$1040,8,0)</f>
        <v>35.624616600000003</v>
      </c>
      <c r="R227" s="1">
        <f>VLOOKUP(N227,施設一覧!$I$2:$Q$1050,9,0)</f>
        <v>139.63804949999999</v>
      </c>
    </row>
    <row r="228" spans="1:18" ht="15" customHeight="1">
      <c r="A228" s="7">
        <v>233</v>
      </c>
      <c r="B228" s="7" t="s">
        <v>777</v>
      </c>
      <c r="C228" s="7" t="s">
        <v>1006</v>
      </c>
      <c r="D228" s="8" t="s">
        <v>899</v>
      </c>
      <c r="E228" s="7" t="s">
        <v>914</v>
      </c>
      <c r="F228" s="33">
        <f>VLOOKUP(A228,認証保育所!$A$2:$C$97,3,0)</f>
        <v>0</v>
      </c>
      <c r="G228" s="33">
        <f>VLOOKUP(A228,認証保育所!$A$2:$D$97,4,0)</f>
        <v>0</v>
      </c>
      <c r="H228" s="33">
        <f>VLOOKUP(A228,認証保育所!$A$2:$E$97,5,0)</f>
        <v>0</v>
      </c>
      <c r="I228" s="33" t="str">
        <f>VLOOKUP(A228,認証保育所!$A$2:$F$97,6,0)</f>
        <v>-</v>
      </c>
      <c r="J228" s="33" t="str">
        <f>VLOOKUP(A228,認証保育所!$A$2:$G$97,7,0)</f>
        <v>-</v>
      </c>
      <c r="K228" s="33" t="str">
        <f>VLOOKUP(A228,認証保育所!$A$2:$H$97,8,0)</f>
        <v>-</v>
      </c>
      <c r="L228" s="33">
        <f t="shared" si="12"/>
        <v>0</v>
      </c>
      <c r="N228" s="1" t="s">
        <v>593</v>
      </c>
      <c r="O228" s="1" t="str">
        <f>VLOOKUP(N228,施設一覧!$I$2:$Q$1050,6,0)</f>
        <v>https://www.city.setagaya.lg.jp/mokuji/kusei/012/003/007/003/d00030031.html</v>
      </c>
      <c r="P228" s="2" t="str">
        <f t="shared" si="11"/>
        <v>https://www.google.co.jp/maps?q=35.6098715,139.6321842</v>
      </c>
      <c r="Q228" s="1">
        <f>VLOOKUP(N228,施設一覧!$I$2:$Q$1040,8,0)</f>
        <v>35.609871499999997</v>
      </c>
      <c r="R228" s="1">
        <f>VLOOKUP(N228,施設一覧!$I$2:$Q$1050,9,0)</f>
        <v>139.63218420000001</v>
      </c>
    </row>
    <row r="229" spans="1:18" ht="15" customHeight="1">
      <c r="A229" s="7">
        <v>235</v>
      </c>
      <c r="B229" s="7" t="s">
        <v>777</v>
      </c>
      <c r="C229" s="7" t="s">
        <v>1007</v>
      </c>
      <c r="D229" s="8" t="s">
        <v>899</v>
      </c>
      <c r="E229" s="7" t="s">
        <v>915</v>
      </c>
      <c r="F229" s="33">
        <f>VLOOKUP(A229,認証保育所!$A$2:$C$97,3,0)</f>
        <v>0</v>
      </c>
      <c r="G229" s="33">
        <f>VLOOKUP(A229,認証保育所!$A$2:$D$97,4,0)</f>
        <v>0</v>
      </c>
      <c r="H229" s="33">
        <f>VLOOKUP(A229,認証保育所!$A$2:$E$97,5,0)</f>
        <v>0</v>
      </c>
      <c r="I229" s="33">
        <f>VLOOKUP(A229,認証保育所!$A$2:$F$97,6,0)</f>
        <v>0</v>
      </c>
      <c r="J229" s="33">
        <f>VLOOKUP(A229,認証保育所!$A$2:$G$97,7,0)</f>
        <v>1</v>
      </c>
      <c r="K229" s="33">
        <f>VLOOKUP(A229,認証保育所!$A$2:$H$97,8,0)</f>
        <v>1</v>
      </c>
      <c r="L229" s="33">
        <f t="shared" si="12"/>
        <v>2</v>
      </c>
      <c r="N229" s="1" t="s">
        <v>599</v>
      </c>
      <c r="O229" s="1" t="str">
        <f>VLOOKUP(N229,施設一覧!$I$2:$Q$1050,6,0)</f>
        <v>https://www.city.setagaya.lg.jp/mokuji/kusei/012/003/007/003/d00011878.html</v>
      </c>
      <c r="P229" s="2" t="str">
        <f t="shared" ref="P229:P231" si="13">"https://www.google.co.jp/maps?q="&amp;Q229&amp;","&amp;R229</f>
        <v>https://www.google.co.jp/maps?q=35.6108268,139.6393416</v>
      </c>
      <c r="Q229" s="1">
        <f>VLOOKUP(N229,施設一覧!$I$2:$Q$1040,8,0)</f>
        <v>35.610826799999998</v>
      </c>
      <c r="R229" s="1">
        <f>VLOOKUP(N229,施設一覧!$I$2:$Q$1050,9,0)</f>
        <v>139.63934159999999</v>
      </c>
    </row>
    <row r="230" spans="1:18" ht="15" customHeight="1">
      <c r="A230" s="7">
        <v>236</v>
      </c>
      <c r="B230" s="7" t="s">
        <v>777</v>
      </c>
      <c r="C230" s="7" t="s">
        <v>1008</v>
      </c>
      <c r="D230" s="8" t="s">
        <v>899</v>
      </c>
      <c r="E230" s="7" t="s">
        <v>916</v>
      </c>
      <c r="F230" s="33">
        <f>VLOOKUP(A230,認証保育所!$A$2:$C$97,3,0)</f>
        <v>3</v>
      </c>
      <c r="G230" s="33">
        <f>VLOOKUP(A230,認証保育所!$A$2:$D$97,4,0)</f>
        <v>2</v>
      </c>
      <c r="H230" s="33">
        <f>VLOOKUP(A230,認証保育所!$A$2:$E$97,5,0)</f>
        <v>2</v>
      </c>
      <c r="I230" s="33">
        <f>VLOOKUP(A230,認証保育所!$A$2:$F$97,6,0)</f>
        <v>2</v>
      </c>
      <c r="J230" s="33">
        <f>VLOOKUP(A230,認証保育所!$A$2:$G$97,7,0)</f>
        <v>2</v>
      </c>
      <c r="K230" s="33">
        <f>VLOOKUP(A230,認証保育所!$A$2:$H$97,8,0)</f>
        <v>2</v>
      </c>
      <c r="L230" s="33">
        <f t="shared" si="12"/>
        <v>13</v>
      </c>
      <c r="N230" s="1" t="s">
        <v>453</v>
      </c>
      <c r="O230" s="1" t="str">
        <f>VLOOKUP(N230,施設一覧!$I$2:$Q$1050,6,0)</f>
        <v>https://www.city.setagaya.lg.jp/mokuji/kusei/012/003/007/003/d00131244.html</v>
      </c>
      <c r="P230" s="2" t="str">
        <f t="shared" si="13"/>
        <v>https://www.google.co.jp/maps?q=35.6033914,139.6477215</v>
      </c>
      <c r="Q230" s="1">
        <f>VLOOKUP(N230,施設一覧!$I$2:$Q$1040,8,0)</f>
        <v>35.6033914</v>
      </c>
      <c r="R230" s="1">
        <f>VLOOKUP(N230,施設一覧!$I$2:$Q$1050,9,0)</f>
        <v>139.64772149999999</v>
      </c>
    </row>
    <row r="231" spans="1:18" ht="15" customHeight="1">
      <c r="A231" s="7">
        <v>237</v>
      </c>
      <c r="B231" s="7" t="s">
        <v>777</v>
      </c>
      <c r="C231" s="7" t="s">
        <v>1009</v>
      </c>
      <c r="D231" s="8" t="s">
        <v>899</v>
      </c>
      <c r="E231" s="7" t="s">
        <v>550</v>
      </c>
      <c r="F231" s="33">
        <f>VLOOKUP(A231,認証保育所!$A$2:$C$97,3,0)</f>
        <v>1</v>
      </c>
      <c r="G231" s="33">
        <f>VLOOKUP(A231,認証保育所!$A$2:$D$97,4,0)</f>
        <v>2</v>
      </c>
      <c r="H231" s="33">
        <f>VLOOKUP(A231,認証保育所!$A$2:$E$97,5,0)</f>
        <v>0</v>
      </c>
      <c r="I231" s="33">
        <f>VLOOKUP(A231,認証保育所!$A$2:$F$97,6,0)</f>
        <v>0</v>
      </c>
      <c r="J231" s="33">
        <f>VLOOKUP(A231,認証保育所!$A$2:$G$97,7,0)</f>
        <v>0</v>
      </c>
      <c r="K231" s="33">
        <f>VLOOKUP(A231,認証保育所!$A$2:$H$97,8,0)</f>
        <v>0</v>
      </c>
      <c r="L231" s="33">
        <f t="shared" si="12"/>
        <v>3</v>
      </c>
      <c r="N231" s="1" t="s">
        <v>551</v>
      </c>
      <c r="O231" s="1" t="str">
        <f>VLOOKUP(N231,施設一覧!$I$2:$Q$1050,6,0)</f>
        <v>https://www.city.setagaya.lg.jp/mokuji/kusei/012/003/007/003/d00027934.html</v>
      </c>
      <c r="P231" s="2" t="str">
        <f t="shared" si="13"/>
        <v>https://www.google.co.jp/maps?q=35.6319684,139.6451179</v>
      </c>
      <c r="Q231" s="1">
        <f>VLOOKUP(N231,施設一覧!$I$2:$Q$1040,8,0)</f>
        <v>35.631968399999998</v>
      </c>
      <c r="R231" s="1">
        <f>VLOOKUP(N231,施設一覧!$I$2:$Q$1050,9,0)</f>
        <v>139.6451179</v>
      </c>
    </row>
    <row r="232" spans="1:18" ht="15" customHeight="1">
      <c r="A232" s="7">
        <v>238</v>
      </c>
      <c r="B232" s="7" t="s">
        <v>777</v>
      </c>
      <c r="C232" s="7" t="s">
        <v>1010</v>
      </c>
      <c r="D232" s="8" t="s">
        <v>899</v>
      </c>
      <c r="E232" s="7" t="s">
        <v>917</v>
      </c>
      <c r="F232" s="33">
        <f>VLOOKUP(A232,認証保育所!$A$2:$C$97,3,0)</f>
        <v>0</v>
      </c>
      <c r="G232" s="33">
        <f>VLOOKUP(A232,認証保育所!$A$2:$D$97,4,0)</f>
        <v>0</v>
      </c>
      <c r="H232" s="33">
        <f>VLOOKUP(A232,認証保育所!$A$2:$E$97,5,0)</f>
        <v>0</v>
      </c>
      <c r="I232" s="33">
        <f>VLOOKUP(A232,認証保育所!$A$2:$F$97,6,0)</f>
        <v>0</v>
      </c>
      <c r="J232" s="33">
        <f>VLOOKUP(A232,認証保育所!$A$2:$G$97,7,0)</f>
        <v>0</v>
      </c>
      <c r="K232" s="33">
        <f>VLOOKUP(A232,認証保育所!$A$2:$H$97,8,0)</f>
        <v>0</v>
      </c>
      <c r="L232" s="33">
        <f t="shared" si="12"/>
        <v>0</v>
      </c>
      <c r="N232" s="1" t="s">
        <v>598</v>
      </c>
      <c r="O232" s="1" t="str">
        <f>VLOOKUP(N232,施設一覧!$I$2:$Q$1050,6,0)</f>
        <v>https://www.city.setagaya.lg.jp/mokuji/kusei/012/003/007/003/d00011880.html</v>
      </c>
      <c r="P232" s="2" t="str">
        <f t="shared" ref="P232:P234" si="14">"https://www.google.co.jp/maps?q="&amp;Q232&amp;","&amp;R232</f>
        <v>https://www.google.co.jp/maps?q=35.613984,139.625778</v>
      </c>
      <c r="Q232" s="1">
        <f>VLOOKUP(N232,施設一覧!$I$2:$Q$1040,8,0)</f>
        <v>35.613984000000002</v>
      </c>
      <c r="R232" s="1">
        <f>VLOOKUP(N232,施設一覧!$I$2:$Q$1050,9,0)</f>
        <v>139.625778</v>
      </c>
    </row>
    <row r="233" spans="1:18" ht="15" customHeight="1">
      <c r="A233" s="7">
        <v>239</v>
      </c>
      <c r="B233" s="7" t="s">
        <v>777</v>
      </c>
      <c r="C233" s="7" t="s">
        <v>1011</v>
      </c>
      <c r="D233" s="8" t="s">
        <v>899</v>
      </c>
      <c r="E233" s="7" t="s">
        <v>628</v>
      </c>
      <c r="F233" s="33">
        <f>VLOOKUP(A233,認証保育所!$A$2:$C$97,3,0)</f>
        <v>2</v>
      </c>
      <c r="G233" s="33">
        <f>VLOOKUP(A233,認証保育所!$A$2:$D$97,4,0)</f>
        <v>4</v>
      </c>
      <c r="H233" s="33">
        <f>VLOOKUP(A233,認証保育所!$A$2:$E$97,5,0)</f>
        <v>1</v>
      </c>
      <c r="I233" s="33">
        <f>VLOOKUP(A233,認証保育所!$A$2:$F$97,6,0)</f>
        <v>1</v>
      </c>
      <c r="J233" s="33">
        <f>VLOOKUP(A233,認証保育所!$A$2:$G$97,7,0)</f>
        <v>0</v>
      </c>
      <c r="K233" s="33">
        <f>VLOOKUP(A233,認証保育所!$A$2:$H$97,8,0)</f>
        <v>0</v>
      </c>
      <c r="L233" s="33">
        <f t="shared" si="12"/>
        <v>8</v>
      </c>
      <c r="N233" s="1" t="s">
        <v>629</v>
      </c>
      <c r="O233" s="1" t="str">
        <f>VLOOKUP(N233,施設一覧!$I$2:$Q$1050,6,0)</f>
        <v xml:space="preserve">https://www.city.setagaya.lg.jp/mokuji/kusei/012/003/007/003/d00011876.html </v>
      </c>
      <c r="P233" s="2" t="str">
        <f t="shared" si="14"/>
        <v>https://www.google.co.jp/maps?q=35.6034695,139.6746356</v>
      </c>
      <c r="Q233" s="1">
        <f>VLOOKUP(N233,施設一覧!$I$2:$Q$1040,8,0)</f>
        <v>35.603469500000003</v>
      </c>
      <c r="R233" s="1">
        <f>VLOOKUP(N233,施設一覧!$I$2:$Q$1050,9,0)</f>
        <v>139.67463559999999</v>
      </c>
    </row>
    <row r="234" spans="1:18" ht="15" customHeight="1">
      <c r="A234" s="7">
        <v>240</v>
      </c>
      <c r="B234" s="7" t="s">
        <v>777</v>
      </c>
      <c r="C234" s="7" t="s">
        <v>1012</v>
      </c>
      <c r="D234" s="8" t="s">
        <v>899</v>
      </c>
      <c r="E234" s="7" t="s">
        <v>452</v>
      </c>
      <c r="F234" s="33">
        <f>VLOOKUP(A234,認証保育所!$A$2:$C$97,3,0)</f>
        <v>0</v>
      </c>
      <c r="G234" s="33">
        <f>VLOOKUP(A234,認証保育所!$A$2:$D$97,4,0)</f>
        <v>0</v>
      </c>
      <c r="H234" s="33">
        <f>VLOOKUP(A234,認証保育所!$A$2:$E$97,5,0)</f>
        <v>0</v>
      </c>
      <c r="I234" s="33" t="str">
        <f>VLOOKUP(A234,認証保育所!$A$2:$F$97,6,0)</f>
        <v>-</v>
      </c>
      <c r="J234" s="33" t="str">
        <f>VLOOKUP(A234,認証保育所!$A$2:$G$97,7,0)</f>
        <v>-</v>
      </c>
      <c r="K234" s="33" t="str">
        <f>VLOOKUP(A234,認証保育所!$A$2:$H$97,8,0)</f>
        <v>-</v>
      </c>
      <c r="L234" s="33">
        <f t="shared" si="12"/>
        <v>0</v>
      </c>
      <c r="N234" s="1" t="s">
        <v>918</v>
      </c>
      <c r="O234" s="1" t="str">
        <f>VLOOKUP(N234,施設一覧!$I$2:$Q$1050,6,0)</f>
        <v>https://www.city.setagaya.lg.jp/mokuji/kusei/012/003/007/003/d00124615.html</v>
      </c>
      <c r="P234" s="2" t="str">
        <f t="shared" si="14"/>
        <v>https://www.google.co.jp/maps?q=35.6159708,139.6236876</v>
      </c>
      <c r="Q234" s="1">
        <f>VLOOKUP(N234,施設一覧!$I$2:$Q$1040,8,0)</f>
        <v>35.615970799999999</v>
      </c>
      <c r="R234" s="1">
        <f>VLOOKUP(N234,施設一覧!$I$2:$Q$1050,9,0)</f>
        <v>139.62368760000001</v>
      </c>
    </row>
    <row r="235" spans="1:18" ht="15" customHeight="1">
      <c r="A235" s="7">
        <v>241</v>
      </c>
      <c r="B235" s="7" t="s">
        <v>777</v>
      </c>
      <c r="C235" s="7" t="s">
        <v>1013</v>
      </c>
      <c r="D235" s="8" t="s">
        <v>899</v>
      </c>
      <c r="E235" s="7" t="s">
        <v>596</v>
      </c>
      <c r="F235" s="33">
        <f>VLOOKUP(A235,認証保育所!$A$2:$C$97,3,0)</f>
        <v>0</v>
      </c>
      <c r="G235" s="33">
        <f>VLOOKUP(A235,認証保育所!$A$2:$D$97,4,0)</f>
        <v>0</v>
      </c>
      <c r="H235" s="33">
        <f>VLOOKUP(A235,認証保育所!$A$2:$E$97,5,0)</f>
        <v>0</v>
      </c>
      <c r="I235" s="33">
        <f>VLOOKUP(A235,認証保育所!$A$2:$F$97,6,0)</f>
        <v>0</v>
      </c>
      <c r="J235" s="33">
        <f>VLOOKUP(A235,認証保育所!$A$2:$G$97,7,0)</f>
        <v>0</v>
      </c>
      <c r="K235" s="33">
        <f>VLOOKUP(A235,認証保育所!$A$2:$H$97,8,0)</f>
        <v>0</v>
      </c>
      <c r="L235" s="33">
        <f t="shared" si="12"/>
        <v>0</v>
      </c>
      <c r="N235" s="1" t="s">
        <v>597</v>
      </c>
      <c r="O235" s="1" t="str">
        <f>VLOOKUP(N235,施設一覧!$I$2:$Q$1050,6,0)</f>
        <v>https://www.city.setagaya.lg.jp/mokuji/kusei/012/003/007/003/d00011879.html</v>
      </c>
      <c r="P235" s="2" t="str">
        <f t="shared" ref="P235:P236" si="15">"https://www.google.co.jp/maps?q="&amp;Q235&amp;","&amp;R235</f>
        <v>https://www.google.co.jp/maps?q=35.6272663,139.6346025</v>
      </c>
      <c r="Q235" s="1">
        <f>VLOOKUP(N235,施設一覧!$I$2:$Q$1040,8,0)</f>
        <v>35.627266300000002</v>
      </c>
      <c r="R235" s="1">
        <f>VLOOKUP(N235,施設一覧!$I$2:$Q$1050,9,0)</f>
        <v>139.6346025</v>
      </c>
    </row>
    <row r="236" spans="1:18" ht="15" customHeight="1">
      <c r="A236" s="7">
        <v>242</v>
      </c>
      <c r="B236" s="7" t="s">
        <v>777</v>
      </c>
      <c r="C236" s="7" t="s">
        <v>1014</v>
      </c>
      <c r="D236" s="8" t="s">
        <v>899</v>
      </c>
      <c r="E236" s="7" t="s">
        <v>459</v>
      </c>
      <c r="F236" s="33">
        <f>VLOOKUP(A236,認証保育所!$A$2:$C$97,3,0)</f>
        <v>0</v>
      </c>
      <c r="G236" s="33">
        <f>VLOOKUP(A236,認証保育所!$A$2:$D$97,4,0)</f>
        <v>0</v>
      </c>
      <c r="H236" s="33">
        <f>VLOOKUP(A236,認証保育所!$A$2:$E$97,5,0)</f>
        <v>0</v>
      </c>
      <c r="I236" s="33" t="str">
        <f>VLOOKUP(A236,認証保育所!$A$2:$F$97,6,0)</f>
        <v>-</v>
      </c>
      <c r="J236" s="33" t="str">
        <f>VLOOKUP(A236,認証保育所!$A$2:$G$97,7,0)</f>
        <v>-</v>
      </c>
      <c r="K236" s="33" t="str">
        <f>VLOOKUP(A236,認証保育所!$A$2:$H$97,8,0)</f>
        <v>-</v>
      </c>
      <c r="L236" s="33">
        <f t="shared" si="12"/>
        <v>0</v>
      </c>
      <c r="N236" s="1" t="s">
        <v>545</v>
      </c>
      <c r="O236" s="1" t="str">
        <f>VLOOKUP(N236,施設一覧!$I$2:$Q$1050,6,0)</f>
        <v>https://www.city.setagaya.lg.jp/mokuji/kusei/012/003/007/003/d00190964.html</v>
      </c>
      <c r="P236" s="2" t="str">
        <f t="shared" si="15"/>
        <v>https://www.google.co.jp/maps?q=35.6322989,139.6468789</v>
      </c>
      <c r="Q236" s="1">
        <f>VLOOKUP(N236,施設一覧!$I$2:$Q$1040,8,0)</f>
        <v>35.632298900000002</v>
      </c>
      <c r="R236" s="1">
        <f>VLOOKUP(N236,施設一覧!$I$2:$Q$1050,9,0)</f>
        <v>139.64687889999999</v>
      </c>
    </row>
    <row r="237" spans="1:18" ht="15" customHeight="1">
      <c r="A237" s="11">
        <v>243</v>
      </c>
      <c r="B237" s="11" t="s">
        <v>777</v>
      </c>
      <c r="C237" s="11" t="s">
        <v>969</v>
      </c>
      <c r="D237" s="12" t="s">
        <v>924</v>
      </c>
      <c r="E237" s="11" t="s">
        <v>975</v>
      </c>
      <c r="F237" s="34" t="str">
        <f>VLOOKUP(A237,企業主導型!$A$2:$C$99,3,0)</f>
        <v>-</v>
      </c>
      <c r="G237" s="34">
        <f>VLOOKUP(A237,企業主導型!$A$2:$D$99,4,0)</f>
        <v>2</v>
      </c>
      <c r="H237" s="34">
        <f>VLOOKUP(A237,企業主導型!$A$2:$E$99,5,0)</f>
        <v>2</v>
      </c>
      <c r="I237" s="34" t="str">
        <f>VLOOKUP(A237,企業主導型!$A$2:$F$99,6,0)</f>
        <v>-</v>
      </c>
      <c r="J237" s="34" t="str">
        <f>VLOOKUP(A237,企業主導型!$A$2:$G$99,7,0)</f>
        <v>-</v>
      </c>
      <c r="K237" s="34" t="str">
        <f>VLOOKUP(A237,企業主導型!$A$2:$H$99,8,0)</f>
        <v>-</v>
      </c>
      <c r="L237" s="34">
        <f t="shared" si="12"/>
        <v>4</v>
      </c>
      <c r="N237" s="1" t="s">
        <v>981</v>
      </c>
      <c r="P237" s="2" t="str">
        <f t="shared" ref="P237:P242" si="16">"https://www.google.co.jp/maps?q="&amp;Q237&amp;","&amp;R237</f>
        <v>https://www.google.co.jp/maps?q=35.6279922,139.63443</v>
      </c>
      <c r="Q237" s="1">
        <f>VLOOKUP(N237,施設一覧!$I$2:$Q$1040,8,0)</f>
        <v>35.627992200000001</v>
      </c>
      <c r="R237" s="1">
        <f>VLOOKUP(N237,施設一覧!$I$2:$Q$1050,9,0)</f>
        <v>139.63443000000001</v>
      </c>
    </row>
    <row r="238" spans="1:18" ht="15" customHeight="1">
      <c r="A238" s="11">
        <v>244</v>
      </c>
      <c r="B238" s="11" t="s">
        <v>777</v>
      </c>
      <c r="C238" s="11" t="s">
        <v>970</v>
      </c>
      <c r="D238" s="12" t="s">
        <v>924</v>
      </c>
      <c r="E238" s="11" t="s">
        <v>976</v>
      </c>
      <c r="F238" s="34">
        <f>VLOOKUP(A238,企業主導型!$A$2:$C$99,3,0)</f>
        <v>0</v>
      </c>
      <c r="G238" s="34">
        <f>VLOOKUP(A238,企業主導型!$A$2:$D$99,4,0)</f>
        <v>1</v>
      </c>
      <c r="H238" s="34">
        <f>VLOOKUP(A238,企業主導型!$A$2:$E$99,5,0)</f>
        <v>2</v>
      </c>
      <c r="I238" s="34" t="str">
        <f>VLOOKUP(A238,企業主導型!$A$2:$F$99,6,0)</f>
        <v>-</v>
      </c>
      <c r="J238" s="34" t="str">
        <f>VLOOKUP(A238,企業主導型!$A$2:$G$99,7,0)</f>
        <v>-</v>
      </c>
      <c r="K238" s="34" t="str">
        <f>VLOOKUP(A238,企業主導型!$A$2:$H$99,8,0)</f>
        <v>-</v>
      </c>
      <c r="L238" s="34">
        <f t="shared" si="12"/>
        <v>3</v>
      </c>
      <c r="N238" s="1" t="s">
        <v>982</v>
      </c>
      <c r="P238" s="2" t="str">
        <f t="shared" si="16"/>
        <v>https://www.google.co.jp/maps?q=35.6214487,139.6313321</v>
      </c>
      <c r="Q238" s="1">
        <f>VLOOKUP(N238,施設一覧!$I$2:$Q$1040,8,0)</f>
        <v>35.621448700000002</v>
      </c>
      <c r="R238" s="1">
        <f>VLOOKUP(N238,施設一覧!$I$2:$Q$1050,9,0)</f>
        <v>139.63133210000001</v>
      </c>
    </row>
    <row r="239" spans="1:18" ht="15" customHeight="1">
      <c r="A239" s="11">
        <v>245</v>
      </c>
      <c r="B239" s="11" t="s">
        <v>777</v>
      </c>
      <c r="C239" s="11" t="s">
        <v>971</v>
      </c>
      <c r="D239" s="12" t="s">
        <v>924</v>
      </c>
      <c r="E239" s="11" t="s">
        <v>977</v>
      </c>
      <c r="F239" s="34">
        <f>VLOOKUP(A239,企業主導型!$A$2:$C$99,3,0)</f>
        <v>0</v>
      </c>
      <c r="G239" s="34">
        <f>VLOOKUP(A239,企業主導型!$A$2:$D$99,4,0)</f>
        <v>0</v>
      </c>
      <c r="H239" s="34">
        <f>VLOOKUP(A239,企業主導型!$A$2:$E$99,5,0)</f>
        <v>0</v>
      </c>
      <c r="I239" s="34" t="str">
        <f>VLOOKUP(A239,企業主導型!$A$2:$F$99,6,0)</f>
        <v>-</v>
      </c>
      <c r="J239" s="34" t="str">
        <f>VLOOKUP(A239,企業主導型!$A$2:$G$99,7,0)</f>
        <v>-</v>
      </c>
      <c r="K239" s="34" t="str">
        <f>VLOOKUP(A239,企業主導型!$A$2:$H$99,8,0)</f>
        <v>-</v>
      </c>
      <c r="L239" s="34">
        <f t="shared" si="12"/>
        <v>0</v>
      </c>
      <c r="N239" s="1" t="s">
        <v>983</v>
      </c>
      <c r="P239" s="2" t="str">
        <f t="shared" si="16"/>
        <v>https://www.google.co.jp/maps?q=35.6134114,139.6400456</v>
      </c>
      <c r="Q239" s="1">
        <f>VLOOKUP(N239,施設一覧!$I$2:$Q$1040,8,0)</f>
        <v>35.613411399999997</v>
      </c>
      <c r="R239" s="1">
        <f>VLOOKUP(N239,施設一覧!$I$2:$Q$1050,9,0)</f>
        <v>139.64004560000001</v>
      </c>
    </row>
    <row r="240" spans="1:18" ht="15" customHeight="1">
      <c r="A240" s="11">
        <v>246</v>
      </c>
      <c r="B240" s="11" t="s">
        <v>777</v>
      </c>
      <c r="C240" s="11" t="s">
        <v>972</v>
      </c>
      <c r="D240" s="12" t="s">
        <v>924</v>
      </c>
      <c r="E240" s="11" t="s">
        <v>978</v>
      </c>
      <c r="F240" s="34">
        <f>VLOOKUP(A240,企業主導型!$A$2:$C$99,3,0)</f>
        <v>0</v>
      </c>
      <c r="G240" s="34">
        <f>VLOOKUP(A240,企業主導型!$A$2:$D$99,4,0)</f>
        <v>0</v>
      </c>
      <c r="H240" s="34">
        <f>VLOOKUP(A240,企業主導型!$A$2:$E$99,5,0)</f>
        <v>0</v>
      </c>
      <c r="I240" s="34" t="str">
        <f>VLOOKUP(A240,企業主導型!$A$2:$F$99,6,0)</f>
        <v>-</v>
      </c>
      <c r="J240" s="34" t="str">
        <f>VLOOKUP(A240,企業主導型!$A$2:$G$99,7,0)</f>
        <v>-</v>
      </c>
      <c r="K240" s="34" t="str">
        <f>VLOOKUP(A240,企業主導型!$A$2:$H$99,8,0)</f>
        <v>-</v>
      </c>
      <c r="L240" s="34">
        <f t="shared" si="12"/>
        <v>0</v>
      </c>
      <c r="N240" s="1" t="s">
        <v>984</v>
      </c>
      <c r="P240" s="2" t="str">
        <f t="shared" si="16"/>
        <v>https://www.google.co.jp/maps?q=35.6061076,139.659538</v>
      </c>
      <c r="Q240" s="1">
        <f>VLOOKUP(N240,施設一覧!$I$2:$Q$1040,8,0)</f>
        <v>35.606107600000001</v>
      </c>
      <c r="R240" s="1">
        <f>VLOOKUP(N240,施設一覧!$I$2:$Q$1050,9,0)</f>
        <v>139.659538</v>
      </c>
    </row>
    <row r="241" spans="1:19" ht="15" customHeight="1">
      <c r="A241" s="11">
        <v>247</v>
      </c>
      <c r="B241" s="11" t="s">
        <v>777</v>
      </c>
      <c r="C241" s="11" t="s">
        <v>973</v>
      </c>
      <c r="D241" s="12" t="s">
        <v>924</v>
      </c>
      <c r="E241" s="11" t="s">
        <v>979</v>
      </c>
      <c r="F241" s="34">
        <f>VLOOKUP(A241,企業主導型!$A$2:$C$99,3,0)</f>
        <v>3</v>
      </c>
      <c r="G241" s="34">
        <f>VLOOKUP(A241,企業主導型!$A$2:$D$99,4,0)</f>
        <v>3</v>
      </c>
      <c r="H241" s="34">
        <f>VLOOKUP(A241,企業主導型!$A$2:$E$99,5,0)</f>
        <v>2</v>
      </c>
      <c r="I241" s="34" t="str">
        <f>VLOOKUP(A241,企業主導型!$A$2:$F$99,6,0)</f>
        <v>-</v>
      </c>
      <c r="J241" s="34" t="str">
        <f>VLOOKUP(A241,企業主導型!$A$2:$G$99,7,0)</f>
        <v>-</v>
      </c>
      <c r="K241" s="34" t="str">
        <f>VLOOKUP(A241,企業主導型!$A$2:$H$99,8,0)</f>
        <v>-</v>
      </c>
      <c r="L241" s="34">
        <f t="shared" si="12"/>
        <v>8</v>
      </c>
      <c r="N241" s="1" t="s">
        <v>985</v>
      </c>
      <c r="P241" s="2" t="str">
        <f t="shared" si="16"/>
        <v>https://www.google.co.jp/maps?q=35.6063906,139.6652386</v>
      </c>
      <c r="Q241" s="1">
        <f>VLOOKUP(N241,施設一覧!$I$2:$Q$1040,8,0)</f>
        <v>35.606390599999997</v>
      </c>
      <c r="R241" s="1">
        <f>VLOOKUP(N241,施設一覧!$I$2:$Q$1050,9,0)</f>
        <v>139.66523860000001</v>
      </c>
    </row>
    <row r="242" spans="1:19" ht="15" customHeight="1">
      <c r="A242" s="11">
        <v>251</v>
      </c>
      <c r="B242" s="11" t="s">
        <v>777</v>
      </c>
      <c r="C242" s="11" t="s">
        <v>974</v>
      </c>
      <c r="D242" s="12" t="s">
        <v>924</v>
      </c>
      <c r="E242" s="11" t="s">
        <v>980</v>
      </c>
      <c r="F242" s="34">
        <f>VLOOKUP(A242,企業主導型!$A$2:$C$99,3,0)</f>
        <v>6</v>
      </c>
      <c r="G242" s="34">
        <f>VLOOKUP(A242,企業主導型!$A$2:$D$99,4,0)</f>
        <v>6</v>
      </c>
      <c r="H242" s="34">
        <f>VLOOKUP(A242,企業主導型!$A$2:$E$99,5,0)</f>
        <v>9</v>
      </c>
      <c r="I242" s="34" t="str">
        <f>VLOOKUP(A242,企業主導型!$A$2:$F$99,6,0)</f>
        <v>-</v>
      </c>
      <c r="J242" s="34" t="str">
        <f>VLOOKUP(A242,企業主導型!$A$2:$G$99,7,0)</f>
        <v>-</v>
      </c>
      <c r="K242" s="34" t="str">
        <f>VLOOKUP(A242,企業主導型!$A$2:$H$99,8,0)</f>
        <v>-</v>
      </c>
      <c r="L242" s="34">
        <f t="shared" si="12"/>
        <v>21</v>
      </c>
      <c r="N242" s="1" t="s">
        <v>986</v>
      </c>
      <c r="P242" s="2" t="str">
        <f t="shared" si="16"/>
        <v>https://www.google.co.jp/maps?q=35.6222767,139.6549341</v>
      </c>
      <c r="Q242" s="1">
        <f>VLOOKUP(N242,施設一覧!$I$2:$Q$1040,8,0)</f>
        <v>35.6222767</v>
      </c>
      <c r="R242" s="1">
        <f>VLOOKUP(N242,施設一覧!$I$2:$Q$1050,9,0)</f>
        <v>139.65493409999999</v>
      </c>
    </row>
    <row r="243" spans="1:19" ht="15" customHeight="1">
      <c r="A243" s="11">
        <v>375</v>
      </c>
      <c r="B243" s="11" t="s">
        <v>777</v>
      </c>
      <c r="C243" s="11" t="s">
        <v>3935</v>
      </c>
      <c r="D243" s="12" t="s">
        <v>924</v>
      </c>
      <c r="E243" s="11" t="s">
        <v>3938</v>
      </c>
      <c r="F243" s="34">
        <f>VLOOKUP(A243,企業主導型!$A$2:$C$99,3,0)</f>
        <v>1</v>
      </c>
      <c r="G243" s="34">
        <f>VLOOKUP(A243,企業主導型!$A$2:$D$99,4,0)</f>
        <v>1</v>
      </c>
      <c r="H243" s="34">
        <f>VLOOKUP(A243,企業主導型!$A$2:$E$99,5,0)</f>
        <v>1</v>
      </c>
      <c r="I243" s="34">
        <f>VLOOKUP(A243,企業主導型!$A$2:$F$99,6,0)</f>
        <v>1</v>
      </c>
      <c r="J243" s="34">
        <f>VLOOKUP(A243,企業主導型!$A$2:$G$99,7,0)</f>
        <v>1</v>
      </c>
      <c r="K243" s="34">
        <f>VLOOKUP(A243,企業主導型!$A$2:$H$99,8,0)</f>
        <v>1</v>
      </c>
      <c r="L243" s="34">
        <v>5</v>
      </c>
      <c r="N243" s="1" t="s">
        <v>4470</v>
      </c>
      <c r="P243" s="2" t="str">
        <f t="shared" ref="P243" si="17">"https://www.google.co.jp/maps?q="&amp;Q243&amp;","&amp;R243</f>
        <v>https://www.google.co.jp/maps?q=35.603937,139.6728879</v>
      </c>
      <c r="Q243" s="1">
        <f>VLOOKUP(N243,施設一覧!$I$2:$Q$1040,8,0)</f>
        <v>35.603937000000002</v>
      </c>
      <c r="R243" s="1">
        <f>VLOOKUP(N243,施設一覧!$I$2:$Q$1050,9,0)</f>
        <v>139.67288790000001</v>
      </c>
    </row>
    <row r="244" spans="1:19" ht="15" customHeight="1">
      <c r="A244" s="5">
        <v>252</v>
      </c>
      <c r="B244" s="5" t="s">
        <v>794</v>
      </c>
      <c r="C244" s="5" t="s">
        <v>3863</v>
      </c>
      <c r="D244" s="5" t="s">
        <v>882</v>
      </c>
      <c r="E244" s="5" t="s">
        <v>674</v>
      </c>
      <c r="F244" s="31" t="str">
        <f>VLOOKUP(A244,認可保育園!$A$2:$D$510,4,0)</f>
        <v>-</v>
      </c>
      <c r="G244" s="31">
        <f>VLOOKUP(A244,認可保育園!$A$2:$E$298,5,0)</f>
        <v>0</v>
      </c>
      <c r="H244" s="31">
        <f>VLOOKUP(A244,認可保育園!$A$2:$F$510,6,0)</f>
        <v>0</v>
      </c>
      <c r="I244" s="31">
        <f>VLOOKUP(A244,認可保育園!$A$2:$G$510,7,0)</f>
        <v>0</v>
      </c>
      <c r="J244" s="31">
        <f>VLOOKUP(A244,認可保育園!$A$2:$H$510,8,0)</f>
        <v>1</v>
      </c>
      <c r="K244" s="31">
        <f>VLOOKUP(A244,認可保育園!$A$2:$I$510,9,0)</f>
        <v>5</v>
      </c>
      <c r="L244" s="31">
        <f t="shared" si="12"/>
        <v>6</v>
      </c>
      <c r="M244" s="31">
        <f>VLOOKUP(A244,認可保育園!$A$2:$K$510,11,0)</f>
        <v>6</v>
      </c>
      <c r="N244" s="1" t="s">
        <v>675</v>
      </c>
      <c r="O244" s="1" t="str">
        <f>VLOOKUP(N244,施設一覧!$I$2:$Q$1050,6,0)</f>
        <v>https://www.city.setagaya.lg.jp/mokuji/kusei/012/003/001/004/d00011769.html</v>
      </c>
      <c r="P244" s="2" t="str">
        <f t="shared" si="11"/>
        <v>https://www.google.co.jp/maps?q=35.6547901,139.6275684</v>
      </c>
      <c r="Q244" s="1">
        <f>VLOOKUP(N244,施設一覧!$I$2:$Q$1040,8,0)</f>
        <v>35.6547901</v>
      </c>
      <c r="R244" s="1">
        <f>VLOOKUP(N244,施設一覧!$I$2:$Q$1050,9,0)</f>
        <v>139.6275684</v>
      </c>
    </row>
    <row r="245" spans="1:19" ht="15" customHeight="1">
      <c r="A245" s="5">
        <v>253</v>
      </c>
      <c r="B245" s="5" t="s">
        <v>794</v>
      </c>
      <c r="C245" s="5" t="s">
        <v>672</v>
      </c>
      <c r="D245" s="5" t="s">
        <v>882</v>
      </c>
      <c r="E245" s="5" t="s">
        <v>778</v>
      </c>
      <c r="F245" s="31">
        <f>VLOOKUP(A245,認可保育園!$A$2:$D$510,4,0)</f>
        <v>0</v>
      </c>
      <c r="G245" s="31">
        <f>VLOOKUP(A245,認可保育園!$A$2:$E$298,5,0)</f>
        <v>0</v>
      </c>
      <c r="H245" s="31">
        <f>VLOOKUP(A245,認可保育園!$A$2:$F$510,6,0)</f>
        <v>0</v>
      </c>
      <c r="I245" s="31">
        <f>VLOOKUP(A245,認可保育園!$A$2:$G$510,7,0)</f>
        <v>0</v>
      </c>
      <c r="J245" s="31">
        <f>VLOOKUP(A245,認可保育園!$A$2:$H$510,8,0)</f>
        <v>0</v>
      </c>
      <c r="K245" s="31">
        <f>VLOOKUP(A245,認可保育園!$A$2:$I$510,9,0)</f>
        <v>2</v>
      </c>
      <c r="L245" s="31">
        <f t="shared" si="12"/>
        <v>2</v>
      </c>
      <c r="M245" s="31">
        <f>VLOOKUP(A245,認可保育園!$A$2:$K$510,11,0)</f>
        <v>14</v>
      </c>
      <c r="N245" s="1" t="s">
        <v>673</v>
      </c>
      <c r="O245" s="1" t="str">
        <f>VLOOKUP(N245,施設一覧!$I$2:$Q$1050,6,0)</f>
        <v>https://www.city.setagaya.lg.jp/mokuji/kusei/012/003/001/004/d00011770.html</v>
      </c>
      <c r="P245" s="2" t="str">
        <f t="shared" si="11"/>
        <v>https://www.google.co.jp/maps?q=35.658681,139.620613</v>
      </c>
      <c r="Q245" s="1">
        <f>VLOOKUP(N245,施設一覧!$I$2:$Q$1040,8,0)</f>
        <v>35.658681000000001</v>
      </c>
      <c r="R245" s="1">
        <f>VLOOKUP(N245,施設一覧!$I$2:$Q$1050,9,0)</f>
        <v>139.62061299999999</v>
      </c>
    </row>
    <row r="246" spans="1:19" ht="15" customHeight="1">
      <c r="A246" s="5">
        <v>373</v>
      </c>
      <c r="B246" s="5" t="s">
        <v>794</v>
      </c>
      <c r="C246" s="5" t="s">
        <v>4386</v>
      </c>
      <c r="D246" s="5" t="s">
        <v>4395</v>
      </c>
      <c r="E246" s="5" t="s">
        <v>4396</v>
      </c>
      <c r="F246" s="31" t="str">
        <f>VLOOKUP(A246,認可保育園!$A$2:$D$510,4,0)</f>
        <v>-</v>
      </c>
      <c r="G246" s="31" t="str">
        <f>VLOOKUP(A246,認可保育園!$A$2:$E$298,5,0)</f>
        <v>※</v>
      </c>
      <c r="H246" s="31" t="str">
        <f>VLOOKUP(A246,認可保育園!$A$2:$F$510,6,0)</f>
        <v>※</v>
      </c>
      <c r="I246" s="31" t="str">
        <f>VLOOKUP(A246,認可保育園!$A$2:$G$510,7,0)</f>
        <v>※</v>
      </c>
      <c r="J246" s="31" t="str">
        <f>VLOOKUP(A246,認可保育園!$A$2:$H$510,8,0)</f>
        <v>※</v>
      </c>
      <c r="K246" s="31" t="str">
        <f>VLOOKUP(A246,認可保育園!$A$2:$I$510,9,0)</f>
        <v>※</v>
      </c>
      <c r="L246" s="31">
        <f>VLOOKUP(A246,認可保育園!$A$2:$J$510,10,0)</f>
        <v>0</v>
      </c>
      <c r="M246" s="31" t="str">
        <f>VLOOKUP(A246,認可保育園!$A$2:$K$510,11,0)</f>
        <v>-</v>
      </c>
      <c r="N246" s="1" t="s">
        <v>4397</v>
      </c>
      <c r="O246" s="1" t="str">
        <f>VLOOKUP(N246,施設一覧!$I$2:$Q$1050,6,0)</f>
        <v>https://www.city.setagaya.lg.jp/mokuji/kusei/012/003/001/004/d00011770.html</v>
      </c>
      <c r="P246" s="2" t="str">
        <f t="shared" si="11"/>
        <v>https://www.google.co.jp/maps?q=35.658681,139.620613</v>
      </c>
      <c r="Q246" s="1">
        <f>VLOOKUP(N246,施設一覧!$I$2:$Q$1040,8,0)</f>
        <v>35.658681000000001</v>
      </c>
      <c r="R246" s="1">
        <f>VLOOKUP(N246,施設一覧!$I$2:$Q$1050,9,0)</f>
        <v>139.62061299999999</v>
      </c>
      <c r="S246" s="1">
        <f>L246</f>
        <v>0</v>
      </c>
    </row>
    <row r="247" spans="1:19" ht="15" customHeight="1">
      <c r="A247" s="5">
        <v>254</v>
      </c>
      <c r="B247" s="5" t="s">
        <v>794</v>
      </c>
      <c r="C247" s="5" t="s">
        <v>734</v>
      </c>
      <c r="D247" s="5" t="s">
        <v>882</v>
      </c>
      <c r="E247" s="5" t="s">
        <v>735</v>
      </c>
      <c r="F247" s="31" t="str">
        <f>VLOOKUP(A247,認可保育園!$A$2:$D$510,4,0)</f>
        <v>-</v>
      </c>
      <c r="G247" s="31">
        <f>VLOOKUP(A247,認可保育園!$A$2:$E$298,5,0)</f>
        <v>0</v>
      </c>
      <c r="H247" s="31">
        <f>VLOOKUP(A247,認可保育園!$A$2:$F$510,6,0)</f>
        <v>0</v>
      </c>
      <c r="I247" s="31">
        <f>VLOOKUP(A247,認可保育園!$A$2:$G$510,7,0)</f>
        <v>0</v>
      </c>
      <c r="J247" s="31">
        <f>VLOOKUP(A247,認可保育園!$A$2:$H$510,8,0)</f>
        <v>0</v>
      </c>
      <c r="K247" s="31">
        <f>VLOOKUP(A247,認可保育園!$A$2:$I$510,9,0)</f>
        <v>0</v>
      </c>
      <c r="L247" s="31">
        <f t="shared" si="12"/>
        <v>0</v>
      </c>
      <c r="M247" s="31">
        <f>VLOOKUP(A247,認可保育園!$A$2:$K$510,11,0)</f>
        <v>8</v>
      </c>
      <c r="N247" s="1" t="s">
        <v>736</v>
      </c>
      <c r="O247" s="1" t="str">
        <f>VLOOKUP(N247,施設一覧!$I$2:$Q$1050,6,0)</f>
        <v>https://www.city.setagaya.lg.jp/mokuji/kusei/012/003/001/004/d00011772.html</v>
      </c>
      <c r="P247" s="2" t="str">
        <f t="shared" ref="P247:P318" si="18">"https://www.google.co.jp/maps?q="&amp;Q247&amp;","&amp;R247</f>
        <v>https://www.google.co.jp/maps?q=35.624133,139.594942</v>
      </c>
      <c r="Q247" s="1">
        <f>VLOOKUP(N247,施設一覧!$I$2:$Q$1040,8,0)</f>
        <v>35.624133</v>
      </c>
      <c r="R247" s="1">
        <f>VLOOKUP(N247,施設一覧!$I$2:$Q$1050,9,0)</f>
        <v>139.594942</v>
      </c>
    </row>
    <row r="248" spans="1:19" ht="15" customHeight="1">
      <c r="A248" s="5">
        <v>255</v>
      </c>
      <c r="B248" s="5" t="s">
        <v>794</v>
      </c>
      <c r="C248" s="5" t="s">
        <v>717</v>
      </c>
      <c r="D248" s="5" t="s">
        <v>882</v>
      </c>
      <c r="E248" s="5" t="s">
        <v>718</v>
      </c>
      <c r="F248" s="31" t="str">
        <f>VLOOKUP(A248,認可保育園!$A$2:$D$510,4,0)</f>
        <v>-</v>
      </c>
      <c r="G248" s="31">
        <f>VLOOKUP(A248,認可保育園!$A$2:$E$298,5,0)</f>
        <v>0</v>
      </c>
      <c r="H248" s="31">
        <f>VLOOKUP(A248,認可保育園!$A$2:$F$510,6,0)</f>
        <v>0</v>
      </c>
      <c r="I248" s="31">
        <f>VLOOKUP(A248,認可保育園!$A$2:$G$510,7,0)</f>
        <v>0</v>
      </c>
      <c r="J248" s="31">
        <f>VLOOKUP(A248,認可保育園!$A$2:$H$510,8,0)</f>
        <v>2</v>
      </c>
      <c r="K248" s="31">
        <f>VLOOKUP(A248,認可保育園!$A$2:$I$510,9,0)</f>
        <v>1</v>
      </c>
      <c r="L248" s="31">
        <f t="shared" si="12"/>
        <v>3</v>
      </c>
      <c r="M248" s="31">
        <f>VLOOKUP(A248,認可保育園!$A$2:$K$510,11,0)</f>
        <v>15</v>
      </c>
      <c r="N248" s="1" t="s">
        <v>719</v>
      </c>
      <c r="O248" s="1" t="str">
        <f>VLOOKUP(N248,施設一覧!$I$2:$Q$1050,6,0)</f>
        <v>https://www.city.setagaya.lg.jp/mokuji/kodomo/003/001/002/005/d00146373.html</v>
      </c>
      <c r="P248" s="2" t="str">
        <f t="shared" si="18"/>
        <v>https://www.google.co.jp/maps?q=35.6343369,139.5971806</v>
      </c>
      <c r="Q248" s="1">
        <f>VLOOKUP(N248,施設一覧!$I$2:$Q$1040,8,0)</f>
        <v>35.634336900000001</v>
      </c>
      <c r="R248" s="1">
        <f>VLOOKUP(N248,施設一覧!$I$2:$Q$1050,9,0)</f>
        <v>139.5971806</v>
      </c>
    </row>
    <row r="249" spans="1:19" ht="15" customHeight="1">
      <c r="A249" s="5">
        <v>256</v>
      </c>
      <c r="B249" s="5" t="s">
        <v>794</v>
      </c>
      <c r="C249" s="5" t="s">
        <v>703</v>
      </c>
      <c r="D249" s="5" t="s">
        <v>882</v>
      </c>
      <c r="E249" s="5" t="s">
        <v>704</v>
      </c>
      <c r="F249" s="31">
        <f>VLOOKUP(A249,認可保育園!$A$2:$D$510,4,0)</f>
        <v>5</v>
      </c>
      <c r="G249" s="31">
        <f>VLOOKUP(A249,認可保育園!$A$2:$E$298,5,0)</f>
        <v>0</v>
      </c>
      <c r="H249" s="31">
        <f>VLOOKUP(A249,認可保育園!$A$2:$F$510,6,0)</f>
        <v>0</v>
      </c>
      <c r="I249" s="31">
        <f>VLOOKUP(A249,認可保育園!$A$2:$G$510,7,0)</f>
        <v>0</v>
      </c>
      <c r="J249" s="31">
        <f>VLOOKUP(A249,認可保育園!$A$2:$H$510,8,0)</f>
        <v>1</v>
      </c>
      <c r="K249" s="31">
        <f>VLOOKUP(A249,認可保育園!$A$2:$I$510,9,0)</f>
        <v>1</v>
      </c>
      <c r="L249" s="31">
        <f t="shared" si="12"/>
        <v>7</v>
      </c>
      <c r="M249" s="31">
        <f>VLOOKUP(A249,認可保育園!$A$2:$K$510,11,0)</f>
        <v>16</v>
      </c>
      <c r="N249" s="1" t="s">
        <v>705</v>
      </c>
      <c r="O249" s="1" t="str">
        <f>VLOOKUP(N249,施設一覧!$I$2:$Q$1050,6,0)</f>
        <v>https://www.city.setagaya.lg.jp/mokuji/kusei/012/003/001/004/d00011774.html</v>
      </c>
      <c r="P249" s="2" t="str">
        <f t="shared" si="18"/>
        <v>https://www.google.co.jp/maps?q=35.6337431,139.6190231</v>
      </c>
      <c r="Q249" s="1">
        <f>VLOOKUP(N249,施設一覧!$I$2:$Q$1040,8,0)</f>
        <v>35.633743099999997</v>
      </c>
      <c r="R249" s="1">
        <f>VLOOKUP(N249,施設一覧!$I$2:$Q$1050,9,0)</f>
        <v>139.61902309999999</v>
      </c>
    </row>
    <row r="250" spans="1:19" ht="15" customHeight="1">
      <c r="A250" s="5">
        <v>257</v>
      </c>
      <c r="B250" s="5" t="s">
        <v>794</v>
      </c>
      <c r="C250" s="5" t="s">
        <v>714</v>
      </c>
      <c r="D250" s="5" t="s">
        <v>882</v>
      </c>
      <c r="E250" s="5" t="s">
        <v>715</v>
      </c>
      <c r="F250" s="31" t="str">
        <f>VLOOKUP(A250,認可保育園!$A$2:$D$510,4,0)</f>
        <v>-</v>
      </c>
      <c r="G250" s="31">
        <f>VLOOKUP(A250,認可保育園!$A$2:$E$298,5,0)</f>
        <v>0</v>
      </c>
      <c r="H250" s="31">
        <f>VLOOKUP(A250,認可保育園!$A$2:$F$510,6,0)</f>
        <v>0</v>
      </c>
      <c r="I250" s="31">
        <f>VLOOKUP(A250,認可保育園!$A$2:$G$510,7,0)</f>
        <v>0</v>
      </c>
      <c r="J250" s="31">
        <f>VLOOKUP(A250,認可保育園!$A$2:$H$510,8,0)</f>
        <v>0</v>
      </c>
      <c r="K250" s="31">
        <f>VLOOKUP(A250,認可保育園!$A$2:$I$510,9,0)</f>
        <v>0</v>
      </c>
      <c r="L250" s="31">
        <f t="shared" si="12"/>
        <v>0</v>
      </c>
      <c r="M250" s="31">
        <f>VLOOKUP(A250,認可保育園!$A$2:$K$510,11,0)</f>
        <v>17</v>
      </c>
      <c r="N250" s="1" t="s">
        <v>716</v>
      </c>
      <c r="O250" s="1" t="str">
        <f>VLOOKUP(N250,施設一覧!$I$2:$Q$1050,6,0)</f>
        <v>https://www.city.setagaya.lg.jp/mokuji/kusei/012/003/001/004/d00151734.html</v>
      </c>
      <c r="P250" s="2" t="str">
        <f t="shared" si="18"/>
        <v>https://www.google.co.jp/maps?q=35.6408613,139.6122816</v>
      </c>
      <c r="Q250" s="1">
        <f>VLOOKUP(N250,施設一覧!$I$2:$Q$1040,8,0)</f>
        <v>35.640861299999997</v>
      </c>
      <c r="R250" s="1">
        <f>VLOOKUP(N250,施設一覧!$I$2:$Q$1050,9,0)</f>
        <v>139.61228159999999</v>
      </c>
    </row>
    <row r="251" spans="1:19" ht="15" customHeight="1">
      <c r="A251" s="5">
        <v>258</v>
      </c>
      <c r="B251" s="5" t="s">
        <v>794</v>
      </c>
      <c r="C251" s="5" t="s">
        <v>516</v>
      </c>
      <c r="D251" s="5" t="s">
        <v>883</v>
      </c>
      <c r="E251" s="5" t="s">
        <v>517</v>
      </c>
      <c r="F251" s="31">
        <f>VLOOKUP(A251,認可保育園!$A$2:$D$510,4,0)</f>
        <v>0</v>
      </c>
      <c r="G251" s="31">
        <f>VLOOKUP(A251,認可保育園!$A$2:$E$298,5,0)</f>
        <v>0</v>
      </c>
      <c r="H251" s="31">
        <f>VLOOKUP(A251,認可保育園!$A$2:$F$510,6,0)</f>
        <v>0</v>
      </c>
      <c r="I251" s="31">
        <f>VLOOKUP(A251,認可保育園!$A$2:$G$510,7,0)</f>
        <v>0</v>
      </c>
      <c r="J251" s="31">
        <f>VLOOKUP(A251,認可保育園!$A$2:$H$510,8,0)</f>
        <v>0</v>
      </c>
      <c r="K251" s="31">
        <f>VLOOKUP(A251,認可保育園!$A$2:$I$510,9,0)</f>
        <v>0</v>
      </c>
      <c r="L251" s="31">
        <f t="shared" si="12"/>
        <v>0</v>
      </c>
      <c r="N251" s="1" t="s">
        <v>518</v>
      </c>
      <c r="O251" s="1" t="str">
        <f>VLOOKUP(N251,施設一覧!$I$2:$Q$1050,6,0)</f>
        <v>https://www.city.setagaya.lg.jp/mokuji/kusei/012/003/002/004/d00011777.html</v>
      </c>
      <c r="P251" s="2" t="str">
        <f t="shared" si="18"/>
        <v>https://www.google.co.jp/maps?q=35.6482518,139.61242</v>
      </c>
      <c r="Q251" s="1">
        <f>VLOOKUP(N251,施設一覧!$I$2:$Q$1040,8,0)</f>
        <v>35.648251799999997</v>
      </c>
      <c r="R251" s="1">
        <f>VLOOKUP(N251,施設一覧!$I$2:$Q$1050,9,0)</f>
        <v>139.61241999999999</v>
      </c>
    </row>
    <row r="252" spans="1:19" ht="15" customHeight="1">
      <c r="A252" s="5">
        <v>259</v>
      </c>
      <c r="B252" s="5" t="s">
        <v>794</v>
      </c>
      <c r="C252" s="5" t="s">
        <v>527</v>
      </c>
      <c r="D252" s="5" t="s">
        <v>883</v>
      </c>
      <c r="E252" s="5" t="s">
        <v>528</v>
      </c>
      <c r="F252" s="31">
        <f>VLOOKUP(A252,認可保育園!$A$2:$D$510,4,0)</f>
        <v>0</v>
      </c>
      <c r="G252" s="31">
        <f>VLOOKUP(A252,認可保育園!$A$2:$E$298,5,0)</f>
        <v>0</v>
      </c>
      <c r="H252" s="31">
        <f>VLOOKUP(A252,認可保育園!$A$2:$F$510,6,0)</f>
        <v>0</v>
      </c>
      <c r="I252" s="31">
        <f>VLOOKUP(A252,認可保育園!$A$2:$G$510,7,0)</f>
        <v>0</v>
      </c>
      <c r="J252" s="31">
        <f>VLOOKUP(A252,認可保育園!$A$2:$H$510,8,0)</f>
        <v>1</v>
      </c>
      <c r="K252" s="31">
        <f>VLOOKUP(A252,認可保育園!$A$2:$I$510,9,0)</f>
        <v>0</v>
      </c>
      <c r="L252" s="31">
        <f t="shared" si="12"/>
        <v>1</v>
      </c>
      <c r="N252" s="1" t="s">
        <v>529</v>
      </c>
      <c r="O252" s="1" t="str">
        <f>VLOOKUP(N252,施設一覧!$I$2:$Q$1050,6,0)</f>
        <v>https://www.city.setagaya.lg.jp/mokuji/kusei/012/003/002/004/d00011768.html</v>
      </c>
      <c r="P252" s="2" t="str">
        <f t="shared" si="18"/>
        <v>https://www.google.co.jp/maps?q=35.6471991,139.6077649</v>
      </c>
      <c r="Q252" s="1">
        <f>VLOOKUP(N252,施設一覧!$I$2:$Q$1040,8,0)</f>
        <v>35.647199100000002</v>
      </c>
      <c r="R252" s="1">
        <f>VLOOKUP(N252,施設一覧!$I$2:$Q$1050,9,0)</f>
        <v>139.60776490000001</v>
      </c>
    </row>
    <row r="253" spans="1:19" ht="15" customHeight="1">
      <c r="A253" s="5">
        <v>260</v>
      </c>
      <c r="B253" s="5" t="s">
        <v>794</v>
      </c>
      <c r="C253" s="5" t="s">
        <v>519</v>
      </c>
      <c r="D253" s="5" t="s">
        <v>883</v>
      </c>
      <c r="E253" s="5" t="s">
        <v>520</v>
      </c>
      <c r="F253" s="31">
        <f>VLOOKUP(A253,認可保育園!$A$2:$D$510,4,0)</f>
        <v>0</v>
      </c>
      <c r="G253" s="31">
        <f>VLOOKUP(A253,認可保育園!$A$2:$E$298,5,0)</f>
        <v>0</v>
      </c>
      <c r="H253" s="31">
        <f>VLOOKUP(A253,認可保育園!$A$2:$F$510,6,0)</f>
        <v>0</v>
      </c>
      <c r="I253" s="31">
        <f>VLOOKUP(A253,認可保育園!$A$2:$G$510,7,0)</f>
        <v>0</v>
      </c>
      <c r="J253" s="31">
        <f>VLOOKUP(A253,認可保育園!$A$2:$H$510,8,0)</f>
        <v>0</v>
      </c>
      <c r="K253" s="31">
        <f>VLOOKUP(A253,認可保育園!$A$2:$I$510,9,0)</f>
        <v>2</v>
      </c>
      <c r="L253" s="31">
        <f t="shared" si="12"/>
        <v>2</v>
      </c>
      <c r="N253" s="1" t="s">
        <v>521</v>
      </c>
      <c r="O253" s="1" t="str">
        <f>VLOOKUP(N253,施設一覧!$I$2:$Q$1050,6,0)</f>
        <v>https://www.city.setagaya.lg.jp/mokuji/kodomo/002/003/d00148688.html</v>
      </c>
      <c r="P253" s="2" t="str">
        <f t="shared" si="18"/>
        <v>https://www.google.co.jp/maps?q=35.657407,139.603394</v>
      </c>
      <c r="Q253" s="1">
        <f>VLOOKUP(N253,施設一覧!$I$2:$Q$1040,8,0)</f>
        <v>35.657406999999999</v>
      </c>
      <c r="R253" s="1">
        <f>VLOOKUP(N253,施設一覧!$I$2:$Q$1050,9,0)</f>
        <v>139.60339400000001</v>
      </c>
    </row>
    <row r="254" spans="1:19" ht="15" customHeight="1">
      <c r="A254" s="5">
        <v>261</v>
      </c>
      <c r="B254" s="5" t="s">
        <v>794</v>
      </c>
      <c r="C254" s="5" t="s">
        <v>513</v>
      </c>
      <c r="D254" s="5" t="s">
        <v>883</v>
      </c>
      <c r="E254" s="5" t="s">
        <v>514</v>
      </c>
      <c r="F254" s="31">
        <f>VLOOKUP(A254,認可保育園!$A$2:$D$510,4,0)</f>
        <v>5</v>
      </c>
      <c r="G254" s="31">
        <f>VLOOKUP(A254,認可保育園!$A$2:$E$298,5,0)</f>
        <v>0</v>
      </c>
      <c r="H254" s="31">
        <f>VLOOKUP(A254,認可保育園!$A$2:$F$510,6,0)</f>
        <v>0</v>
      </c>
      <c r="I254" s="31">
        <f>VLOOKUP(A254,認可保育園!$A$2:$G$510,7,0)</f>
        <v>5</v>
      </c>
      <c r="J254" s="31">
        <f>VLOOKUP(A254,認可保育園!$A$2:$H$510,8,0)</f>
        <v>6</v>
      </c>
      <c r="K254" s="31">
        <f>VLOOKUP(A254,認可保育園!$A$2:$I$510,9,0)</f>
        <v>4</v>
      </c>
      <c r="L254" s="31">
        <f t="shared" si="12"/>
        <v>20</v>
      </c>
      <c r="N254" s="1" t="s">
        <v>515</v>
      </c>
      <c r="O254" s="1" t="str">
        <f>VLOOKUP(N254,施設一覧!$I$2:$Q$1050,6,0)</f>
        <v>https://www.city.setagaya.lg.jp/mokuji/kusei/012/003/002/004/d00011780.html</v>
      </c>
      <c r="P254" s="2" t="str">
        <f t="shared" si="18"/>
        <v>https://www.google.co.jp/maps?q=35.6578197,139.6070171</v>
      </c>
      <c r="Q254" s="1">
        <f>VLOOKUP(N254,施設一覧!$I$2:$Q$1040,8,0)</f>
        <v>35.657819699999997</v>
      </c>
      <c r="R254" s="1">
        <f>VLOOKUP(N254,施設一覧!$I$2:$Q$1050,9,0)</f>
        <v>139.60701710000001</v>
      </c>
    </row>
    <row r="255" spans="1:19" ht="15" customHeight="1">
      <c r="A255" s="5">
        <v>262</v>
      </c>
      <c r="B255" s="5" t="s">
        <v>794</v>
      </c>
      <c r="C255" s="5" t="s">
        <v>912</v>
      </c>
      <c r="D255" s="5" t="s">
        <v>883</v>
      </c>
      <c r="E255" s="5" t="s">
        <v>511</v>
      </c>
      <c r="F255" s="31">
        <f>VLOOKUP(A255,認可保育園!$A$2:$D$510,4,0)</f>
        <v>6</v>
      </c>
      <c r="G255" s="31">
        <f>VLOOKUP(A255,認可保育園!$A$2:$E$298,5,0)</f>
        <v>0</v>
      </c>
      <c r="H255" s="31">
        <f>VLOOKUP(A255,認可保育園!$A$2:$F$510,6,0)</f>
        <v>0</v>
      </c>
      <c r="I255" s="31">
        <f>VLOOKUP(A255,認可保育園!$A$2:$G$510,7,0)</f>
        <v>1</v>
      </c>
      <c r="J255" s="31">
        <f>VLOOKUP(A255,認可保育園!$A$2:$H$510,8,0)</f>
        <v>3</v>
      </c>
      <c r="K255" s="31">
        <f>VLOOKUP(A255,認可保育園!$A$2:$I$510,9,0)</f>
        <v>1</v>
      </c>
      <c r="L255" s="31">
        <f t="shared" si="12"/>
        <v>11</v>
      </c>
      <c r="N255" s="1" t="s">
        <v>512</v>
      </c>
      <c r="O255" s="1" t="str">
        <f>VLOOKUP(N255,施設一覧!$I$2:$Q$1050,6,0)</f>
        <v>https://www.city.setagaya.lg.jp/mokuji/kusei/012/003/002/004/d00025979.html</v>
      </c>
      <c r="P255" s="2" t="str">
        <f t="shared" si="18"/>
        <v>https://www.google.co.jp/maps?q=35.6520514,139.6151612</v>
      </c>
      <c r="Q255" s="1">
        <f>VLOOKUP(N255,施設一覧!$I$2:$Q$1040,8,0)</f>
        <v>35.652051399999998</v>
      </c>
      <c r="R255" s="1">
        <f>VLOOKUP(N255,施設一覧!$I$2:$Q$1050,9,0)</f>
        <v>139.61516119999999</v>
      </c>
    </row>
    <row r="256" spans="1:19" ht="15" customHeight="1">
      <c r="A256" s="5">
        <v>263</v>
      </c>
      <c r="B256" s="5" t="s">
        <v>794</v>
      </c>
      <c r="C256" s="5" t="s">
        <v>522</v>
      </c>
      <c r="D256" s="5" t="s">
        <v>883</v>
      </c>
      <c r="E256" s="5" t="s">
        <v>523</v>
      </c>
      <c r="F256" s="31">
        <f>VLOOKUP(A256,認可保育園!$A$2:$D$510,4,0)</f>
        <v>0</v>
      </c>
      <c r="G256" s="31">
        <f>VLOOKUP(A256,認可保育園!$A$2:$E$298,5,0)</f>
        <v>1</v>
      </c>
      <c r="H256" s="31">
        <f>VLOOKUP(A256,認可保育園!$A$2:$F$510,6,0)</f>
        <v>0</v>
      </c>
      <c r="I256" s="31">
        <f>VLOOKUP(A256,認可保育園!$A$2:$G$510,7,0)</f>
        <v>0</v>
      </c>
      <c r="J256" s="31">
        <f>VLOOKUP(A256,認可保育園!$A$2:$H$510,8,0)</f>
        <v>0</v>
      </c>
      <c r="K256" s="31">
        <f>VLOOKUP(A256,認可保育園!$A$2:$I$510,9,0)</f>
        <v>0</v>
      </c>
      <c r="L256" s="31">
        <f t="shared" si="12"/>
        <v>1</v>
      </c>
      <c r="N256" s="1" t="s">
        <v>806</v>
      </c>
      <c r="O256" s="1" t="str">
        <f>VLOOKUP(N256,施設一覧!$I$2:$Q$1050,6,0)</f>
        <v>https://www.city.setagaya.lg.jp/mokuji/kodomo/002/003/d00148687.html</v>
      </c>
      <c r="P256" s="2" t="str">
        <f t="shared" si="18"/>
        <v>https://www.google.co.jp/maps?q=35.6480438,139.6209081</v>
      </c>
      <c r="Q256" s="1">
        <f>VLOOKUP(N256,施設一覧!$I$2:$Q$1040,8,0)</f>
        <v>35.648043800000004</v>
      </c>
      <c r="R256" s="1">
        <f>VLOOKUP(N256,施設一覧!$I$2:$Q$1050,9,0)</f>
        <v>139.62090810000001</v>
      </c>
    </row>
    <row r="257" spans="1:18" ht="15" customHeight="1">
      <c r="A257" s="5">
        <v>264</v>
      </c>
      <c r="B257" s="5" t="s">
        <v>794</v>
      </c>
      <c r="C257" s="5" t="s">
        <v>625</v>
      </c>
      <c r="D257" s="5" t="s">
        <v>883</v>
      </c>
      <c r="E257" s="5" t="s">
        <v>626</v>
      </c>
      <c r="F257" s="31">
        <f>VLOOKUP(A257,認可保育園!$A$2:$D$510,4,0)</f>
        <v>0</v>
      </c>
      <c r="G257" s="31">
        <f>VLOOKUP(A257,認可保育園!$A$2:$E$298,5,0)</f>
        <v>0</v>
      </c>
      <c r="H257" s="31">
        <f>VLOOKUP(A257,認可保育園!$A$2:$F$510,6,0)</f>
        <v>0</v>
      </c>
      <c r="I257" s="31">
        <f>VLOOKUP(A257,認可保育園!$A$2:$G$510,7,0)</f>
        <v>0</v>
      </c>
      <c r="J257" s="31">
        <f>VLOOKUP(A257,認可保育園!$A$2:$H$510,8,0)</f>
        <v>1</v>
      </c>
      <c r="K257" s="31">
        <f>VLOOKUP(A257,認可保育園!$A$2:$I$510,9,0)</f>
        <v>4</v>
      </c>
      <c r="L257" s="31">
        <f t="shared" si="12"/>
        <v>5</v>
      </c>
      <c r="N257" s="1" t="s">
        <v>627</v>
      </c>
      <c r="O257" s="1" t="str">
        <f>VLOOKUP(N257,施設一覧!$I$2:$Q$1050,6,0)</f>
        <v>https://www.city.setagaya.lg.jp/mokuji/kusei/012/003/002/004/d00012864.html</v>
      </c>
      <c r="P257" s="2" t="str">
        <f t="shared" si="18"/>
        <v>https://www.google.co.jp/maps?q=35.6210836,139.6009535</v>
      </c>
      <c r="Q257" s="1">
        <f>VLOOKUP(N257,施設一覧!$I$2:$Q$1040,8,0)</f>
        <v>35.621083599999999</v>
      </c>
      <c r="R257" s="1">
        <f>VLOOKUP(N257,施設一覧!$I$2:$Q$1050,9,0)</f>
        <v>139.6009535</v>
      </c>
    </row>
    <row r="258" spans="1:18" ht="15" customHeight="1">
      <c r="A258" s="5">
        <v>265</v>
      </c>
      <c r="B258" s="5" t="s">
        <v>794</v>
      </c>
      <c r="C258" s="6" t="s">
        <v>4160</v>
      </c>
      <c r="D258" s="5" t="s">
        <v>883</v>
      </c>
      <c r="E258" s="5" t="s">
        <v>626</v>
      </c>
      <c r="F258" s="31" t="str">
        <f>VLOOKUP(A258,認可保育園!$A$2:$D$510,4,0)</f>
        <v>-</v>
      </c>
      <c r="G258" s="31" t="str">
        <f>VLOOKUP(A258,認可保育園!$A$2:$E$298,5,0)</f>
        <v>-</v>
      </c>
      <c r="H258" s="31" t="str">
        <f>VLOOKUP(A258,認可保育園!$A$2:$F$510,6,0)</f>
        <v>-</v>
      </c>
      <c r="I258" s="31">
        <f>VLOOKUP(A258,認可保育園!$A$2:$G$510,7,0)</f>
        <v>0</v>
      </c>
      <c r="J258" s="31">
        <f>VLOOKUP(A258,認可保育園!$A$2:$H$510,8,0)</f>
        <v>0</v>
      </c>
      <c r="K258" s="31">
        <f>VLOOKUP(A258,認可保育園!$A$2:$I$510,9,0)</f>
        <v>1</v>
      </c>
      <c r="L258" s="31">
        <f t="shared" si="12"/>
        <v>1</v>
      </c>
      <c r="N258" s="1" t="s">
        <v>627</v>
      </c>
      <c r="O258" s="1" t="str">
        <f>VLOOKUP(N258,施設一覧!$I$2:$Q$1050,6,0)</f>
        <v>https://www.city.setagaya.lg.jp/mokuji/kusei/012/003/002/004/d00012864.html</v>
      </c>
      <c r="P258" s="2" t="str">
        <f t="shared" si="18"/>
        <v>https://www.google.co.jp/maps?q=35.6210836,139.6009535</v>
      </c>
      <c r="Q258" s="1">
        <f>VLOOKUP(N258,施設一覧!$I$2:$Q$1040,8,0)</f>
        <v>35.621083599999999</v>
      </c>
      <c r="R258" s="1">
        <f>VLOOKUP(N258,施設一覧!$I$2:$Q$1050,9,0)</f>
        <v>139.6009535</v>
      </c>
    </row>
    <row r="259" spans="1:18" ht="15" customHeight="1">
      <c r="A259" s="5">
        <v>266</v>
      </c>
      <c r="B259" s="5" t="s">
        <v>794</v>
      </c>
      <c r="C259" s="5" t="s">
        <v>619</v>
      </c>
      <c r="D259" s="5" t="s">
        <v>883</v>
      </c>
      <c r="E259" s="5" t="s">
        <v>371</v>
      </c>
      <c r="F259" s="31">
        <f>VLOOKUP(A259,認可保育園!$A$2:$D$510,4,0)</f>
        <v>0</v>
      </c>
      <c r="G259" s="31">
        <f>VLOOKUP(A259,認可保育園!$A$2:$E$298,5,0)</f>
        <v>0</v>
      </c>
      <c r="H259" s="31">
        <f>VLOOKUP(A259,認可保育園!$A$2:$F$510,6,0)</f>
        <v>0</v>
      </c>
      <c r="I259" s="31">
        <f>VLOOKUP(A259,認可保育園!$A$2:$G$510,7,0)</f>
        <v>0</v>
      </c>
      <c r="J259" s="31">
        <f>VLOOKUP(A259,認可保育園!$A$2:$H$510,8,0)</f>
        <v>0</v>
      </c>
      <c r="K259" s="31">
        <f>VLOOKUP(A259,認可保育園!$A$2:$I$510,9,0)</f>
        <v>4</v>
      </c>
      <c r="L259" s="31">
        <f t="shared" si="12"/>
        <v>4</v>
      </c>
      <c r="N259" s="1" t="s">
        <v>372</v>
      </c>
      <c r="O259" s="1" t="str">
        <f>VLOOKUP(N259,施設一覧!$I$2:$Q$1050,6,0)</f>
        <v>https://www.city.setagaya.lg.jp/mokuji/kusei/012/003/002/004/d00011776.html</v>
      </c>
      <c r="P259" s="2" t="str">
        <f t="shared" si="18"/>
        <v>https://www.google.co.jp/maps?q=35.6202674,139.6205849</v>
      </c>
      <c r="Q259" s="1">
        <f>VLOOKUP(N259,施設一覧!$I$2:$Q$1040,8,0)</f>
        <v>35.620267400000003</v>
      </c>
      <c r="R259" s="1">
        <f>VLOOKUP(N259,施設一覧!$I$2:$Q$1050,9,0)</f>
        <v>139.62058490000001</v>
      </c>
    </row>
    <row r="260" spans="1:18" ht="15" customHeight="1">
      <c r="A260" s="5">
        <v>267</v>
      </c>
      <c r="B260" s="5" t="s">
        <v>794</v>
      </c>
      <c r="C260" s="5" t="s">
        <v>563</v>
      </c>
      <c r="D260" s="5" t="s">
        <v>883</v>
      </c>
      <c r="E260" s="6" t="s">
        <v>779</v>
      </c>
      <c r="F260" s="31">
        <f>VLOOKUP(A260,認可保育園!$A$2:$D$510,4,0)</f>
        <v>0</v>
      </c>
      <c r="G260" s="31">
        <f>VLOOKUP(A260,認可保育園!$A$2:$E$298,5,0)</f>
        <v>0</v>
      </c>
      <c r="H260" s="31">
        <f>VLOOKUP(A260,認可保育園!$A$2:$F$510,6,0)</f>
        <v>0</v>
      </c>
      <c r="I260" s="31">
        <f>VLOOKUP(A260,認可保育園!$A$2:$G$510,7,0)</f>
        <v>0</v>
      </c>
      <c r="J260" s="31">
        <f>VLOOKUP(A260,認可保育園!$A$2:$H$510,8,0)</f>
        <v>0</v>
      </c>
      <c r="K260" s="31">
        <f>VLOOKUP(A260,認可保育園!$A$2:$I$510,9,0)</f>
        <v>1</v>
      </c>
      <c r="L260" s="31">
        <f t="shared" si="12"/>
        <v>1</v>
      </c>
      <c r="N260" s="1" t="s">
        <v>564</v>
      </c>
      <c r="O260" s="1" t="str">
        <f>VLOOKUP(N260,施設一覧!$I$2:$Q$1050,6,0)</f>
        <v>https://www.city.setagaya.lg.jp/mokuji/kusei/012/003/002/004/d00019553.html</v>
      </c>
      <c r="P260" s="2" t="str">
        <f t="shared" si="18"/>
        <v>https://www.google.co.jp/maps?q=35.6346345,139.6128041</v>
      </c>
      <c r="Q260" s="1">
        <f>VLOOKUP(N260,施設一覧!$I$2:$Q$1040,8,0)</f>
        <v>35.634634499999997</v>
      </c>
      <c r="R260" s="1">
        <f>VLOOKUP(N260,施設一覧!$I$2:$Q$1050,9,0)</f>
        <v>139.61280410000001</v>
      </c>
    </row>
    <row r="261" spans="1:18" ht="15" customHeight="1">
      <c r="A261" s="5">
        <v>268</v>
      </c>
      <c r="B261" s="5" t="s">
        <v>794</v>
      </c>
      <c r="C261" s="5" t="s">
        <v>569</v>
      </c>
      <c r="D261" s="5" t="s">
        <v>883</v>
      </c>
      <c r="E261" s="5" t="s">
        <v>780</v>
      </c>
      <c r="F261" s="31">
        <f>VLOOKUP(A261,認可保育園!$A$2:$D$510,4,0)</f>
        <v>0</v>
      </c>
      <c r="G261" s="31">
        <f>VLOOKUP(A261,認可保育園!$A$2:$E$298,5,0)</f>
        <v>0</v>
      </c>
      <c r="H261" s="31">
        <f>VLOOKUP(A261,認可保育園!$A$2:$F$510,6,0)</f>
        <v>0</v>
      </c>
      <c r="I261" s="31">
        <f>VLOOKUP(A261,認可保育園!$A$2:$G$510,7,0)</f>
        <v>0</v>
      </c>
      <c r="J261" s="31">
        <f>VLOOKUP(A261,認可保育園!$A$2:$H$510,8,0)</f>
        <v>0</v>
      </c>
      <c r="K261" s="31">
        <f>VLOOKUP(A261,認可保育園!$A$2:$I$510,9,0)</f>
        <v>0</v>
      </c>
      <c r="L261" s="31">
        <f t="shared" si="12"/>
        <v>0</v>
      </c>
      <c r="N261" s="1" t="s">
        <v>570</v>
      </c>
      <c r="O261" s="1" t="str">
        <f>VLOOKUP(N261,施設一覧!$I$2:$Q$1050,6,0)</f>
        <v>https://www.city.setagaya.lg.jp/mokuji/kusei/012/003/002/004/d00011778.html</v>
      </c>
      <c r="P261" s="2" t="str">
        <f t="shared" si="18"/>
        <v>https://www.google.co.jp/maps?q=35.63276,139.6102645</v>
      </c>
      <c r="Q261" s="1">
        <f>VLOOKUP(N261,施設一覧!$I$2:$Q$1040,8,0)</f>
        <v>35.632759999999998</v>
      </c>
      <c r="R261" s="1">
        <f>VLOOKUP(N261,施設一覧!$I$2:$Q$1050,9,0)</f>
        <v>139.6102645</v>
      </c>
    </row>
    <row r="262" spans="1:18" ht="15" customHeight="1">
      <c r="A262" s="5">
        <v>269</v>
      </c>
      <c r="B262" s="5" t="s">
        <v>794</v>
      </c>
      <c r="C262" s="5" t="s">
        <v>524</v>
      </c>
      <c r="D262" s="5" t="s">
        <v>883</v>
      </c>
      <c r="E262" s="5" t="s">
        <v>525</v>
      </c>
      <c r="F262" s="31">
        <f>VLOOKUP(A262,認可保育園!$A$2:$D$510,4,0)</f>
        <v>0</v>
      </c>
      <c r="G262" s="31">
        <f>VLOOKUP(A262,認可保育園!$A$2:$E$298,5,0)</f>
        <v>0</v>
      </c>
      <c r="H262" s="31">
        <f>VLOOKUP(A262,認可保育園!$A$2:$F$510,6,0)</f>
        <v>0</v>
      </c>
      <c r="I262" s="31">
        <f>VLOOKUP(A262,認可保育園!$A$2:$G$510,7,0)</f>
        <v>0</v>
      </c>
      <c r="J262" s="31">
        <f>VLOOKUP(A262,認可保育園!$A$2:$H$510,8,0)</f>
        <v>0</v>
      </c>
      <c r="K262" s="31">
        <f>VLOOKUP(A262,認可保育園!$A$2:$I$510,9,0)</f>
        <v>2</v>
      </c>
      <c r="L262" s="31">
        <f t="shared" si="12"/>
        <v>2</v>
      </c>
      <c r="N262" s="1" t="s">
        <v>526</v>
      </c>
      <c r="O262" s="1" t="str">
        <f>VLOOKUP(N262,施設一覧!$I$2:$Q$1050,6,0)</f>
        <v>https://www.city.setagaya.lg.jp/mokuji/kusei/012/003/002/004/d00025980.html</v>
      </c>
      <c r="P262" s="2" t="str">
        <f t="shared" si="18"/>
        <v>https://www.google.co.jp/maps?q=35.6553177,139.6225159</v>
      </c>
      <c r="Q262" s="1">
        <f>VLOOKUP(N262,施設一覧!$I$2:$Q$1040,8,0)</f>
        <v>35.655317699999998</v>
      </c>
      <c r="R262" s="1">
        <f>VLOOKUP(N262,施設一覧!$I$2:$Q$1050,9,0)</f>
        <v>139.6225159</v>
      </c>
    </row>
    <row r="263" spans="1:18" ht="15" customHeight="1">
      <c r="A263" s="5">
        <v>270</v>
      </c>
      <c r="B263" s="5" t="s">
        <v>794</v>
      </c>
      <c r="C263" s="5" t="s">
        <v>620</v>
      </c>
      <c r="D263" s="5" t="s">
        <v>883</v>
      </c>
      <c r="E263" s="5" t="s">
        <v>621</v>
      </c>
      <c r="F263" s="31">
        <f>VLOOKUP(A263,認可保育園!$A$2:$D$510,4,0)</f>
        <v>0</v>
      </c>
      <c r="G263" s="31">
        <f>VLOOKUP(A263,認可保育園!$A$2:$E$298,5,0)</f>
        <v>0</v>
      </c>
      <c r="H263" s="31">
        <f>VLOOKUP(A263,認可保育園!$A$2:$F$510,6,0)</f>
        <v>0</v>
      </c>
      <c r="I263" s="31">
        <f>VLOOKUP(A263,認可保育園!$A$2:$G$510,7,0)</f>
        <v>0</v>
      </c>
      <c r="J263" s="31">
        <f>VLOOKUP(A263,認可保育園!$A$2:$H$510,8,0)</f>
        <v>1</v>
      </c>
      <c r="K263" s="31">
        <f>VLOOKUP(A263,認可保育園!$A$2:$I$510,9,0)</f>
        <v>0</v>
      </c>
      <c r="L263" s="31">
        <f t="shared" si="12"/>
        <v>1</v>
      </c>
      <c r="N263" s="1" t="s">
        <v>622</v>
      </c>
      <c r="O263" s="1" t="str">
        <f>VLOOKUP(N263,施設一覧!$I$2:$Q$1050,6,0)</f>
        <v>https://www.city.setagaya.lg.jp/mokuji/kusei/012/003/002/004/d00036836.html</v>
      </c>
      <c r="P263" s="2" t="str">
        <f t="shared" si="18"/>
        <v>https://www.google.co.jp/maps?q=35.62275,139.5981148</v>
      </c>
      <c r="Q263" s="1">
        <f>VLOOKUP(N263,施設一覧!$I$2:$Q$1040,8,0)</f>
        <v>35.622750000000003</v>
      </c>
      <c r="R263" s="1">
        <f>VLOOKUP(N263,施設一覧!$I$2:$Q$1050,9,0)</f>
        <v>139.59811479999999</v>
      </c>
    </row>
    <row r="264" spans="1:18" ht="15" customHeight="1">
      <c r="A264" s="5">
        <v>271</v>
      </c>
      <c r="B264" s="5" t="s">
        <v>794</v>
      </c>
      <c r="C264" s="5" t="s">
        <v>431</v>
      </c>
      <c r="D264" s="5" t="s">
        <v>883</v>
      </c>
      <c r="E264" s="5" t="s">
        <v>781</v>
      </c>
      <c r="F264" s="31">
        <f>VLOOKUP(A264,認可保育園!$A$2:$D$510,4,0)</f>
        <v>0</v>
      </c>
      <c r="G264" s="31">
        <f>VLOOKUP(A264,認可保育園!$A$2:$E$298,5,0)</f>
        <v>0</v>
      </c>
      <c r="H264" s="31">
        <f>VLOOKUP(A264,認可保育園!$A$2:$F$510,6,0)</f>
        <v>0</v>
      </c>
      <c r="I264" s="31">
        <f>VLOOKUP(A264,認可保育園!$A$2:$G$510,7,0)</f>
        <v>0</v>
      </c>
      <c r="J264" s="31">
        <f>VLOOKUP(A264,認可保育園!$A$2:$H$510,8,0)</f>
        <v>0</v>
      </c>
      <c r="K264" s="31">
        <f>VLOOKUP(A264,認可保育園!$A$2:$I$510,9,0)</f>
        <v>1</v>
      </c>
      <c r="L264" s="31">
        <f t="shared" si="12"/>
        <v>1</v>
      </c>
      <c r="N264" s="1" t="s">
        <v>366</v>
      </c>
      <c r="O264" s="1" t="str">
        <f>VLOOKUP(N264,施設一覧!$I$2:$Q$1050,6,0)</f>
        <v>https://www.city.setagaya.lg.jp/mokuji/kodomo/002/003/d00148692.html</v>
      </c>
      <c r="P264" s="2" t="str">
        <f t="shared" si="18"/>
        <v>https://www.google.co.jp/maps?q=35.6486762,139.5939633</v>
      </c>
      <c r="Q264" s="1">
        <f>VLOOKUP(N264,施設一覧!$I$2:$Q$1040,8,0)</f>
        <v>35.648676199999997</v>
      </c>
      <c r="R264" s="1">
        <f>VLOOKUP(N264,施設一覧!$I$2:$Q$1050,9,0)</f>
        <v>139.59396330000001</v>
      </c>
    </row>
    <row r="265" spans="1:18" ht="15" customHeight="1">
      <c r="A265" s="5">
        <v>272</v>
      </c>
      <c r="B265" s="5" t="s">
        <v>794</v>
      </c>
      <c r="C265" s="5" t="s">
        <v>434</v>
      </c>
      <c r="D265" s="5" t="s">
        <v>883</v>
      </c>
      <c r="E265" s="5" t="s">
        <v>782</v>
      </c>
      <c r="F265" s="31">
        <f>VLOOKUP(A265,認可保育園!$A$2:$D$510,4,0)</f>
        <v>0</v>
      </c>
      <c r="G265" s="31">
        <f>VLOOKUP(A265,認可保育園!$A$2:$E$298,5,0)</f>
        <v>0</v>
      </c>
      <c r="H265" s="31">
        <f>VLOOKUP(A265,認可保育園!$A$2:$F$510,6,0)</f>
        <v>0</v>
      </c>
      <c r="I265" s="31">
        <f>VLOOKUP(A265,認可保育園!$A$2:$G$510,7,0)</f>
        <v>0</v>
      </c>
      <c r="J265" s="31">
        <f>VLOOKUP(A265,認可保育園!$A$2:$H$510,8,0)</f>
        <v>1</v>
      </c>
      <c r="K265" s="31">
        <f>VLOOKUP(A265,認可保育園!$A$2:$I$510,9,0)</f>
        <v>5</v>
      </c>
      <c r="L265" s="31">
        <f t="shared" si="12"/>
        <v>6</v>
      </c>
      <c r="N265" s="1" t="s">
        <v>435</v>
      </c>
      <c r="O265" s="1" t="str">
        <f>VLOOKUP(N265,施設一覧!$I$2:$Q$1050,6,0)</f>
        <v>https://www.city.setagaya.lg.jp/mokuji/kusei/012/003/002/004/d00131887.html</v>
      </c>
      <c r="P265" s="2" t="str">
        <f t="shared" si="18"/>
        <v>https://www.google.co.jp/maps?q=35.6273023,139.6152072</v>
      </c>
      <c r="Q265" s="1">
        <f>VLOOKUP(N265,施設一覧!$I$2:$Q$1040,8,0)</f>
        <v>35.627302299999997</v>
      </c>
      <c r="R265" s="1">
        <f>VLOOKUP(N265,施設一覧!$I$2:$Q$1050,9,0)</f>
        <v>139.61520719999999</v>
      </c>
    </row>
    <row r="266" spans="1:18" ht="15" customHeight="1">
      <c r="A266" s="5">
        <v>273</v>
      </c>
      <c r="B266" s="5" t="s">
        <v>794</v>
      </c>
      <c r="C266" s="5" t="s">
        <v>432</v>
      </c>
      <c r="D266" s="5" t="s">
        <v>883</v>
      </c>
      <c r="E266" s="5" t="s">
        <v>783</v>
      </c>
      <c r="F266" s="31">
        <f>VLOOKUP(A266,認可保育園!$A$2:$D$510,4,0)</f>
        <v>0</v>
      </c>
      <c r="G266" s="31">
        <f>VLOOKUP(A266,認可保育園!$A$2:$E$298,5,0)</f>
        <v>0</v>
      </c>
      <c r="H266" s="31">
        <f>VLOOKUP(A266,認可保育園!$A$2:$F$510,6,0)</f>
        <v>0</v>
      </c>
      <c r="I266" s="31">
        <f>VLOOKUP(A266,認可保育園!$A$2:$G$510,7,0)</f>
        <v>0</v>
      </c>
      <c r="J266" s="31">
        <f>VLOOKUP(A266,認可保育園!$A$2:$H$510,8,0)</f>
        <v>0</v>
      </c>
      <c r="K266" s="31">
        <f>VLOOKUP(A266,認可保育園!$A$2:$I$510,9,0)</f>
        <v>1</v>
      </c>
      <c r="L266" s="31">
        <f t="shared" si="12"/>
        <v>1</v>
      </c>
      <c r="N266" s="1" t="s">
        <v>433</v>
      </c>
      <c r="O266" s="1" t="str">
        <f>VLOOKUP(N266,施設一覧!$I$2:$Q$1050,6,0)</f>
        <v>https://www.city.setagaya.lg.jp/mokuji/kusei/012/003/002/004/d00133747.html</v>
      </c>
      <c r="P266" s="2" t="str">
        <f t="shared" si="18"/>
        <v>https://www.google.co.jp/maps?q=35.6271826,139.5999392</v>
      </c>
      <c r="Q266" s="1">
        <f>VLOOKUP(N266,施設一覧!$I$2:$Q$1040,8,0)</f>
        <v>35.627182599999998</v>
      </c>
      <c r="R266" s="1">
        <f>VLOOKUP(N266,施設一覧!$I$2:$Q$1050,9,0)</f>
        <v>139.59993919999999</v>
      </c>
    </row>
    <row r="267" spans="1:18" ht="15" customHeight="1">
      <c r="A267" s="5">
        <v>274</v>
      </c>
      <c r="B267" s="5" t="s">
        <v>794</v>
      </c>
      <c r="C267" s="5" t="s">
        <v>419</v>
      </c>
      <c r="D267" s="5" t="s">
        <v>883</v>
      </c>
      <c r="E267" s="5" t="s">
        <v>784</v>
      </c>
      <c r="F267" s="31" t="str">
        <f>VLOOKUP(A267,認可保育園!$A$2:$D$510,4,0)</f>
        <v>-</v>
      </c>
      <c r="G267" s="31">
        <f>VLOOKUP(A267,認可保育園!$A$2:$E$298,5,0)</f>
        <v>0</v>
      </c>
      <c r="H267" s="31">
        <f>VLOOKUP(A267,認可保育園!$A$2:$F$510,6,0)</f>
        <v>0</v>
      </c>
      <c r="I267" s="31">
        <f>VLOOKUP(A267,認可保育園!$A$2:$G$510,7,0)</f>
        <v>0</v>
      </c>
      <c r="J267" s="31">
        <f>VLOOKUP(A267,認可保育園!$A$2:$H$510,8,0)</f>
        <v>0</v>
      </c>
      <c r="K267" s="31">
        <f>VLOOKUP(A267,認可保育園!$A$2:$I$510,9,0)</f>
        <v>0</v>
      </c>
      <c r="L267" s="31">
        <f t="shared" si="12"/>
        <v>0</v>
      </c>
      <c r="N267" s="1" t="s">
        <v>420</v>
      </c>
      <c r="O267" s="1" t="str">
        <f>VLOOKUP(N267,施設一覧!$I$2:$Q$1050,6,0)</f>
        <v>https://www.city.setagaya.lg.jp/mokuji/kusei/012/003/002/004/d00134581.html</v>
      </c>
      <c r="P267" s="2" t="str">
        <f t="shared" si="18"/>
        <v>https://www.google.co.jp/maps?q=35.622033,139.618465</v>
      </c>
      <c r="Q267" s="1">
        <f>VLOOKUP(N267,施設一覧!$I$2:$Q$1040,8,0)</f>
        <v>35.622033000000002</v>
      </c>
      <c r="R267" s="1">
        <f>VLOOKUP(N267,施設一覧!$I$2:$Q$1050,9,0)</f>
        <v>139.61846499999999</v>
      </c>
    </row>
    <row r="268" spans="1:18" ht="15" customHeight="1">
      <c r="A268" s="5">
        <v>275</v>
      </c>
      <c r="B268" s="5" t="s">
        <v>794</v>
      </c>
      <c r="C268" s="5" t="s">
        <v>407</v>
      </c>
      <c r="D268" s="5" t="s">
        <v>883</v>
      </c>
      <c r="E268" s="5" t="s">
        <v>408</v>
      </c>
      <c r="F268" s="31">
        <f>VLOOKUP(A268,認可保育園!$A$2:$D$510,4,0)</f>
        <v>0</v>
      </c>
      <c r="G268" s="31">
        <f>VLOOKUP(A268,認可保育園!$A$2:$E$298,5,0)</f>
        <v>0</v>
      </c>
      <c r="H268" s="31">
        <f>VLOOKUP(A268,認可保育園!$A$2:$F$510,6,0)</f>
        <v>0</v>
      </c>
      <c r="I268" s="31">
        <f>VLOOKUP(A268,認可保育園!$A$2:$G$510,7,0)</f>
        <v>0</v>
      </c>
      <c r="J268" s="31">
        <f>VLOOKUP(A268,認可保育園!$A$2:$H$510,8,0)</f>
        <v>1</v>
      </c>
      <c r="K268" s="31">
        <f>VLOOKUP(A268,認可保育園!$A$2:$I$510,9,0)</f>
        <v>0</v>
      </c>
      <c r="L268" s="31">
        <f t="shared" si="12"/>
        <v>1</v>
      </c>
      <c r="N268" s="1" t="s">
        <v>409</v>
      </c>
      <c r="O268" s="1" t="str">
        <f>VLOOKUP(N268,施設一覧!$I$2:$Q$1050,6,0)</f>
        <v>https://www.city.setagaya.lg.jp/mokuji/kusei/012/003/002/004/d00138996.html</v>
      </c>
      <c r="P268" s="2" t="str">
        <f t="shared" si="18"/>
        <v>https://www.google.co.jp/maps?q=35.6564117,139.6207895</v>
      </c>
      <c r="Q268" s="1">
        <f>VLOOKUP(N268,施設一覧!$I$2:$Q$1040,8,0)</f>
        <v>35.6564117</v>
      </c>
      <c r="R268" s="1">
        <f>VLOOKUP(N268,施設一覧!$I$2:$Q$1050,9,0)</f>
        <v>139.6207895</v>
      </c>
    </row>
    <row r="269" spans="1:18" ht="15" customHeight="1">
      <c r="A269" s="5">
        <v>276</v>
      </c>
      <c r="B269" s="5" t="s">
        <v>794</v>
      </c>
      <c r="C269" s="5" t="s">
        <v>838</v>
      </c>
      <c r="D269" s="5" t="s">
        <v>883</v>
      </c>
      <c r="E269" s="5" t="s">
        <v>785</v>
      </c>
      <c r="F269" s="31">
        <f>VLOOKUP(A269,認可保育園!$A$2:$D$510,4,0)</f>
        <v>1</v>
      </c>
      <c r="G269" s="31">
        <f>VLOOKUP(A269,認可保育園!$A$2:$E$298,5,0)</f>
        <v>0</v>
      </c>
      <c r="H269" s="31">
        <f>VLOOKUP(A269,認可保育園!$A$2:$F$510,6,0)</f>
        <v>0</v>
      </c>
      <c r="I269" s="31">
        <f>VLOOKUP(A269,認可保育園!$A$2:$G$510,7,0)</f>
        <v>0</v>
      </c>
      <c r="J269" s="31">
        <f>VLOOKUP(A269,認可保育園!$A$2:$H$510,8,0)</f>
        <v>0</v>
      </c>
      <c r="K269" s="31">
        <f>VLOOKUP(A269,認可保育園!$A$2:$I$510,9,0)</f>
        <v>0</v>
      </c>
      <c r="L269" s="31">
        <f t="shared" si="12"/>
        <v>1</v>
      </c>
      <c r="N269" s="1" t="s">
        <v>406</v>
      </c>
      <c r="O269" s="1" t="str">
        <f>VLOOKUP(N269,施設一覧!$I$2:$Q$1050,6,0)</f>
        <v>https://www.city.setagaya.lg.jp/mokuji/kusei/012/003/002/004/d00138954.html</v>
      </c>
      <c r="P269" s="2" t="str">
        <f t="shared" si="18"/>
        <v>https://www.google.co.jp/maps?q=35.6394821,139.6098413</v>
      </c>
      <c r="Q269" s="1">
        <f>VLOOKUP(N269,施設一覧!$I$2:$Q$1040,8,0)</f>
        <v>35.639482100000002</v>
      </c>
      <c r="R269" s="1">
        <f>VLOOKUP(N269,施設一覧!$I$2:$Q$1050,9,0)</f>
        <v>139.6098413</v>
      </c>
    </row>
    <row r="270" spans="1:18" ht="15" customHeight="1">
      <c r="A270" s="5">
        <v>277</v>
      </c>
      <c r="B270" s="5" t="s">
        <v>794</v>
      </c>
      <c r="C270" s="5" t="s">
        <v>281</v>
      </c>
      <c r="D270" s="5" t="s">
        <v>883</v>
      </c>
      <c r="E270" s="5" t="s">
        <v>282</v>
      </c>
      <c r="F270" s="31" t="str">
        <f>VLOOKUP(A270,認可保育園!$A$2:$D$510,4,0)</f>
        <v>-</v>
      </c>
      <c r="G270" s="31">
        <f>VLOOKUP(A270,認可保育園!$A$2:$E$298,5,0)</f>
        <v>0</v>
      </c>
      <c r="H270" s="31">
        <f>VLOOKUP(A270,認可保育園!$A$2:$F$510,6,0)</f>
        <v>0</v>
      </c>
      <c r="I270" s="31">
        <f>VLOOKUP(A270,認可保育園!$A$2:$G$510,7,0)</f>
        <v>0</v>
      </c>
      <c r="J270" s="31">
        <f>VLOOKUP(A270,認可保育園!$A$2:$H$510,8,0)</f>
        <v>0</v>
      </c>
      <c r="K270" s="31">
        <f>VLOOKUP(A270,認可保育園!$A$2:$I$510,9,0)</f>
        <v>1</v>
      </c>
      <c r="L270" s="31">
        <f t="shared" si="12"/>
        <v>1</v>
      </c>
      <c r="N270" s="1" t="s">
        <v>283</v>
      </c>
      <c r="O270" s="1" t="str">
        <f>VLOOKUP(N270,施設一覧!$I$2:$Q$1050,6,0)</f>
        <v>https://www.city.setagaya.lg.jp/mokuji/kusei/012/003/002/004/d00158773.html</v>
      </c>
      <c r="P270" s="2" t="str">
        <f t="shared" si="18"/>
        <v>https://www.google.co.jp/maps?q=35.642886,139.618095</v>
      </c>
      <c r="Q270" s="1">
        <f>VLOOKUP(N270,施設一覧!$I$2:$Q$1040,8,0)</f>
        <v>35.642885999999997</v>
      </c>
      <c r="R270" s="1">
        <f>VLOOKUP(N270,施設一覧!$I$2:$Q$1050,9,0)</f>
        <v>139.61809500000001</v>
      </c>
    </row>
    <row r="271" spans="1:18" ht="15" customHeight="1">
      <c r="A271" s="5">
        <v>278</v>
      </c>
      <c r="B271" s="5" t="s">
        <v>794</v>
      </c>
      <c r="C271" s="5" t="s">
        <v>443</v>
      </c>
      <c r="D271" s="5" t="s">
        <v>883</v>
      </c>
      <c r="E271" s="6" t="s">
        <v>786</v>
      </c>
      <c r="F271" s="31">
        <f>VLOOKUP(A271,認可保育園!$A$2:$D$510,4,0)</f>
        <v>1</v>
      </c>
      <c r="G271" s="31" t="str">
        <f>VLOOKUP(A271,認可保育園!$A$2:$E$298,5,0)</f>
        <v>-</v>
      </c>
      <c r="H271" s="31" t="str">
        <f>VLOOKUP(A271,認可保育園!$A$2:$F$510,6,0)</f>
        <v>-</v>
      </c>
      <c r="I271" s="31" t="str">
        <f>VLOOKUP(A271,認可保育園!$A$2:$G$510,7,0)</f>
        <v>-</v>
      </c>
      <c r="J271" s="31" t="str">
        <f>VLOOKUP(A271,認可保育園!$A$2:$H$510,8,0)</f>
        <v>-</v>
      </c>
      <c r="K271" s="31" t="str">
        <f>VLOOKUP(A271,認可保育園!$A$2:$I$510,9,0)</f>
        <v>-</v>
      </c>
      <c r="L271" s="31">
        <f t="shared" si="12"/>
        <v>1</v>
      </c>
      <c r="N271" s="1" t="s">
        <v>444</v>
      </c>
      <c r="O271" s="1" t="str">
        <f>VLOOKUP(N271,施設一覧!$I$2:$Q$1050,6,0)</f>
        <v>https://www.city.setagaya.lg.jp/mokuji/kusei/012/003/002/004/d00138999.html</v>
      </c>
      <c r="P271" s="2" t="str">
        <f t="shared" si="18"/>
        <v>https://www.google.co.jp/maps?q=35.643922,139.6147034</v>
      </c>
      <c r="Q271" s="1">
        <f>VLOOKUP(N271,施設一覧!$I$2:$Q$1040,8,0)</f>
        <v>35.643922000000003</v>
      </c>
      <c r="R271" s="1">
        <f>VLOOKUP(N271,施設一覧!$I$2:$Q$1050,9,0)</f>
        <v>139.6147034</v>
      </c>
    </row>
    <row r="272" spans="1:18" ht="15" customHeight="1">
      <c r="A272" s="5">
        <v>279</v>
      </c>
      <c r="B272" s="5" t="s">
        <v>794</v>
      </c>
      <c r="C272" s="5" t="s">
        <v>395</v>
      </c>
      <c r="D272" s="5" t="s">
        <v>883</v>
      </c>
      <c r="E272" s="5" t="s">
        <v>396</v>
      </c>
      <c r="F272" s="31">
        <f>VLOOKUP(A272,認可保育園!$A$2:$D$510,4,0)</f>
        <v>2</v>
      </c>
      <c r="G272" s="31">
        <f>VLOOKUP(A272,認可保育園!$A$2:$E$298,5,0)</f>
        <v>0</v>
      </c>
      <c r="H272" s="31">
        <f>VLOOKUP(A272,認可保育園!$A$2:$F$510,6,0)</f>
        <v>0</v>
      </c>
      <c r="I272" s="31">
        <f>VLOOKUP(A272,認可保育園!$A$2:$G$510,7,0)</f>
        <v>0</v>
      </c>
      <c r="J272" s="31">
        <f>VLOOKUP(A272,認可保育園!$A$2:$H$510,8,0)</f>
        <v>0</v>
      </c>
      <c r="K272" s="31">
        <f>VLOOKUP(A272,認可保育園!$A$2:$I$510,9,0)</f>
        <v>1</v>
      </c>
      <c r="L272" s="31">
        <f t="shared" si="12"/>
        <v>3</v>
      </c>
      <c r="N272" s="1" t="s">
        <v>397</v>
      </c>
      <c r="O272" s="1" t="str">
        <f>VLOOKUP(N272,施設一覧!$I$2:$Q$1050,6,0)</f>
        <v>https://www.city.setagaya.lg.jp/mokuji/kusei/012/003/002/004/d00140718.html</v>
      </c>
      <c r="P272" s="2" t="str">
        <f t="shared" si="18"/>
        <v>https://www.google.co.jp/maps?q=35.6301005,139.6086533</v>
      </c>
      <c r="Q272" s="1">
        <f>VLOOKUP(N272,施設一覧!$I$2:$Q$1040,8,0)</f>
        <v>35.630100499999998</v>
      </c>
      <c r="R272" s="1">
        <f>VLOOKUP(N272,施設一覧!$I$2:$Q$1050,9,0)</f>
        <v>139.60865329999999</v>
      </c>
    </row>
    <row r="273" spans="1:18" ht="15" customHeight="1">
      <c r="A273" s="5">
        <v>280</v>
      </c>
      <c r="B273" s="5" t="s">
        <v>794</v>
      </c>
      <c r="C273" s="5" t="s">
        <v>376</v>
      </c>
      <c r="D273" s="5" t="s">
        <v>883</v>
      </c>
      <c r="E273" s="5" t="s">
        <v>377</v>
      </c>
      <c r="F273" s="31">
        <f>VLOOKUP(A273,認可保育園!$A$2:$D$510,4,0)</f>
        <v>0</v>
      </c>
      <c r="G273" s="31">
        <f>VLOOKUP(A273,認可保育園!$A$2:$E$298,5,0)</f>
        <v>0</v>
      </c>
      <c r="H273" s="31">
        <f>VLOOKUP(A273,認可保育園!$A$2:$F$510,6,0)</f>
        <v>0</v>
      </c>
      <c r="I273" s="31">
        <f>VLOOKUP(A273,認可保育園!$A$2:$G$510,7,0)</f>
        <v>0</v>
      </c>
      <c r="J273" s="31">
        <f>VLOOKUP(A273,認可保育園!$A$2:$H$510,8,0)</f>
        <v>0</v>
      </c>
      <c r="K273" s="31">
        <f>VLOOKUP(A273,認可保育園!$A$2:$I$510,9,0)</f>
        <v>0</v>
      </c>
      <c r="L273" s="31">
        <f t="shared" si="12"/>
        <v>0</v>
      </c>
      <c r="N273" s="1" t="s">
        <v>378</v>
      </c>
      <c r="O273" s="1" t="str">
        <f>VLOOKUP(N273,施設一覧!$I$2:$Q$1050,6,0)</f>
        <v>https://www.city.setagaya.lg.jp/mokuji/kusei/012/003/002/004/d00145433.html</v>
      </c>
      <c r="P273" s="2" t="str">
        <f t="shared" si="18"/>
        <v>https://www.google.co.jp/maps?q=35.6423,139.615374</v>
      </c>
      <c r="Q273" s="1">
        <f>VLOOKUP(N273,施設一覧!$I$2:$Q$1040,8,0)</f>
        <v>35.642299999999999</v>
      </c>
      <c r="R273" s="1">
        <f>VLOOKUP(N273,施設一覧!$I$2:$Q$1050,9,0)</f>
        <v>139.615374</v>
      </c>
    </row>
    <row r="274" spans="1:18" ht="15" customHeight="1">
      <c r="A274" s="5">
        <v>281</v>
      </c>
      <c r="B274" s="5" t="s">
        <v>794</v>
      </c>
      <c r="C274" s="5" t="s">
        <v>839</v>
      </c>
      <c r="D274" s="5" t="s">
        <v>883</v>
      </c>
      <c r="E274" s="5" t="s">
        <v>417</v>
      </c>
      <c r="F274" s="31" t="str">
        <f>VLOOKUP(A274,認可保育園!$A$2:$D$510,4,0)</f>
        <v>-</v>
      </c>
      <c r="G274" s="31">
        <f>VLOOKUP(A274,認可保育園!$A$2:$E$298,5,0)</f>
        <v>0</v>
      </c>
      <c r="H274" s="31">
        <f>VLOOKUP(A274,認可保育園!$A$2:$F$510,6,0)</f>
        <v>0</v>
      </c>
      <c r="I274" s="31">
        <f>VLOOKUP(A274,認可保育園!$A$2:$G$510,7,0)</f>
        <v>0</v>
      </c>
      <c r="J274" s="31">
        <f>VLOOKUP(A274,認可保育園!$A$2:$H$510,8,0)</f>
        <v>0</v>
      </c>
      <c r="K274" s="31">
        <f>VLOOKUP(A274,認可保育園!$A$2:$I$510,9,0)</f>
        <v>0</v>
      </c>
      <c r="L274" s="31">
        <f t="shared" si="12"/>
        <v>0</v>
      </c>
      <c r="N274" s="1" t="s">
        <v>418</v>
      </c>
      <c r="O274" s="1" t="str">
        <f>VLOOKUP(N274,施設一覧!$I$2:$Q$1050,6,0)</f>
        <v>https://www.city.setagaya.lg.jp/mokuji/kusei/012/003/002/004/d00138073.html</v>
      </c>
      <c r="P274" s="2" t="str">
        <f t="shared" si="18"/>
        <v>https://www.google.co.jp/maps?q=35.647518,139.607093</v>
      </c>
      <c r="Q274" s="1">
        <f>VLOOKUP(N274,施設一覧!$I$2:$Q$1040,8,0)</f>
        <v>35.647517999999998</v>
      </c>
      <c r="R274" s="1">
        <f>VLOOKUP(N274,施設一覧!$I$2:$Q$1050,9,0)</f>
        <v>139.60709299999999</v>
      </c>
    </row>
    <row r="275" spans="1:18" ht="15" customHeight="1">
      <c r="A275" s="5">
        <v>282</v>
      </c>
      <c r="B275" s="5" t="s">
        <v>794</v>
      </c>
      <c r="C275" s="5" t="s">
        <v>448</v>
      </c>
      <c r="D275" s="5" t="s">
        <v>883</v>
      </c>
      <c r="E275" s="5" t="s">
        <v>449</v>
      </c>
      <c r="F275" s="31">
        <f>VLOOKUP(A275,認可保育園!$A$2:$D$510,4,0)</f>
        <v>0</v>
      </c>
      <c r="G275" s="31">
        <f>VLOOKUP(A275,認可保育園!$A$2:$E$298,5,0)</f>
        <v>0</v>
      </c>
      <c r="H275" s="31">
        <f>VLOOKUP(A275,認可保育園!$A$2:$F$510,6,0)</f>
        <v>0</v>
      </c>
      <c r="I275" s="31">
        <f>VLOOKUP(A275,認可保育園!$A$2:$G$510,7,0)</f>
        <v>0</v>
      </c>
      <c r="J275" s="31">
        <f>VLOOKUP(A275,認可保育園!$A$2:$H$510,8,0)</f>
        <v>0</v>
      </c>
      <c r="K275" s="31">
        <f>VLOOKUP(A275,認可保育園!$A$2:$I$510,9,0)</f>
        <v>1</v>
      </c>
      <c r="L275" s="31">
        <f t="shared" si="12"/>
        <v>1</v>
      </c>
      <c r="N275" s="1" t="s">
        <v>450</v>
      </c>
      <c r="O275" s="1" t="str">
        <f>VLOOKUP(N275,施設一覧!$I$2:$Q$1050,6,0)</f>
        <v>https://www.city.setagaya.lg.jp/mokuji/kusei/012/003/002/004/d00131247.html</v>
      </c>
      <c r="P275" s="2" t="str">
        <f t="shared" si="18"/>
        <v>https://www.google.co.jp/maps?q=35.6451105,139.6083872</v>
      </c>
      <c r="Q275" s="1">
        <f>VLOOKUP(N275,施設一覧!$I$2:$Q$1040,8,0)</f>
        <v>35.645110500000001</v>
      </c>
      <c r="R275" s="1">
        <f>VLOOKUP(N275,施設一覧!$I$2:$Q$1050,9,0)</f>
        <v>139.60838720000001</v>
      </c>
    </row>
    <row r="276" spans="1:18" ht="15" customHeight="1">
      <c r="A276" s="5">
        <v>283</v>
      </c>
      <c r="B276" s="5" t="s">
        <v>794</v>
      </c>
      <c r="C276" s="5" t="s">
        <v>445</v>
      </c>
      <c r="D276" s="5" t="s">
        <v>883</v>
      </c>
      <c r="E276" s="5" t="s">
        <v>446</v>
      </c>
      <c r="F276" s="31">
        <f>VLOOKUP(A276,認可保育園!$A$2:$D$510,4,0)</f>
        <v>0</v>
      </c>
      <c r="G276" s="31">
        <f>VLOOKUP(A276,認可保育園!$A$2:$E$298,5,0)</f>
        <v>0</v>
      </c>
      <c r="H276" s="31">
        <f>VLOOKUP(A276,認可保育園!$A$2:$F$510,6,0)</f>
        <v>0</v>
      </c>
      <c r="I276" s="31" t="str">
        <f>VLOOKUP(A276,認可保育園!$A$2:$G$510,7,0)</f>
        <v>-</v>
      </c>
      <c r="J276" s="31" t="str">
        <f>VLOOKUP(A276,認可保育園!$A$2:$H$510,8,0)</f>
        <v>-</v>
      </c>
      <c r="K276" s="31" t="str">
        <f>VLOOKUP(A276,認可保育園!$A$2:$I$510,9,0)</f>
        <v>-</v>
      </c>
      <c r="L276" s="31">
        <f t="shared" si="12"/>
        <v>0</v>
      </c>
      <c r="N276" s="1" t="s">
        <v>447</v>
      </c>
      <c r="O276" s="1" t="str">
        <f>VLOOKUP(N276,施設一覧!$I$2:$Q$1050,6,0)</f>
        <v>https://www.city.setagaya.lg.jp/mokuji/kusei/012/003/002/004/d00124616.html</v>
      </c>
      <c r="P276" s="2" t="str">
        <f t="shared" si="18"/>
        <v>https://www.google.co.jp/maps?q=35.6565395,139.6127445</v>
      </c>
      <c r="Q276" s="1">
        <f>VLOOKUP(N276,施設一覧!$I$2:$Q$1040,8,0)</f>
        <v>35.656539500000001</v>
      </c>
      <c r="R276" s="1">
        <f>VLOOKUP(N276,施設一覧!$I$2:$Q$1050,9,0)</f>
        <v>139.61274449999999</v>
      </c>
    </row>
    <row r="277" spans="1:18" ht="15" customHeight="1">
      <c r="A277" s="5">
        <v>284</v>
      </c>
      <c r="B277" s="5" t="s">
        <v>794</v>
      </c>
      <c r="C277" s="6" t="s">
        <v>4161</v>
      </c>
      <c r="D277" s="6" t="s">
        <v>880</v>
      </c>
      <c r="E277" s="5" t="s">
        <v>332</v>
      </c>
      <c r="F277" s="31">
        <f>VLOOKUP(A277,認可保育園!$A$2:$D$510,4,0)</f>
        <v>0</v>
      </c>
      <c r="G277" s="31">
        <f>VLOOKUP(A277,認可保育園!$A$2:$E$298,5,0)</f>
        <v>0</v>
      </c>
      <c r="H277" s="31">
        <f>VLOOKUP(A277,認可保育園!$A$2:$F$510,6,0)</f>
        <v>0</v>
      </c>
      <c r="I277" s="31">
        <f>VLOOKUP(A277,認可保育園!$A$2:$G$510,7,0)</f>
        <v>1</v>
      </c>
      <c r="J277" s="31">
        <f>VLOOKUP(A277,認可保育園!$A$2:$H$510,8,0)</f>
        <v>2</v>
      </c>
      <c r="K277" s="31">
        <f>VLOOKUP(A277,認可保育園!$A$2:$I$510,9,0)</f>
        <v>4</v>
      </c>
      <c r="L277" s="31">
        <f t="shared" ref="L277:L340" si="19">SUM(F277:K277)</f>
        <v>7</v>
      </c>
      <c r="N277" s="1" t="s">
        <v>333</v>
      </c>
      <c r="O277" s="1" t="str">
        <f>VLOOKUP(N277,施設一覧!$I$2:$Q$1050,6,0)</f>
        <v>https://www.city.setagaya.lg.jp/mokuji/kusei/012/003/002/004/d00152084.html</v>
      </c>
      <c r="P277" s="2" t="str">
        <f t="shared" si="18"/>
        <v>https://www.google.co.jp/maps?q=35.650576,139.610725</v>
      </c>
      <c r="Q277" s="1">
        <f>VLOOKUP(N277,施設一覧!$I$2:$Q$1040,8,0)</f>
        <v>35.650576000000001</v>
      </c>
      <c r="R277" s="1">
        <f>VLOOKUP(N277,施設一覧!$I$2:$Q$1050,9,0)</f>
        <v>139.610725</v>
      </c>
    </row>
    <row r="278" spans="1:18" ht="15" customHeight="1">
      <c r="A278" s="5">
        <v>285</v>
      </c>
      <c r="B278" s="5" t="s">
        <v>794</v>
      </c>
      <c r="C278" s="5" t="s">
        <v>329</v>
      </c>
      <c r="D278" s="5" t="s">
        <v>883</v>
      </c>
      <c r="E278" s="5" t="s">
        <v>330</v>
      </c>
      <c r="F278" s="31">
        <f>VLOOKUP(A278,認可保育園!$A$2:$D$510,4,0)</f>
        <v>0</v>
      </c>
      <c r="G278" s="31">
        <f>VLOOKUP(A278,認可保育園!$A$2:$E$298,5,0)</f>
        <v>0</v>
      </c>
      <c r="H278" s="31">
        <f>VLOOKUP(A278,認可保育園!$A$2:$F$510,6,0)</f>
        <v>0</v>
      </c>
      <c r="I278" s="31">
        <f>VLOOKUP(A278,認可保育園!$A$2:$G$510,7,0)</f>
        <v>0</v>
      </c>
      <c r="J278" s="31">
        <f>VLOOKUP(A278,認可保育園!$A$2:$H$510,8,0)</f>
        <v>2</v>
      </c>
      <c r="K278" s="31">
        <f>VLOOKUP(A278,認可保育園!$A$2:$I$510,9,0)</f>
        <v>3</v>
      </c>
      <c r="L278" s="31">
        <f t="shared" si="19"/>
        <v>5</v>
      </c>
      <c r="N278" s="1" t="s">
        <v>331</v>
      </c>
      <c r="O278" s="1" t="str">
        <f>VLOOKUP(N278,施設一覧!$I$2:$Q$1050,6,0)</f>
        <v>https://www.city.setagaya.lg.jp/mokuji/kusei/012/003/002/004/d00151971.html</v>
      </c>
      <c r="P278" s="2" t="str">
        <f t="shared" si="18"/>
        <v>https://www.google.co.jp/maps?q=35.6580260743408,139.61126048095</v>
      </c>
      <c r="Q278" s="1">
        <f>VLOOKUP(N278,施設一覧!$I$2:$Q$1040,8,0)</f>
        <v>35.658026074340803</v>
      </c>
      <c r="R278" s="1">
        <f>VLOOKUP(N278,施設一覧!$I$2:$Q$1050,9,0)</f>
        <v>139.61126048094999</v>
      </c>
    </row>
    <row r="279" spans="1:18" ht="15" customHeight="1">
      <c r="A279" s="5">
        <v>286</v>
      </c>
      <c r="B279" s="5" t="s">
        <v>794</v>
      </c>
      <c r="C279" s="5" t="s">
        <v>326</v>
      </c>
      <c r="D279" s="5" t="s">
        <v>883</v>
      </c>
      <c r="E279" s="5" t="s">
        <v>327</v>
      </c>
      <c r="F279" s="31">
        <f>VLOOKUP(A279,認可保育園!$A$2:$D$510,4,0)</f>
        <v>0</v>
      </c>
      <c r="G279" s="31">
        <f>VLOOKUP(A279,認可保育園!$A$2:$E$298,5,0)</f>
        <v>0</v>
      </c>
      <c r="H279" s="31">
        <f>VLOOKUP(A279,認可保育園!$A$2:$F$510,6,0)</f>
        <v>0</v>
      </c>
      <c r="I279" s="31">
        <f>VLOOKUP(A279,認可保育園!$A$2:$G$510,7,0)</f>
        <v>0</v>
      </c>
      <c r="J279" s="31">
        <f>VLOOKUP(A279,認可保育園!$A$2:$H$510,8,0)</f>
        <v>0</v>
      </c>
      <c r="K279" s="31">
        <f>VLOOKUP(A279,認可保育園!$A$2:$I$510,9,0)</f>
        <v>1</v>
      </c>
      <c r="L279" s="31">
        <f t="shared" si="19"/>
        <v>1</v>
      </c>
      <c r="N279" s="1" t="s">
        <v>328</v>
      </c>
      <c r="O279" s="1" t="str">
        <f>VLOOKUP(N279,施設一覧!$I$2:$Q$1050,6,0)</f>
        <v>https://www.city.setagaya.lg.jp/mokuji/kusei/012/003/002/004/d00151974.html</v>
      </c>
      <c r="P279" s="2" t="str">
        <f t="shared" si="18"/>
        <v>https://www.google.co.jp/maps?q=35.6233580979575,139.610298198394</v>
      </c>
      <c r="Q279" s="1">
        <f>VLOOKUP(N279,施設一覧!$I$2:$Q$1040,8,0)</f>
        <v>35.6233580979575</v>
      </c>
      <c r="R279" s="1">
        <f>VLOOKUP(N279,施設一覧!$I$2:$Q$1050,9,0)</f>
        <v>139.61029819839399</v>
      </c>
    </row>
    <row r="280" spans="1:18" ht="15" customHeight="1">
      <c r="A280" s="5">
        <v>287</v>
      </c>
      <c r="B280" s="5" t="s">
        <v>794</v>
      </c>
      <c r="C280" s="6" t="s">
        <v>4162</v>
      </c>
      <c r="D280" s="5" t="s">
        <v>883</v>
      </c>
      <c r="E280" s="5" t="s">
        <v>327</v>
      </c>
      <c r="F280" s="31" t="str">
        <f>VLOOKUP(A280,認可保育園!$A$2:$D$510,4,0)</f>
        <v>-</v>
      </c>
      <c r="G280" s="31" t="str">
        <f>VLOOKUP(A280,認可保育園!$A$2:$E$298,5,0)</f>
        <v>-</v>
      </c>
      <c r="H280" s="31" t="str">
        <f>VLOOKUP(A280,認可保育園!$A$2:$F$510,6,0)</f>
        <v>-</v>
      </c>
      <c r="I280" s="31">
        <f>VLOOKUP(A280,認可保育園!$A$2:$G$510,7,0)</f>
        <v>0</v>
      </c>
      <c r="J280" s="31">
        <f>VLOOKUP(A280,認可保育園!$A$2:$H$510,8,0)</f>
        <v>0</v>
      </c>
      <c r="K280" s="31">
        <f>VLOOKUP(A280,認可保育園!$A$2:$I$510,9,0)</f>
        <v>0</v>
      </c>
      <c r="L280" s="31">
        <f t="shared" si="19"/>
        <v>0</v>
      </c>
      <c r="N280" s="1" t="s">
        <v>328</v>
      </c>
      <c r="O280" s="1" t="str">
        <f>VLOOKUP(N280,施設一覧!$I$2:$Q$1050,6,0)</f>
        <v>https://www.city.setagaya.lg.jp/mokuji/kusei/012/003/002/004/d00151974.html</v>
      </c>
      <c r="P280" s="2" t="str">
        <f t="shared" si="18"/>
        <v>https://www.google.co.jp/maps?q=35.6233580979575,139.610298198394</v>
      </c>
      <c r="Q280" s="1">
        <f>VLOOKUP(N280,施設一覧!$I$2:$Q$1040,8,0)</f>
        <v>35.6233580979575</v>
      </c>
      <c r="R280" s="1">
        <f>VLOOKUP(N280,施設一覧!$I$2:$Q$1050,9,0)</f>
        <v>139.61029819839399</v>
      </c>
    </row>
    <row r="281" spans="1:18" ht="15" customHeight="1">
      <c r="A281" s="5">
        <v>288</v>
      </c>
      <c r="B281" s="5" t="s">
        <v>794</v>
      </c>
      <c r="C281" s="5" t="s">
        <v>840</v>
      </c>
      <c r="D281" s="5" t="s">
        <v>883</v>
      </c>
      <c r="E281" s="5" t="s">
        <v>787</v>
      </c>
      <c r="F281" s="31">
        <f>VLOOKUP(A281,認可保育園!$A$2:$D$510,4,0)</f>
        <v>0</v>
      </c>
      <c r="G281" s="31">
        <f>VLOOKUP(A281,認可保育園!$A$2:$E$298,5,0)</f>
        <v>0</v>
      </c>
      <c r="H281" s="31">
        <f>VLOOKUP(A281,認可保育園!$A$2:$F$510,6,0)</f>
        <v>0</v>
      </c>
      <c r="I281" s="31" t="str">
        <f>VLOOKUP(A281,認可保育園!$A$2:$G$510,7,0)</f>
        <v>-</v>
      </c>
      <c r="J281" s="31" t="str">
        <f>VLOOKUP(A281,認可保育園!$A$2:$H$510,8,0)</f>
        <v>-</v>
      </c>
      <c r="K281" s="31" t="str">
        <f>VLOOKUP(A281,認可保育園!$A$2:$I$510,9,0)</f>
        <v>-</v>
      </c>
      <c r="L281" s="31">
        <f t="shared" si="19"/>
        <v>0</v>
      </c>
      <c r="N281" s="1" t="s">
        <v>325</v>
      </c>
      <c r="O281" s="1" t="str">
        <f>VLOOKUP(N281,施設一覧!$I$2:$Q$1050,6,0)</f>
        <v>https://www.city.setagaya.lg.jp/mokuji/kusei/012/003/002/004/d00148446.html</v>
      </c>
      <c r="P281" s="2" t="str">
        <f t="shared" si="18"/>
        <v>https://www.google.co.jp/maps?q=35.6410859,139.5999521</v>
      </c>
      <c r="Q281" s="1">
        <f>VLOOKUP(N281,施設一覧!$I$2:$Q$1040,8,0)</f>
        <v>35.6410859</v>
      </c>
      <c r="R281" s="1">
        <f>VLOOKUP(N281,施設一覧!$I$2:$Q$1050,9,0)</f>
        <v>139.5999521</v>
      </c>
    </row>
    <row r="282" spans="1:18" ht="15" customHeight="1">
      <c r="A282" s="5">
        <v>289</v>
      </c>
      <c r="B282" s="5" t="s">
        <v>794</v>
      </c>
      <c r="C282" s="5" t="s">
        <v>841</v>
      </c>
      <c r="D282" s="5" t="s">
        <v>883</v>
      </c>
      <c r="E282" s="5" t="s">
        <v>787</v>
      </c>
      <c r="F282" s="31">
        <f>VLOOKUP(A282,認可保育園!$A$2:$D$510,4,0)</f>
        <v>0</v>
      </c>
      <c r="G282" s="31">
        <f>VLOOKUP(A282,認可保育園!$A$2:$E$298,5,0)</f>
        <v>0</v>
      </c>
      <c r="H282" s="31">
        <f>VLOOKUP(A282,認可保育園!$A$2:$F$510,6,0)</f>
        <v>0</v>
      </c>
      <c r="I282" s="31" t="str">
        <f>VLOOKUP(A282,認可保育園!$A$2:$G$510,7,0)</f>
        <v>-</v>
      </c>
      <c r="J282" s="31" t="str">
        <f>VLOOKUP(A282,認可保育園!$A$2:$H$510,8,0)</f>
        <v>-</v>
      </c>
      <c r="K282" s="31" t="str">
        <f>VLOOKUP(A282,認可保育園!$A$2:$I$510,9,0)</f>
        <v>-</v>
      </c>
      <c r="L282" s="31">
        <f t="shared" si="19"/>
        <v>0</v>
      </c>
      <c r="N282" s="1" t="s">
        <v>325</v>
      </c>
      <c r="O282" s="1" t="str">
        <f>VLOOKUP(N282,施設一覧!$I$2:$Q$1050,6,0)</f>
        <v>https://www.city.setagaya.lg.jp/mokuji/kusei/012/003/002/004/d00148446.html</v>
      </c>
      <c r="P282" s="2" t="str">
        <f t="shared" si="18"/>
        <v>https://www.google.co.jp/maps?q=35.6410859,139.5999521</v>
      </c>
      <c r="Q282" s="1">
        <f>VLOOKUP(N282,施設一覧!$I$2:$Q$1040,8,0)</f>
        <v>35.6410859</v>
      </c>
      <c r="R282" s="1">
        <f>VLOOKUP(N282,施設一覧!$I$2:$Q$1050,9,0)</f>
        <v>139.5999521</v>
      </c>
    </row>
    <row r="283" spans="1:18" ht="15" customHeight="1">
      <c r="A283" s="5">
        <v>290</v>
      </c>
      <c r="B283" s="5" t="s">
        <v>794</v>
      </c>
      <c r="C283" s="5" t="s">
        <v>309</v>
      </c>
      <c r="D283" s="5" t="s">
        <v>883</v>
      </c>
      <c r="E283" s="5" t="s">
        <v>310</v>
      </c>
      <c r="F283" s="31">
        <f>VLOOKUP(A283,認可保育園!$A$2:$D$510,4,0)</f>
        <v>0</v>
      </c>
      <c r="G283" s="31">
        <f>VLOOKUP(A283,認可保育園!$A$2:$E$298,5,0)</f>
        <v>0</v>
      </c>
      <c r="H283" s="31">
        <f>VLOOKUP(A283,認可保育園!$A$2:$F$510,6,0)</f>
        <v>0</v>
      </c>
      <c r="I283" s="31">
        <f>VLOOKUP(A283,認可保育園!$A$2:$G$510,7,0)</f>
        <v>0</v>
      </c>
      <c r="J283" s="31">
        <f>VLOOKUP(A283,認可保育園!$A$2:$H$510,8,0)</f>
        <v>0</v>
      </c>
      <c r="K283" s="31">
        <f>VLOOKUP(A283,認可保育園!$A$2:$I$510,9,0)</f>
        <v>1</v>
      </c>
      <c r="L283" s="31">
        <f t="shared" si="19"/>
        <v>1</v>
      </c>
      <c r="N283" s="1" t="s">
        <v>311</v>
      </c>
      <c r="O283" s="1" t="str">
        <f>VLOOKUP(N283,施設一覧!$I$2:$Q$1050,6,0)</f>
        <v>https://www.city.setagaya.lg.jp/mokuji/kusei/012/003/002/004/d00155109.html</v>
      </c>
      <c r="P283" s="2" t="str">
        <f t="shared" si="18"/>
        <v>https://www.google.co.jp/maps?q=35.6346202,139.599741399999</v>
      </c>
      <c r="Q283" s="1">
        <f>VLOOKUP(N283,施設一覧!$I$2:$Q$1040,8,0)</f>
        <v>35.634620200000001</v>
      </c>
      <c r="R283" s="1">
        <f>VLOOKUP(N283,施設一覧!$I$2:$Q$1050,9,0)</f>
        <v>139.599741399999</v>
      </c>
    </row>
    <row r="284" spans="1:18" ht="15" customHeight="1">
      <c r="A284" s="5">
        <v>291</v>
      </c>
      <c r="B284" s="5" t="s">
        <v>794</v>
      </c>
      <c r="C284" s="5" t="s">
        <v>842</v>
      </c>
      <c r="D284" s="5" t="s">
        <v>883</v>
      </c>
      <c r="E284" s="5" t="s">
        <v>279</v>
      </c>
      <c r="F284" s="31">
        <f>VLOOKUP(A284,認可保育園!$A$2:$D$510,4,0)</f>
        <v>0</v>
      </c>
      <c r="G284" s="31">
        <f>VLOOKUP(A284,認可保育園!$A$2:$E$298,5,0)</f>
        <v>0</v>
      </c>
      <c r="H284" s="31">
        <f>VLOOKUP(A284,認可保育園!$A$2:$F$510,6,0)</f>
        <v>0</v>
      </c>
      <c r="I284" s="31" t="str">
        <f>VLOOKUP(A284,認可保育園!$A$2:$G$510,7,0)</f>
        <v>-</v>
      </c>
      <c r="J284" s="31" t="str">
        <f>VLOOKUP(A284,認可保育園!$A$2:$H$510,8,0)</f>
        <v>-</v>
      </c>
      <c r="K284" s="31" t="str">
        <f>VLOOKUP(A284,認可保育園!$A$2:$I$510,9,0)</f>
        <v>-</v>
      </c>
      <c r="L284" s="31">
        <f t="shared" si="19"/>
        <v>0</v>
      </c>
      <c r="N284" s="1" t="s">
        <v>280</v>
      </c>
      <c r="O284" s="1" t="str">
        <f>VLOOKUP(N284,施設一覧!$I$2:$Q$1050,6,0)</f>
        <v xml:space="preserve">https://www.city.setagaya.lg.jp/mokuji/kusei/012/003/002/004/d00158776.html </v>
      </c>
      <c r="P284" s="2" t="str">
        <f t="shared" si="18"/>
        <v>https://www.google.co.jp/maps?q=35.631876,139.600814</v>
      </c>
      <c r="Q284" s="1">
        <f>VLOOKUP(N284,施設一覧!$I$2:$Q$1040,8,0)</f>
        <v>35.631875999999998</v>
      </c>
      <c r="R284" s="1">
        <f>VLOOKUP(N284,施設一覧!$I$2:$Q$1050,9,0)</f>
        <v>139.60081400000001</v>
      </c>
    </row>
    <row r="285" spans="1:18" ht="15" customHeight="1">
      <c r="A285" s="5">
        <v>292</v>
      </c>
      <c r="B285" s="5" t="s">
        <v>794</v>
      </c>
      <c r="C285" s="5" t="s">
        <v>306</v>
      </c>
      <c r="D285" s="5" t="s">
        <v>883</v>
      </c>
      <c r="E285" s="5" t="s">
        <v>307</v>
      </c>
      <c r="F285" s="31" t="str">
        <f>VLOOKUP(A285,認可保育園!$A$2:$D$510,4,0)</f>
        <v>-</v>
      </c>
      <c r="G285" s="31" t="str">
        <f>VLOOKUP(A285,認可保育園!$A$2:$E$298,5,0)</f>
        <v>-</v>
      </c>
      <c r="H285" s="31" t="str">
        <f>VLOOKUP(A285,認可保育園!$A$2:$F$510,6,0)</f>
        <v>-</v>
      </c>
      <c r="I285" s="31">
        <f>VLOOKUP(A285,認可保育園!$A$2:$G$510,7,0)</f>
        <v>0</v>
      </c>
      <c r="J285" s="31">
        <f>VLOOKUP(A285,認可保育園!$A$2:$H$510,8,0)</f>
        <v>0</v>
      </c>
      <c r="K285" s="31">
        <f>VLOOKUP(A285,認可保育園!$A$2:$I$510,9,0)</f>
        <v>4</v>
      </c>
      <c r="L285" s="31">
        <f t="shared" si="19"/>
        <v>4</v>
      </c>
      <c r="N285" s="1" t="s">
        <v>308</v>
      </c>
      <c r="O285" s="1" t="str">
        <f>VLOOKUP(N285,施設一覧!$I$2:$Q$1050,6,0)</f>
        <v>https://www.city.setagaya.lg.jp/mokuji/kusei/012/003/002/004/d00155095.html</v>
      </c>
      <c r="P285" s="2" t="str">
        <f t="shared" si="18"/>
        <v>https://www.google.co.jp/maps?q=35.6498575,139.6249049</v>
      </c>
      <c r="Q285" s="1">
        <f>VLOOKUP(N285,施設一覧!$I$2:$Q$1040,8,0)</f>
        <v>35.649857500000003</v>
      </c>
      <c r="R285" s="1">
        <f>VLOOKUP(N285,施設一覧!$I$2:$Q$1050,9,0)</f>
        <v>139.62490489999999</v>
      </c>
    </row>
    <row r="286" spans="1:18" ht="15" customHeight="1">
      <c r="A286" s="5">
        <v>293</v>
      </c>
      <c r="B286" s="5" t="s">
        <v>794</v>
      </c>
      <c r="C286" s="5" t="s">
        <v>277</v>
      </c>
      <c r="D286" s="5" t="s">
        <v>883</v>
      </c>
      <c r="E286" s="6" t="s">
        <v>788</v>
      </c>
      <c r="F286" s="31">
        <f>VLOOKUP(A286,認可保育園!$A$2:$D$510,4,0)</f>
        <v>0</v>
      </c>
      <c r="G286" s="31">
        <f>VLOOKUP(A286,認可保育園!$A$2:$E$298,5,0)</f>
        <v>0</v>
      </c>
      <c r="H286" s="31">
        <f>VLOOKUP(A286,認可保育園!$A$2:$F$510,6,0)</f>
        <v>0</v>
      </c>
      <c r="I286" s="31" t="str">
        <f>VLOOKUP(A286,認可保育園!$A$2:$G$510,7,0)</f>
        <v>-</v>
      </c>
      <c r="J286" s="31" t="str">
        <f>VLOOKUP(A286,認可保育園!$A$2:$H$510,8,0)</f>
        <v>-</v>
      </c>
      <c r="K286" s="31" t="str">
        <f>VLOOKUP(A286,認可保育園!$A$2:$I$510,9,0)</f>
        <v>-</v>
      </c>
      <c r="L286" s="31">
        <f t="shared" si="19"/>
        <v>0</v>
      </c>
      <c r="N286" s="1" t="s">
        <v>278</v>
      </c>
      <c r="O286" s="1" t="str">
        <f>VLOOKUP(N286,施設一覧!$I$2:$Q$1050,6,0)</f>
        <v>https://www.city.setagaya.lg.jp/mokuji/kusei/012/003/002/004/d00158778.html</v>
      </c>
      <c r="P286" s="2" t="str">
        <f t="shared" si="18"/>
        <v>https://www.google.co.jp/maps?q=35.647331,139.621743</v>
      </c>
      <c r="Q286" s="1">
        <f>VLOOKUP(N286,施設一覧!$I$2:$Q$1040,8,0)</f>
        <v>35.647331000000001</v>
      </c>
      <c r="R286" s="1">
        <f>VLOOKUP(N286,施設一覧!$I$2:$Q$1050,9,0)</f>
        <v>139.62174300000001</v>
      </c>
    </row>
    <row r="287" spans="1:18" ht="15" customHeight="1">
      <c r="A287" s="5">
        <v>294</v>
      </c>
      <c r="B287" s="5" t="s">
        <v>794</v>
      </c>
      <c r="C287" s="5" t="s">
        <v>274</v>
      </c>
      <c r="D287" s="5" t="s">
        <v>883</v>
      </c>
      <c r="E287" s="5" t="s">
        <v>275</v>
      </c>
      <c r="F287" s="31">
        <f>VLOOKUP(A287,認可保育園!$A$2:$D$510,4,0)</f>
        <v>0</v>
      </c>
      <c r="G287" s="31">
        <f>VLOOKUP(A287,認可保育園!$A$2:$E$298,5,0)</f>
        <v>0</v>
      </c>
      <c r="H287" s="31">
        <f>VLOOKUP(A287,認可保育園!$A$2:$F$510,6,0)</f>
        <v>0</v>
      </c>
      <c r="I287" s="31">
        <f>VLOOKUP(A287,認可保育園!$A$2:$G$510,7,0)</f>
        <v>1</v>
      </c>
      <c r="J287" s="31">
        <f>VLOOKUP(A287,認可保育園!$A$2:$H$510,8,0)</f>
        <v>4</v>
      </c>
      <c r="K287" s="31">
        <f>VLOOKUP(A287,認可保育園!$A$2:$I$510,9,0)</f>
        <v>1</v>
      </c>
      <c r="L287" s="31">
        <f t="shared" si="19"/>
        <v>6</v>
      </c>
      <c r="N287" s="1" t="s">
        <v>276</v>
      </c>
      <c r="O287" s="1" t="str">
        <f>VLOOKUP(N287,施設一覧!$I$2:$Q$1050,6,0)</f>
        <v>https://www.city.setagaya.lg.jp/mokuji/kusei/012/003/002/004/d00158780.html</v>
      </c>
      <c r="P287" s="2" t="str">
        <f t="shared" si="18"/>
        <v>https://www.google.co.jp/maps?q=35.651702,139.613594</v>
      </c>
      <c r="Q287" s="1">
        <f>VLOOKUP(N287,施設一覧!$I$2:$Q$1040,8,0)</f>
        <v>35.651702</v>
      </c>
      <c r="R287" s="1">
        <f>VLOOKUP(N287,施設一覧!$I$2:$Q$1050,9,0)</f>
        <v>139.61359400000001</v>
      </c>
    </row>
    <row r="288" spans="1:18" ht="15" customHeight="1">
      <c r="A288" s="5">
        <v>295</v>
      </c>
      <c r="B288" s="5" t="s">
        <v>794</v>
      </c>
      <c r="C288" s="5" t="s">
        <v>271</v>
      </c>
      <c r="D288" s="5" t="s">
        <v>883</v>
      </c>
      <c r="E288" s="5" t="s">
        <v>272</v>
      </c>
      <c r="F288" s="31">
        <f>VLOOKUP(A288,認可保育園!$A$2:$D$510,4,0)</f>
        <v>0</v>
      </c>
      <c r="G288" s="31">
        <f>VLOOKUP(A288,認可保育園!$A$2:$E$298,5,0)</f>
        <v>0</v>
      </c>
      <c r="H288" s="31">
        <f>VLOOKUP(A288,認可保育園!$A$2:$F$510,6,0)</f>
        <v>0</v>
      </c>
      <c r="I288" s="31">
        <f>VLOOKUP(A288,認可保育園!$A$2:$G$510,7,0)</f>
        <v>0</v>
      </c>
      <c r="J288" s="31">
        <f>VLOOKUP(A288,認可保育園!$A$2:$H$510,8,0)</f>
        <v>0</v>
      </c>
      <c r="K288" s="31">
        <f>VLOOKUP(A288,認可保育園!$A$2:$I$510,9,0)</f>
        <v>0</v>
      </c>
      <c r="L288" s="31">
        <f t="shared" si="19"/>
        <v>0</v>
      </c>
      <c r="N288" s="1" t="s">
        <v>273</v>
      </c>
      <c r="O288" s="1" t="str">
        <f>VLOOKUP(N288,施設一覧!$I$2:$Q$1050,6,0)</f>
        <v>https://www.city.setagaya.lg.jp/mokuji/kusei/012/003/002/004/d00158783.html</v>
      </c>
      <c r="P288" s="2" t="str">
        <f t="shared" si="18"/>
        <v>https://www.google.co.jp/maps?q=35.655723,139.617914</v>
      </c>
      <c r="Q288" s="1">
        <f>VLOOKUP(N288,施設一覧!$I$2:$Q$1040,8,0)</f>
        <v>35.655723000000002</v>
      </c>
      <c r="R288" s="1">
        <f>VLOOKUP(N288,施設一覧!$I$2:$Q$1050,9,0)</f>
        <v>139.61791400000001</v>
      </c>
    </row>
    <row r="289" spans="1:18" ht="15" customHeight="1">
      <c r="A289" s="5">
        <v>296</v>
      </c>
      <c r="B289" s="5" t="s">
        <v>794</v>
      </c>
      <c r="C289" s="5" t="s">
        <v>864</v>
      </c>
      <c r="D289" s="5" t="s">
        <v>883</v>
      </c>
      <c r="E289" s="5" t="s">
        <v>789</v>
      </c>
      <c r="F289" s="31">
        <f>VLOOKUP(A289,認可保育園!$A$2:$D$510,4,0)</f>
        <v>0</v>
      </c>
      <c r="G289" s="31">
        <f>VLOOKUP(A289,認可保育園!$A$2:$E$298,5,0)</f>
        <v>0</v>
      </c>
      <c r="H289" s="31">
        <f>VLOOKUP(A289,認可保育園!$A$2:$F$510,6,0)</f>
        <v>0</v>
      </c>
      <c r="I289" s="31">
        <f>VLOOKUP(A289,認可保育園!$A$2:$G$510,7,0)</f>
        <v>3</v>
      </c>
      <c r="J289" s="31">
        <f>VLOOKUP(A289,認可保育園!$A$2:$H$510,8,0)</f>
        <v>6</v>
      </c>
      <c r="K289" s="31">
        <f>VLOOKUP(A289,認可保育園!$A$2:$I$510,9,0)</f>
        <v>0</v>
      </c>
      <c r="L289" s="31">
        <f t="shared" si="19"/>
        <v>9</v>
      </c>
      <c r="N289" s="1" t="s">
        <v>240</v>
      </c>
      <c r="O289" s="1" t="str">
        <f>VLOOKUP(N289,施設一覧!$I$2:$Q$1050,6,0)</f>
        <v>https://www.city.setagaya.lg.jp/mokuji/kusei/012/003/002/004/d00180154.html</v>
      </c>
      <c r="P289" s="2" t="str">
        <f t="shared" si="18"/>
        <v>https://www.google.co.jp/maps?q=35.657986,139.620874</v>
      </c>
      <c r="Q289" s="1">
        <f>VLOOKUP(N289,施設一覧!$I$2:$Q$1040,8,0)</f>
        <v>35.657986000000001</v>
      </c>
      <c r="R289" s="1">
        <f>VLOOKUP(N289,施設一覧!$I$2:$Q$1050,9,0)</f>
        <v>139.62087399999999</v>
      </c>
    </row>
    <row r="290" spans="1:18" ht="15" customHeight="1">
      <c r="A290" s="5">
        <v>297</v>
      </c>
      <c r="B290" s="5" t="s">
        <v>794</v>
      </c>
      <c r="C290" s="5" t="s">
        <v>865</v>
      </c>
      <c r="D290" s="5" t="s">
        <v>883</v>
      </c>
      <c r="E290" s="5" t="s">
        <v>223</v>
      </c>
      <c r="F290" s="31">
        <f>VLOOKUP(A290,認可保育園!$A$2:$D$510,4,0)</f>
        <v>0</v>
      </c>
      <c r="G290" s="31">
        <f>VLOOKUP(A290,認可保育園!$A$2:$E$298,5,0)</f>
        <v>0</v>
      </c>
      <c r="H290" s="31">
        <f>VLOOKUP(A290,認可保育園!$A$2:$F$510,6,0)</f>
        <v>0</v>
      </c>
      <c r="I290" s="31">
        <f>VLOOKUP(A290,認可保育園!$A$2:$G$510,7,0)</f>
        <v>0</v>
      </c>
      <c r="J290" s="31">
        <f>VLOOKUP(A290,認可保育園!$A$2:$H$510,8,0)</f>
        <v>0</v>
      </c>
      <c r="K290" s="31">
        <f>VLOOKUP(A290,認可保育園!$A$2:$I$510,9,0)</f>
        <v>0</v>
      </c>
      <c r="L290" s="31">
        <f t="shared" si="19"/>
        <v>0</v>
      </c>
      <c r="N290" s="1" t="s">
        <v>224</v>
      </c>
      <c r="O290" s="1" t="str">
        <f>VLOOKUP(N290,施設一覧!$I$2:$Q$1050,6,0)</f>
        <v>https://www.city.setagaya.lg.jp/mokuji/kusei/012/003/002/004/d00185214.html</v>
      </c>
      <c r="P290" s="2" t="str">
        <f t="shared" si="18"/>
        <v>https://www.google.co.jp/maps?q=35.6240704,139.617052</v>
      </c>
      <c r="Q290" s="1">
        <f>VLOOKUP(N290,施設一覧!$I$2:$Q$1040,8,0)</f>
        <v>35.624070400000001</v>
      </c>
      <c r="R290" s="1">
        <f>VLOOKUP(N290,施設一覧!$I$2:$Q$1050,9,0)</f>
        <v>139.617052</v>
      </c>
    </row>
    <row r="291" spans="1:18" ht="15" customHeight="1">
      <c r="A291" s="5">
        <v>298</v>
      </c>
      <c r="B291" s="5" t="s">
        <v>794</v>
      </c>
      <c r="C291" s="6" t="s">
        <v>4163</v>
      </c>
      <c r="D291" s="5" t="s">
        <v>883</v>
      </c>
      <c r="E291" s="5" t="s">
        <v>223</v>
      </c>
      <c r="F291" s="31" t="str">
        <f>VLOOKUP(A291,認可保育園!$A$2:$D$510,4,0)</f>
        <v>-</v>
      </c>
      <c r="G291" s="31" t="str">
        <f>VLOOKUP(A291,認可保育園!$A$2:$E$298,5,0)</f>
        <v>-</v>
      </c>
      <c r="H291" s="31" t="str">
        <f>VLOOKUP(A291,認可保育園!$A$2:$F$510,6,0)</f>
        <v>-</v>
      </c>
      <c r="I291" s="31">
        <f>VLOOKUP(A291,認可保育園!$A$2:$G$510,7,0)</f>
        <v>0</v>
      </c>
      <c r="J291" s="31">
        <f>VLOOKUP(A291,認可保育園!$A$2:$H$510,8,0)</f>
        <v>0</v>
      </c>
      <c r="K291" s="31">
        <f>VLOOKUP(A291,認可保育園!$A$2:$I$510,9,0)</f>
        <v>0</v>
      </c>
      <c r="L291" s="31">
        <f t="shared" si="19"/>
        <v>0</v>
      </c>
      <c r="N291" s="1" t="s">
        <v>224</v>
      </c>
      <c r="O291" s="1" t="str">
        <f>VLOOKUP(N291,施設一覧!$I$2:$Q$1050,6,0)</f>
        <v>https://www.city.setagaya.lg.jp/mokuji/kusei/012/003/002/004/d00185214.html</v>
      </c>
      <c r="P291" s="2" t="str">
        <f t="shared" si="18"/>
        <v>https://www.google.co.jp/maps?q=35.6240704,139.617052</v>
      </c>
      <c r="Q291" s="1">
        <f>VLOOKUP(N291,施設一覧!$I$2:$Q$1040,8,0)</f>
        <v>35.624070400000001</v>
      </c>
      <c r="R291" s="1">
        <f>VLOOKUP(N291,施設一覧!$I$2:$Q$1050,9,0)</f>
        <v>139.617052</v>
      </c>
    </row>
    <row r="292" spans="1:18" ht="15" customHeight="1">
      <c r="A292" s="5">
        <v>299</v>
      </c>
      <c r="B292" s="5" t="s">
        <v>794</v>
      </c>
      <c r="C292" s="5" t="s">
        <v>220</v>
      </c>
      <c r="D292" s="5" t="s">
        <v>883</v>
      </c>
      <c r="E292" s="5" t="s">
        <v>221</v>
      </c>
      <c r="F292" s="31" t="str">
        <f>VLOOKUP(A292,認可保育園!$A$2:$D$510,4,0)</f>
        <v>-</v>
      </c>
      <c r="G292" s="31">
        <f>VLOOKUP(A292,認可保育園!$A$2:$E$298,5,0)</f>
        <v>0</v>
      </c>
      <c r="H292" s="31">
        <f>VLOOKUP(A292,認可保育園!$A$2:$F$510,6,0)</f>
        <v>0</v>
      </c>
      <c r="I292" s="31">
        <f>VLOOKUP(A292,認可保育園!$A$2:$G$510,7,0)</f>
        <v>0</v>
      </c>
      <c r="J292" s="31">
        <f>VLOOKUP(A292,認可保育園!$A$2:$H$510,8,0)</f>
        <v>0</v>
      </c>
      <c r="K292" s="31">
        <f>VLOOKUP(A292,認可保育園!$A$2:$I$510,9,0)</f>
        <v>1</v>
      </c>
      <c r="L292" s="31">
        <f t="shared" si="19"/>
        <v>1</v>
      </c>
      <c r="N292" s="1" t="s">
        <v>222</v>
      </c>
      <c r="O292" s="1" t="str">
        <f>VLOOKUP(N292,施設一覧!$I$2:$Q$1050,6,0)</f>
        <v>https://www.city.setagaya.lg.jp/mokuji/kusei/012/003/002/004/d00185222.html</v>
      </c>
      <c r="P292" s="2" t="str">
        <f t="shared" si="18"/>
        <v>https://www.google.co.jp/maps?q=35.6424683,139.6123692</v>
      </c>
      <c r="Q292" s="1">
        <f>VLOOKUP(N292,施設一覧!$I$2:$Q$1040,8,0)</f>
        <v>35.642468299999997</v>
      </c>
      <c r="R292" s="1">
        <f>VLOOKUP(N292,施設一覧!$I$2:$Q$1050,9,0)</f>
        <v>139.61236919999999</v>
      </c>
    </row>
    <row r="293" spans="1:18" ht="15" customHeight="1">
      <c r="A293" s="5">
        <v>300</v>
      </c>
      <c r="B293" s="5" t="s">
        <v>794</v>
      </c>
      <c r="C293" s="5" t="s">
        <v>866</v>
      </c>
      <c r="D293" s="5" t="s">
        <v>883</v>
      </c>
      <c r="E293" s="5" t="s">
        <v>212</v>
      </c>
      <c r="F293" s="31">
        <f>VLOOKUP(A293,認可保育園!$A$2:$D$510,4,0)</f>
        <v>0</v>
      </c>
      <c r="G293" s="31">
        <f>VLOOKUP(A293,認可保育園!$A$2:$E$298,5,0)</f>
        <v>0</v>
      </c>
      <c r="H293" s="31">
        <f>VLOOKUP(A293,認可保育園!$A$2:$F$510,6,0)</f>
        <v>0</v>
      </c>
      <c r="I293" s="31">
        <f>VLOOKUP(A293,認可保育園!$A$2:$G$510,7,0)</f>
        <v>0</v>
      </c>
      <c r="J293" s="31">
        <f>VLOOKUP(A293,認可保育園!$A$2:$H$510,8,0)</f>
        <v>1</v>
      </c>
      <c r="K293" s="31">
        <f>VLOOKUP(A293,認可保育園!$A$2:$I$510,9,0)</f>
        <v>4</v>
      </c>
      <c r="L293" s="31">
        <f t="shared" si="19"/>
        <v>5</v>
      </c>
      <c r="N293" s="1" t="s">
        <v>213</v>
      </c>
      <c r="O293" s="1" t="str">
        <f>VLOOKUP(N293,施設一覧!$I$2:$Q$1050,6,0)</f>
        <v>https://www.city.setagaya.lg.jp/mokuji/kusei/012/003/002/004/d00185223.html</v>
      </c>
      <c r="P293" s="2" t="str">
        <f t="shared" si="18"/>
        <v>https://www.google.co.jp/maps?q=35.6584943,139.6155264</v>
      </c>
      <c r="Q293" s="1">
        <f>VLOOKUP(N293,施設一覧!$I$2:$Q$1040,8,0)</f>
        <v>35.658494300000001</v>
      </c>
      <c r="R293" s="1">
        <f>VLOOKUP(N293,施設一覧!$I$2:$Q$1050,9,0)</f>
        <v>139.61552639999999</v>
      </c>
    </row>
    <row r="294" spans="1:18" ht="15" customHeight="1">
      <c r="A294" s="5">
        <v>301</v>
      </c>
      <c r="B294" s="5" t="s">
        <v>794</v>
      </c>
      <c r="C294" s="6" t="s">
        <v>843</v>
      </c>
      <c r="D294" s="6" t="s">
        <v>877</v>
      </c>
      <c r="E294" s="5" t="s">
        <v>210</v>
      </c>
      <c r="F294" s="31">
        <f>VLOOKUP(A294,認可保育園!$A$2:$D$510,4,0)</f>
        <v>0</v>
      </c>
      <c r="G294" s="31">
        <f>VLOOKUP(A294,認可保育園!$A$2:$E$298,5,0)</f>
        <v>0</v>
      </c>
      <c r="H294" s="31">
        <f>VLOOKUP(A294,認可保育園!$A$2:$F$510,6,0)</f>
        <v>0</v>
      </c>
      <c r="I294" s="31">
        <f>VLOOKUP(A294,認可保育園!$A$2:$G$510,7,0)</f>
        <v>0</v>
      </c>
      <c r="J294" s="31">
        <f>VLOOKUP(A294,認可保育園!$A$2:$H$510,8,0)</f>
        <v>0</v>
      </c>
      <c r="K294" s="31">
        <f>VLOOKUP(A294,認可保育園!$A$2:$I$510,9,0)</f>
        <v>0</v>
      </c>
      <c r="L294" s="31">
        <f t="shared" si="19"/>
        <v>0</v>
      </c>
      <c r="N294" s="1" t="s">
        <v>211</v>
      </c>
      <c r="O294" s="1" t="str">
        <f>VLOOKUP(N294,施設一覧!$I$2:$Q$1050,6,0)</f>
        <v>https://www.city.setagaya.lg.jp/mokuji/kodomo/003/001/003/d00185165.html</v>
      </c>
      <c r="P294" s="2" t="str">
        <f t="shared" si="18"/>
        <v>https://www.google.co.jp/maps?q=35.6558516,139.6078705</v>
      </c>
      <c r="Q294" s="1">
        <f>VLOOKUP(N294,施設一覧!$I$2:$Q$1040,8,0)</f>
        <v>35.655851599999998</v>
      </c>
      <c r="R294" s="1">
        <f>VLOOKUP(N294,施設一覧!$I$2:$Q$1050,9,0)</f>
        <v>139.60787049999999</v>
      </c>
    </row>
    <row r="295" spans="1:18" ht="15" customHeight="1">
      <c r="A295" s="5">
        <v>302</v>
      </c>
      <c r="B295" s="5" t="s">
        <v>794</v>
      </c>
      <c r="C295" s="6" t="s">
        <v>844</v>
      </c>
      <c r="D295" s="6" t="s">
        <v>881</v>
      </c>
      <c r="E295" s="6" t="s">
        <v>790</v>
      </c>
      <c r="F295" s="31">
        <f>VLOOKUP(A295,認可保育園!$A$2:$D$510,4,0)</f>
        <v>0</v>
      </c>
      <c r="G295" s="31">
        <f>VLOOKUP(A295,認可保育園!$A$2:$E$298,5,0)</f>
        <v>0</v>
      </c>
      <c r="H295" s="31">
        <f>VLOOKUP(A295,認可保育園!$A$2:$F$510,6,0)</f>
        <v>0</v>
      </c>
      <c r="I295" s="31" t="str">
        <f>VLOOKUP(A295,認可保育園!$A$2:$G$510,7,0)</f>
        <v>-</v>
      </c>
      <c r="J295" s="31" t="str">
        <f>VLOOKUP(A295,認可保育園!$A$2:$H$510,8,0)</f>
        <v>-</v>
      </c>
      <c r="K295" s="31" t="str">
        <f>VLOOKUP(A295,認可保育園!$A$2:$I$510,9,0)</f>
        <v>-</v>
      </c>
      <c r="L295" s="31">
        <f t="shared" si="19"/>
        <v>0</v>
      </c>
      <c r="N295" s="1" t="s">
        <v>361</v>
      </c>
      <c r="O295" s="1" t="str">
        <f>VLOOKUP(N295,施設一覧!$I$2:$Q$1050,6,0)</f>
        <v>https://www.city.setagaya.lg.jp/theme/006/001/012/001/d00139870.html</v>
      </c>
      <c r="P295" s="2" t="str">
        <f t="shared" si="18"/>
        <v>https://www.google.co.jp/maps?q=35.653138,139.626139</v>
      </c>
      <c r="Q295" s="1">
        <f>VLOOKUP(N295,施設一覧!$I$2:$Q$1040,8,0)</f>
        <v>35.653137999999998</v>
      </c>
      <c r="R295" s="1">
        <f>VLOOKUP(N295,施設一覧!$I$2:$Q$1050,9,0)</f>
        <v>139.62613899999999</v>
      </c>
    </row>
    <row r="296" spans="1:18" ht="15" customHeight="1">
      <c r="A296" s="5">
        <v>303</v>
      </c>
      <c r="B296" s="5" t="s">
        <v>794</v>
      </c>
      <c r="C296" s="5" t="s">
        <v>845</v>
      </c>
      <c r="D296" s="5" t="s">
        <v>870</v>
      </c>
      <c r="E296" s="5" t="s">
        <v>371</v>
      </c>
      <c r="F296" s="31">
        <f>VLOOKUP(A296,認可保育園!$A$2:$D$510,4,0)</f>
        <v>1</v>
      </c>
      <c r="G296" s="31">
        <f>VLOOKUP(A296,認可保育園!$A$2:$E$298,5,0)</f>
        <v>0</v>
      </c>
      <c r="H296" s="31">
        <f>VLOOKUP(A296,認可保育園!$A$2:$F$510,6,0)</f>
        <v>0</v>
      </c>
      <c r="I296" s="31" t="str">
        <f>VLOOKUP(A296,認可保育園!$A$2:$G$510,7,0)</f>
        <v>-</v>
      </c>
      <c r="J296" s="31" t="str">
        <f>VLOOKUP(A296,認可保育園!$A$2:$H$510,8,0)</f>
        <v>-</v>
      </c>
      <c r="K296" s="31" t="str">
        <f>VLOOKUP(A296,認可保育園!$A$2:$I$510,9,0)</f>
        <v>-</v>
      </c>
      <c r="L296" s="31">
        <f t="shared" si="19"/>
        <v>1</v>
      </c>
      <c r="N296" s="1" t="s">
        <v>372</v>
      </c>
      <c r="O296" s="1" t="str">
        <f>VLOOKUP(N296,施設一覧!$I$2:$Q$1050,6,0)</f>
        <v>https://www.city.setagaya.lg.jp/mokuji/kusei/012/003/002/004/d00011776.html</v>
      </c>
      <c r="P296" s="2" t="str">
        <f t="shared" si="18"/>
        <v>https://www.google.co.jp/maps?q=35.6202674,139.6205849</v>
      </c>
      <c r="Q296" s="1">
        <f>VLOOKUP(N296,施設一覧!$I$2:$Q$1040,8,0)</f>
        <v>35.620267400000003</v>
      </c>
      <c r="R296" s="1">
        <f>VLOOKUP(N296,施設一覧!$I$2:$Q$1050,9,0)</f>
        <v>139.62058490000001</v>
      </c>
    </row>
    <row r="297" spans="1:18" ht="15" customHeight="1">
      <c r="A297" s="5">
        <v>304</v>
      </c>
      <c r="B297" s="5" t="s">
        <v>794</v>
      </c>
      <c r="C297" s="5" t="s">
        <v>846</v>
      </c>
      <c r="D297" s="5" t="s">
        <v>870</v>
      </c>
      <c r="E297" s="5" t="s">
        <v>791</v>
      </c>
      <c r="F297" s="31">
        <f>VLOOKUP(A297,認可保育園!$A$2:$D$510,4,0)</f>
        <v>0</v>
      </c>
      <c r="G297" s="31">
        <f>VLOOKUP(A297,認可保育園!$A$2:$E$298,5,0)</f>
        <v>0</v>
      </c>
      <c r="H297" s="31">
        <f>VLOOKUP(A297,認可保育園!$A$2:$F$510,6,0)</f>
        <v>0</v>
      </c>
      <c r="I297" s="31" t="str">
        <f>VLOOKUP(A297,認可保育園!$A$2:$G$510,7,0)</f>
        <v>-</v>
      </c>
      <c r="J297" s="31" t="str">
        <f>VLOOKUP(A297,認可保育園!$A$2:$H$510,8,0)</f>
        <v>-</v>
      </c>
      <c r="K297" s="31" t="str">
        <f>VLOOKUP(A297,認可保育園!$A$2:$I$510,9,0)</f>
        <v>-</v>
      </c>
      <c r="L297" s="31">
        <f t="shared" si="19"/>
        <v>0</v>
      </c>
      <c r="N297" s="1" t="s">
        <v>567</v>
      </c>
      <c r="O297" s="1" t="str">
        <f>VLOOKUP(N297,施設一覧!$I$2:$Q$1050,6,0)</f>
        <v>https://www.city.setagaya.lg.jp/mokuji/kodomo/003/001/004/d00148734.html</v>
      </c>
      <c r="P297" s="2" t="str">
        <f t="shared" si="18"/>
        <v>https://www.google.co.jp/maps?q=35.6427026,139.61004</v>
      </c>
      <c r="Q297" s="1">
        <f>VLOOKUP(N297,施設一覧!$I$2:$Q$1040,8,0)</f>
        <v>35.6427026</v>
      </c>
      <c r="R297" s="1">
        <f>VLOOKUP(N297,施設一覧!$I$2:$Q$1050,9,0)</f>
        <v>139.61004</v>
      </c>
    </row>
    <row r="298" spans="1:18" ht="15" customHeight="1">
      <c r="A298" s="5">
        <v>305</v>
      </c>
      <c r="B298" s="5" t="s">
        <v>794</v>
      </c>
      <c r="C298" s="5" t="s">
        <v>369</v>
      </c>
      <c r="D298" s="5" t="s">
        <v>870</v>
      </c>
      <c r="E298" s="6" t="s">
        <v>792</v>
      </c>
      <c r="F298" s="31">
        <f>VLOOKUP(A298,認可保育園!$A$2:$D$510,4,0)</f>
        <v>3</v>
      </c>
      <c r="G298" s="31">
        <f>VLOOKUP(A298,認可保育園!$A$2:$E$298,5,0)</f>
        <v>0</v>
      </c>
      <c r="H298" s="31">
        <f>VLOOKUP(A298,認可保育園!$A$2:$F$510,6,0)</f>
        <v>0</v>
      </c>
      <c r="I298" s="31" t="str">
        <f>VLOOKUP(A298,認可保育園!$A$2:$G$510,7,0)</f>
        <v>-</v>
      </c>
      <c r="J298" s="31" t="str">
        <f>VLOOKUP(A298,認可保育園!$A$2:$H$510,8,0)</f>
        <v>-</v>
      </c>
      <c r="K298" s="31" t="str">
        <f>VLOOKUP(A298,認可保育園!$A$2:$I$510,9,0)</f>
        <v>-</v>
      </c>
      <c r="L298" s="31">
        <f t="shared" si="19"/>
        <v>3</v>
      </c>
      <c r="N298" s="1" t="s">
        <v>370</v>
      </c>
      <c r="O298" s="1" t="str">
        <f>VLOOKUP(N298,施設一覧!$I$2:$Q$1050,6,0)</f>
        <v>https://www.city.setagaya.lg.jp/mokuji/kusei/012/003/004/002/d00145450.html</v>
      </c>
      <c r="P298" s="2" t="str">
        <f t="shared" si="18"/>
        <v>https://www.google.co.jp/maps?q=35.658763,139.611464</v>
      </c>
      <c r="Q298" s="1">
        <f>VLOOKUP(N298,施設一覧!$I$2:$Q$1040,8,0)</f>
        <v>35.658763</v>
      </c>
      <c r="R298" s="1">
        <f>VLOOKUP(N298,施設一覧!$I$2:$Q$1050,9,0)</f>
        <v>139.61146400000001</v>
      </c>
    </row>
    <row r="299" spans="1:18" ht="15" customHeight="1">
      <c r="A299" s="5">
        <v>306</v>
      </c>
      <c r="B299" s="5" t="s">
        <v>794</v>
      </c>
      <c r="C299" s="5" t="s">
        <v>867</v>
      </c>
      <c r="D299" s="5" t="s">
        <v>883</v>
      </c>
      <c r="E299" s="5" t="s">
        <v>793</v>
      </c>
      <c r="F299" s="31">
        <f>VLOOKUP(A299,認可保育園!$A$2:$D$510,4,0)</f>
        <v>0</v>
      </c>
      <c r="G299" s="31">
        <f>VLOOKUP(A299,認可保育園!$A$2:$E$298,5,0)</f>
        <v>0</v>
      </c>
      <c r="H299" s="31">
        <f>VLOOKUP(A299,認可保育園!$A$2:$F$510,6,0)</f>
        <v>0</v>
      </c>
      <c r="I299" s="31" t="str">
        <f>VLOOKUP(A299,認可保育園!$A$2:$G$510,7,0)</f>
        <v>-</v>
      </c>
      <c r="J299" s="31" t="str">
        <f>VLOOKUP(A299,認可保育園!$A$2:$H$510,8,0)</f>
        <v>-</v>
      </c>
      <c r="K299" s="31" t="str">
        <f>VLOOKUP(A299,認可保育園!$A$2:$I$510,9,0)</f>
        <v>-</v>
      </c>
      <c r="L299" s="31">
        <f t="shared" si="19"/>
        <v>0</v>
      </c>
      <c r="N299" s="1" t="s">
        <v>187</v>
      </c>
      <c r="O299" s="1" t="str">
        <f>VLOOKUP(N299,施設一覧!$I$2:$Q$1050,6,0)</f>
        <v>https://www.city.setagaya.lg.jp/mokuji/kusei/012/003/002/004/d00187485.html</v>
      </c>
      <c r="P299" s="2" t="str">
        <f t="shared" si="18"/>
        <v>https://www.google.co.jp/maps?q=35.643785,139.617256</v>
      </c>
      <c r="Q299" s="1">
        <f>VLOOKUP(N299,施設一覧!$I$2:$Q$1040,8,0)</f>
        <v>35.643785000000001</v>
      </c>
      <c r="R299" s="1">
        <f>VLOOKUP(N299,施設一覧!$I$2:$Q$1050,9,0)</f>
        <v>139.617256</v>
      </c>
    </row>
    <row r="300" spans="1:18" ht="15" customHeight="1">
      <c r="A300" s="7">
        <v>307</v>
      </c>
      <c r="B300" s="7" t="s">
        <v>794</v>
      </c>
      <c r="C300" s="7" t="s">
        <v>1015</v>
      </c>
      <c r="D300" s="8" t="s">
        <v>899</v>
      </c>
      <c r="E300" s="7" t="s">
        <v>509</v>
      </c>
      <c r="F300" s="33">
        <f>VLOOKUP(A300,認証保育所!$A$2:$C$97,3,0)</f>
        <v>0</v>
      </c>
      <c r="G300" s="33">
        <f>VLOOKUP(A300,認証保育所!$A$2:$D$97,4,0)</f>
        <v>0</v>
      </c>
      <c r="H300" s="33">
        <f>VLOOKUP(A300,認証保育所!$A$2:$E$97,5,0)</f>
        <v>0</v>
      </c>
      <c r="I300" s="33">
        <f>VLOOKUP(A300,認証保育所!$A$2:$F$97,6,0)</f>
        <v>0</v>
      </c>
      <c r="J300" s="33">
        <f>VLOOKUP(A300,認証保育所!$A$2:$G$97,7,0)</f>
        <v>0</v>
      </c>
      <c r="K300" s="33">
        <f>VLOOKUP(A300,認証保育所!$A$2:$H$97,8,0)</f>
        <v>0</v>
      </c>
      <c r="L300" s="33">
        <f t="shared" si="19"/>
        <v>0</v>
      </c>
      <c r="N300" s="1" t="s">
        <v>510</v>
      </c>
      <c r="O300" s="1" t="str">
        <f>VLOOKUP(N300,施設一覧!$I$2:$Q$1050,6,0)</f>
        <v>https://www.city.setagaya.lg.jp/mokuji/kusei/012/003/007/004/d00011884.html</v>
      </c>
      <c r="P300" s="2" t="str">
        <f t="shared" si="18"/>
        <v>https://www.google.co.jp/maps?q=35.6472773,139.622197</v>
      </c>
      <c r="Q300" s="1">
        <f>VLOOKUP(N300,施設一覧!$I$2:$Q$1040,8,0)</f>
        <v>35.647277299999999</v>
      </c>
      <c r="R300" s="1">
        <f>VLOOKUP(N300,施設一覧!$I$2:$Q$1050,9,0)</f>
        <v>139.622197</v>
      </c>
    </row>
    <row r="301" spans="1:18" ht="15" customHeight="1">
      <c r="A301" s="7">
        <v>309</v>
      </c>
      <c r="B301" s="7" t="s">
        <v>794</v>
      </c>
      <c r="C301" s="7" t="s">
        <v>1021</v>
      </c>
      <c r="D301" s="8" t="s">
        <v>899</v>
      </c>
      <c r="E301" s="7" t="s">
        <v>623</v>
      </c>
      <c r="F301" s="33">
        <f>VLOOKUP(A301,認証保育所!$A$2:$C$97,3,0)</f>
        <v>0</v>
      </c>
      <c r="G301" s="33">
        <f>VLOOKUP(A301,認証保育所!$A$2:$D$97,4,0)</f>
        <v>0</v>
      </c>
      <c r="H301" s="33">
        <f>VLOOKUP(A301,認証保育所!$A$2:$E$97,5,0)</f>
        <v>0</v>
      </c>
      <c r="I301" s="33" t="str">
        <f>VLOOKUP(A301,認証保育所!$A$2:$F$97,6,0)</f>
        <v>-</v>
      </c>
      <c r="J301" s="33" t="str">
        <f>VLOOKUP(A301,認証保育所!$A$2:$G$97,7,0)</f>
        <v>-</v>
      </c>
      <c r="K301" s="33" t="str">
        <f>VLOOKUP(A301,認証保育所!$A$2:$H$97,8,0)</f>
        <v>-</v>
      </c>
      <c r="L301" s="33">
        <f t="shared" si="19"/>
        <v>0</v>
      </c>
      <c r="N301" s="1" t="s">
        <v>624</v>
      </c>
      <c r="O301" s="1" t="str">
        <f>VLOOKUP(N301,施設一覧!$I$2:$Q$1050,6,0)</f>
        <v>https://www.city.setagaya.lg.jp/mokuji/kusei/012/003/007/004/d00011887.html</v>
      </c>
      <c r="P301" s="2" t="str">
        <f t="shared" si="18"/>
        <v>https://www.google.co.jp/maps?q=35.6243025,139.5994006</v>
      </c>
      <c r="Q301" s="1">
        <f>VLOOKUP(N301,施設一覧!$I$2:$Q$1040,8,0)</f>
        <v>35.624302499999999</v>
      </c>
      <c r="R301" s="1">
        <f>VLOOKUP(N301,施設一覧!$I$2:$Q$1050,9,0)</f>
        <v>139.5994006</v>
      </c>
    </row>
    <row r="302" spans="1:18" ht="15" customHeight="1">
      <c r="A302" s="7">
        <v>310</v>
      </c>
      <c r="B302" s="7" t="s">
        <v>794</v>
      </c>
      <c r="C302" s="7" t="s">
        <v>1016</v>
      </c>
      <c r="D302" s="8" t="s">
        <v>899</v>
      </c>
      <c r="E302" s="7" t="s">
        <v>919</v>
      </c>
      <c r="F302" s="33">
        <f>VLOOKUP(A302,認証保育所!$A$2:$C$97,3,0)</f>
        <v>0</v>
      </c>
      <c r="G302" s="33">
        <f>VLOOKUP(A302,認証保育所!$A$2:$D$97,4,0)</f>
        <v>0</v>
      </c>
      <c r="H302" s="33">
        <f>VLOOKUP(A302,認証保育所!$A$2:$E$97,5,0)</f>
        <v>0</v>
      </c>
      <c r="I302" s="33" t="str">
        <f>VLOOKUP(A302,認証保育所!$A$2:$F$97,6,0)</f>
        <v>-</v>
      </c>
      <c r="J302" s="33" t="str">
        <f>VLOOKUP(A302,認証保育所!$A$2:$G$97,7,0)</f>
        <v>-</v>
      </c>
      <c r="K302" s="33" t="str">
        <f>VLOOKUP(A302,認証保育所!$A$2:$H$97,8,0)</f>
        <v>-</v>
      </c>
      <c r="L302" s="33">
        <f t="shared" si="19"/>
        <v>0</v>
      </c>
      <c r="N302" s="1" t="s">
        <v>618</v>
      </c>
      <c r="O302" s="1" t="str">
        <f>VLOOKUP(N302,施設一覧!$I$2:$Q$1050,6,0)</f>
        <v>https://www.city.setagaya.lg.jp/mokuji/kusei/012/003/007/004/d00011886.html</v>
      </c>
      <c r="P302" s="2" t="str">
        <f t="shared" si="18"/>
        <v>https://www.google.co.jp/maps?q=35.6210533,139.6135661</v>
      </c>
      <c r="Q302" s="1">
        <f>VLOOKUP(N302,施設一覧!$I$2:$Q$1040,8,0)</f>
        <v>35.6210533</v>
      </c>
      <c r="R302" s="1">
        <f>VLOOKUP(N302,施設一覧!$I$2:$Q$1050,9,0)</f>
        <v>139.61356610000001</v>
      </c>
    </row>
    <row r="303" spans="1:18" ht="15" customHeight="1">
      <c r="A303" s="7">
        <v>311</v>
      </c>
      <c r="B303" s="7" t="s">
        <v>794</v>
      </c>
      <c r="C303" s="7" t="s">
        <v>1017</v>
      </c>
      <c r="D303" s="8" t="s">
        <v>899</v>
      </c>
      <c r="E303" s="7" t="s">
        <v>571</v>
      </c>
      <c r="F303" s="33">
        <f>VLOOKUP(A303,認証保育所!$A$2:$C$97,3,0)</f>
        <v>0</v>
      </c>
      <c r="G303" s="33">
        <f>VLOOKUP(A303,認証保育所!$A$2:$D$97,4,0)</f>
        <v>0</v>
      </c>
      <c r="H303" s="33">
        <f>VLOOKUP(A303,認証保育所!$A$2:$E$97,5,0)</f>
        <v>0</v>
      </c>
      <c r="I303" s="33">
        <f>VLOOKUP(A303,認証保育所!$A$2:$F$97,6,0)</f>
        <v>0</v>
      </c>
      <c r="J303" s="33">
        <f>VLOOKUP(A303,認証保育所!$A$2:$G$97,7,0)</f>
        <v>0</v>
      </c>
      <c r="K303" s="33">
        <f>VLOOKUP(A303,認証保育所!$A$2:$H$97,8,0)</f>
        <v>0</v>
      </c>
      <c r="L303" s="33">
        <f t="shared" si="19"/>
        <v>0</v>
      </c>
      <c r="N303" s="1" t="s">
        <v>921</v>
      </c>
      <c r="O303" s="1" t="str">
        <f>VLOOKUP(N303,施設一覧!$I$2:$Q$1050,6,0)</f>
        <v>https://www.city.setagaya.lg.jp/mokuji/kusei/012/003/007/004/d00022280.html</v>
      </c>
      <c r="P303" s="2" t="str">
        <f t="shared" si="18"/>
        <v>https://www.google.co.jp/maps?q=35.6372333,139.5886145</v>
      </c>
      <c r="Q303" s="1">
        <f>VLOOKUP(N303,施設一覧!$I$2:$Q$1040,8,0)</f>
        <v>35.637233299999998</v>
      </c>
      <c r="R303" s="1">
        <f>VLOOKUP(N303,施設一覧!$I$2:$Q$1050,9,0)</f>
        <v>139.58861450000001</v>
      </c>
    </row>
    <row r="304" spans="1:18" ht="15" customHeight="1">
      <c r="A304" s="7">
        <v>312</v>
      </c>
      <c r="B304" s="7" t="s">
        <v>794</v>
      </c>
      <c r="C304" s="7" t="s">
        <v>1018</v>
      </c>
      <c r="D304" s="8" t="s">
        <v>899</v>
      </c>
      <c r="E304" s="7" t="s">
        <v>920</v>
      </c>
      <c r="F304" s="33">
        <f>VLOOKUP(A304,認証保育所!$A$2:$C$97,3,0)</f>
        <v>0</v>
      </c>
      <c r="G304" s="33">
        <f>VLOOKUP(A304,認証保育所!$A$2:$D$97,4,0)</f>
        <v>0</v>
      </c>
      <c r="H304" s="33">
        <f>VLOOKUP(A304,認証保育所!$A$2:$E$97,5,0)</f>
        <v>0</v>
      </c>
      <c r="I304" s="33">
        <f>VLOOKUP(A304,認証保育所!$A$2:$F$97,6,0)</f>
        <v>2</v>
      </c>
      <c r="J304" s="33">
        <f>VLOOKUP(A304,認証保育所!$A$2:$G$97,7,0)</f>
        <v>0</v>
      </c>
      <c r="K304" s="33">
        <f>VLOOKUP(A304,認証保育所!$A$2:$H$97,8,0)</f>
        <v>1</v>
      </c>
      <c r="L304" s="33">
        <f t="shared" si="19"/>
        <v>3</v>
      </c>
      <c r="N304" s="1" t="s">
        <v>565</v>
      </c>
      <c r="O304" s="1" t="str">
        <f>VLOOKUP(N304,施設一覧!$I$2:$Q$1050,6,0)</f>
        <v>https://www.city.setagaya.lg.jp/mokuji/kusei/012/003/007/004/d00011885.html</v>
      </c>
      <c r="P304" s="2" t="str">
        <f t="shared" si="18"/>
        <v>https://www.google.co.jp/maps?q=35.6410084,139.6080542</v>
      </c>
      <c r="Q304" s="1">
        <f>VLOOKUP(N304,施設一覧!$I$2:$Q$1040,8,0)</f>
        <v>35.641008399999997</v>
      </c>
      <c r="R304" s="1">
        <f>VLOOKUP(N304,施設一覧!$I$2:$Q$1050,9,0)</f>
        <v>139.6080542</v>
      </c>
    </row>
    <row r="305" spans="1:19" ht="15" customHeight="1">
      <c r="A305" s="7">
        <v>313</v>
      </c>
      <c r="B305" s="7" t="s">
        <v>794</v>
      </c>
      <c r="C305" s="7" t="s">
        <v>1019</v>
      </c>
      <c r="D305" s="8" t="s">
        <v>899</v>
      </c>
      <c r="E305" s="7" t="s">
        <v>572</v>
      </c>
      <c r="F305" s="33">
        <f>VLOOKUP(A305,認証保育所!$A$2:$C$97,3,0)</f>
        <v>0</v>
      </c>
      <c r="G305" s="33">
        <f>VLOOKUP(A305,認証保育所!$A$2:$D$97,4,0)</f>
        <v>0</v>
      </c>
      <c r="H305" s="33">
        <f>VLOOKUP(A305,認証保育所!$A$2:$E$97,5,0)</f>
        <v>0</v>
      </c>
      <c r="I305" s="33" t="str">
        <f>VLOOKUP(A305,認証保育所!$A$2:$F$97,6,0)</f>
        <v>-</v>
      </c>
      <c r="J305" s="33" t="str">
        <f>VLOOKUP(A305,認証保育所!$A$2:$G$97,7,0)</f>
        <v>-</v>
      </c>
      <c r="K305" s="33" t="str">
        <f>VLOOKUP(A305,認証保育所!$A$2:$H$97,8,0)</f>
        <v>-</v>
      </c>
      <c r="L305" s="33">
        <f t="shared" si="19"/>
        <v>0</v>
      </c>
      <c r="N305" s="1" t="s">
        <v>573</v>
      </c>
      <c r="O305" s="1" t="str">
        <f>VLOOKUP(N305,施設一覧!$I$2:$Q$1050,6,0)</f>
        <v>https://www.city.setagaya.lg.jp/mokuji/kusei/012/003/007/004/d00011883.html</v>
      </c>
      <c r="P305" s="2" t="str">
        <f t="shared" si="18"/>
        <v>https://www.google.co.jp/maps?q=35.6400471,139.5987523</v>
      </c>
      <c r="Q305" s="1">
        <f>VLOOKUP(N305,施設一覧!$I$2:$Q$1040,8,0)</f>
        <v>35.640047099999997</v>
      </c>
      <c r="R305" s="1">
        <f>VLOOKUP(N305,施設一覧!$I$2:$Q$1050,9,0)</f>
        <v>139.5987523</v>
      </c>
    </row>
    <row r="306" spans="1:19" ht="15" customHeight="1">
      <c r="A306" s="7">
        <v>314</v>
      </c>
      <c r="B306" s="7" t="s">
        <v>794</v>
      </c>
      <c r="C306" s="7" t="s">
        <v>1020</v>
      </c>
      <c r="D306" s="8" t="s">
        <v>899</v>
      </c>
      <c r="E306" s="7" t="s">
        <v>566</v>
      </c>
      <c r="F306" s="33">
        <f>VLOOKUP(A306,認証保育所!$A$2:$C$97,3,0)</f>
        <v>0</v>
      </c>
      <c r="G306" s="33">
        <f>VLOOKUP(A306,認証保育所!$A$2:$D$97,4,0)</f>
        <v>0</v>
      </c>
      <c r="H306" s="33">
        <f>VLOOKUP(A306,認証保育所!$A$2:$E$97,5,0)</f>
        <v>0</v>
      </c>
      <c r="I306" s="33" t="str">
        <f>VLOOKUP(A306,認証保育所!$A$2:$F$97,6,0)</f>
        <v>-</v>
      </c>
      <c r="J306" s="33" t="str">
        <f>VLOOKUP(A306,認証保育所!$A$2:$G$97,7,0)</f>
        <v>-</v>
      </c>
      <c r="K306" s="33" t="str">
        <f>VLOOKUP(A306,認証保育所!$A$2:$H$97,8,0)</f>
        <v>-</v>
      </c>
      <c r="L306" s="33">
        <f t="shared" si="19"/>
        <v>0</v>
      </c>
      <c r="N306" s="1" t="s">
        <v>922</v>
      </c>
      <c r="O306" s="1" t="str">
        <f>VLOOKUP(N306,施設一覧!$I$2:$Q$1050,6,0)</f>
        <v>https://www.city.setagaya.lg.jp/mokuji/kusei/012/003/007/004/d00011882.html</v>
      </c>
      <c r="P306" s="2" t="str">
        <f t="shared" si="18"/>
        <v>https://www.google.co.jp/maps?q=35.643808,139.6114815</v>
      </c>
      <c r="Q306" s="1">
        <f>VLOOKUP(N306,施設一覧!$I$2:$Q$1040,8,0)</f>
        <v>35.643808</v>
      </c>
      <c r="R306" s="1">
        <f>VLOOKUP(N306,施設一覧!$I$2:$Q$1050,9,0)</f>
        <v>139.6114815</v>
      </c>
    </row>
    <row r="307" spans="1:19" ht="15" customHeight="1">
      <c r="A307" s="5">
        <v>316</v>
      </c>
      <c r="B307" s="5" t="s">
        <v>795</v>
      </c>
      <c r="C307" s="5" t="s">
        <v>663</v>
      </c>
      <c r="D307" s="5" t="s">
        <v>882</v>
      </c>
      <c r="E307" s="5" t="s">
        <v>664</v>
      </c>
      <c r="F307" s="31" t="str">
        <f>VLOOKUP(A307,認可保育園!$A$2:$D$510,4,0)</f>
        <v>-</v>
      </c>
      <c r="G307" s="31">
        <f>VLOOKUP(A307,認可保育園!$A$2:$E$510,5,0)</f>
        <v>0</v>
      </c>
      <c r="H307" s="31">
        <f>VLOOKUP(A307,認可保育園!$A$2:$F$510,6,0)</f>
        <v>0</v>
      </c>
      <c r="I307" s="31">
        <f>VLOOKUP(A307,認可保育園!$A$2:$G$510,7,0)</f>
        <v>3</v>
      </c>
      <c r="J307" s="31">
        <f>VLOOKUP(A307,認可保育園!$A$2:$H$510,8,0)</f>
        <v>2</v>
      </c>
      <c r="K307" s="31">
        <f>VLOOKUP(A307,認可保育園!$A$2:$I$510,9,0)</f>
        <v>0</v>
      </c>
      <c r="L307" s="31">
        <f t="shared" si="19"/>
        <v>5</v>
      </c>
      <c r="M307" s="31">
        <f>VLOOKUP(A307,認可保育園!$A$2:$K$510,11,0)</f>
        <v>4</v>
      </c>
      <c r="N307" s="1" t="s">
        <v>665</v>
      </c>
      <c r="O307" s="1" t="str">
        <f>VLOOKUP(N307,施設一覧!$I$2:$Q$1050,6,0)</f>
        <v>https://www.city.setagaya.lg.jp/mokuji/kusei/012/003/001/005/d00011781.html</v>
      </c>
      <c r="P307" s="2" t="str">
        <f t="shared" si="18"/>
        <v>https://www.google.co.jp/maps?q=35.6637582,139.6241598</v>
      </c>
      <c r="Q307" s="1">
        <f>VLOOKUP(N307,施設一覧!$I$2:$Q$1040,8,0)</f>
        <v>35.663758199999997</v>
      </c>
      <c r="R307" s="1">
        <f>VLOOKUP(N307,施設一覧!$I$2:$Q$1050,9,0)</f>
        <v>139.6241598</v>
      </c>
    </row>
    <row r="308" spans="1:19" ht="15" customHeight="1">
      <c r="A308" s="5">
        <v>374</v>
      </c>
      <c r="B308" s="5" t="s">
        <v>795</v>
      </c>
      <c r="C308" s="5" t="s">
        <v>4387</v>
      </c>
      <c r="D308" s="5" t="s">
        <v>4395</v>
      </c>
      <c r="E308" s="5" t="s">
        <v>4398</v>
      </c>
      <c r="F308" s="31" t="str">
        <f>VLOOKUP(A308,認可保育園!$A$2:$D$510,4,0)</f>
        <v>-</v>
      </c>
      <c r="G308" s="31" t="str">
        <f>VLOOKUP(A308,認可保育園!$A$2:$E$510,5,0)</f>
        <v>※</v>
      </c>
      <c r="H308" s="31" t="str">
        <f>VLOOKUP(A308,認可保育園!$A$2:$F$510,6,0)</f>
        <v>※</v>
      </c>
      <c r="I308" s="31" t="str">
        <f>VLOOKUP(A308,認可保育園!$A$2:$G$510,7,0)</f>
        <v>※</v>
      </c>
      <c r="J308" s="31" t="str">
        <f>VLOOKUP(A308,認可保育園!$A$2:$H$510,8,0)</f>
        <v>※</v>
      </c>
      <c r="K308" s="31" t="str">
        <f>VLOOKUP(A308,認可保育園!$A$2:$I$510,9,0)</f>
        <v>※</v>
      </c>
      <c r="L308" s="31">
        <f>VLOOKUP(A308,認可保育園!$A$2:$J$510,10,0)</f>
        <v>0</v>
      </c>
      <c r="M308" s="31" t="str">
        <f>VLOOKUP(A308,認可保育園!$A$2:$K$510,11,0)</f>
        <v>-</v>
      </c>
      <c r="N308" s="1" t="s">
        <v>4399</v>
      </c>
      <c r="O308" s="1" t="str">
        <f>VLOOKUP(N308,施設一覧!$I$2:$Q$1050,6,0)</f>
        <v>https://www.city.setagaya.lg.jp/mokuji/kusei/012/003/001/005/d00011781.html</v>
      </c>
      <c r="P308" s="2" t="str">
        <f t="shared" si="18"/>
        <v>https://www.google.co.jp/maps?q=35.6637582,139.6241598</v>
      </c>
      <c r="Q308" s="1">
        <f>VLOOKUP(N308,施設一覧!$I$2:$Q$1040,8,0)</f>
        <v>35.663758199999997</v>
      </c>
      <c r="R308" s="1">
        <f>VLOOKUP(N308,施設一覧!$I$2:$Q$1050,9,0)</f>
        <v>139.6241598</v>
      </c>
      <c r="S308" s="1">
        <f>L308</f>
        <v>0</v>
      </c>
    </row>
    <row r="309" spans="1:19" ht="15" customHeight="1">
      <c r="A309" s="5">
        <v>317</v>
      </c>
      <c r="B309" s="5" t="s">
        <v>795</v>
      </c>
      <c r="C309" s="5" t="s">
        <v>669</v>
      </c>
      <c r="D309" s="5" t="s">
        <v>882</v>
      </c>
      <c r="E309" s="5" t="s">
        <v>670</v>
      </c>
      <c r="F309" s="31">
        <f>VLOOKUP(A309,認可保育園!$A$2:$D$510,4,0)</f>
        <v>0</v>
      </c>
      <c r="G309" s="31">
        <f>VLOOKUP(A309,認可保育園!$A$2:$E$510,5,0)</f>
        <v>0</v>
      </c>
      <c r="H309" s="31">
        <f>VLOOKUP(A309,認可保育園!$A$2:$F$510,6,0)</f>
        <v>0</v>
      </c>
      <c r="I309" s="31">
        <f>VLOOKUP(A309,認可保育園!$A$2:$G$510,7,0)</f>
        <v>0</v>
      </c>
      <c r="J309" s="31">
        <f>VLOOKUP(A309,認可保育園!$A$2:$H$510,8,0)</f>
        <v>0</v>
      </c>
      <c r="K309" s="31">
        <f>VLOOKUP(A309,認可保育園!$A$2:$I$510,9,0)</f>
        <v>0</v>
      </c>
      <c r="L309" s="31">
        <f t="shared" si="19"/>
        <v>0</v>
      </c>
      <c r="M309" s="31">
        <f>VLOOKUP(A309,認可保育園!$A$2:$K$510,11,0)</f>
        <v>14</v>
      </c>
      <c r="N309" s="1" t="s">
        <v>671</v>
      </c>
      <c r="O309" s="1" t="str">
        <f>VLOOKUP(N309,施設一覧!$I$2:$Q$1050,6,0)</f>
        <v>https://www.city.setagaya.lg.jp/mokuji/kusei/012/003/001/005/d00011782.html</v>
      </c>
      <c r="P309" s="2" t="str">
        <f t="shared" si="18"/>
        <v>https://www.google.co.jp/maps?q=35.6696294,139.6200264</v>
      </c>
      <c r="Q309" s="1">
        <f>VLOOKUP(N309,施設一覧!$I$2:$Q$1040,8,0)</f>
        <v>35.669629399999998</v>
      </c>
      <c r="R309" s="1">
        <f>VLOOKUP(N309,施設一覧!$I$2:$Q$1050,9,0)</f>
        <v>139.6200264</v>
      </c>
    </row>
    <row r="310" spans="1:19" ht="15" customHeight="1">
      <c r="A310" s="5">
        <v>318</v>
      </c>
      <c r="B310" s="5" t="s">
        <v>795</v>
      </c>
      <c r="C310" s="5" t="s">
        <v>688</v>
      </c>
      <c r="D310" s="5" t="s">
        <v>882</v>
      </c>
      <c r="E310" s="5" t="s">
        <v>689</v>
      </c>
      <c r="F310" s="31" t="str">
        <f>VLOOKUP(A310,認可保育園!$A$2:$D$510,4,0)</f>
        <v>-</v>
      </c>
      <c r="G310" s="31">
        <f>VLOOKUP(A310,認可保育園!$A$2:$E$510,5,0)</f>
        <v>0</v>
      </c>
      <c r="H310" s="31">
        <f>VLOOKUP(A310,認可保育園!$A$2:$F$510,6,0)</f>
        <v>0</v>
      </c>
      <c r="I310" s="31">
        <f>VLOOKUP(A310,認可保育園!$A$2:$G$510,7,0)</f>
        <v>1</v>
      </c>
      <c r="J310" s="31">
        <f>VLOOKUP(A310,認可保育園!$A$2:$H$510,8,0)</f>
        <v>2</v>
      </c>
      <c r="K310" s="31">
        <f>VLOOKUP(A310,認可保育園!$A$2:$I$510,9,0)</f>
        <v>3</v>
      </c>
      <c r="L310" s="31">
        <f t="shared" si="19"/>
        <v>6</v>
      </c>
      <c r="M310" s="31">
        <f>VLOOKUP(A310,認可保育園!$A$2:$K$510,11,0)</f>
        <v>18</v>
      </c>
      <c r="N310" s="1" t="s">
        <v>690</v>
      </c>
      <c r="O310" s="1" t="str">
        <f>VLOOKUP(N310,施設一覧!$I$2:$Q$1050,6,0)</f>
        <v>https://www.city.setagaya.lg.jp/mokuji/kusei/012/003/001/005/d00011783.html</v>
      </c>
      <c r="P310" s="2" t="str">
        <f t="shared" si="18"/>
        <v>https://www.google.co.jp/maps?q=35.663302,139.601309</v>
      </c>
      <c r="Q310" s="1">
        <f>VLOOKUP(N310,施設一覧!$I$2:$Q$1040,8,0)</f>
        <v>35.663302000000002</v>
      </c>
      <c r="R310" s="1">
        <f>VLOOKUP(N310,施設一覧!$I$2:$Q$1050,9,0)</f>
        <v>139.60130899999999</v>
      </c>
    </row>
    <row r="311" spans="1:19" ht="15" customHeight="1">
      <c r="A311" s="5">
        <v>319</v>
      </c>
      <c r="B311" s="5" t="s">
        <v>795</v>
      </c>
      <c r="C311" s="5" t="s">
        <v>685</v>
      </c>
      <c r="D311" s="5" t="s">
        <v>882</v>
      </c>
      <c r="E311" s="5" t="s">
        <v>686</v>
      </c>
      <c r="F311" s="31">
        <f>VLOOKUP(A311,認可保育園!$A$2:$D$510,4,0)</f>
        <v>1</v>
      </c>
      <c r="G311" s="31">
        <f>VLOOKUP(A311,認可保育園!$A$2:$E$510,5,0)</f>
        <v>0</v>
      </c>
      <c r="H311" s="31">
        <f>VLOOKUP(A311,認可保育園!$A$2:$F$510,6,0)</f>
        <v>0</v>
      </c>
      <c r="I311" s="31">
        <f>VLOOKUP(A311,認可保育園!$A$2:$G$510,7,0)</f>
        <v>0</v>
      </c>
      <c r="J311" s="31">
        <f>VLOOKUP(A311,認可保育園!$A$2:$H$510,8,0)</f>
        <v>2</v>
      </c>
      <c r="K311" s="31">
        <f>VLOOKUP(A311,認可保育園!$A$2:$I$510,9,0)</f>
        <v>0</v>
      </c>
      <c r="L311" s="31">
        <f t="shared" si="19"/>
        <v>3</v>
      </c>
      <c r="M311" s="31">
        <f>VLOOKUP(A311,認可保育園!$A$2:$K$510,11,0)</f>
        <v>18</v>
      </c>
      <c r="N311" s="1" t="s">
        <v>687</v>
      </c>
      <c r="O311" s="1" t="str">
        <f>VLOOKUP(N311,施設一覧!$I$2:$Q$1050,6,0)</f>
        <v>https://www.city.setagaya.lg.jp/mokuji/kusei/012/003/001/005/d00011784.html</v>
      </c>
      <c r="P311" s="2" t="str">
        <f t="shared" si="18"/>
        <v>https://www.google.co.jp/maps?q=35.6538866,139.5966433</v>
      </c>
      <c r="Q311" s="1">
        <f>VLOOKUP(N311,施設一覧!$I$2:$Q$1040,8,0)</f>
        <v>35.6538866</v>
      </c>
      <c r="R311" s="1">
        <f>VLOOKUP(N311,施設一覧!$I$2:$Q$1050,9,0)</f>
        <v>139.59664330000001</v>
      </c>
    </row>
    <row r="312" spans="1:19" ht="15" customHeight="1">
      <c r="A312" s="5">
        <v>320</v>
      </c>
      <c r="B312" s="5" t="s">
        <v>795</v>
      </c>
      <c r="C312" s="5" t="s">
        <v>666</v>
      </c>
      <c r="D312" s="5" t="s">
        <v>882</v>
      </c>
      <c r="E312" s="5" t="s">
        <v>667</v>
      </c>
      <c r="F312" s="31" t="str">
        <f>VLOOKUP(A312,認可保育園!$A$2:$D$510,4,0)</f>
        <v>-</v>
      </c>
      <c r="G312" s="31">
        <f>VLOOKUP(A312,認可保育園!$A$2:$E$510,5,0)</f>
        <v>0</v>
      </c>
      <c r="H312" s="31">
        <f>VLOOKUP(A312,認可保育園!$A$2:$F$510,6,0)</f>
        <v>0</v>
      </c>
      <c r="I312" s="31">
        <f>VLOOKUP(A312,認可保育園!$A$2:$G$510,7,0)</f>
        <v>2</v>
      </c>
      <c r="J312" s="31">
        <f>VLOOKUP(A312,認可保育園!$A$2:$H$510,8,0)</f>
        <v>1</v>
      </c>
      <c r="K312" s="31">
        <f>VLOOKUP(A312,認可保育園!$A$2:$I$510,9,0)</f>
        <v>3</v>
      </c>
      <c r="L312" s="31">
        <f t="shared" si="19"/>
        <v>6</v>
      </c>
      <c r="M312" s="31">
        <f>VLOOKUP(A312,認可保育園!$A$2:$K$510,11,0)</f>
        <v>7</v>
      </c>
      <c r="N312" s="1" t="s">
        <v>668</v>
      </c>
      <c r="O312" s="1" t="str">
        <f>VLOOKUP(N312,施設一覧!$I$2:$Q$1050,6,0)</f>
        <v>https://www.city.setagaya.lg.jp/mokuji/kusei/012/003/001/005/d00150882.html</v>
      </c>
      <c r="P312" s="2" t="str">
        <f t="shared" si="18"/>
        <v>https://www.google.co.jp/maps?q=35.6647412,139.6170936</v>
      </c>
      <c r="Q312" s="1">
        <f>VLOOKUP(N312,施設一覧!$I$2:$Q$1040,8,0)</f>
        <v>35.664741200000002</v>
      </c>
      <c r="R312" s="1">
        <f>VLOOKUP(N312,施設一覧!$I$2:$Q$1050,9,0)</f>
        <v>139.6170936</v>
      </c>
    </row>
    <row r="313" spans="1:19" ht="15" customHeight="1">
      <c r="A313" s="5">
        <v>321</v>
      </c>
      <c r="B313" s="5" t="s">
        <v>795</v>
      </c>
      <c r="C313" s="5" t="s">
        <v>677</v>
      </c>
      <c r="D313" s="5" t="s">
        <v>882</v>
      </c>
      <c r="E313" s="6" t="s">
        <v>796</v>
      </c>
      <c r="F313" s="31" t="str">
        <f>VLOOKUP(A313,認可保育園!$A$2:$D$510,4,0)</f>
        <v>-</v>
      </c>
      <c r="G313" s="31">
        <f>VLOOKUP(A313,認可保育園!$A$2:$E$510,5,0)</f>
        <v>0</v>
      </c>
      <c r="H313" s="31">
        <f>VLOOKUP(A313,認可保育園!$A$2:$F$510,6,0)</f>
        <v>0</v>
      </c>
      <c r="I313" s="31">
        <f>VLOOKUP(A313,認可保育園!$A$2:$G$510,7,0)</f>
        <v>0</v>
      </c>
      <c r="J313" s="31">
        <f>VLOOKUP(A313,認可保育園!$A$2:$H$510,8,0)</f>
        <v>1</v>
      </c>
      <c r="K313" s="31">
        <f>VLOOKUP(A313,認可保育園!$A$2:$I$510,9,0)</f>
        <v>0</v>
      </c>
      <c r="L313" s="31">
        <f t="shared" si="19"/>
        <v>1</v>
      </c>
      <c r="M313" s="31">
        <f>VLOOKUP(A313,認可保育園!$A$2:$K$510,11,0)</f>
        <v>8</v>
      </c>
      <c r="N313" s="1" t="s">
        <v>678</v>
      </c>
      <c r="O313" s="1" t="str">
        <f>VLOOKUP(N313,施設一覧!$I$2:$Q$1050,6,0)</f>
        <v>https://www.city.setagaya.lg.jp/mokuji/kusei/012/003/001/005/d00150391.html</v>
      </c>
      <c r="P313" s="2" t="str">
        <f t="shared" si="18"/>
        <v>https://www.google.co.jp/maps?q=35.6656214,139.6116746</v>
      </c>
      <c r="Q313" s="1">
        <f>VLOOKUP(N313,施設一覧!$I$2:$Q$1040,8,0)</f>
        <v>35.665621399999999</v>
      </c>
      <c r="R313" s="1">
        <f>VLOOKUP(N313,施設一覧!$I$2:$Q$1050,9,0)</f>
        <v>139.61167459999999</v>
      </c>
    </row>
    <row r="314" spans="1:19" ht="15" customHeight="1">
      <c r="A314" s="5">
        <v>322</v>
      </c>
      <c r="B314" s="5" t="s">
        <v>795</v>
      </c>
      <c r="C314" s="5" t="s">
        <v>682</v>
      </c>
      <c r="D314" s="5" t="s">
        <v>882</v>
      </c>
      <c r="E314" s="5" t="s">
        <v>683</v>
      </c>
      <c r="F314" s="31">
        <f>VLOOKUP(A314,認可保育園!$A$2:$D$510,4,0)</f>
        <v>0</v>
      </c>
      <c r="G314" s="31">
        <f>VLOOKUP(A314,認可保育園!$A$2:$E$510,5,0)</f>
        <v>0</v>
      </c>
      <c r="H314" s="31">
        <f>VLOOKUP(A314,認可保育園!$A$2:$F$510,6,0)</f>
        <v>0</v>
      </c>
      <c r="I314" s="31">
        <f>VLOOKUP(A314,認可保育園!$A$2:$G$510,7,0)</f>
        <v>1</v>
      </c>
      <c r="J314" s="31">
        <f>VLOOKUP(A314,認可保育園!$A$2:$H$510,8,0)</f>
        <v>0</v>
      </c>
      <c r="K314" s="31">
        <f>VLOOKUP(A314,認可保育園!$A$2:$I$510,9,0)</f>
        <v>0</v>
      </c>
      <c r="L314" s="31">
        <f t="shared" si="19"/>
        <v>1</v>
      </c>
      <c r="M314" s="31">
        <f>VLOOKUP(A314,認可保育園!$A$2:$K$510,11,0)</f>
        <v>13</v>
      </c>
      <c r="N314" s="1" t="s">
        <v>684</v>
      </c>
      <c r="O314" s="1" t="str">
        <f>VLOOKUP(N314,施設一覧!$I$2:$Q$1050,6,0)</f>
        <v>https://www.city.setagaya.lg.jp/mokuji/kusei/012/003/001/005/d00154064.html</v>
      </c>
      <c r="P314" s="2" t="str">
        <f t="shared" si="18"/>
        <v>https://www.google.co.jp/maps?q=35.6650099,139.5933402</v>
      </c>
      <c r="Q314" s="1">
        <f>VLOOKUP(N314,施設一覧!$I$2:$Q$1040,8,0)</f>
        <v>35.665009900000001</v>
      </c>
      <c r="R314" s="1">
        <f>VLOOKUP(N314,施設一覧!$I$2:$Q$1050,9,0)</f>
        <v>139.5933402</v>
      </c>
    </row>
    <row r="315" spans="1:19" ht="15" customHeight="1">
      <c r="A315" s="5">
        <v>323</v>
      </c>
      <c r="B315" s="5" t="s">
        <v>795</v>
      </c>
      <c r="C315" s="5" t="s">
        <v>679</v>
      </c>
      <c r="D315" s="5" t="s">
        <v>882</v>
      </c>
      <c r="E315" s="5" t="s">
        <v>680</v>
      </c>
      <c r="F315" s="31">
        <f>VLOOKUP(A315,認可保育園!$A$2:$D$510,4,0)</f>
        <v>1</v>
      </c>
      <c r="G315" s="31">
        <f>VLOOKUP(A315,認可保育園!$A$2:$E$510,5,0)</f>
        <v>0</v>
      </c>
      <c r="H315" s="31">
        <f>VLOOKUP(A315,認可保育園!$A$2:$F$510,6,0)</f>
        <v>0</v>
      </c>
      <c r="I315" s="31">
        <f>VLOOKUP(A315,認可保育園!$A$2:$G$510,7,0)</f>
        <v>0</v>
      </c>
      <c r="J315" s="31">
        <f>VLOOKUP(A315,認可保育園!$A$2:$H$510,8,0)</f>
        <v>4</v>
      </c>
      <c r="K315" s="31">
        <f>VLOOKUP(A315,認可保育園!$A$2:$I$510,9,0)</f>
        <v>3</v>
      </c>
      <c r="L315" s="31">
        <f t="shared" si="19"/>
        <v>8</v>
      </c>
      <c r="M315" s="31">
        <f>VLOOKUP(A315,認可保育園!$A$2:$K$510,11,0)</f>
        <v>10</v>
      </c>
      <c r="N315" s="1" t="s">
        <v>681</v>
      </c>
      <c r="O315" s="1" t="str">
        <f>VLOOKUP(N315,施設一覧!$I$2:$Q$1050,6,0)</f>
        <v>https://www.city.setagaya.lg.jp/mokuji/kusei/012/003/001/005/d00150880.html</v>
      </c>
      <c r="P315" s="2" t="str">
        <f t="shared" si="18"/>
        <v>https://www.google.co.jp/maps?q=35.669404,139.606286</v>
      </c>
      <c r="Q315" s="1">
        <f>VLOOKUP(N315,施設一覧!$I$2:$Q$1040,8,0)</f>
        <v>35.669404</v>
      </c>
      <c r="R315" s="1">
        <f>VLOOKUP(N315,施設一覧!$I$2:$Q$1050,9,0)</f>
        <v>139.60628600000001</v>
      </c>
    </row>
    <row r="316" spans="1:19" ht="15" customHeight="1">
      <c r="A316" s="5">
        <v>324</v>
      </c>
      <c r="B316" s="5" t="s">
        <v>795</v>
      </c>
      <c r="C316" s="5" t="s">
        <v>647</v>
      </c>
      <c r="D316" s="5" t="s">
        <v>882</v>
      </c>
      <c r="E316" s="5" t="s">
        <v>648</v>
      </c>
      <c r="F316" s="31" t="str">
        <f>VLOOKUP(A316,認可保育園!$A$2:$D$510,4,0)</f>
        <v>-</v>
      </c>
      <c r="G316" s="31">
        <f>VLOOKUP(A316,認可保育園!$A$2:$E$510,5,0)</f>
        <v>0</v>
      </c>
      <c r="H316" s="31">
        <f>VLOOKUP(A316,認可保育園!$A$2:$F$510,6,0)</f>
        <v>0</v>
      </c>
      <c r="I316" s="31">
        <f>VLOOKUP(A316,認可保育園!$A$2:$G$510,7,0)</f>
        <v>0</v>
      </c>
      <c r="J316" s="31">
        <f>VLOOKUP(A316,認可保育園!$A$2:$H$510,8,0)</f>
        <v>0</v>
      </c>
      <c r="K316" s="31">
        <f>VLOOKUP(A316,認可保育園!$A$2:$I$510,9,0)</f>
        <v>0</v>
      </c>
      <c r="L316" s="31">
        <f t="shared" si="19"/>
        <v>0</v>
      </c>
      <c r="M316" s="31">
        <f>VLOOKUP(A316,認可保育園!$A$2:$K$510,11,0)</f>
        <v>6</v>
      </c>
      <c r="N316" s="1" t="s">
        <v>649</v>
      </c>
      <c r="O316" s="1" t="str">
        <f>VLOOKUP(N316,施設一覧!$I$2:$Q$1050,6,0)</f>
        <v>https://www.city.setagaya.lg.jp/mokuji/kusei/012/003/001/005/d00011790.html</v>
      </c>
      <c r="P316" s="2" t="str">
        <f t="shared" si="18"/>
        <v>https://www.google.co.jp/maps?q=35.6774198,139.6019194</v>
      </c>
      <c r="Q316" s="1">
        <f>VLOOKUP(N316,施設一覧!$I$2:$Q$1040,8,0)</f>
        <v>35.677419800000003</v>
      </c>
      <c r="R316" s="1">
        <f>VLOOKUP(N316,施設一覧!$I$2:$Q$1050,9,0)</f>
        <v>139.60191940000001</v>
      </c>
    </row>
    <row r="317" spans="1:19" ht="15" customHeight="1">
      <c r="A317" s="5">
        <v>325</v>
      </c>
      <c r="B317" s="5" t="s">
        <v>795</v>
      </c>
      <c r="C317" s="5" t="s">
        <v>645</v>
      </c>
      <c r="D317" s="5" t="s">
        <v>882</v>
      </c>
      <c r="E317" s="5" t="s">
        <v>424</v>
      </c>
      <c r="F317" s="31">
        <f>VLOOKUP(A317,認可保育園!$A$2:$D$510,4,0)</f>
        <v>0</v>
      </c>
      <c r="G317" s="31">
        <f>VLOOKUP(A317,認可保育園!$A$2:$E$510,5,0)</f>
        <v>0</v>
      </c>
      <c r="H317" s="31">
        <f>VLOOKUP(A317,認可保育園!$A$2:$F$510,6,0)</f>
        <v>0</v>
      </c>
      <c r="I317" s="31">
        <f>VLOOKUP(A317,認可保育園!$A$2:$G$510,7,0)</f>
        <v>0</v>
      </c>
      <c r="J317" s="31">
        <f>VLOOKUP(A317,認可保育園!$A$2:$H$510,8,0)</f>
        <v>0</v>
      </c>
      <c r="K317" s="31">
        <f>VLOOKUP(A317,認可保育園!$A$2:$I$510,9,0)</f>
        <v>2</v>
      </c>
      <c r="L317" s="31">
        <f t="shared" si="19"/>
        <v>2</v>
      </c>
      <c r="M317" s="31">
        <f>VLOOKUP(A317,認可保育園!$A$2:$K$510,11,0)</f>
        <v>16</v>
      </c>
      <c r="N317" s="1" t="s">
        <v>646</v>
      </c>
      <c r="O317" s="1" t="str">
        <f>VLOOKUP(N317,施設一覧!$I$2:$Q$1050,6,0)</f>
        <v>https://www.city.setagaya.lg.jp/mokuji/kusei/012/003/001/005/d00151733.html</v>
      </c>
      <c r="P317" s="2" t="str">
        <f t="shared" si="18"/>
        <v>https://www.google.co.jp/maps?q=35.6725534,139.5966367</v>
      </c>
      <c r="Q317" s="1">
        <f>VLOOKUP(N317,施設一覧!$I$2:$Q$1040,8,0)</f>
        <v>35.672553399999998</v>
      </c>
      <c r="R317" s="1">
        <f>VLOOKUP(N317,施設一覧!$I$2:$Q$1050,9,0)</f>
        <v>139.5966367</v>
      </c>
    </row>
    <row r="318" spans="1:19" ht="15" customHeight="1">
      <c r="A318" s="5">
        <v>326</v>
      </c>
      <c r="B318" s="5" t="s">
        <v>795</v>
      </c>
      <c r="C318" s="5" t="s">
        <v>533</v>
      </c>
      <c r="D318" s="5" t="s">
        <v>883</v>
      </c>
      <c r="E318" s="5" t="s">
        <v>534</v>
      </c>
      <c r="F318" s="31">
        <f>VLOOKUP(A318,認可保育園!$A$2:$D$510,4,0)</f>
        <v>0</v>
      </c>
      <c r="G318" s="31">
        <f>VLOOKUP(A318,認可保育園!$A$2:$E$510,5,0)</f>
        <v>0</v>
      </c>
      <c r="H318" s="31">
        <f>VLOOKUP(A318,認可保育園!$A$2:$F$510,6,0)</f>
        <v>0</v>
      </c>
      <c r="I318" s="31">
        <f>VLOOKUP(A318,認可保育園!$A$2:$G$510,7,0)</f>
        <v>0</v>
      </c>
      <c r="J318" s="31">
        <f>VLOOKUP(A318,認可保育園!$A$2:$H$510,8,0)</f>
        <v>1</v>
      </c>
      <c r="K318" s="31">
        <f>VLOOKUP(A318,認可保育園!$A$2:$I$510,9,0)</f>
        <v>0</v>
      </c>
      <c r="L318" s="31">
        <f t="shared" si="19"/>
        <v>1</v>
      </c>
      <c r="N318" s="1" t="s">
        <v>260</v>
      </c>
      <c r="O318" s="1" t="str">
        <f>VLOOKUP(N318,施設一覧!$I$2:$Q$1050,6,0)</f>
        <v>https://www.city.setagaya.lg.jp/mokuji/kusei/012/003/002/005/d00011792.html</v>
      </c>
      <c r="P318" s="2" t="str">
        <f t="shared" si="18"/>
        <v>https://www.google.co.jp/maps?q=35.6567835,139.60074</v>
      </c>
      <c r="Q318" s="1">
        <f>VLOOKUP(N318,施設一覧!$I$2:$Q$1040,8,0)</f>
        <v>35.656783500000003</v>
      </c>
      <c r="R318" s="1">
        <f>VLOOKUP(N318,施設一覧!$I$2:$Q$1050,9,0)</f>
        <v>139.60074</v>
      </c>
    </row>
    <row r="319" spans="1:19" ht="15" customHeight="1">
      <c r="A319" s="5">
        <v>327</v>
      </c>
      <c r="B319" s="5" t="s">
        <v>795</v>
      </c>
      <c r="C319" s="5" t="s">
        <v>530</v>
      </c>
      <c r="D319" s="5" t="s">
        <v>883</v>
      </c>
      <c r="E319" s="5" t="s">
        <v>531</v>
      </c>
      <c r="F319" s="31">
        <f>VLOOKUP(A319,認可保育園!$A$2:$D$510,4,0)</f>
        <v>5</v>
      </c>
      <c r="G319" s="31">
        <f>VLOOKUP(A319,認可保育園!$A$2:$E$510,5,0)</f>
        <v>0</v>
      </c>
      <c r="H319" s="31">
        <f>VLOOKUP(A319,認可保育園!$A$2:$F$510,6,0)</f>
        <v>0</v>
      </c>
      <c r="I319" s="31">
        <f>VLOOKUP(A319,認可保育園!$A$2:$G$510,7,0)</f>
        <v>0</v>
      </c>
      <c r="J319" s="31">
        <f>VLOOKUP(A319,認可保育園!$A$2:$H$510,8,0)</f>
        <v>3</v>
      </c>
      <c r="K319" s="31">
        <f>VLOOKUP(A319,認可保育園!$A$2:$I$510,9,0)</f>
        <v>0</v>
      </c>
      <c r="L319" s="31">
        <f t="shared" si="19"/>
        <v>8</v>
      </c>
      <c r="N319" s="1" t="s">
        <v>532</v>
      </c>
      <c r="O319" s="1" t="str">
        <f>VLOOKUP(N319,施設一覧!$I$2:$Q$1050,6,0)</f>
        <v>https://www.city.setagaya.lg.jp/mokuji/kusei/012/003/002/005/d00021034.html</v>
      </c>
      <c r="P319" s="2" t="str">
        <f t="shared" ref="P319:P350" si="20">"https://www.google.co.jp/maps?q="&amp;Q319&amp;","&amp;R319</f>
        <v>https://www.google.co.jp/maps?q=35.6601912,139.5948487</v>
      </c>
      <c r="Q319" s="1">
        <f>VLOOKUP(N319,施設一覧!$I$2:$Q$1040,8,0)</f>
        <v>35.6601912</v>
      </c>
      <c r="R319" s="1">
        <f>VLOOKUP(N319,施設一覧!$I$2:$Q$1050,9,0)</f>
        <v>139.5948487</v>
      </c>
    </row>
    <row r="320" spans="1:19" ht="15" customHeight="1">
      <c r="A320" s="5">
        <v>328</v>
      </c>
      <c r="B320" s="5" t="s">
        <v>795</v>
      </c>
      <c r="C320" s="5" t="s">
        <v>506</v>
      </c>
      <c r="D320" s="5" t="s">
        <v>883</v>
      </c>
      <c r="E320" s="5" t="s">
        <v>507</v>
      </c>
      <c r="F320" s="31">
        <f>VLOOKUP(A320,認可保育園!$A$2:$D$510,4,0)</f>
        <v>0</v>
      </c>
      <c r="G320" s="31">
        <f>VLOOKUP(A320,認可保育園!$A$2:$E$510,5,0)</f>
        <v>0</v>
      </c>
      <c r="H320" s="31">
        <f>VLOOKUP(A320,認可保育園!$A$2:$F$510,6,0)</f>
        <v>0</v>
      </c>
      <c r="I320" s="31">
        <f>VLOOKUP(A320,認可保育園!$A$2:$G$510,7,0)</f>
        <v>0</v>
      </c>
      <c r="J320" s="31">
        <f>VLOOKUP(A320,認可保育園!$A$2:$H$510,8,0)</f>
        <v>0</v>
      </c>
      <c r="K320" s="31">
        <f>VLOOKUP(A320,認可保育園!$A$2:$I$510,9,0)</f>
        <v>1</v>
      </c>
      <c r="L320" s="31">
        <f t="shared" si="19"/>
        <v>1</v>
      </c>
      <c r="N320" s="1" t="s">
        <v>508</v>
      </c>
      <c r="O320" s="1" t="str">
        <f>VLOOKUP(N320,施設一覧!$I$2:$Q$1050,6,0)</f>
        <v>https://www.city.setagaya.lg.jp/mokuji/kusei/012/003/002/005/d00011793.html</v>
      </c>
      <c r="P320" s="2" t="str">
        <f t="shared" si="20"/>
        <v>https://www.google.co.jp/maps?q=35.6650575,139.6062001</v>
      </c>
      <c r="Q320" s="1">
        <f>VLOOKUP(N320,施設一覧!$I$2:$Q$1040,8,0)</f>
        <v>35.665057500000003</v>
      </c>
      <c r="R320" s="1">
        <f>VLOOKUP(N320,施設一覧!$I$2:$Q$1050,9,0)</f>
        <v>139.6062001</v>
      </c>
    </row>
    <row r="321" spans="1:18" ht="15" customHeight="1">
      <c r="A321" s="5">
        <v>329</v>
      </c>
      <c r="B321" s="5" t="s">
        <v>795</v>
      </c>
      <c r="C321" s="5" t="s">
        <v>468</v>
      </c>
      <c r="D321" s="5" t="s">
        <v>883</v>
      </c>
      <c r="E321" s="5" t="s">
        <v>458</v>
      </c>
      <c r="F321" s="31">
        <f>VLOOKUP(A321,認可保育園!$A$2:$D$510,4,0)</f>
        <v>0</v>
      </c>
      <c r="G321" s="31">
        <f>VLOOKUP(A321,認可保育園!$A$2:$E$510,5,0)</f>
        <v>0</v>
      </c>
      <c r="H321" s="31">
        <f>VLOOKUP(A321,認可保育園!$A$2:$F$510,6,0)</f>
        <v>0</v>
      </c>
      <c r="I321" s="31">
        <f>VLOOKUP(A321,認可保育園!$A$2:$G$510,7,0)</f>
        <v>0</v>
      </c>
      <c r="J321" s="31">
        <f>VLOOKUP(A321,認可保育園!$A$2:$H$510,8,0)</f>
        <v>0</v>
      </c>
      <c r="K321" s="31">
        <f>VLOOKUP(A321,認可保育園!$A$2:$I$510,9,0)</f>
        <v>0</v>
      </c>
      <c r="L321" s="31">
        <f t="shared" si="19"/>
        <v>0</v>
      </c>
      <c r="N321" s="1" t="s">
        <v>469</v>
      </c>
      <c r="O321" s="1" t="str">
        <f>VLOOKUP(N321,施設一覧!$I$2:$Q$1050,6,0)</f>
        <v>https://www.city.setagaya.lg.jp/mokuji/kusei/012/003/002/005/d00011789.html</v>
      </c>
      <c r="P321" s="2" t="str">
        <f t="shared" si="20"/>
        <v>https://www.google.co.jp/maps?q=35.669776,139.5980307</v>
      </c>
      <c r="Q321" s="1">
        <f>VLOOKUP(N321,施設一覧!$I$2:$Q$1040,8,0)</f>
        <v>35.669775999999999</v>
      </c>
      <c r="R321" s="1">
        <f>VLOOKUP(N321,施設一覧!$I$2:$Q$1050,9,0)</f>
        <v>139.59803070000001</v>
      </c>
    </row>
    <row r="322" spans="1:18" ht="15" customHeight="1">
      <c r="A322" s="5">
        <v>330</v>
      </c>
      <c r="B322" s="5" t="s">
        <v>795</v>
      </c>
      <c r="C322" s="5" t="s">
        <v>472</v>
      </c>
      <c r="D322" s="5" t="s">
        <v>883</v>
      </c>
      <c r="E322" s="5" t="s">
        <v>473</v>
      </c>
      <c r="F322" s="31">
        <f>VLOOKUP(A322,認可保育園!$A$2:$D$510,4,0)</f>
        <v>0</v>
      </c>
      <c r="G322" s="31">
        <f>VLOOKUP(A322,認可保育園!$A$2:$E$510,5,0)</f>
        <v>0</v>
      </c>
      <c r="H322" s="31">
        <f>VLOOKUP(A322,認可保育園!$A$2:$F$510,6,0)</f>
        <v>0</v>
      </c>
      <c r="I322" s="31">
        <f>VLOOKUP(A322,認可保育園!$A$2:$G$510,7,0)</f>
        <v>1</v>
      </c>
      <c r="J322" s="31">
        <f>VLOOKUP(A322,認可保育園!$A$2:$H$510,8,0)</f>
        <v>3</v>
      </c>
      <c r="K322" s="31">
        <f>VLOOKUP(A322,認可保育園!$A$2:$I$510,9,0)</f>
        <v>0</v>
      </c>
      <c r="L322" s="31">
        <f t="shared" si="19"/>
        <v>4</v>
      </c>
      <c r="N322" s="1" t="s">
        <v>474</v>
      </c>
      <c r="O322" s="1" t="str">
        <f>VLOOKUP(N322,施設一覧!$I$2:$Q$1050,6,0)</f>
        <v>https://www.city.setagaya.lg.jp/mokuji/kusei/012/003/002/005/d00031238.html</v>
      </c>
      <c r="P322" s="2" t="str">
        <f t="shared" si="20"/>
        <v>https://www.google.co.jp/maps?q=35.6756891,139.5892651</v>
      </c>
      <c r="Q322" s="1">
        <f>VLOOKUP(N322,施設一覧!$I$2:$Q$1040,8,0)</f>
        <v>35.6756891</v>
      </c>
      <c r="R322" s="1">
        <f>VLOOKUP(N322,施設一覧!$I$2:$Q$1050,9,0)</f>
        <v>139.58926510000001</v>
      </c>
    </row>
    <row r="323" spans="1:18" ht="15" customHeight="1">
      <c r="A323" s="5">
        <v>331</v>
      </c>
      <c r="B323" s="5" t="s">
        <v>795</v>
      </c>
      <c r="C323" s="5" t="s">
        <v>428</v>
      </c>
      <c r="D323" s="5" t="s">
        <v>883</v>
      </c>
      <c r="E323" s="5" t="s">
        <v>429</v>
      </c>
      <c r="F323" s="31">
        <f>VLOOKUP(A323,認可保育園!$A$2:$D$510,4,0)</f>
        <v>4</v>
      </c>
      <c r="G323" s="31">
        <f>VLOOKUP(A323,認可保育園!$A$2:$E$510,5,0)</f>
        <v>0</v>
      </c>
      <c r="H323" s="31">
        <f>VLOOKUP(A323,認可保育園!$A$2:$F$510,6,0)</f>
        <v>0</v>
      </c>
      <c r="I323" s="31">
        <f>VLOOKUP(A323,認可保育園!$A$2:$G$510,7,0)</f>
        <v>1</v>
      </c>
      <c r="J323" s="31">
        <f>VLOOKUP(A323,認可保育園!$A$2:$H$510,8,0)</f>
        <v>1</v>
      </c>
      <c r="K323" s="31">
        <f>VLOOKUP(A323,認可保育園!$A$2:$I$510,9,0)</f>
        <v>1</v>
      </c>
      <c r="L323" s="31">
        <f t="shared" si="19"/>
        <v>7</v>
      </c>
      <c r="N323" s="1" t="s">
        <v>430</v>
      </c>
      <c r="O323" s="1" t="str">
        <f>VLOOKUP(N323,施設一覧!$I$2:$Q$1050,6,0)</f>
        <v>https://www.city.setagaya.lg.jp/mokuji/kusei/012/003/002/005/d00125115.html</v>
      </c>
      <c r="P323" s="2" t="str">
        <f t="shared" si="20"/>
        <v>https://www.google.co.jp/maps?q=35.6739118,139.6021751</v>
      </c>
      <c r="Q323" s="1">
        <f>VLOOKUP(N323,施設一覧!$I$2:$Q$1040,8,0)</f>
        <v>35.673911799999999</v>
      </c>
      <c r="R323" s="1">
        <f>VLOOKUP(N323,施設一覧!$I$2:$Q$1050,9,0)</f>
        <v>139.60217510000001</v>
      </c>
    </row>
    <row r="324" spans="1:18" ht="15" customHeight="1">
      <c r="A324" s="5">
        <v>332</v>
      </c>
      <c r="B324" s="5" t="s">
        <v>795</v>
      </c>
      <c r="C324" s="5" t="s">
        <v>425</v>
      </c>
      <c r="D324" s="5" t="s">
        <v>883</v>
      </c>
      <c r="E324" s="5" t="s">
        <v>426</v>
      </c>
      <c r="F324" s="31" t="str">
        <f>VLOOKUP(A324,認可保育園!$A$2:$D$510,4,0)</f>
        <v>-</v>
      </c>
      <c r="G324" s="31">
        <f>VLOOKUP(A324,認可保育園!$A$2:$E$510,5,0)</f>
        <v>0</v>
      </c>
      <c r="H324" s="31">
        <f>VLOOKUP(A324,認可保育園!$A$2:$F$510,6,0)</f>
        <v>0</v>
      </c>
      <c r="I324" s="31">
        <f>VLOOKUP(A324,認可保育園!$A$2:$G$510,7,0)</f>
        <v>0</v>
      </c>
      <c r="J324" s="31">
        <f>VLOOKUP(A324,認可保育園!$A$2:$H$510,8,0)</f>
        <v>0</v>
      </c>
      <c r="K324" s="31">
        <f>VLOOKUP(A324,認可保育園!$A$2:$I$510,9,0)</f>
        <v>0</v>
      </c>
      <c r="L324" s="31">
        <f t="shared" si="19"/>
        <v>0</v>
      </c>
      <c r="N324" s="1" t="s">
        <v>427</v>
      </c>
      <c r="O324" s="1" t="str">
        <f>VLOOKUP(N324,施設一覧!$I$2:$Q$1050,6,0)</f>
        <v>https://www.city.setagaya.lg.jp/mokuji/kusei/012/003/002/005/d00125117.html</v>
      </c>
      <c r="P324" s="2" t="str">
        <f t="shared" si="20"/>
        <v>https://www.google.co.jp/maps?q=35.6662801,139.6273261</v>
      </c>
      <c r="Q324" s="1">
        <f>VLOOKUP(N324,施設一覧!$I$2:$Q$1040,8,0)</f>
        <v>35.666280100000002</v>
      </c>
      <c r="R324" s="1">
        <f>VLOOKUP(N324,施設一覧!$I$2:$Q$1050,9,0)</f>
        <v>139.6273261</v>
      </c>
    </row>
    <row r="325" spans="1:18" ht="15" customHeight="1">
      <c r="A325" s="5">
        <v>333</v>
      </c>
      <c r="B325" s="5" t="s">
        <v>795</v>
      </c>
      <c r="C325" s="5" t="s">
        <v>404</v>
      </c>
      <c r="D325" s="5" t="s">
        <v>883</v>
      </c>
      <c r="E325" s="5" t="s">
        <v>797</v>
      </c>
      <c r="F325" s="31">
        <f>VLOOKUP(A325,認可保育園!$A$2:$D$510,4,0)</f>
        <v>0</v>
      </c>
      <c r="G325" s="31">
        <f>VLOOKUP(A325,認可保育園!$A$2:$E$510,5,0)</f>
        <v>0</v>
      </c>
      <c r="H325" s="31">
        <f>VLOOKUP(A325,認可保育園!$A$2:$F$510,6,0)</f>
        <v>0</v>
      </c>
      <c r="I325" s="31">
        <f>VLOOKUP(A325,認可保育園!$A$2:$G$510,7,0)</f>
        <v>0</v>
      </c>
      <c r="J325" s="31">
        <f>VLOOKUP(A325,認可保育園!$A$2:$H$510,8,0)</f>
        <v>0</v>
      </c>
      <c r="K325" s="31">
        <f>VLOOKUP(A325,認可保育園!$A$2:$I$510,9,0)</f>
        <v>0</v>
      </c>
      <c r="L325" s="31">
        <f t="shared" si="19"/>
        <v>0</v>
      </c>
      <c r="N325" s="1" t="s">
        <v>405</v>
      </c>
      <c r="O325" s="1" t="str">
        <f>VLOOKUP(N325,施設一覧!$I$2:$Q$1050,6,0)</f>
        <v>https://www.city.setagaya.lg.jp/mokuji/kusei/012/003/002/005/d00138957.html</v>
      </c>
      <c r="P325" s="2" t="str">
        <f t="shared" si="20"/>
        <v>https://www.google.co.jp/maps?q=35.6751447,139.5917982</v>
      </c>
      <c r="Q325" s="1">
        <f>VLOOKUP(N325,施設一覧!$I$2:$Q$1040,8,0)</f>
        <v>35.675144699999997</v>
      </c>
      <c r="R325" s="1">
        <f>VLOOKUP(N325,施設一覧!$I$2:$Q$1050,9,0)</f>
        <v>139.5917982</v>
      </c>
    </row>
    <row r="326" spans="1:18" ht="15" customHeight="1">
      <c r="A326" s="5">
        <v>334</v>
      </c>
      <c r="B326" s="5" t="s">
        <v>795</v>
      </c>
      <c r="C326" s="5" t="s">
        <v>373</v>
      </c>
      <c r="D326" s="5" t="s">
        <v>883</v>
      </c>
      <c r="E326" s="5" t="s">
        <v>374</v>
      </c>
      <c r="F326" s="31">
        <f>VLOOKUP(A326,認可保育園!$A$2:$D$510,4,0)</f>
        <v>0</v>
      </c>
      <c r="G326" s="31">
        <f>VLOOKUP(A326,認可保育園!$A$2:$E$510,5,0)</f>
        <v>0</v>
      </c>
      <c r="H326" s="31">
        <f>VLOOKUP(A326,認可保育園!$A$2:$F$510,6,0)</f>
        <v>0</v>
      </c>
      <c r="I326" s="31">
        <f>VLOOKUP(A326,認可保育園!$A$2:$G$510,7,0)</f>
        <v>1</v>
      </c>
      <c r="J326" s="31">
        <f>VLOOKUP(A326,認可保育園!$A$2:$H$510,8,0)</f>
        <v>0</v>
      </c>
      <c r="K326" s="31">
        <f>VLOOKUP(A326,認可保育園!$A$2:$I$510,9,0)</f>
        <v>0</v>
      </c>
      <c r="L326" s="31">
        <f t="shared" si="19"/>
        <v>1</v>
      </c>
      <c r="N326" s="1" t="s">
        <v>375</v>
      </c>
      <c r="O326" s="1" t="str">
        <f>VLOOKUP(N326,施設一覧!$I$2:$Q$1050,6,0)</f>
        <v>https://www.city.setagaya.lg.jp/mokuji/kusei/012/003/002/005/d00145434.html</v>
      </c>
      <c r="P326" s="2" t="str">
        <f t="shared" si="20"/>
        <v>https://www.google.co.jp/maps?q=35.668919,139.6087</v>
      </c>
      <c r="Q326" s="1">
        <f>VLOOKUP(N326,施設一覧!$I$2:$Q$1040,8,0)</f>
        <v>35.668919000000002</v>
      </c>
      <c r="R326" s="1">
        <f>VLOOKUP(N326,施設一覧!$I$2:$Q$1050,9,0)</f>
        <v>139.6087</v>
      </c>
    </row>
    <row r="327" spans="1:18" ht="15" customHeight="1">
      <c r="A327" s="5">
        <v>335</v>
      </c>
      <c r="B327" s="5" t="s">
        <v>795</v>
      </c>
      <c r="C327" s="5" t="s">
        <v>363</v>
      </c>
      <c r="D327" s="5" t="s">
        <v>883</v>
      </c>
      <c r="E327" s="5" t="s">
        <v>364</v>
      </c>
      <c r="F327" s="31">
        <f>VLOOKUP(A327,認可保育園!$A$2:$D$510,4,0)</f>
        <v>5</v>
      </c>
      <c r="G327" s="31">
        <f>VLOOKUP(A327,認可保育園!$A$2:$E$510,5,0)</f>
        <v>0</v>
      </c>
      <c r="H327" s="31">
        <f>VLOOKUP(A327,認可保育園!$A$2:$F$510,6,0)</f>
        <v>0</v>
      </c>
      <c r="I327" s="31">
        <f>VLOOKUP(A327,認可保育園!$A$2:$G$510,7,0)</f>
        <v>4</v>
      </c>
      <c r="J327" s="31">
        <f>VLOOKUP(A327,認可保育園!$A$2:$H$510,8,0)</f>
        <v>0</v>
      </c>
      <c r="K327" s="31">
        <f>VLOOKUP(A327,認可保育園!$A$2:$I$510,9,0)</f>
        <v>0</v>
      </c>
      <c r="L327" s="31">
        <f t="shared" si="19"/>
        <v>9</v>
      </c>
      <c r="N327" s="1" t="s">
        <v>365</v>
      </c>
      <c r="O327" s="1" t="str">
        <f>VLOOKUP(N327,施設一覧!$I$2:$Q$1050,6,0)</f>
        <v>https://www.city.setagaya.lg.jp/mokuji/kusei/012/003/002/005/d00147975.html</v>
      </c>
      <c r="P327" s="2" t="str">
        <f t="shared" si="20"/>
        <v>https://www.google.co.jp/maps?q=35.674506,139.607681</v>
      </c>
      <c r="Q327" s="1">
        <f>VLOOKUP(N327,施設一覧!$I$2:$Q$1040,8,0)</f>
        <v>35.674506000000001</v>
      </c>
      <c r="R327" s="1">
        <f>VLOOKUP(N327,施設一覧!$I$2:$Q$1050,9,0)</f>
        <v>139.60768100000001</v>
      </c>
    </row>
    <row r="328" spans="1:18" ht="15" customHeight="1">
      <c r="A328" s="5">
        <v>336</v>
      </c>
      <c r="B328" s="5" t="s">
        <v>795</v>
      </c>
      <c r="C328" s="5" t="s">
        <v>323</v>
      </c>
      <c r="D328" s="5" t="s">
        <v>883</v>
      </c>
      <c r="E328" s="5" t="s">
        <v>324</v>
      </c>
      <c r="F328" s="31">
        <f>VLOOKUP(A328,認可保育園!$A$2:$D$510,4,0)</f>
        <v>0</v>
      </c>
      <c r="G328" s="31">
        <f>VLOOKUP(A328,認可保育園!$A$2:$E$510,5,0)</f>
        <v>0</v>
      </c>
      <c r="H328" s="31">
        <f>VLOOKUP(A328,認可保育園!$A$2:$F$510,6,0)</f>
        <v>0</v>
      </c>
      <c r="I328" s="31">
        <f>VLOOKUP(A328,認可保育園!$A$2:$G$510,7,0)</f>
        <v>0</v>
      </c>
      <c r="J328" s="31">
        <f>VLOOKUP(A328,認可保育園!$A$2:$H$510,8,0)</f>
        <v>1</v>
      </c>
      <c r="K328" s="31">
        <f>VLOOKUP(A328,認可保育園!$A$2:$I$510,9,0)</f>
        <v>3</v>
      </c>
      <c r="L328" s="31">
        <f t="shared" si="19"/>
        <v>4</v>
      </c>
      <c r="N328" s="1" t="s">
        <v>312</v>
      </c>
      <c r="O328" s="1" t="str">
        <f>VLOOKUP(N328,施設一覧!$I$2:$Q$1050,6,0)</f>
        <v>https://www.city.setagaya.lg.jp/mokuji/kodomo/002/003/d00153921.html</v>
      </c>
      <c r="P328" s="2" t="str">
        <f t="shared" si="20"/>
        <v>https://www.google.co.jp/maps?q=35.6640468,139.6235715</v>
      </c>
      <c r="Q328" s="1">
        <f>VLOOKUP(N328,施設一覧!$I$2:$Q$1040,8,0)</f>
        <v>35.664046800000001</v>
      </c>
      <c r="R328" s="1">
        <f>VLOOKUP(N328,施設一覧!$I$2:$Q$1050,9,0)</f>
        <v>139.6235715</v>
      </c>
    </row>
    <row r="329" spans="1:18" ht="15" customHeight="1">
      <c r="A329" s="5">
        <v>337</v>
      </c>
      <c r="B329" s="5" t="s">
        <v>795</v>
      </c>
      <c r="C329" s="5" t="s">
        <v>320</v>
      </c>
      <c r="D329" s="5" t="s">
        <v>883</v>
      </c>
      <c r="E329" s="5" t="s">
        <v>321</v>
      </c>
      <c r="F329" s="31" t="str">
        <f>VLOOKUP(A329,認可保育園!$A$2:$D$510,4,0)</f>
        <v>-</v>
      </c>
      <c r="G329" s="31">
        <f>VLOOKUP(A329,認可保育園!$A$2:$E$510,5,0)</f>
        <v>0</v>
      </c>
      <c r="H329" s="31">
        <f>VLOOKUP(A329,認可保育園!$A$2:$F$510,6,0)</f>
        <v>0</v>
      </c>
      <c r="I329" s="31">
        <f>VLOOKUP(A329,認可保育園!$A$2:$G$510,7,0)</f>
        <v>0</v>
      </c>
      <c r="J329" s="31">
        <f>VLOOKUP(A329,認可保育園!$A$2:$H$510,8,0)</f>
        <v>0</v>
      </c>
      <c r="K329" s="31">
        <f>VLOOKUP(A329,認可保育園!$A$2:$I$510,9,0)</f>
        <v>0</v>
      </c>
      <c r="L329" s="31">
        <f t="shared" si="19"/>
        <v>0</v>
      </c>
      <c r="N329" s="1" t="s">
        <v>322</v>
      </c>
      <c r="O329" s="1" t="str">
        <f>VLOOKUP(N329,施設一覧!$I$2:$Q$1050,6,0)</f>
        <v>https://www.city.setagaya.lg.jp/mokuji/kusei/012/003/002/005/d00151977.html</v>
      </c>
      <c r="P329" s="2" t="str">
        <f t="shared" si="20"/>
        <v>https://www.google.co.jp/maps?q=35.6695643755962,139.622644362179</v>
      </c>
      <c r="Q329" s="1">
        <f>VLOOKUP(N329,施設一覧!$I$2:$Q$1040,8,0)</f>
        <v>35.669564375596202</v>
      </c>
      <c r="R329" s="1">
        <f>VLOOKUP(N329,施設一覧!$I$2:$Q$1050,9,0)</f>
        <v>139.62264436217899</v>
      </c>
    </row>
    <row r="330" spans="1:18" ht="15" customHeight="1">
      <c r="A330" s="5">
        <v>338</v>
      </c>
      <c r="B330" s="5" t="s">
        <v>795</v>
      </c>
      <c r="C330" s="5" t="s">
        <v>317</v>
      </c>
      <c r="D330" s="5" t="s">
        <v>883</v>
      </c>
      <c r="E330" s="5" t="s">
        <v>318</v>
      </c>
      <c r="F330" s="31" t="str">
        <f>VLOOKUP(A330,認可保育園!$A$2:$D$510,4,0)</f>
        <v>-</v>
      </c>
      <c r="G330" s="31">
        <f>VLOOKUP(A330,認可保育園!$A$2:$E$510,5,0)</f>
        <v>0</v>
      </c>
      <c r="H330" s="31">
        <f>VLOOKUP(A330,認可保育園!$A$2:$F$510,6,0)</f>
        <v>0</v>
      </c>
      <c r="I330" s="31">
        <f>VLOOKUP(A330,認可保育園!$A$2:$G$510,7,0)</f>
        <v>0</v>
      </c>
      <c r="J330" s="31">
        <f>VLOOKUP(A330,認可保育園!$A$2:$H$510,8,0)</f>
        <v>2</v>
      </c>
      <c r="K330" s="31">
        <f>VLOOKUP(A330,認可保育園!$A$2:$I$510,9,0)</f>
        <v>0</v>
      </c>
      <c r="L330" s="31">
        <f t="shared" si="19"/>
        <v>2</v>
      </c>
      <c r="N330" s="1" t="s">
        <v>319</v>
      </c>
      <c r="O330" s="1" t="str">
        <f>VLOOKUP(N330,施設一覧!$I$2:$Q$1050,6,0)</f>
        <v>https://www.city.setagaya.lg.jp/mokuji/kusei/012/003/002/005/d00151979.html</v>
      </c>
      <c r="P330" s="2" t="str">
        <f t="shared" si="20"/>
        <v>https://www.google.co.jp/maps?q=35.6537865907327,139.600101575038</v>
      </c>
      <c r="Q330" s="1">
        <f>VLOOKUP(N330,施設一覧!$I$2:$Q$1040,8,0)</f>
        <v>35.6537865907327</v>
      </c>
      <c r="R330" s="1">
        <f>VLOOKUP(N330,施設一覧!$I$2:$Q$1050,9,0)</f>
        <v>139.600101575038</v>
      </c>
    </row>
    <row r="331" spans="1:18" ht="15" customHeight="1">
      <c r="A331" s="5">
        <v>339</v>
      </c>
      <c r="B331" s="5" t="s">
        <v>795</v>
      </c>
      <c r="C331" s="6" t="s">
        <v>2682</v>
      </c>
      <c r="D331" s="5" t="s">
        <v>883</v>
      </c>
      <c r="E331" s="5" t="s">
        <v>269</v>
      </c>
      <c r="F331" s="31">
        <f>VLOOKUP(A331,認可保育園!$A$2:$D$510,4,0)</f>
        <v>0</v>
      </c>
      <c r="G331" s="31">
        <f>VLOOKUP(A331,認可保育園!$A$2:$E$510,5,0)</f>
        <v>0</v>
      </c>
      <c r="H331" s="31">
        <f>VLOOKUP(A331,認可保育園!$A$2:$F$510,6,0)</f>
        <v>0</v>
      </c>
      <c r="I331" s="31" t="str">
        <f>VLOOKUP(A331,認可保育園!$A$2:$G$510,7,0)</f>
        <v>-</v>
      </c>
      <c r="J331" s="31" t="str">
        <f>VLOOKUP(A331,認可保育園!$A$2:$H$510,8,0)</f>
        <v>-</v>
      </c>
      <c r="K331" s="31" t="str">
        <f>VLOOKUP(A331,認可保育園!$A$2:$I$510,9,0)</f>
        <v>-</v>
      </c>
      <c r="L331" s="31">
        <f t="shared" si="19"/>
        <v>0</v>
      </c>
      <c r="N331" s="1" t="s">
        <v>270</v>
      </c>
      <c r="O331" s="1" t="str">
        <f>VLOOKUP(N331,施設一覧!$I$2:$Q$1050,6,0)</f>
        <v>https://www.city.setagaya.lg.jp/mokuji/kusei/012/003/002/005/d00158785.html</v>
      </c>
      <c r="P331" s="2" t="str">
        <f t="shared" si="20"/>
        <v>https://www.google.co.jp/maps?q=35.655414,139.597609</v>
      </c>
      <c r="Q331" s="1">
        <f>VLOOKUP(N331,施設一覧!$I$2:$Q$1040,8,0)</f>
        <v>35.655414</v>
      </c>
      <c r="R331" s="1">
        <f>VLOOKUP(N331,施設一覧!$I$2:$Q$1050,9,0)</f>
        <v>139.59760900000001</v>
      </c>
    </row>
    <row r="332" spans="1:18" ht="15" customHeight="1">
      <c r="A332" s="5">
        <v>340</v>
      </c>
      <c r="B332" s="5" t="s">
        <v>795</v>
      </c>
      <c r="C332" s="5" t="s">
        <v>462</v>
      </c>
      <c r="D332" s="5" t="s">
        <v>883</v>
      </c>
      <c r="E332" s="5" t="s">
        <v>463</v>
      </c>
      <c r="F332" s="31">
        <f>VLOOKUP(A332,認可保育園!$A$2:$D$510,4,0)</f>
        <v>4</v>
      </c>
      <c r="G332" s="31">
        <f>VLOOKUP(A332,認可保育園!$A$2:$E$510,5,0)</f>
        <v>0</v>
      </c>
      <c r="H332" s="31">
        <f>VLOOKUP(A332,認可保育園!$A$2:$F$510,6,0)</f>
        <v>0</v>
      </c>
      <c r="I332" s="31">
        <f>VLOOKUP(A332,認可保育園!$A$2:$G$510,7,0)</f>
        <v>1</v>
      </c>
      <c r="J332" s="31">
        <f>VLOOKUP(A332,認可保育園!$A$2:$H$510,8,0)</f>
        <v>0</v>
      </c>
      <c r="K332" s="31">
        <f>VLOOKUP(A332,認可保育園!$A$2:$I$510,9,0)</f>
        <v>7</v>
      </c>
      <c r="L332" s="31">
        <f t="shared" si="19"/>
        <v>12</v>
      </c>
      <c r="N332" s="1" t="s">
        <v>464</v>
      </c>
      <c r="O332" s="1" t="str">
        <f>VLOOKUP(N332,施設一覧!$I$2:$Q$1050,6,0)</f>
        <v>https://www.city.setagaya.lg.jp/mokuji/kusei/012/003/002/005/d00152160.html</v>
      </c>
      <c r="P332" s="2" t="str">
        <f t="shared" si="20"/>
        <v>https://www.google.co.jp/maps?q=35.66026,139.608082</v>
      </c>
      <c r="Q332" s="1">
        <f>VLOOKUP(N332,施設一覧!$I$2:$Q$1040,8,0)</f>
        <v>35.660260000000001</v>
      </c>
      <c r="R332" s="1">
        <f>VLOOKUP(N332,施設一覧!$I$2:$Q$1050,9,0)</f>
        <v>139.608082</v>
      </c>
    </row>
    <row r="333" spans="1:18" ht="15" customHeight="1">
      <c r="A333" s="5">
        <v>341</v>
      </c>
      <c r="B333" s="5" t="s">
        <v>795</v>
      </c>
      <c r="C333" s="5" t="s">
        <v>266</v>
      </c>
      <c r="D333" s="5" t="s">
        <v>883</v>
      </c>
      <c r="E333" s="5" t="s">
        <v>267</v>
      </c>
      <c r="F333" s="31">
        <f>VLOOKUP(A333,認可保育園!$A$2:$D$510,4,0)</f>
        <v>0</v>
      </c>
      <c r="G333" s="31">
        <f>VLOOKUP(A333,認可保育園!$A$2:$E$510,5,0)</f>
        <v>0</v>
      </c>
      <c r="H333" s="31">
        <f>VLOOKUP(A333,認可保育園!$A$2:$F$510,6,0)</f>
        <v>0</v>
      </c>
      <c r="I333" s="31">
        <f>VLOOKUP(A333,認可保育園!$A$2:$G$510,7,0)</f>
        <v>0</v>
      </c>
      <c r="J333" s="31">
        <f>VLOOKUP(A333,認可保育園!$A$2:$H$510,8,0)</f>
        <v>2</v>
      </c>
      <c r="K333" s="31">
        <f>VLOOKUP(A333,認可保育園!$A$2:$I$510,9,0)</f>
        <v>1</v>
      </c>
      <c r="L333" s="31">
        <f t="shared" si="19"/>
        <v>3</v>
      </c>
      <c r="N333" s="1" t="s">
        <v>268</v>
      </c>
      <c r="O333" s="1" t="str">
        <f>VLOOKUP(N333,施設一覧!$I$2:$Q$1050,6,0)</f>
        <v>https://www.city.setagaya.lg.jp/mokuji/kusei/012/003/002/005/d00158788.html</v>
      </c>
      <c r="P333" s="2" t="str">
        <f t="shared" si="20"/>
        <v>https://www.google.co.jp/maps?q=35.659788,139.614234</v>
      </c>
      <c r="Q333" s="1">
        <f>VLOOKUP(N333,施設一覧!$I$2:$Q$1040,8,0)</f>
        <v>35.659787999999999</v>
      </c>
      <c r="R333" s="1">
        <f>VLOOKUP(N333,施設一覧!$I$2:$Q$1050,9,0)</f>
        <v>139.61423400000001</v>
      </c>
    </row>
    <row r="334" spans="1:18" ht="15" customHeight="1">
      <c r="A334" s="5">
        <v>342</v>
      </c>
      <c r="B334" s="5" t="s">
        <v>795</v>
      </c>
      <c r="C334" s="5" t="s">
        <v>847</v>
      </c>
      <c r="D334" s="5" t="s">
        <v>883</v>
      </c>
      <c r="E334" s="5" t="s">
        <v>264</v>
      </c>
      <c r="F334" s="31">
        <f>VLOOKUP(A334,認可保育園!$A$2:$D$510,4,0)</f>
        <v>0</v>
      </c>
      <c r="G334" s="31">
        <f>VLOOKUP(A334,認可保育園!$A$2:$E$510,5,0)</f>
        <v>0</v>
      </c>
      <c r="H334" s="31">
        <f>VLOOKUP(A334,認可保育園!$A$2:$F$510,6,0)</f>
        <v>0</v>
      </c>
      <c r="I334" s="31">
        <f>VLOOKUP(A334,認可保育園!$A$2:$G$510,7,0)</f>
        <v>0</v>
      </c>
      <c r="J334" s="31">
        <f>VLOOKUP(A334,認可保育園!$A$2:$H$510,8,0)</f>
        <v>1</v>
      </c>
      <c r="K334" s="31">
        <f>VLOOKUP(A334,認可保育園!$A$2:$I$510,9,0)</f>
        <v>0</v>
      </c>
      <c r="L334" s="31">
        <f t="shared" si="19"/>
        <v>1</v>
      </c>
      <c r="N334" s="1" t="s">
        <v>265</v>
      </c>
      <c r="O334" s="1" t="str">
        <f>VLOOKUP(N334,施設一覧!$I$2:$Q$1050,6,0)</f>
        <v>https://www.city.setagaya.lg.jp/mokuji/kusei/012/003/002/005/d00158789.html</v>
      </c>
      <c r="P334" s="2" t="str">
        <f t="shared" si="20"/>
        <v>https://www.google.co.jp/maps?q=35.663467,139.610876</v>
      </c>
      <c r="Q334" s="1">
        <f>VLOOKUP(N334,施設一覧!$I$2:$Q$1040,8,0)</f>
        <v>35.663466999999997</v>
      </c>
      <c r="R334" s="1">
        <f>VLOOKUP(N334,施設一覧!$I$2:$Q$1050,9,0)</f>
        <v>139.61087599999999</v>
      </c>
    </row>
    <row r="335" spans="1:18" ht="15" customHeight="1">
      <c r="A335" s="5">
        <v>343</v>
      </c>
      <c r="B335" s="5" t="s">
        <v>795</v>
      </c>
      <c r="C335" s="5" t="s">
        <v>470</v>
      </c>
      <c r="D335" s="5" t="s">
        <v>883</v>
      </c>
      <c r="E335" s="6" t="s">
        <v>798</v>
      </c>
      <c r="F335" s="31">
        <f>VLOOKUP(A335,認可保育園!$A$2:$D$510,4,0)</f>
        <v>1</v>
      </c>
      <c r="G335" s="31">
        <f>VLOOKUP(A335,認可保育園!$A$2:$E$510,5,0)</f>
        <v>0</v>
      </c>
      <c r="H335" s="31">
        <f>VLOOKUP(A335,認可保育園!$A$2:$F$510,6,0)</f>
        <v>0</v>
      </c>
      <c r="I335" s="31" t="str">
        <f>VLOOKUP(A335,認可保育園!$A$2:$G$510,7,0)</f>
        <v>-</v>
      </c>
      <c r="J335" s="31" t="str">
        <f>VLOOKUP(A335,認可保育園!$A$2:$H$510,8,0)</f>
        <v>-</v>
      </c>
      <c r="K335" s="31" t="str">
        <f>VLOOKUP(A335,認可保育園!$A$2:$I$510,9,0)</f>
        <v>-</v>
      </c>
      <c r="L335" s="31">
        <f t="shared" si="19"/>
        <v>1</v>
      </c>
      <c r="N335" s="1" t="s">
        <v>471</v>
      </c>
      <c r="O335" s="1" t="str">
        <f>VLOOKUP(N335,施設一覧!$I$2:$Q$1050,6,0)</f>
        <v>https://www.city.setagaya.lg.jp/mokuji/kusei/012/003/002/005/d00158791.html</v>
      </c>
      <c r="P335" s="2" t="str">
        <f t="shared" si="20"/>
        <v>https://www.google.co.jp/maps?q=35.667046,139.601641</v>
      </c>
      <c r="Q335" s="1">
        <f>VLOOKUP(N335,施設一覧!$I$2:$Q$1040,8,0)</f>
        <v>35.667045999999999</v>
      </c>
      <c r="R335" s="1">
        <f>VLOOKUP(N335,施設一覧!$I$2:$Q$1050,9,0)</f>
        <v>139.601641</v>
      </c>
    </row>
    <row r="336" spans="1:18" ht="15" customHeight="1">
      <c r="A336" s="5">
        <v>344</v>
      </c>
      <c r="B336" s="5" t="s">
        <v>795</v>
      </c>
      <c r="C336" s="5" t="s">
        <v>245</v>
      </c>
      <c r="D336" s="5" t="s">
        <v>883</v>
      </c>
      <c r="E336" s="5" t="s">
        <v>246</v>
      </c>
      <c r="F336" s="31">
        <f>VLOOKUP(A336,認可保育園!$A$2:$D$510,4,0)</f>
        <v>0</v>
      </c>
      <c r="G336" s="31">
        <f>VLOOKUP(A336,認可保育園!$A$2:$E$510,5,0)</f>
        <v>0</v>
      </c>
      <c r="H336" s="31">
        <f>VLOOKUP(A336,認可保育園!$A$2:$F$510,6,0)</f>
        <v>0</v>
      </c>
      <c r="I336" s="31" t="str">
        <f>VLOOKUP(A336,認可保育園!$A$2:$G$510,7,0)</f>
        <v>-</v>
      </c>
      <c r="J336" s="31" t="str">
        <f>VLOOKUP(A336,認可保育園!$A$2:$H$510,8,0)</f>
        <v>-</v>
      </c>
      <c r="K336" s="31" t="str">
        <f>VLOOKUP(A336,認可保育園!$A$2:$I$510,9,0)</f>
        <v>-</v>
      </c>
      <c r="L336" s="31">
        <f t="shared" si="19"/>
        <v>0</v>
      </c>
      <c r="N336" s="1" t="s">
        <v>247</v>
      </c>
      <c r="O336" s="1" t="str">
        <f>VLOOKUP(N336,施設一覧!$I$2:$Q$1050,6,0)</f>
        <v>https://www.city.setagaya.lg.jp/mokuji/kusei/012/003/002/005/d00165115.html</v>
      </c>
      <c r="P336" s="2" t="str">
        <f t="shared" si="20"/>
        <v>https://www.google.co.jp/maps?q=35.6684494,139.5925869</v>
      </c>
      <c r="Q336" s="1">
        <f>VLOOKUP(N336,施設一覧!$I$2:$Q$1040,8,0)</f>
        <v>35.6684494</v>
      </c>
      <c r="R336" s="1">
        <f>VLOOKUP(N336,施設一覧!$I$2:$Q$1050,9,0)</f>
        <v>139.59258689999999</v>
      </c>
    </row>
    <row r="337" spans="1:18" ht="15" customHeight="1">
      <c r="A337" s="5">
        <v>345</v>
      </c>
      <c r="B337" s="5" t="s">
        <v>795</v>
      </c>
      <c r="C337" s="5" t="s">
        <v>217</v>
      </c>
      <c r="D337" s="5" t="s">
        <v>883</v>
      </c>
      <c r="E337" s="5" t="s">
        <v>218</v>
      </c>
      <c r="F337" s="31">
        <f>VLOOKUP(A337,認可保育園!$A$2:$D$510,4,0)</f>
        <v>0</v>
      </c>
      <c r="G337" s="31">
        <f>VLOOKUP(A337,認可保育園!$A$2:$E$510,5,0)</f>
        <v>0</v>
      </c>
      <c r="H337" s="31">
        <f>VLOOKUP(A337,認可保育園!$A$2:$F$510,6,0)</f>
        <v>0</v>
      </c>
      <c r="I337" s="31" t="str">
        <f>VLOOKUP(A337,認可保育園!$A$2:$G$510,7,0)</f>
        <v>-</v>
      </c>
      <c r="J337" s="31" t="str">
        <f>VLOOKUP(A337,認可保育園!$A$2:$H$510,8,0)</f>
        <v>-</v>
      </c>
      <c r="K337" s="31" t="str">
        <f>VLOOKUP(A337,認可保育園!$A$2:$I$510,9,0)</f>
        <v>-</v>
      </c>
      <c r="L337" s="31">
        <f t="shared" si="19"/>
        <v>0</v>
      </c>
      <c r="N337" s="1" t="s">
        <v>219</v>
      </c>
      <c r="O337" s="1" t="str">
        <f>VLOOKUP(N337,施設一覧!$I$2:$Q$1050,6,0)</f>
        <v>https://www.city.setagaya.lg.jp/mokuji/kusei/012/003/002/005/d00185224.html</v>
      </c>
      <c r="P337" s="2" t="str">
        <f t="shared" si="20"/>
        <v>https://www.google.co.jp/maps?q=35.6671803,139.6147758</v>
      </c>
      <c r="Q337" s="1">
        <f>VLOOKUP(N337,施設一覧!$I$2:$Q$1040,8,0)</f>
        <v>35.667180299999998</v>
      </c>
      <c r="R337" s="1">
        <f>VLOOKUP(N337,施設一覧!$I$2:$Q$1050,9,0)</f>
        <v>139.61477579999999</v>
      </c>
    </row>
    <row r="338" spans="1:18" ht="15" customHeight="1">
      <c r="A338" s="5">
        <v>346</v>
      </c>
      <c r="B338" s="5" t="s">
        <v>795</v>
      </c>
      <c r="C338" s="5" t="s">
        <v>214</v>
      </c>
      <c r="D338" s="5" t="s">
        <v>883</v>
      </c>
      <c r="E338" s="5" t="s">
        <v>215</v>
      </c>
      <c r="F338" s="31">
        <f>VLOOKUP(A338,認可保育園!$A$2:$D$510,4,0)</f>
        <v>1</v>
      </c>
      <c r="G338" s="31">
        <f>VLOOKUP(A338,認可保育園!$A$2:$E$510,5,0)</f>
        <v>0</v>
      </c>
      <c r="H338" s="31">
        <f>VLOOKUP(A338,認可保育園!$A$2:$F$510,6,0)</f>
        <v>0</v>
      </c>
      <c r="I338" s="31">
        <f>VLOOKUP(A338,認可保育園!$A$2:$G$510,7,0)</f>
        <v>0</v>
      </c>
      <c r="J338" s="31">
        <f>VLOOKUP(A338,認可保育園!$A$2:$H$510,8,0)</f>
        <v>3</v>
      </c>
      <c r="K338" s="31">
        <f>VLOOKUP(A338,認可保育園!$A$2:$I$510,9,0)</f>
        <v>1</v>
      </c>
      <c r="L338" s="31">
        <f t="shared" si="19"/>
        <v>5</v>
      </c>
      <c r="N338" s="1" t="s">
        <v>216</v>
      </c>
      <c r="O338" s="1" t="str">
        <f>VLOOKUP(N338,施設一覧!$I$2:$Q$1050,6,0)</f>
        <v>https://www.city.setagaya.lg.jp/mokuji/kusei/012/003/002/005/d00185218.html</v>
      </c>
      <c r="P338" s="2" t="str">
        <f t="shared" si="20"/>
        <v>https://www.google.co.jp/maps?q=35.669931,139.5932159</v>
      </c>
      <c r="Q338" s="1">
        <f>VLOOKUP(N338,施設一覧!$I$2:$Q$1040,8,0)</f>
        <v>35.669930999999998</v>
      </c>
      <c r="R338" s="1">
        <f>VLOOKUP(N338,施設一覧!$I$2:$Q$1050,9,0)</f>
        <v>139.59321589999999</v>
      </c>
    </row>
    <row r="339" spans="1:18" ht="15" customHeight="1">
      <c r="A339" s="5">
        <v>347</v>
      </c>
      <c r="B339" s="5" t="s">
        <v>795</v>
      </c>
      <c r="C339" s="5" t="s">
        <v>200</v>
      </c>
      <c r="D339" s="5" t="s">
        <v>883</v>
      </c>
      <c r="E339" s="5" t="s">
        <v>201</v>
      </c>
      <c r="F339" s="31">
        <f>VLOOKUP(A339,認可保育園!$A$2:$D$510,4,0)</f>
        <v>0</v>
      </c>
      <c r="G339" s="31">
        <f>VLOOKUP(A339,認可保育園!$A$2:$E$510,5,0)</f>
        <v>0</v>
      </c>
      <c r="H339" s="31">
        <f>VLOOKUP(A339,認可保育園!$A$2:$F$510,6,0)</f>
        <v>0</v>
      </c>
      <c r="I339" s="31">
        <f>VLOOKUP(A339,認可保育園!$A$2:$G$510,7,0)</f>
        <v>0</v>
      </c>
      <c r="J339" s="31">
        <f>VLOOKUP(A339,認可保育園!$A$2:$H$510,8,0)</f>
        <v>3</v>
      </c>
      <c r="K339" s="31">
        <f>VLOOKUP(A339,認可保育園!$A$2:$I$510,9,0)</f>
        <v>1</v>
      </c>
      <c r="L339" s="31">
        <f t="shared" si="19"/>
        <v>4</v>
      </c>
      <c r="N339" s="1" t="s">
        <v>202</v>
      </c>
      <c r="O339" s="1" t="str">
        <f>VLOOKUP(N339,施設一覧!$I$2:$Q$1050,6,0)</f>
        <v>https://www.city.setagaya.lg.jp/mokuji/kusei/012/003/002/005/d00185225.html</v>
      </c>
      <c r="P339" s="2" t="str">
        <f t="shared" si="20"/>
        <v>https://www.google.co.jp/maps?q=35.6715506,139.599213</v>
      </c>
      <c r="Q339" s="1">
        <f>VLOOKUP(N339,施設一覧!$I$2:$Q$1040,8,0)</f>
        <v>35.671550600000003</v>
      </c>
      <c r="R339" s="1">
        <f>VLOOKUP(N339,施設一覧!$I$2:$Q$1050,9,0)</f>
        <v>139.59921299999999</v>
      </c>
    </row>
    <row r="340" spans="1:18" ht="15" customHeight="1">
      <c r="A340" s="5">
        <v>348</v>
      </c>
      <c r="B340" s="5" t="s">
        <v>795</v>
      </c>
      <c r="C340" s="5" t="s">
        <v>196</v>
      </c>
      <c r="D340" s="5" t="s">
        <v>883</v>
      </c>
      <c r="E340" s="5" t="s">
        <v>197</v>
      </c>
      <c r="F340" s="31">
        <f>VLOOKUP(A340,認可保育園!$A$2:$D$510,4,0)</f>
        <v>0</v>
      </c>
      <c r="G340" s="31">
        <f>VLOOKUP(A340,認可保育園!$A$2:$E$510,5,0)</f>
        <v>0</v>
      </c>
      <c r="H340" s="31">
        <f>VLOOKUP(A340,認可保育園!$A$2:$F$510,6,0)</f>
        <v>0</v>
      </c>
      <c r="I340" s="31" t="str">
        <f>VLOOKUP(A340,認可保育園!$A$2:$G$510,7,0)</f>
        <v>-</v>
      </c>
      <c r="J340" s="31" t="str">
        <f>VLOOKUP(A340,認可保育園!$A$2:$H$510,8,0)</f>
        <v>-</v>
      </c>
      <c r="K340" s="31" t="str">
        <f>VLOOKUP(A340,認可保育園!$A$2:$I$510,9,0)</f>
        <v>-</v>
      </c>
      <c r="L340" s="31">
        <f t="shared" si="19"/>
        <v>0</v>
      </c>
      <c r="N340" s="1" t="s">
        <v>198</v>
      </c>
      <c r="O340" s="1" t="str">
        <f>VLOOKUP(N340,施設一覧!$I$2:$Q$1050,6,0)</f>
        <v>https://www.city.setagaya.lg.jp/mokuji/kusei/012/003/002/005/d00185226.html</v>
      </c>
      <c r="P340" s="2" t="str">
        <f t="shared" si="20"/>
        <v>https://www.google.co.jp/maps?q=35.671952,139.5996751</v>
      </c>
      <c r="Q340" s="1">
        <f>VLOOKUP(N340,施設一覧!$I$2:$Q$1040,8,0)</f>
        <v>35.671951999999997</v>
      </c>
      <c r="R340" s="1">
        <f>VLOOKUP(N340,施設一覧!$I$2:$Q$1050,9,0)</f>
        <v>139.59967510000001</v>
      </c>
    </row>
    <row r="341" spans="1:18" ht="15" customHeight="1">
      <c r="A341" s="5">
        <v>349</v>
      </c>
      <c r="B341" s="5" t="s">
        <v>795</v>
      </c>
      <c r="C341" s="5" t="s">
        <v>465</v>
      </c>
      <c r="D341" s="5" t="s">
        <v>883</v>
      </c>
      <c r="E341" s="5" t="s">
        <v>466</v>
      </c>
      <c r="F341" s="31">
        <f>VLOOKUP(A341,認可保育園!$A$2:$D$510,4,0)</f>
        <v>3</v>
      </c>
      <c r="G341" s="31">
        <f>VLOOKUP(A341,認可保育園!$A$2:$E$510,5,0)</f>
        <v>0</v>
      </c>
      <c r="H341" s="31">
        <f>VLOOKUP(A341,認可保育園!$A$2:$F$510,6,0)</f>
        <v>0</v>
      </c>
      <c r="I341" s="31" t="str">
        <f>VLOOKUP(A341,認可保育園!$A$2:$G$510,7,0)</f>
        <v>-</v>
      </c>
      <c r="J341" s="31" t="str">
        <f>VLOOKUP(A341,認可保育園!$A$2:$H$510,8,0)</f>
        <v>-</v>
      </c>
      <c r="K341" s="31" t="str">
        <f>VLOOKUP(A341,認可保育園!$A$2:$I$510,9,0)</f>
        <v>-</v>
      </c>
      <c r="L341" s="31">
        <f t="shared" ref="L341:L351" si="21">SUM(F341:K341)</f>
        <v>3</v>
      </c>
      <c r="N341" s="1" t="s">
        <v>467</v>
      </c>
      <c r="O341" s="1" t="str">
        <f>VLOOKUP(N341,施設一覧!$I$2:$Q$1050,6,0)</f>
        <v>https://www.city.setagaya.lg.jp/mokuji/kusei/012/003/002/005/d00190882.html</v>
      </c>
      <c r="P341" s="2" t="str">
        <f t="shared" si="20"/>
        <v>https://www.google.co.jp/maps?q=35.6708176,139.6013725</v>
      </c>
      <c r="Q341" s="1">
        <f>VLOOKUP(N341,施設一覧!$I$2:$Q$1040,8,0)</f>
        <v>35.670817599999999</v>
      </c>
      <c r="R341" s="1">
        <f>VLOOKUP(N341,施設一覧!$I$2:$Q$1050,9,0)</f>
        <v>139.6013725</v>
      </c>
    </row>
    <row r="342" spans="1:18" ht="15" customHeight="1">
      <c r="A342" s="5">
        <v>350</v>
      </c>
      <c r="B342" s="5" t="s">
        <v>795</v>
      </c>
      <c r="C342" s="5" t="s">
        <v>848</v>
      </c>
      <c r="D342" s="5" t="s">
        <v>360</v>
      </c>
      <c r="E342" s="6" t="s">
        <v>799</v>
      </c>
      <c r="F342" s="31">
        <f>VLOOKUP(A342,認可保育園!$A$2:$D$510,4,0)</f>
        <v>5</v>
      </c>
      <c r="G342" s="31">
        <f>VLOOKUP(A342,認可保育園!$A$2:$E$510,5,0)</f>
        <v>0</v>
      </c>
      <c r="H342" s="31">
        <f>VLOOKUP(A342,認可保育園!$A$2:$F$510,6,0)</f>
        <v>0</v>
      </c>
      <c r="I342" s="31" t="str">
        <f>VLOOKUP(A342,認可保育園!$A$2:$G$510,7,0)</f>
        <v>-</v>
      </c>
      <c r="J342" s="31" t="str">
        <f>VLOOKUP(A342,認可保育園!$A$2:$H$510,8,0)</f>
        <v>-</v>
      </c>
      <c r="K342" s="31" t="str">
        <f>VLOOKUP(A342,認可保育園!$A$2:$I$510,9,0)</f>
        <v>-</v>
      </c>
      <c r="L342" s="31">
        <f t="shared" si="21"/>
        <v>5</v>
      </c>
      <c r="N342" s="4" t="s">
        <v>807</v>
      </c>
      <c r="O342" s="1" t="str">
        <f>VLOOKUP(N342,施設一覧!$I$2:$Q$1050,6,0)</f>
        <v>https://www.city.setagaya.lg.jp/mokuji/kusei/012/003/002/005/d00011792.html</v>
      </c>
      <c r="P342" s="2" t="str">
        <f t="shared" si="20"/>
        <v>https://www.google.co.jp/maps?q=35.6567835,139.60074</v>
      </c>
      <c r="Q342" s="1">
        <f>VLOOKUP(N342,施設一覧!$I$2:$Q$1040,8,0)</f>
        <v>35.656783500000003</v>
      </c>
      <c r="R342" s="1">
        <f>VLOOKUP(N342,施設一覧!$I$2:$Q$1050,9,0)</f>
        <v>139.60074</v>
      </c>
    </row>
    <row r="343" spans="1:18" ht="15" customHeight="1">
      <c r="A343" s="5">
        <v>351</v>
      </c>
      <c r="B343" s="5" t="s">
        <v>795</v>
      </c>
      <c r="C343" s="5" t="s">
        <v>849</v>
      </c>
      <c r="D343" s="5" t="s">
        <v>360</v>
      </c>
      <c r="E343" s="6" t="s">
        <v>800</v>
      </c>
      <c r="F343" s="31">
        <f>VLOOKUP(A343,認可保育園!$A$2:$D$510,4,0)</f>
        <v>0</v>
      </c>
      <c r="G343" s="31">
        <f>VLOOKUP(A343,認可保育園!$A$2:$E$510,5,0)</f>
        <v>0</v>
      </c>
      <c r="H343" s="31">
        <f>VLOOKUP(A343,認可保育園!$A$2:$F$510,6,0)</f>
        <v>1</v>
      </c>
      <c r="I343" s="31" t="str">
        <f>VLOOKUP(A343,認可保育園!$A$2:$G$510,7,0)</f>
        <v>-</v>
      </c>
      <c r="J343" s="31" t="str">
        <f>VLOOKUP(A343,認可保育園!$A$2:$H$510,8,0)</f>
        <v>-</v>
      </c>
      <c r="K343" s="31" t="str">
        <f>VLOOKUP(A343,認可保育園!$A$2:$I$510,9,0)</f>
        <v>-</v>
      </c>
      <c r="L343" s="31">
        <f t="shared" si="21"/>
        <v>1</v>
      </c>
      <c r="N343" s="4" t="s">
        <v>807</v>
      </c>
      <c r="O343" s="1" t="str">
        <f>VLOOKUP(N343,施設一覧!$I$2:$Q$1050,6,0)</f>
        <v>https://www.city.setagaya.lg.jp/mokuji/kusei/012/003/002/005/d00011792.html</v>
      </c>
      <c r="P343" s="2" t="str">
        <f t="shared" si="20"/>
        <v>https://www.google.co.jp/maps?q=35.6567835,139.60074</v>
      </c>
      <c r="Q343" s="1">
        <f>VLOOKUP(N343,施設一覧!$I$2:$Q$1040,8,0)</f>
        <v>35.656783500000003</v>
      </c>
      <c r="R343" s="1">
        <f>VLOOKUP(N343,施設一覧!$I$2:$Q$1050,9,0)</f>
        <v>139.60074</v>
      </c>
    </row>
    <row r="344" spans="1:18" ht="15" customHeight="1">
      <c r="A344" s="7">
        <v>353</v>
      </c>
      <c r="B344" s="7" t="s">
        <v>795</v>
      </c>
      <c r="C344" s="7" t="s">
        <v>1022</v>
      </c>
      <c r="D344" s="8" t="s">
        <v>899</v>
      </c>
      <c r="E344" s="7" t="s">
        <v>923</v>
      </c>
      <c r="F344" s="33">
        <f>VLOOKUP(A344,認証保育所!$A$2:$C$97,3,0)</f>
        <v>2</v>
      </c>
      <c r="G344" s="33">
        <f>VLOOKUP(A344,認証保育所!$A$2:$D$97,4,0)</f>
        <v>0</v>
      </c>
      <c r="H344" s="33">
        <f>VLOOKUP(A344,認証保育所!$A$2:$E$97,5,0)</f>
        <v>0</v>
      </c>
      <c r="I344" s="33">
        <f>VLOOKUP(A344,認証保育所!$A$2:$F$97,6,0)</f>
        <v>0</v>
      </c>
      <c r="J344" s="33">
        <f>VLOOKUP(A344,認証保育所!$A$2:$G$97,7,0)</f>
        <v>1</v>
      </c>
      <c r="K344" s="33">
        <f>VLOOKUP(A344,認証保育所!$A$2:$H$97,8,0)</f>
        <v>0</v>
      </c>
      <c r="L344" s="33">
        <f t="shared" si="21"/>
        <v>3</v>
      </c>
      <c r="N344" s="1" t="s">
        <v>423</v>
      </c>
      <c r="O344" s="1" t="str">
        <f>VLOOKUP(N344,施設一覧!$I$2:$Q$1050,6,0)</f>
        <v>https://www.city.setagaya.lg.jp/mokuji/kusei/012/003/007/005/d00131242.html</v>
      </c>
      <c r="P344" s="2" t="str">
        <f t="shared" si="20"/>
        <v>https://www.google.co.jp/maps?q=35.6676646,139.5975907</v>
      </c>
      <c r="Q344" s="1">
        <f>VLOOKUP(N344,施設一覧!$I$2:$Q$1040,8,0)</f>
        <v>35.667664600000002</v>
      </c>
      <c r="R344" s="1">
        <f>VLOOKUP(N344,施設一覧!$I$2:$Q$1050,9,0)</f>
        <v>139.59759070000001</v>
      </c>
    </row>
    <row r="345" spans="1:18" ht="15" customHeight="1">
      <c r="A345" s="11">
        <v>355</v>
      </c>
      <c r="B345" s="11" t="s">
        <v>795</v>
      </c>
      <c r="C345" s="11" t="s">
        <v>988</v>
      </c>
      <c r="D345" s="12" t="s">
        <v>924</v>
      </c>
      <c r="E345" s="11" t="s">
        <v>990</v>
      </c>
      <c r="F345" s="34">
        <f>VLOOKUP(A345,企業主導型!$A$2:$C$99,3,0)</f>
        <v>3</v>
      </c>
      <c r="G345" s="34">
        <f>VLOOKUP(A345,企業主導型!$A$2:$D$99,4,0)</f>
        <v>3</v>
      </c>
      <c r="H345" s="34">
        <f>VLOOKUP(A345,企業主導型!$A$2:$E$99,5,0)</f>
        <v>0</v>
      </c>
      <c r="I345" s="34" t="str">
        <f>VLOOKUP(A345,企業主導型!$A$2:$F$99,6,0)</f>
        <v>-</v>
      </c>
      <c r="J345" s="34" t="str">
        <f>VLOOKUP(A345,企業主導型!$A$2:$G$99,7,0)</f>
        <v>-</v>
      </c>
      <c r="K345" s="34" t="str">
        <f>VLOOKUP(A345,企業主導型!$A$2:$H$99,8,0)</f>
        <v>-</v>
      </c>
      <c r="L345" s="34">
        <f t="shared" si="21"/>
        <v>6</v>
      </c>
      <c r="N345" s="1" t="s">
        <v>993</v>
      </c>
      <c r="P345" s="2" t="str">
        <f t="shared" ref="P345:P347" si="22">"https://www.google.co.jp/maps?q="&amp;Q345&amp;","&amp;R345</f>
        <v>https://www.google.co.jp/maps?q=35.6715285,139.6059773</v>
      </c>
      <c r="Q345" s="1">
        <f>VLOOKUP(N345,施設一覧!$I$2:$Q$1040,8,0)</f>
        <v>35.671528500000001</v>
      </c>
      <c r="R345" s="1">
        <f>VLOOKUP(N345,施設一覧!$I$2:$Q$1050,9,0)</f>
        <v>139.60597730000001</v>
      </c>
    </row>
    <row r="346" spans="1:18" ht="15" customHeight="1">
      <c r="A346" s="11">
        <v>356</v>
      </c>
      <c r="B346" s="11" t="s">
        <v>795</v>
      </c>
      <c r="C346" s="11" t="s">
        <v>989</v>
      </c>
      <c r="D346" s="12" t="s">
        <v>924</v>
      </c>
      <c r="E346" s="11" t="s">
        <v>991</v>
      </c>
      <c r="F346" s="34">
        <f>VLOOKUP(A346,企業主導型!$A$2:$C$99,3,0)</f>
        <v>1</v>
      </c>
      <c r="G346" s="34">
        <f>VLOOKUP(A346,企業主導型!$A$2:$D$99,4,0)</f>
        <v>1</v>
      </c>
      <c r="H346" s="34">
        <f>VLOOKUP(A346,企業主導型!$A$2:$E$99,5,0)</f>
        <v>1</v>
      </c>
      <c r="I346" s="34" t="str">
        <f>VLOOKUP(A346,企業主導型!$A$2:$F$99,6,0)</f>
        <v>-</v>
      </c>
      <c r="J346" s="34" t="str">
        <f>VLOOKUP(A346,企業主導型!$A$2:$G$99,7,0)</f>
        <v>-</v>
      </c>
      <c r="K346" s="34" t="str">
        <f>VLOOKUP(A346,企業主導型!$A$2:$H$99,8,0)</f>
        <v>-</v>
      </c>
      <c r="L346" s="34">
        <f t="shared" si="21"/>
        <v>3</v>
      </c>
      <c r="N346" s="1" t="s">
        <v>994</v>
      </c>
      <c r="P346" s="2" t="str">
        <f t="shared" si="22"/>
        <v>https://www.google.co.jp/maps?q=35.6714439,139.6065448</v>
      </c>
      <c r="Q346" s="1">
        <f>VLOOKUP(N346,施設一覧!$I$2:$Q$1040,8,0)</f>
        <v>35.6714439</v>
      </c>
      <c r="R346" s="1">
        <f>VLOOKUP(N346,施設一覧!$I$2:$Q$1050,9,0)</f>
        <v>139.60654479999999</v>
      </c>
    </row>
    <row r="347" spans="1:18" ht="15" customHeight="1">
      <c r="A347" s="11">
        <v>357</v>
      </c>
      <c r="B347" s="11" t="s">
        <v>795</v>
      </c>
      <c r="C347" s="11" t="s">
        <v>3864</v>
      </c>
      <c r="D347" s="12" t="s">
        <v>924</v>
      </c>
      <c r="E347" s="11" t="s">
        <v>992</v>
      </c>
      <c r="F347" s="34">
        <f>VLOOKUP(A347,企業主導型!$A$2:$C$99,3,0)</f>
        <v>0</v>
      </c>
      <c r="G347" s="34">
        <f>VLOOKUP(A347,企業主導型!$A$2:$D$99,4,0)</f>
        <v>0</v>
      </c>
      <c r="H347" s="34">
        <f>VLOOKUP(A347,企業主導型!$A$2:$E$99,5,0)</f>
        <v>0</v>
      </c>
      <c r="I347" s="34" t="str">
        <f>VLOOKUP(A347,企業主導型!$A$2:$F$99,6,0)</f>
        <v>-</v>
      </c>
      <c r="J347" s="34" t="str">
        <f>VLOOKUP(A347,企業主導型!$A$2:$G$99,7,0)</f>
        <v>-</v>
      </c>
      <c r="K347" s="34" t="str">
        <f>VLOOKUP(A347,企業主導型!$A$2:$H$99,8,0)</f>
        <v>-</v>
      </c>
      <c r="L347" s="34">
        <f t="shared" si="21"/>
        <v>0</v>
      </c>
      <c r="N347" s="1" t="s">
        <v>995</v>
      </c>
      <c r="P347" s="2" t="str">
        <f t="shared" si="22"/>
        <v>https://www.google.co.jp/maps?q=35.6787405,139.6049418</v>
      </c>
      <c r="Q347" s="1">
        <f>VLOOKUP(N347,施設一覧!$I$2:$Q$1040,8,0)</f>
        <v>35.678740500000004</v>
      </c>
      <c r="R347" s="1">
        <f>VLOOKUP(N347,施設一覧!$I$2:$Q$1050,9,0)</f>
        <v>139.60494180000001</v>
      </c>
    </row>
    <row r="348" spans="1:18" ht="15" customHeight="1">
      <c r="A348" s="5">
        <v>358</v>
      </c>
      <c r="B348" s="5" t="s">
        <v>795</v>
      </c>
      <c r="C348" s="6" t="s">
        <v>850</v>
      </c>
      <c r="D348" s="6" t="s">
        <v>878</v>
      </c>
      <c r="E348" s="5" t="s">
        <v>367</v>
      </c>
      <c r="F348" s="31">
        <f>VLOOKUP(A348,認可保育園!$A$2:$D$510,4,0)</f>
        <v>0</v>
      </c>
      <c r="G348" s="31">
        <f>VLOOKUP(A348,認可保育園!$A$2:$E$510,5,0)</f>
        <v>0</v>
      </c>
      <c r="H348" s="31">
        <f>VLOOKUP(A348,認可保育園!$A$2:$F$510,6,0)</f>
        <v>0</v>
      </c>
      <c r="I348" s="31" t="str">
        <f>VLOOKUP(A348,認可保育園!$A$2:$G$510,7,0)</f>
        <v>-</v>
      </c>
      <c r="J348" s="31" t="str">
        <f>VLOOKUP(A348,認可保育園!$A$2:$H$510,8,0)</f>
        <v>-</v>
      </c>
      <c r="K348" s="31" t="str">
        <f>VLOOKUP(A348,認可保育園!$A$2:$I$510,9,0)</f>
        <v>-</v>
      </c>
      <c r="L348" s="31">
        <f t="shared" si="21"/>
        <v>0</v>
      </c>
      <c r="N348" s="1" t="s">
        <v>368</v>
      </c>
      <c r="O348" s="1" t="str">
        <f>VLOOKUP(N348,施設一覧!$I$2:$Q$1050,6,0)</f>
        <v>https://www.city.setagaya.lg.jp/mokuji/kusei/012/003/004/002/d00145453.html</v>
      </c>
      <c r="P348" s="2" t="str">
        <f t="shared" si="20"/>
        <v>https://www.google.co.jp/maps?q=35.678949,139.603891</v>
      </c>
      <c r="Q348" s="1">
        <f>VLOOKUP(N348,施設一覧!$I$2:$Q$1040,8,0)</f>
        <v>35.678949000000003</v>
      </c>
      <c r="R348" s="1">
        <f>VLOOKUP(N348,施設一覧!$I$2:$Q$1050,9,0)</f>
        <v>139.603891</v>
      </c>
    </row>
    <row r="349" spans="1:18" ht="15" customHeight="1">
      <c r="A349" s="5">
        <v>359</v>
      </c>
      <c r="B349" s="5" t="s">
        <v>795</v>
      </c>
      <c r="C349" s="6" t="s">
        <v>851</v>
      </c>
      <c r="D349" s="6" t="s">
        <v>878</v>
      </c>
      <c r="E349" s="5" t="s">
        <v>261</v>
      </c>
      <c r="F349" s="31">
        <f>VLOOKUP(A349,認可保育園!$A$2:$D$510,4,0)</f>
        <v>1</v>
      </c>
      <c r="G349" s="31">
        <f>VLOOKUP(A349,認可保育園!$A$2:$E$510,5,0)</f>
        <v>0</v>
      </c>
      <c r="H349" s="31">
        <f>VLOOKUP(A349,認可保育園!$A$2:$F$510,6,0)</f>
        <v>0</v>
      </c>
      <c r="I349" s="31" t="str">
        <f>VLOOKUP(A349,認可保育園!$A$2:$G$510,7,0)</f>
        <v>-</v>
      </c>
      <c r="J349" s="31" t="str">
        <f>VLOOKUP(A349,認可保育園!$A$2:$H$510,8,0)</f>
        <v>-</v>
      </c>
      <c r="K349" s="31" t="str">
        <f>VLOOKUP(A349,認可保育園!$A$2:$I$510,9,0)</f>
        <v>-</v>
      </c>
      <c r="L349" s="31">
        <f t="shared" si="21"/>
        <v>1</v>
      </c>
      <c r="N349" s="1" t="s">
        <v>262</v>
      </c>
      <c r="O349" s="1" t="str">
        <f>VLOOKUP(N349,施設一覧!$I$2:$Q$1050,6,0)</f>
        <v>https://www.city.setagaya.lg.jp/mokuji/kodomo/003/001/004/d00158976.html</v>
      </c>
      <c r="P349" s="2" t="str">
        <f t="shared" si="20"/>
        <v>https://www.google.co.jp/maps?q=35.665666,139.604056</v>
      </c>
      <c r="Q349" s="1">
        <f>VLOOKUP(N349,施設一覧!$I$2:$Q$1040,8,0)</f>
        <v>35.665666000000002</v>
      </c>
      <c r="R349" s="1">
        <f>VLOOKUP(N349,施設一覧!$I$2:$Q$1050,9,0)</f>
        <v>139.60405600000001</v>
      </c>
    </row>
    <row r="350" spans="1:18" ht="15" customHeight="1">
      <c r="A350" s="5">
        <v>360</v>
      </c>
      <c r="B350" s="5" t="s">
        <v>795</v>
      </c>
      <c r="C350" s="6" t="s">
        <v>852</v>
      </c>
      <c r="D350" s="6" t="s">
        <v>878</v>
      </c>
      <c r="E350" s="5" t="s">
        <v>241</v>
      </c>
      <c r="F350" s="31">
        <f>VLOOKUP(A350,認可保育園!$A$2:$D$510,4,0)</f>
        <v>1</v>
      </c>
      <c r="G350" s="31">
        <f>VLOOKUP(A350,認可保育園!$A$2:$E$510,5,0)</f>
        <v>0</v>
      </c>
      <c r="H350" s="31">
        <f>VLOOKUP(A350,認可保育園!$A$2:$F$510,6,0)</f>
        <v>0</v>
      </c>
      <c r="I350" s="31" t="str">
        <f>VLOOKUP(A350,認可保育園!$A$2:$G$510,7,0)</f>
        <v>-</v>
      </c>
      <c r="J350" s="31" t="str">
        <f>VLOOKUP(A350,認可保育園!$A$2:$H$510,8,0)</f>
        <v>-</v>
      </c>
      <c r="K350" s="31" t="str">
        <f>VLOOKUP(A350,認可保育園!$A$2:$I$510,9,0)</f>
        <v>-</v>
      </c>
      <c r="L350" s="31">
        <f t="shared" si="21"/>
        <v>1</v>
      </c>
      <c r="N350" s="1" t="s">
        <v>242</v>
      </c>
      <c r="O350" s="1" t="str">
        <f>VLOOKUP(N350,施設一覧!$I$2:$Q$1050,6,0)</f>
        <v>http://www.city.setagaya.lg.jp/shisetsu/1203/15567/15569/d00165180.html</v>
      </c>
      <c r="P350" s="2" t="str">
        <f t="shared" si="20"/>
        <v>https://www.google.co.jp/maps?q=35.6727593,139.6085286</v>
      </c>
      <c r="Q350" s="1">
        <f>VLOOKUP(N350,施設一覧!$I$2:$Q$1040,8,0)</f>
        <v>35.672759300000003</v>
      </c>
      <c r="R350" s="1">
        <f>VLOOKUP(N350,施設一覧!$I$2:$Q$1050,9,0)</f>
        <v>139.6085286</v>
      </c>
    </row>
    <row r="351" spans="1:18" ht="15" customHeight="1">
      <c r="A351" s="5">
        <v>361</v>
      </c>
      <c r="B351" s="5" t="s">
        <v>795</v>
      </c>
      <c r="C351" s="6" t="s">
        <v>853</v>
      </c>
      <c r="D351" s="6" t="s">
        <v>878</v>
      </c>
      <c r="E351" s="5" t="s">
        <v>241</v>
      </c>
      <c r="F351" s="31">
        <f>VLOOKUP(A351,認可保育園!$A$2:$D$510,4,0)</f>
        <v>0</v>
      </c>
      <c r="G351" s="31">
        <f>VLOOKUP(A351,認可保育園!$A$2:$E$510,5,0)</f>
        <v>0</v>
      </c>
      <c r="H351" s="31">
        <f>VLOOKUP(A351,認可保育園!$A$2:$F$510,6,0)</f>
        <v>0</v>
      </c>
      <c r="I351" s="31" t="str">
        <f>VLOOKUP(A351,認可保育園!$A$2:$G$510,7,0)</f>
        <v>-</v>
      </c>
      <c r="J351" s="31" t="str">
        <f>VLOOKUP(A351,認可保育園!$A$2:$H$510,8,0)</f>
        <v>-</v>
      </c>
      <c r="K351" s="31" t="str">
        <f>VLOOKUP(A351,認可保育園!$A$2:$I$510,9,0)</f>
        <v>-</v>
      </c>
      <c r="L351" s="31">
        <f t="shared" si="21"/>
        <v>0</v>
      </c>
      <c r="N351" s="1" t="s">
        <v>242</v>
      </c>
      <c r="O351" s="1" t="str">
        <f>VLOOKUP(N351,施設一覧!$I$2:$Q$1050,6,0)</f>
        <v>http://www.city.setagaya.lg.jp/shisetsu/1203/15567/15569/d00165180.html</v>
      </c>
      <c r="P351" s="2" t="str">
        <f>"https://www.google.co.jp/maps?q="&amp;Q351&amp;","&amp;R351</f>
        <v>https://www.google.co.jp/maps?q=35.6727593,139.6085286</v>
      </c>
      <c r="Q351" s="1">
        <f>VLOOKUP(N351,施設一覧!$I$2:$Q$1040,8,0)</f>
        <v>35.672759300000003</v>
      </c>
      <c r="R351" s="1">
        <f>VLOOKUP(N351,施設一覧!$I$2:$Q$1050,9,0)</f>
        <v>139.6085286</v>
      </c>
    </row>
    <row r="352" spans="1:18">
      <c r="A352" s="11">
        <v>362</v>
      </c>
      <c r="B352" s="11" t="s">
        <v>4129</v>
      </c>
      <c r="C352" s="11" t="s">
        <v>4127</v>
      </c>
      <c r="D352" s="11" t="s">
        <v>4131</v>
      </c>
      <c r="E352" s="11" t="s">
        <v>4132</v>
      </c>
      <c r="F352" s="34">
        <f>VLOOKUP(A352,企業主導型!$A$2:$C$99,3,0)</f>
        <v>2</v>
      </c>
      <c r="G352" s="34">
        <f>VLOOKUP(A352,企業主導型!$A$2:$D$99,4,0)</f>
        <v>0</v>
      </c>
      <c r="H352" s="34">
        <f>VLOOKUP(A352,企業主導型!$A$2:$E$99,5,0)</f>
        <v>0</v>
      </c>
      <c r="I352" s="34" t="str">
        <f>VLOOKUP(A352,企業主導型!$A$2:$F$99,6,0)</f>
        <v>-</v>
      </c>
      <c r="J352" s="34" t="str">
        <f>VLOOKUP(A352,企業主導型!$A$2:$G$99,7,0)</f>
        <v>-</v>
      </c>
      <c r="K352" s="34" t="str">
        <f>VLOOKUP(A352,企業主導型!$A$2:$H$99,8,0)</f>
        <v>-</v>
      </c>
      <c r="L352" s="34">
        <f>SUM(F352:K352)</f>
        <v>2</v>
      </c>
      <c r="N352" s="1" t="s">
        <v>4134</v>
      </c>
      <c r="P352" s="2" t="str">
        <f t="shared" ref="P352:P355" si="23">"https://www.google.co.jp/maps?q="&amp;Q352&amp;","&amp;R352</f>
        <v>https://www.google.co.jp/maps?q=35.6556078,139.6539077</v>
      </c>
      <c r="Q352" s="1">
        <f>VLOOKUP(N352,施設一覧!$I$2:$Q$1040,8,0)</f>
        <v>35.655607799999999</v>
      </c>
      <c r="R352" s="1">
        <f>VLOOKUP(N352,施設一覧!$I$2:$Q$1050,9,0)</f>
        <v>139.65390769999999</v>
      </c>
    </row>
    <row r="353" spans="1:18">
      <c r="A353" s="11">
        <v>363</v>
      </c>
      <c r="B353" s="11" t="s">
        <v>4130</v>
      </c>
      <c r="C353" s="11" t="s">
        <v>4128</v>
      </c>
      <c r="D353" s="11" t="s">
        <v>4131</v>
      </c>
      <c r="E353" s="11" t="s">
        <v>4133</v>
      </c>
      <c r="F353" s="34">
        <f>VLOOKUP(A353,企業主導型!$A$2:$C$99,3,0)</f>
        <v>2</v>
      </c>
      <c r="G353" s="34">
        <f>VLOOKUP(A353,企業主導型!$A$2:$D$99,4,0)</f>
        <v>0</v>
      </c>
      <c r="H353" s="34">
        <f>VLOOKUP(A353,企業主導型!$A$2:$E$99,5,0)</f>
        <v>0</v>
      </c>
      <c r="I353" s="34" t="str">
        <f>VLOOKUP(A353,企業主導型!$A$2:$F$99,6,0)</f>
        <v>-</v>
      </c>
      <c r="J353" s="34" t="str">
        <f>VLOOKUP(A353,企業主導型!$A$2:$G$99,7,0)</f>
        <v>-</v>
      </c>
      <c r="K353" s="34" t="str">
        <f>VLOOKUP(A353,企業主導型!$A$2:$H$99,8,0)</f>
        <v>-</v>
      </c>
      <c r="L353" s="34">
        <f>SUM(F353:K353)</f>
        <v>2</v>
      </c>
      <c r="N353" s="1" t="s">
        <v>4135</v>
      </c>
      <c r="P353" s="2" t="str">
        <f t="shared" si="23"/>
        <v>https://www.google.co.jp/maps?q=35.6324066,139.6456675</v>
      </c>
      <c r="Q353" s="1">
        <f>VLOOKUP(N353,施設一覧!$I$2:$Q$1040,8,0)</f>
        <v>35.632406600000003</v>
      </c>
      <c r="R353" s="1">
        <f>VLOOKUP(N353,施設一覧!$I$2:$Q$1050,9,0)</f>
        <v>139.6456675</v>
      </c>
    </row>
    <row r="354" spans="1:18" ht="19.5" customHeight="1">
      <c r="A354" s="5">
        <v>364</v>
      </c>
      <c r="B354" s="5" t="s">
        <v>756</v>
      </c>
      <c r="C354" s="6" t="s">
        <v>4164</v>
      </c>
      <c r="D354" s="6" t="s">
        <v>880</v>
      </c>
      <c r="E354" s="5" t="s">
        <v>4165</v>
      </c>
      <c r="F354" s="31">
        <f>VLOOKUP(A354,認可保育園!$A$2:$D$510,4,0)</f>
        <v>0</v>
      </c>
      <c r="G354" s="31">
        <f>VLOOKUP(A354,認可保育園!$A$2:$E$510,5,0)</f>
        <v>0</v>
      </c>
      <c r="H354" s="31">
        <f>VLOOKUP(A354,認可保育園!$A$2:$F$510,6,0)</f>
        <v>0</v>
      </c>
      <c r="I354" s="31">
        <f>VLOOKUP(A354,認可保育園!$A$2:$G$510,7,0)</f>
        <v>0</v>
      </c>
      <c r="J354" s="31">
        <f>VLOOKUP(A354,認可保育園!$A$2:$H$510,8,0)</f>
        <v>0</v>
      </c>
      <c r="K354" s="31">
        <f>VLOOKUP(A354,認可保育園!$A$2:$I$510,9,0)</f>
        <v>1</v>
      </c>
      <c r="L354" s="31">
        <f>SUM(F354:K354)</f>
        <v>1</v>
      </c>
      <c r="N354" s="1" t="s">
        <v>4167</v>
      </c>
      <c r="O354" s="1" t="str">
        <f>VLOOKUP(N354,施設一覧!$I$2:$Q$1050,6,0)</f>
        <v>https://www.city.setagaya.lg.jp/mokuji/kusei/012/003/002/002/d00203228.html</v>
      </c>
      <c r="P354" s="2" t="str">
        <f t="shared" si="23"/>
        <v>https://www.google.co.jp/maps?q=35.6615596,139.6653355</v>
      </c>
      <c r="Q354" s="1">
        <f>VLOOKUP(N354,施設一覧!$I$2:$Q$1040,8,0)</f>
        <v>35.661559599999997</v>
      </c>
      <c r="R354" s="1">
        <f>VLOOKUP(N354,施設一覧!$I$2:$Q$1050,9,0)</f>
        <v>139.6653355</v>
      </c>
    </row>
    <row r="355" spans="1:18" ht="19.5" customHeight="1">
      <c r="A355" s="5">
        <v>365</v>
      </c>
      <c r="B355" s="5" t="s">
        <v>756</v>
      </c>
      <c r="C355" s="6" t="s">
        <v>4326</v>
      </c>
      <c r="D355" s="6" t="s">
        <v>880</v>
      </c>
      <c r="E355" s="5" t="s">
        <v>4166</v>
      </c>
      <c r="F355" s="31">
        <f>VLOOKUP(A355,認可保育園!$A$2:$D$510,4,0)</f>
        <v>0</v>
      </c>
      <c r="G355" s="31">
        <f>VLOOKUP(A355,認可保育園!$A$2:$E$510,5,0)</f>
        <v>0</v>
      </c>
      <c r="H355" s="31">
        <f>VLOOKUP(A355,認可保育園!$A$2:$F$510,6,0)</f>
        <v>0</v>
      </c>
      <c r="I355" s="31">
        <f>VLOOKUP(A355,認可保育園!$A$2:$G$510,7,0)</f>
        <v>1</v>
      </c>
      <c r="J355" s="31">
        <f>VLOOKUP(A355,認可保育園!$A$2:$H$510,8,0)</f>
        <v>3</v>
      </c>
      <c r="K355" s="31">
        <f>VLOOKUP(A355,認可保育園!$A$2:$I$510,9,0)</f>
        <v>4</v>
      </c>
      <c r="L355" s="31">
        <f t="shared" ref="L355" si="24">SUM(F355:K355)</f>
        <v>8</v>
      </c>
      <c r="N355" s="1" t="s">
        <v>4168</v>
      </c>
      <c r="O355" s="1" t="str">
        <f>VLOOKUP(N355,施設一覧!$I$2:$Q$1050,6,0)</f>
        <v>https://www.city.setagaya.lg.jp/mokuji/kusei/012/003/002/002/d00203229.html</v>
      </c>
      <c r="P355" s="2" t="str">
        <f t="shared" si="23"/>
        <v>https://www.google.co.jp/maps?q=35.6461825,139.6470524</v>
      </c>
      <c r="Q355" s="1">
        <f>VLOOKUP(N355,施設一覧!$I$2:$Q$1040,8,0)</f>
        <v>35.646182500000002</v>
      </c>
      <c r="R355" s="1">
        <f>VLOOKUP(N355,施設一覧!$I$2:$Q$1050,9,0)</f>
        <v>139.64705240000001</v>
      </c>
    </row>
    <row r="356" spans="1:18" ht="17.149999999999999" customHeight="1">
      <c r="A356" s="11">
        <v>366</v>
      </c>
      <c r="B356" s="11" t="s">
        <v>795</v>
      </c>
      <c r="C356" s="12" t="s">
        <v>4180</v>
      </c>
      <c r="D356" s="12" t="s">
        <v>924</v>
      </c>
      <c r="E356" s="11" t="s">
        <v>4181</v>
      </c>
      <c r="F356" s="34">
        <f>VLOOKUP(A356,企業主導型!$A$2:$C$99,3,0)</f>
        <v>0</v>
      </c>
      <c r="G356" s="34">
        <f>VLOOKUP(A356,企業主導型!$A$2:$D$99,4,0)</f>
        <v>0</v>
      </c>
      <c r="H356" s="34">
        <f>VLOOKUP(A356,企業主導型!$A$2:$E$99,5,0)</f>
        <v>0</v>
      </c>
      <c r="I356" s="34" t="str">
        <f>VLOOKUP(A356,企業主導型!$A$2:$F$99,6,0)</f>
        <v>-</v>
      </c>
      <c r="J356" s="34" t="str">
        <f>VLOOKUP(A356,企業主導型!$A$2:$G$99,7,0)</f>
        <v>-</v>
      </c>
      <c r="K356" s="34" t="str">
        <f>VLOOKUP(A356,企業主導型!$A$2:$H$99,8,0)</f>
        <v>-</v>
      </c>
      <c r="L356" s="34">
        <f>SUM(F356:K356)</f>
        <v>0</v>
      </c>
      <c r="N356" s="1" t="s">
        <v>4254</v>
      </c>
      <c r="P356" s="2" t="str">
        <f>"https://www.google.co.jp/maps?q="&amp;Q356&amp;","&amp;R356</f>
        <v>https://www.google.co.jp/maps?q=35.668857,139.6027878</v>
      </c>
      <c r="Q356" s="1">
        <f>VLOOKUP(N356,施設一覧!$I$2:$Q$1040,8,0)</f>
        <v>35.668857000000003</v>
      </c>
      <c r="R356" s="1">
        <f>VLOOKUP(N356,施設一覧!$I$2:$Q$1050,9,0)</f>
        <v>139.60278779999999</v>
      </c>
    </row>
    <row r="357" spans="1:18" ht="18" customHeight="1">
      <c r="A357" s="5">
        <v>367</v>
      </c>
      <c r="B357" s="5" t="s">
        <v>745</v>
      </c>
      <c r="C357" s="5" t="s">
        <v>4306</v>
      </c>
      <c r="D357" s="6" t="s">
        <v>878</v>
      </c>
      <c r="E357" s="6" t="s">
        <v>4308</v>
      </c>
      <c r="F357" s="31">
        <f>VLOOKUP(A357,認可保育園!$A$2:$D$510,4,0)</f>
        <v>0</v>
      </c>
      <c r="G357" s="31">
        <f>VLOOKUP(A357,認可保育園!$A$2:$E$510,5,0)</f>
        <v>0</v>
      </c>
      <c r="H357" s="31">
        <f>VLOOKUP(A357,認可保育園!$A$2:$F$510,6,0)</f>
        <v>0</v>
      </c>
      <c r="I357" s="31" t="str">
        <f>VLOOKUP(A357,認可保育園!$A$2:$G$510,7,0)</f>
        <v>-</v>
      </c>
      <c r="J357" s="31" t="str">
        <f>VLOOKUP(A357,認可保育園!$A$2:$H$510,8,0)</f>
        <v>-</v>
      </c>
      <c r="K357" s="31" t="str">
        <f>VLOOKUP(A357,認可保育園!$A$2:$I$510,9,0)</f>
        <v>-</v>
      </c>
      <c r="L357" s="31">
        <f t="shared" ref="L357:L358" si="25">SUM(F357:K357)</f>
        <v>0</v>
      </c>
      <c r="N357" s="1" t="s">
        <v>150</v>
      </c>
      <c r="O357" s="1" t="str">
        <f>VLOOKUP(N357,施設一覧!$I$2:$Q$1050,6,0)</f>
        <v>https://www.city.setagaya.lg.jp/mokuji/kusei/012/003/004/002/d00139866.html</v>
      </c>
      <c r="P357" s="2" t="str">
        <f t="shared" ref="P357:P359" si="26">"https://www.google.co.jp/maps?q="&amp;Q357&amp;","&amp;R357</f>
        <v>https://www.google.co.jp/maps?q=35.642955,139.673709</v>
      </c>
      <c r="Q357" s="1">
        <f>VLOOKUP(N357,施設一覧!$I$2:$Q$1040,8,0)</f>
        <v>35.642955000000001</v>
      </c>
      <c r="R357" s="1">
        <f>VLOOKUP(N357,施設一覧!$I$2:$Q$1050,9,0)</f>
        <v>139.673709</v>
      </c>
    </row>
    <row r="358" spans="1:18" ht="18" customHeight="1">
      <c r="A358" s="5">
        <v>368</v>
      </c>
      <c r="B358" s="5" t="s">
        <v>745</v>
      </c>
      <c r="C358" s="5" t="s">
        <v>4307</v>
      </c>
      <c r="D358" s="6" t="s">
        <v>878</v>
      </c>
      <c r="E358" s="6" t="s">
        <v>4308</v>
      </c>
      <c r="F358" s="31">
        <f>VLOOKUP(A358,認可保育園!$A$2:$D$510,4,0)</f>
        <v>1</v>
      </c>
      <c r="G358" s="31">
        <f>VLOOKUP(A358,認可保育園!$A$2:$E$510,5,0)</f>
        <v>0</v>
      </c>
      <c r="H358" s="31">
        <f>VLOOKUP(A358,認可保育園!$A$2:$F$510,6,0)</f>
        <v>0</v>
      </c>
      <c r="I358" s="31" t="str">
        <f>VLOOKUP(A358,認可保育園!$A$2:$G$510,7,0)</f>
        <v>-</v>
      </c>
      <c r="J358" s="31" t="str">
        <f>VLOOKUP(A358,認可保育園!$A$2:$H$510,8,0)</f>
        <v>-</v>
      </c>
      <c r="K358" s="31" t="str">
        <f>VLOOKUP(A358,認可保育園!$A$2:$I$510,9,0)</f>
        <v>-</v>
      </c>
      <c r="L358" s="31">
        <f t="shared" si="25"/>
        <v>1</v>
      </c>
      <c r="N358" s="1" t="s">
        <v>150</v>
      </c>
      <c r="O358" s="1" t="str">
        <f>VLOOKUP(N358,施設一覧!$I$2:$Q$1050,6,0)</f>
        <v>https://www.city.setagaya.lg.jp/mokuji/kusei/012/003/004/002/d00139866.html</v>
      </c>
      <c r="P358" s="2" t="str">
        <f t="shared" si="26"/>
        <v>https://www.google.co.jp/maps?q=35.642955,139.673709</v>
      </c>
      <c r="Q358" s="1">
        <f>VLOOKUP(N358,施設一覧!$I$2:$Q$1040,8,0)</f>
        <v>35.642955000000001</v>
      </c>
      <c r="R358" s="1">
        <f>VLOOKUP(N358,施設一覧!$I$2:$Q$1050,9,0)</f>
        <v>139.673709</v>
      </c>
    </row>
    <row r="359" spans="1:18" ht="18.649999999999999" customHeight="1">
      <c r="A359" s="11">
        <v>369</v>
      </c>
      <c r="B359" s="11" t="s">
        <v>795</v>
      </c>
      <c r="C359" s="12" t="s">
        <v>4310</v>
      </c>
      <c r="D359" s="12" t="s">
        <v>924</v>
      </c>
      <c r="E359" s="11" t="s">
        <v>4311</v>
      </c>
      <c r="F359" s="34">
        <f>VLOOKUP(A359,企業主導型!$A$2:$C$99,3,0)</f>
        <v>1</v>
      </c>
      <c r="G359" s="34">
        <f>VLOOKUP(A359,企業主導型!$A$2:$D$99,4,0)</f>
        <v>1</v>
      </c>
      <c r="H359" s="34">
        <f>VLOOKUP(A359,企業主導型!$A$2:$E$99,5,0)</f>
        <v>1</v>
      </c>
      <c r="I359" s="34" t="str">
        <f>VLOOKUP(A359,企業主導型!$A$2:$F$99,6,0)</f>
        <v>-</v>
      </c>
      <c r="J359" s="34" t="str">
        <f>VLOOKUP(A359,企業主導型!$A$2:$G$99,7,0)</f>
        <v>-</v>
      </c>
      <c r="K359" s="34" t="str">
        <f>VLOOKUP(A359,企業主導型!$A$2:$H$99,8,0)</f>
        <v>-</v>
      </c>
      <c r="L359" s="34">
        <f>SUM(F359:K359)</f>
        <v>3</v>
      </c>
      <c r="N359" s="1" t="s">
        <v>4312</v>
      </c>
      <c r="P359" s="2" t="str">
        <f t="shared" si="26"/>
        <v>https://www.google.co.jp/maps?q=35.6584317,139.6611724</v>
      </c>
      <c r="Q359" s="1">
        <f>VLOOKUP(N359,施設一覧!$I$2:$Q$1040,8,0)</f>
        <v>35.658431700000001</v>
      </c>
      <c r="R359" s="1">
        <f>VLOOKUP(N359,施設一覧!$I$2:$Q$1050,9,0)</f>
        <v>139.6611724</v>
      </c>
    </row>
  </sheetData>
  <autoFilter ref="A1:R359" xr:uid="{00000000-0009-0000-0000-000000000000}"/>
  <phoneticPr fontId="18"/>
  <pageMargins left="0.7" right="0.7" top="0.75" bottom="0.75" header="0.3" footer="0.3"/>
  <pageSetup paperSize="9" scale="55" fitToHeight="0"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98"/>
  <sheetViews>
    <sheetView workbookViewId="0">
      <selection activeCell="K298" sqref="D298:K298"/>
    </sheetView>
  </sheetViews>
  <sheetFormatPr defaultRowHeight="18"/>
  <cols>
    <col min="3" max="3" width="35.5" customWidth="1"/>
    <col min="4" max="4" width="9" customWidth="1"/>
  </cols>
  <sheetData>
    <row r="1" spans="1:11">
      <c r="A1" t="s">
        <v>4124</v>
      </c>
      <c r="B1" t="s">
        <v>4136</v>
      </c>
      <c r="C1" t="s">
        <v>4137</v>
      </c>
      <c r="D1" t="s">
        <v>4148</v>
      </c>
      <c r="E1" t="s">
        <v>4149</v>
      </c>
      <c r="F1" t="s">
        <v>4150</v>
      </c>
      <c r="G1" t="s">
        <v>4151</v>
      </c>
      <c r="H1" t="s">
        <v>4152</v>
      </c>
      <c r="I1" t="s">
        <v>4153</v>
      </c>
      <c r="J1" t="s">
        <v>4382</v>
      </c>
      <c r="K1" t="s">
        <v>4154</v>
      </c>
    </row>
    <row r="2" spans="1:11">
      <c r="A2">
        <v>1</v>
      </c>
      <c r="B2" t="s">
        <v>4138</v>
      </c>
      <c r="C2" t="s">
        <v>691</v>
      </c>
      <c r="D2" t="s">
        <v>4122</v>
      </c>
      <c r="E2">
        <v>0</v>
      </c>
      <c r="F2">
        <v>0</v>
      </c>
      <c r="G2">
        <v>0</v>
      </c>
      <c r="H2">
        <v>2</v>
      </c>
      <c r="I2">
        <v>8</v>
      </c>
      <c r="J2">
        <v>10</v>
      </c>
      <c r="K2">
        <v>4</v>
      </c>
    </row>
    <row r="3" spans="1:11">
      <c r="A3">
        <v>2</v>
      </c>
      <c r="B3" t="s">
        <v>4138</v>
      </c>
      <c r="C3" t="s">
        <v>654</v>
      </c>
      <c r="D3">
        <v>0</v>
      </c>
      <c r="E3">
        <v>0</v>
      </c>
      <c r="F3">
        <v>0</v>
      </c>
      <c r="G3">
        <v>0</v>
      </c>
      <c r="H3">
        <v>2</v>
      </c>
      <c r="I3">
        <v>1</v>
      </c>
      <c r="J3">
        <v>3</v>
      </c>
      <c r="K3">
        <v>15</v>
      </c>
    </row>
    <row r="4" spans="1:11">
      <c r="A4">
        <v>3</v>
      </c>
      <c r="B4" t="s">
        <v>4138</v>
      </c>
      <c r="C4" t="s">
        <v>653</v>
      </c>
      <c r="D4">
        <v>4</v>
      </c>
      <c r="E4">
        <v>0</v>
      </c>
      <c r="F4">
        <v>1</v>
      </c>
      <c r="G4">
        <v>0</v>
      </c>
      <c r="H4">
        <v>3</v>
      </c>
      <c r="I4">
        <v>4</v>
      </c>
      <c r="J4">
        <v>12</v>
      </c>
      <c r="K4">
        <v>15</v>
      </c>
    </row>
    <row r="5" spans="1:11">
      <c r="A5">
        <v>4</v>
      </c>
      <c r="B5" t="s">
        <v>4138</v>
      </c>
      <c r="C5" t="s">
        <v>693</v>
      </c>
      <c r="D5" t="s">
        <v>4122</v>
      </c>
      <c r="E5">
        <v>0</v>
      </c>
      <c r="F5">
        <v>1</v>
      </c>
      <c r="G5">
        <v>0</v>
      </c>
      <c r="H5">
        <v>3</v>
      </c>
      <c r="I5">
        <v>9</v>
      </c>
      <c r="J5">
        <v>13</v>
      </c>
      <c r="K5">
        <v>18</v>
      </c>
    </row>
    <row r="6" spans="1:11">
      <c r="A6">
        <v>5</v>
      </c>
      <c r="B6" t="s">
        <v>4138</v>
      </c>
      <c r="C6" t="s">
        <v>702</v>
      </c>
      <c r="D6">
        <v>0</v>
      </c>
      <c r="E6">
        <v>0</v>
      </c>
      <c r="F6">
        <v>0</v>
      </c>
      <c r="G6">
        <v>0</v>
      </c>
      <c r="H6">
        <v>1</v>
      </c>
      <c r="I6">
        <v>2</v>
      </c>
      <c r="J6">
        <v>3</v>
      </c>
      <c r="K6">
        <v>9</v>
      </c>
    </row>
    <row r="7" spans="1:11">
      <c r="A7">
        <v>370</v>
      </c>
      <c r="B7" t="s">
        <v>4138</v>
      </c>
      <c r="C7" t="s">
        <v>4383</v>
      </c>
      <c r="D7" t="s">
        <v>4122</v>
      </c>
      <c r="E7" t="s">
        <v>4413</v>
      </c>
      <c r="F7" t="s">
        <v>4413</v>
      </c>
      <c r="G7" t="s">
        <v>4413</v>
      </c>
      <c r="H7" t="s">
        <v>4413</v>
      </c>
      <c r="I7" t="s">
        <v>4413</v>
      </c>
      <c r="J7">
        <v>0</v>
      </c>
      <c r="K7" t="s">
        <v>4122</v>
      </c>
    </row>
    <row r="8" spans="1:11">
      <c r="A8">
        <v>6</v>
      </c>
      <c r="B8" t="s">
        <v>4138</v>
      </c>
      <c r="C8" t="s">
        <v>713</v>
      </c>
      <c r="D8" t="s">
        <v>4122</v>
      </c>
      <c r="E8">
        <v>0</v>
      </c>
      <c r="F8">
        <v>0</v>
      </c>
      <c r="G8">
        <v>1</v>
      </c>
      <c r="H8">
        <v>0</v>
      </c>
      <c r="I8">
        <v>1</v>
      </c>
      <c r="J8">
        <v>2</v>
      </c>
      <c r="K8">
        <v>18</v>
      </c>
    </row>
    <row r="9" spans="1:11">
      <c r="A9">
        <v>7</v>
      </c>
      <c r="B9" t="s">
        <v>4138</v>
      </c>
      <c r="C9" t="s">
        <v>701</v>
      </c>
      <c r="D9">
        <v>0</v>
      </c>
      <c r="E9">
        <v>0</v>
      </c>
      <c r="F9">
        <v>0</v>
      </c>
      <c r="G9">
        <v>0</v>
      </c>
      <c r="H9">
        <v>1</v>
      </c>
      <c r="I9">
        <v>4</v>
      </c>
      <c r="J9">
        <v>5</v>
      </c>
      <c r="K9">
        <v>15</v>
      </c>
    </row>
    <row r="10" spans="1:11">
      <c r="A10">
        <v>8</v>
      </c>
      <c r="B10" t="s">
        <v>4138</v>
      </c>
      <c r="C10" t="s">
        <v>700</v>
      </c>
      <c r="D10" t="s">
        <v>4122</v>
      </c>
      <c r="E10">
        <v>0</v>
      </c>
      <c r="F10">
        <v>0</v>
      </c>
      <c r="G10">
        <v>0</v>
      </c>
      <c r="H10">
        <v>6</v>
      </c>
      <c r="I10">
        <v>3</v>
      </c>
      <c r="J10">
        <v>9</v>
      </c>
      <c r="K10">
        <v>20</v>
      </c>
    </row>
    <row r="11" spans="1:11">
      <c r="A11">
        <v>9</v>
      </c>
      <c r="B11" t="s">
        <v>4138</v>
      </c>
      <c r="C11" t="s">
        <v>699</v>
      </c>
      <c r="D11">
        <v>0</v>
      </c>
      <c r="E11">
        <v>0</v>
      </c>
      <c r="F11">
        <v>0</v>
      </c>
      <c r="G11">
        <v>0</v>
      </c>
      <c r="H11">
        <v>3</v>
      </c>
      <c r="I11">
        <v>1</v>
      </c>
      <c r="J11">
        <v>4</v>
      </c>
      <c r="K11">
        <v>7</v>
      </c>
    </row>
    <row r="12" spans="1:11">
      <c r="A12">
        <v>10</v>
      </c>
      <c r="B12" t="s">
        <v>4138</v>
      </c>
      <c r="C12" t="s">
        <v>712</v>
      </c>
      <c r="D12">
        <v>0</v>
      </c>
      <c r="E12">
        <v>0</v>
      </c>
      <c r="F12">
        <v>0</v>
      </c>
      <c r="G12">
        <v>0</v>
      </c>
      <c r="H12">
        <v>0</v>
      </c>
      <c r="I12">
        <v>9</v>
      </c>
      <c r="J12">
        <v>9</v>
      </c>
      <c r="K12">
        <v>16</v>
      </c>
    </row>
    <row r="13" spans="1:11">
      <c r="A13">
        <v>11</v>
      </c>
      <c r="B13" t="s">
        <v>4138</v>
      </c>
      <c r="C13" t="s">
        <v>676</v>
      </c>
      <c r="D13">
        <v>0</v>
      </c>
      <c r="E13">
        <v>0</v>
      </c>
      <c r="F13">
        <v>0</v>
      </c>
      <c r="G13">
        <v>0</v>
      </c>
      <c r="H13">
        <v>1</v>
      </c>
      <c r="I13">
        <v>2</v>
      </c>
      <c r="J13">
        <v>3</v>
      </c>
      <c r="K13">
        <v>10</v>
      </c>
    </row>
    <row r="14" spans="1:11">
      <c r="A14">
        <v>12</v>
      </c>
      <c r="B14" t="s">
        <v>4138</v>
      </c>
      <c r="C14" t="s">
        <v>692</v>
      </c>
      <c r="D14">
        <v>1</v>
      </c>
      <c r="E14">
        <v>8</v>
      </c>
      <c r="F14">
        <v>3</v>
      </c>
      <c r="G14">
        <v>1</v>
      </c>
      <c r="H14">
        <v>0</v>
      </c>
      <c r="I14">
        <v>9</v>
      </c>
      <c r="J14">
        <v>22</v>
      </c>
      <c r="K14">
        <v>20</v>
      </c>
    </row>
    <row r="15" spans="1:11">
      <c r="A15">
        <v>13</v>
      </c>
      <c r="B15" t="s">
        <v>4138</v>
      </c>
      <c r="C15" t="s">
        <v>698</v>
      </c>
      <c r="D15" t="s">
        <v>4122</v>
      </c>
      <c r="E15">
        <v>0</v>
      </c>
      <c r="F15">
        <v>2</v>
      </c>
      <c r="G15">
        <v>2</v>
      </c>
      <c r="H15">
        <v>1</v>
      </c>
      <c r="I15">
        <v>3</v>
      </c>
      <c r="J15">
        <v>8</v>
      </c>
      <c r="K15">
        <v>7</v>
      </c>
    </row>
    <row r="16" spans="1:11">
      <c r="A16">
        <v>14</v>
      </c>
      <c r="B16" t="s">
        <v>4138</v>
      </c>
      <c r="C16" t="s">
        <v>697</v>
      </c>
      <c r="D16">
        <v>0</v>
      </c>
      <c r="E16">
        <v>0</v>
      </c>
      <c r="F16">
        <v>0</v>
      </c>
      <c r="G16">
        <v>0</v>
      </c>
      <c r="H16">
        <v>2</v>
      </c>
      <c r="I16">
        <v>7</v>
      </c>
      <c r="J16">
        <v>9</v>
      </c>
      <c r="K16">
        <v>7</v>
      </c>
    </row>
    <row r="17" spans="1:11">
      <c r="A17">
        <v>15</v>
      </c>
      <c r="B17" t="s">
        <v>4138</v>
      </c>
      <c r="C17" t="s">
        <v>542</v>
      </c>
      <c r="D17">
        <v>0</v>
      </c>
      <c r="E17">
        <v>0</v>
      </c>
      <c r="F17">
        <v>0</v>
      </c>
      <c r="G17">
        <v>1</v>
      </c>
      <c r="H17">
        <v>1</v>
      </c>
      <c r="I17">
        <v>1</v>
      </c>
      <c r="J17">
        <v>3</v>
      </c>
      <c r="K17" t="s">
        <v>4122</v>
      </c>
    </row>
    <row r="18" spans="1:11">
      <c r="A18">
        <v>16</v>
      </c>
      <c r="B18" t="s">
        <v>4138</v>
      </c>
      <c r="C18" t="s">
        <v>553</v>
      </c>
      <c r="D18" t="s">
        <v>4122</v>
      </c>
      <c r="E18" t="s">
        <v>4122</v>
      </c>
      <c r="F18" t="s">
        <v>4122</v>
      </c>
      <c r="G18">
        <v>0</v>
      </c>
      <c r="H18">
        <v>1</v>
      </c>
      <c r="I18">
        <v>0</v>
      </c>
      <c r="J18">
        <v>1</v>
      </c>
      <c r="K18" t="s">
        <v>4122</v>
      </c>
    </row>
    <row r="19" spans="1:11">
      <c r="A19">
        <v>17</v>
      </c>
      <c r="B19" t="s">
        <v>4138</v>
      </c>
      <c r="C19" t="s">
        <v>808</v>
      </c>
      <c r="D19">
        <v>0</v>
      </c>
      <c r="E19">
        <v>0</v>
      </c>
      <c r="F19">
        <v>0</v>
      </c>
      <c r="G19" t="s">
        <v>4122</v>
      </c>
      <c r="H19" t="s">
        <v>4122</v>
      </c>
      <c r="I19" t="s">
        <v>4122</v>
      </c>
      <c r="J19">
        <v>0</v>
      </c>
      <c r="K19" t="s">
        <v>4122</v>
      </c>
    </row>
    <row r="20" spans="1:11">
      <c r="A20">
        <v>18</v>
      </c>
      <c r="B20" t="s">
        <v>4138</v>
      </c>
      <c r="C20" t="s">
        <v>437</v>
      </c>
      <c r="D20">
        <v>0</v>
      </c>
      <c r="E20">
        <v>0</v>
      </c>
      <c r="F20">
        <v>0</v>
      </c>
      <c r="G20">
        <v>0</v>
      </c>
      <c r="H20">
        <v>2</v>
      </c>
      <c r="I20">
        <v>1</v>
      </c>
      <c r="J20">
        <v>3</v>
      </c>
      <c r="K20" t="s">
        <v>4122</v>
      </c>
    </row>
    <row r="21" spans="1:11">
      <c r="A21">
        <v>19</v>
      </c>
      <c r="B21" t="s">
        <v>4138</v>
      </c>
      <c r="C21" t="s">
        <v>543</v>
      </c>
      <c r="D21">
        <v>2</v>
      </c>
      <c r="E21">
        <v>0</v>
      </c>
      <c r="F21">
        <v>1</v>
      </c>
      <c r="G21">
        <v>1</v>
      </c>
      <c r="H21">
        <v>2</v>
      </c>
      <c r="I21">
        <v>4</v>
      </c>
      <c r="J21">
        <v>10</v>
      </c>
      <c r="K21" t="s">
        <v>4122</v>
      </c>
    </row>
    <row r="22" spans="1:11">
      <c r="A22">
        <v>20</v>
      </c>
      <c r="B22" t="s">
        <v>4138</v>
      </c>
      <c r="C22" t="s">
        <v>481</v>
      </c>
      <c r="D22">
        <v>1</v>
      </c>
      <c r="E22">
        <v>0</v>
      </c>
      <c r="F22">
        <v>0</v>
      </c>
      <c r="G22">
        <v>2</v>
      </c>
      <c r="H22">
        <v>1</v>
      </c>
      <c r="I22">
        <v>3</v>
      </c>
      <c r="J22">
        <v>7</v>
      </c>
      <c r="K22" t="s">
        <v>4122</v>
      </c>
    </row>
    <row r="23" spans="1:11">
      <c r="A23">
        <v>21</v>
      </c>
      <c r="B23" t="s">
        <v>4138</v>
      </c>
      <c r="C23" t="s">
        <v>536</v>
      </c>
      <c r="D23">
        <v>2</v>
      </c>
      <c r="E23">
        <v>0</v>
      </c>
      <c r="F23">
        <v>1</v>
      </c>
      <c r="G23">
        <v>0</v>
      </c>
      <c r="H23">
        <v>7</v>
      </c>
      <c r="I23">
        <v>6</v>
      </c>
      <c r="J23">
        <v>16</v>
      </c>
      <c r="K23" t="s">
        <v>4122</v>
      </c>
    </row>
    <row r="24" spans="1:11">
      <c r="A24">
        <v>22</v>
      </c>
      <c r="B24" t="s">
        <v>4138</v>
      </c>
      <c r="C24" t="s">
        <v>535</v>
      </c>
      <c r="D24" t="s">
        <v>4122</v>
      </c>
      <c r="E24" t="s">
        <v>4122</v>
      </c>
      <c r="F24">
        <v>3</v>
      </c>
      <c r="G24">
        <v>8</v>
      </c>
      <c r="H24">
        <v>9</v>
      </c>
      <c r="I24">
        <v>11</v>
      </c>
      <c r="J24">
        <v>31</v>
      </c>
      <c r="K24" t="s">
        <v>4122</v>
      </c>
    </row>
    <row r="25" spans="1:11">
      <c r="A25">
        <v>23</v>
      </c>
      <c r="B25" t="s">
        <v>4138</v>
      </c>
      <c r="C25" t="s">
        <v>544</v>
      </c>
      <c r="D25">
        <v>2</v>
      </c>
      <c r="E25">
        <v>3</v>
      </c>
      <c r="F25" t="s">
        <v>4122</v>
      </c>
      <c r="G25" t="s">
        <v>4122</v>
      </c>
      <c r="H25" t="s">
        <v>4122</v>
      </c>
      <c r="I25" t="s">
        <v>4122</v>
      </c>
      <c r="J25">
        <v>5</v>
      </c>
      <c r="K25" t="s">
        <v>4122</v>
      </c>
    </row>
    <row r="26" spans="1:11">
      <c r="A26">
        <v>24</v>
      </c>
      <c r="B26" t="s">
        <v>4138</v>
      </c>
      <c r="C26" t="s">
        <v>568</v>
      </c>
      <c r="D26">
        <v>0</v>
      </c>
      <c r="E26">
        <v>0</v>
      </c>
      <c r="F26">
        <v>0</v>
      </c>
      <c r="G26">
        <v>0</v>
      </c>
      <c r="H26">
        <v>0</v>
      </c>
      <c r="I26">
        <v>0</v>
      </c>
      <c r="J26">
        <v>0</v>
      </c>
      <c r="K26" t="s">
        <v>4122</v>
      </c>
    </row>
    <row r="27" spans="1:11">
      <c r="A27">
        <v>25</v>
      </c>
      <c r="B27" t="s">
        <v>4138</v>
      </c>
      <c r="C27" t="s">
        <v>505</v>
      </c>
      <c r="D27">
        <v>0</v>
      </c>
      <c r="E27">
        <v>0</v>
      </c>
      <c r="F27">
        <v>0</v>
      </c>
      <c r="G27">
        <v>0</v>
      </c>
      <c r="H27">
        <v>0</v>
      </c>
      <c r="I27">
        <v>1</v>
      </c>
      <c r="J27">
        <v>1</v>
      </c>
      <c r="K27" t="s">
        <v>4122</v>
      </c>
    </row>
    <row r="28" spans="1:11">
      <c r="A28">
        <v>26</v>
      </c>
      <c r="B28" t="s">
        <v>4138</v>
      </c>
      <c r="C28" t="s">
        <v>504</v>
      </c>
      <c r="D28" t="s">
        <v>4122</v>
      </c>
      <c r="E28">
        <v>0</v>
      </c>
      <c r="F28">
        <v>0</v>
      </c>
      <c r="G28">
        <v>0</v>
      </c>
      <c r="H28">
        <v>0</v>
      </c>
      <c r="I28">
        <v>0</v>
      </c>
      <c r="J28">
        <v>0</v>
      </c>
      <c r="K28" t="s">
        <v>4122</v>
      </c>
    </row>
    <row r="29" spans="1:11">
      <c r="A29">
        <v>27</v>
      </c>
      <c r="B29" t="s">
        <v>4138</v>
      </c>
      <c r="C29" t="s">
        <v>480</v>
      </c>
      <c r="D29">
        <v>1</v>
      </c>
      <c r="E29">
        <v>0</v>
      </c>
      <c r="F29">
        <v>0</v>
      </c>
      <c r="G29">
        <v>0</v>
      </c>
      <c r="H29">
        <v>4</v>
      </c>
      <c r="I29">
        <v>0</v>
      </c>
      <c r="J29">
        <v>5</v>
      </c>
      <c r="K29" t="s">
        <v>4122</v>
      </c>
    </row>
    <row r="30" spans="1:11">
      <c r="A30">
        <v>28</v>
      </c>
      <c r="B30" t="s">
        <v>4138</v>
      </c>
      <c r="C30" t="s">
        <v>809</v>
      </c>
      <c r="D30" t="s">
        <v>4122</v>
      </c>
      <c r="E30">
        <v>0</v>
      </c>
      <c r="F30">
        <v>0</v>
      </c>
      <c r="G30">
        <v>0</v>
      </c>
      <c r="H30">
        <v>0</v>
      </c>
      <c r="I30">
        <v>2</v>
      </c>
      <c r="J30">
        <v>2</v>
      </c>
      <c r="K30" t="s">
        <v>4122</v>
      </c>
    </row>
    <row r="31" spans="1:11">
      <c r="A31">
        <v>29</v>
      </c>
      <c r="B31" t="s">
        <v>4138</v>
      </c>
      <c r="C31" t="s">
        <v>562</v>
      </c>
      <c r="D31">
        <v>0</v>
      </c>
      <c r="E31">
        <v>0</v>
      </c>
      <c r="F31">
        <v>0</v>
      </c>
      <c r="G31">
        <v>0</v>
      </c>
      <c r="H31">
        <v>1</v>
      </c>
      <c r="I31">
        <v>0</v>
      </c>
      <c r="J31">
        <v>1</v>
      </c>
      <c r="K31" t="s">
        <v>4122</v>
      </c>
    </row>
    <row r="32" spans="1:11">
      <c r="A32">
        <v>30</v>
      </c>
      <c r="B32" t="s">
        <v>4138</v>
      </c>
      <c r="C32" t="s">
        <v>538</v>
      </c>
      <c r="D32">
        <v>0</v>
      </c>
      <c r="E32">
        <v>0</v>
      </c>
      <c r="F32">
        <v>0</v>
      </c>
      <c r="G32">
        <v>0</v>
      </c>
      <c r="H32">
        <v>0</v>
      </c>
      <c r="I32">
        <v>0</v>
      </c>
      <c r="J32">
        <v>0</v>
      </c>
      <c r="K32" t="s">
        <v>4122</v>
      </c>
    </row>
    <row r="33" spans="1:11">
      <c r="A33">
        <v>31</v>
      </c>
      <c r="B33" t="s">
        <v>4138</v>
      </c>
      <c r="C33" t="s">
        <v>442</v>
      </c>
      <c r="D33">
        <v>0</v>
      </c>
      <c r="E33">
        <v>0</v>
      </c>
      <c r="F33">
        <v>1</v>
      </c>
      <c r="G33">
        <v>0</v>
      </c>
      <c r="H33">
        <v>2</v>
      </c>
      <c r="I33">
        <v>0</v>
      </c>
      <c r="J33">
        <v>3</v>
      </c>
      <c r="K33" t="s">
        <v>4122</v>
      </c>
    </row>
    <row r="34" spans="1:11">
      <c r="A34">
        <v>32</v>
      </c>
      <c r="B34" t="s">
        <v>4138</v>
      </c>
      <c r="C34" t="s">
        <v>416</v>
      </c>
      <c r="D34">
        <v>0</v>
      </c>
      <c r="E34">
        <v>0</v>
      </c>
      <c r="F34">
        <v>0</v>
      </c>
      <c r="G34">
        <v>0</v>
      </c>
      <c r="H34">
        <v>0</v>
      </c>
      <c r="I34">
        <v>0</v>
      </c>
      <c r="J34">
        <v>0</v>
      </c>
      <c r="K34" t="s">
        <v>4122</v>
      </c>
    </row>
    <row r="35" spans="1:11">
      <c r="A35">
        <v>33</v>
      </c>
      <c r="B35" t="s">
        <v>4138</v>
      </c>
      <c r="C35" t="s">
        <v>415</v>
      </c>
      <c r="D35">
        <v>0</v>
      </c>
      <c r="E35">
        <v>0</v>
      </c>
      <c r="F35">
        <v>0</v>
      </c>
      <c r="G35">
        <v>0</v>
      </c>
      <c r="H35">
        <v>1</v>
      </c>
      <c r="I35">
        <v>0</v>
      </c>
      <c r="J35">
        <v>1</v>
      </c>
      <c r="K35" t="s">
        <v>4122</v>
      </c>
    </row>
    <row r="36" spans="1:11">
      <c r="A36">
        <v>34</v>
      </c>
      <c r="B36" t="s">
        <v>4138</v>
      </c>
      <c r="C36" t="s">
        <v>414</v>
      </c>
      <c r="D36">
        <v>0</v>
      </c>
      <c r="E36">
        <v>0</v>
      </c>
      <c r="F36">
        <v>0</v>
      </c>
      <c r="G36">
        <v>0</v>
      </c>
      <c r="H36">
        <v>1</v>
      </c>
      <c r="I36">
        <v>2</v>
      </c>
      <c r="J36">
        <v>3</v>
      </c>
      <c r="K36" t="s">
        <v>4122</v>
      </c>
    </row>
    <row r="37" spans="1:11">
      <c r="A37">
        <v>35</v>
      </c>
      <c r="B37" t="s">
        <v>4138</v>
      </c>
      <c r="C37" t="s">
        <v>391</v>
      </c>
      <c r="D37">
        <v>0</v>
      </c>
      <c r="E37">
        <v>0</v>
      </c>
      <c r="F37">
        <v>0</v>
      </c>
      <c r="G37">
        <v>0</v>
      </c>
      <c r="H37">
        <v>0</v>
      </c>
      <c r="I37">
        <v>1</v>
      </c>
      <c r="J37">
        <v>1</v>
      </c>
      <c r="K37" t="s">
        <v>4122</v>
      </c>
    </row>
    <row r="38" spans="1:11">
      <c r="A38">
        <v>36</v>
      </c>
      <c r="B38" t="s">
        <v>4138</v>
      </c>
      <c r="C38" t="s">
        <v>390</v>
      </c>
      <c r="D38">
        <v>0</v>
      </c>
      <c r="E38">
        <v>0</v>
      </c>
      <c r="F38">
        <v>0</v>
      </c>
      <c r="G38">
        <v>0</v>
      </c>
      <c r="H38">
        <v>0</v>
      </c>
      <c r="I38">
        <v>0</v>
      </c>
      <c r="J38">
        <v>0</v>
      </c>
      <c r="K38" t="s">
        <v>4122</v>
      </c>
    </row>
    <row r="39" spans="1:11">
      <c r="A39">
        <v>37</v>
      </c>
      <c r="B39" t="s">
        <v>4138</v>
      </c>
      <c r="C39" t="s">
        <v>389</v>
      </c>
      <c r="D39">
        <v>0</v>
      </c>
      <c r="E39">
        <v>0</v>
      </c>
      <c r="F39">
        <v>0</v>
      </c>
      <c r="G39">
        <v>0</v>
      </c>
      <c r="H39">
        <v>0</v>
      </c>
      <c r="I39">
        <v>0</v>
      </c>
      <c r="J39">
        <v>0</v>
      </c>
      <c r="K39" t="s">
        <v>4122</v>
      </c>
    </row>
    <row r="40" spans="1:11">
      <c r="A40">
        <v>38</v>
      </c>
      <c r="B40" t="s">
        <v>4138</v>
      </c>
      <c r="C40" t="s">
        <v>388</v>
      </c>
      <c r="D40">
        <v>6</v>
      </c>
      <c r="E40">
        <v>0</v>
      </c>
      <c r="F40">
        <v>3</v>
      </c>
      <c r="G40">
        <v>5</v>
      </c>
      <c r="H40">
        <v>3</v>
      </c>
      <c r="I40">
        <v>2</v>
      </c>
      <c r="J40">
        <v>19</v>
      </c>
      <c r="K40" t="s">
        <v>4122</v>
      </c>
    </row>
    <row r="41" spans="1:11">
      <c r="A41">
        <v>39</v>
      </c>
      <c r="B41" t="s">
        <v>4138</v>
      </c>
      <c r="C41" t="s">
        <v>548</v>
      </c>
      <c r="D41">
        <v>0</v>
      </c>
      <c r="E41">
        <v>0</v>
      </c>
      <c r="F41">
        <v>0</v>
      </c>
      <c r="G41">
        <v>0</v>
      </c>
      <c r="H41">
        <v>0</v>
      </c>
      <c r="I41">
        <v>0</v>
      </c>
      <c r="J41">
        <v>0</v>
      </c>
      <c r="K41" t="s">
        <v>4122</v>
      </c>
    </row>
    <row r="42" spans="1:11">
      <c r="A42">
        <v>40</v>
      </c>
      <c r="B42" t="s">
        <v>4138</v>
      </c>
      <c r="C42" t="s">
        <v>546</v>
      </c>
      <c r="D42">
        <v>0</v>
      </c>
      <c r="E42">
        <v>0</v>
      </c>
      <c r="F42">
        <v>1</v>
      </c>
      <c r="G42" t="s">
        <v>4122</v>
      </c>
      <c r="H42" t="s">
        <v>4122</v>
      </c>
      <c r="I42" t="s">
        <v>4122</v>
      </c>
      <c r="J42">
        <v>1</v>
      </c>
      <c r="K42" t="s">
        <v>4122</v>
      </c>
    </row>
    <row r="43" spans="1:11">
      <c r="A43">
        <v>41</v>
      </c>
      <c r="B43" t="s">
        <v>4138</v>
      </c>
      <c r="C43" t="s">
        <v>456</v>
      </c>
      <c r="D43">
        <v>0</v>
      </c>
      <c r="E43">
        <v>0</v>
      </c>
      <c r="F43">
        <v>0</v>
      </c>
      <c r="G43" t="s">
        <v>4122</v>
      </c>
      <c r="H43" t="s">
        <v>4122</v>
      </c>
      <c r="I43" t="s">
        <v>4122</v>
      </c>
      <c r="J43">
        <v>0</v>
      </c>
      <c r="K43" t="s">
        <v>4122</v>
      </c>
    </row>
    <row r="44" spans="1:11">
      <c r="A44">
        <v>42</v>
      </c>
      <c r="B44" t="s">
        <v>4138</v>
      </c>
      <c r="C44" t="s">
        <v>392</v>
      </c>
      <c r="D44">
        <v>0</v>
      </c>
      <c r="E44">
        <v>0</v>
      </c>
      <c r="F44">
        <v>0</v>
      </c>
      <c r="G44" t="s">
        <v>4122</v>
      </c>
      <c r="H44" t="s">
        <v>4122</v>
      </c>
      <c r="I44" t="s">
        <v>4122</v>
      </c>
      <c r="J44">
        <v>0</v>
      </c>
      <c r="K44" t="s">
        <v>4122</v>
      </c>
    </row>
    <row r="45" spans="1:11">
      <c r="A45">
        <v>43</v>
      </c>
      <c r="B45" t="s">
        <v>4138</v>
      </c>
      <c r="C45" t="s">
        <v>362</v>
      </c>
      <c r="D45">
        <v>2</v>
      </c>
      <c r="E45">
        <v>0</v>
      </c>
      <c r="F45">
        <v>0</v>
      </c>
      <c r="G45">
        <v>0</v>
      </c>
      <c r="H45">
        <v>0</v>
      </c>
      <c r="I45">
        <v>0</v>
      </c>
      <c r="J45">
        <v>2</v>
      </c>
      <c r="K45" t="s">
        <v>4122</v>
      </c>
    </row>
    <row r="46" spans="1:11">
      <c r="A46">
        <v>44</v>
      </c>
      <c r="B46" t="s">
        <v>4138</v>
      </c>
      <c r="C46" t="s">
        <v>359</v>
      </c>
      <c r="D46">
        <v>1</v>
      </c>
      <c r="E46">
        <v>0</v>
      </c>
      <c r="F46">
        <v>0</v>
      </c>
      <c r="G46">
        <v>3</v>
      </c>
      <c r="H46">
        <v>1</v>
      </c>
      <c r="I46">
        <v>3</v>
      </c>
      <c r="J46">
        <v>8</v>
      </c>
      <c r="K46" t="s">
        <v>4122</v>
      </c>
    </row>
    <row r="47" spans="1:11">
      <c r="A47">
        <v>45</v>
      </c>
      <c r="B47" t="s">
        <v>4138</v>
      </c>
      <c r="C47" t="s">
        <v>358</v>
      </c>
      <c r="D47">
        <v>0</v>
      </c>
      <c r="E47">
        <v>0</v>
      </c>
      <c r="F47">
        <v>0</v>
      </c>
      <c r="G47">
        <v>0</v>
      </c>
      <c r="H47">
        <v>0</v>
      </c>
      <c r="I47">
        <v>0</v>
      </c>
      <c r="J47">
        <v>0</v>
      </c>
      <c r="K47" t="s">
        <v>4122</v>
      </c>
    </row>
    <row r="48" spans="1:11">
      <c r="A48">
        <v>46</v>
      </c>
      <c r="B48" t="s">
        <v>4138</v>
      </c>
      <c r="C48" t="s">
        <v>357</v>
      </c>
      <c r="D48">
        <v>0</v>
      </c>
      <c r="E48">
        <v>0</v>
      </c>
      <c r="F48">
        <v>2</v>
      </c>
      <c r="G48">
        <v>1</v>
      </c>
      <c r="H48">
        <v>5</v>
      </c>
      <c r="I48">
        <v>4</v>
      </c>
      <c r="J48">
        <v>12</v>
      </c>
      <c r="K48" t="s">
        <v>4122</v>
      </c>
    </row>
    <row r="49" spans="1:11">
      <c r="A49">
        <v>47</v>
      </c>
      <c r="B49" t="s">
        <v>4138</v>
      </c>
      <c r="C49" t="s">
        <v>457</v>
      </c>
      <c r="D49">
        <v>2</v>
      </c>
      <c r="E49">
        <v>0</v>
      </c>
      <c r="F49">
        <v>1</v>
      </c>
      <c r="G49" t="s">
        <v>4122</v>
      </c>
      <c r="H49" t="s">
        <v>4122</v>
      </c>
      <c r="I49" t="s">
        <v>4122</v>
      </c>
      <c r="J49">
        <v>3</v>
      </c>
      <c r="K49" t="s">
        <v>4122</v>
      </c>
    </row>
    <row r="50" spans="1:11">
      <c r="A50">
        <v>48</v>
      </c>
      <c r="B50" t="s">
        <v>4138</v>
      </c>
      <c r="C50" t="s">
        <v>4169</v>
      </c>
      <c r="D50">
        <v>0</v>
      </c>
      <c r="E50">
        <v>0</v>
      </c>
      <c r="F50">
        <v>0</v>
      </c>
      <c r="G50" t="s">
        <v>4122</v>
      </c>
      <c r="H50" t="s">
        <v>4122</v>
      </c>
      <c r="I50" t="s">
        <v>4122</v>
      </c>
      <c r="J50">
        <v>0</v>
      </c>
      <c r="K50" t="s">
        <v>4122</v>
      </c>
    </row>
    <row r="51" spans="1:11">
      <c r="A51">
        <v>49</v>
      </c>
      <c r="B51" t="s">
        <v>4138</v>
      </c>
      <c r="C51" t="s">
        <v>4170</v>
      </c>
      <c r="D51">
        <v>0</v>
      </c>
      <c r="E51">
        <v>0</v>
      </c>
      <c r="F51">
        <v>0</v>
      </c>
      <c r="G51" t="s">
        <v>4122</v>
      </c>
      <c r="H51" t="s">
        <v>4122</v>
      </c>
      <c r="I51" t="s">
        <v>4122</v>
      </c>
      <c r="J51">
        <v>0</v>
      </c>
      <c r="K51" t="s">
        <v>4122</v>
      </c>
    </row>
    <row r="52" spans="1:11">
      <c r="A52">
        <v>50</v>
      </c>
      <c r="B52" t="s">
        <v>4138</v>
      </c>
      <c r="C52" t="s">
        <v>302</v>
      </c>
      <c r="D52">
        <v>2</v>
      </c>
      <c r="E52">
        <v>0</v>
      </c>
      <c r="F52">
        <v>1</v>
      </c>
      <c r="G52">
        <v>0</v>
      </c>
      <c r="H52" t="s">
        <v>4122</v>
      </c>
      <c r="I52" t="s">
        <v>4122</v>
      </c>
      <c r="J52">
        <v>3</v>
      </c>
      <c r="K52" t="s">
        <v>4122</v>
      </c>
    </row>
    <row r="53" spans="1:11">
      <c r="A53">
        <v>51</v>
      </c>
      <c r="B53" t="s">
        <v>4138</v>
      </c>
      <c r="C53" t="s">
        <v>301</v>
      </c>
      <c r="D53">
        <v>2</v>
      </c>
      <c r="E53">
        <v>0</v>
      </c>
      <c r="F53">
        <v>0</v>
      </c>
      <c r="G53">
        <v>3</v>
      </c>
      <c r="H53">
        <v>6</v>
      </c>
      <c r="I53">
        <v>2</v>
      </c>
      <c r="J53">
        <v>13</v>
      </c>
      <c r="K53" t="s">
        <v>4122</v>
      </c>
    </row>
    <row r="54" spans="1:11">
      <c r="A54">
        <v>52</v>
      </c>
      <c r="B54" t="s">
        <v>4138</v>
      </c>
      <c r="C54" t="s">
        <v>300</v>
      </c>
      <c r="D54">
        <v>0</v>
      </c>
      <c r="E54">
        <v>0</v>
      </c>
      <c r="F54">
        <v>0</v>
      </c>
      <c r="G54">
        <v>0</v>
      </c>
      <c r="H54">
        <v>0</v>
      </c>
      <c r="I54">
        <v>1</v>
      </c>
      <c r="J54">
        <v>1</v>
      </c>
      <c r="K54" t="s">
        <v>4122</v>
      </c>
    </row>
    <row r="55" spans="1:11">
      <c r="A55">
        <v>53</v>
      </c>
      <c r="B55" t="s">
        <v>4138</v>
      </c>
      <c r="C55" t="s">
        <v>299</v>
      </c>
      <c r="D55">
        <v>0</v>
      </c>
      <c r="E55">
        <v>0</v>
      </c>
      <c r="F55">
        <v>0</v>
      </c>
      <c r="G55">
        <v>0</v>
      </c>
      <c r="H55">
        <v>0</v>
      </c>
      <c r="I55">
        <v>1</v>
      </c>
      <c r="J55">
        <v>1</v>
      </c>
      <c r="K55" t="s">
        <v>4122</v>
      </c>
    </row>
    <row r="56" spans="1:11">
      <c r="A56">
        <v>54</v>
      </c>
      <c r="B56" t="s">
        <v>4138</v>
      </c>
      <c r="C56" t="s">
        <v>257</v>
      </c>
      <c r="D56">
        <v>0</v>
      </c>
      <c r="E56">
        <v>0</v>
      </c>
      <c r="F56">
        <v>0</v>
      </c>
      <c r="G56">
        <v>0</v>
      </c>
      <c r="H56">
        <v>0</v>
      </c>
      <c r="I56">
        <v>0</v>
      </c>
      <c r="J56">
        <v>0</v>
      </c>
      <c r="K56" t="s">
        <v>4122</v>
      </c>
    </row>
    <row r="57" spans="1:11">
      <c r="A57">
        <v>55</v>
      </c>
      <c r="B57" t="s">
        <v>4138</v>
      </c>
      <c r="C57" t="s">
        <v>256</v>
      </c>
      <c r="D57">
        <v>0</v>
      </c>
      <c r="E57">
        <v>0</v>
      </c>
      <c r="F57">
        <v>1</v>
      </c>
      <c r="G57">
        <v>5</v>
      </c>
      <c r="H57">
        <v>2</v>
      </c>
      <c r="I57">
        <v>7</v>
      </c>
      <c r="J57">
        <v>15</v>
      </c>
      <c r="K57" t="s">
        <v>4122</v>
      </c>
    </row>
    <row r="58" spans="1:11">
      <c r="A58">
        <v>56</v>
      </c>
      <c r="B58" t="s">
        <v>4138</v>
      </c>
      <c r="C58" t="s">
        <v>854</v>
      </c>
      <c r="D58">
        <v>0</v>
      </c>
      <c r="E58">
        <v>0</v>
      </c>
      <c r="F58">
        <v>0</v>
      </c>
      <c r="G58" t="s">
        <v>4122</v>
      </c>
      <c r="H58" t="s">
        <v>4122</v>
      </c>
      <c r="I58" t="s">
        <v>4122</v>
      </c>
      <c r="J58">
        <v>0</v>
      </c>
      <c r="K58" t="s">
        <v>4122</v>
      </c>
    </row>
    <row r="59" spans="1:11">
      <c r="A59">
        <v>57</v>
      </c>
      <c r="B59" t="s">
        <v>4138</v>
      </c>
      <c r="C59" t="s">
        <v>239</v>
      </c>
      <c r="D59">
        <v>0</v>
      </c>
      <c r="E59">
        <v>0</v>
      </c>
      <c r="F59">
        <v>0</v>
      </c>
      <c r="G59">
        <v>0</v>
      </c>
      <c r="H59">
        <v>1</v>
      </c>
      <c r="I59">
        <v>1</v>
      </c>
      <c r="J59">
        <v>2</v>
      </c>
      <c r="K59" t="s">
        <v>4122</v>
      </c>
    </row>
    <row r="60" spans="1:11">
      <c r="A60">
        <v>58</v>
      </c>
      <c r="B60" t="s">
        <v>4138</v>
      </c>
      <c r="C60" t="s">
        <v>238</v>
      </c>
      <c r="D60">
        <v>4</v>
      </c>
      <c r="E60">
        <v>1</v>
      </c>
      <c r="F60">
        <v>1</v>
      </c>
      <c r="G60">
        <v>0</v>
      </c>
      <c r="H60">
        <v>2</v>
      </c>
      <c r="I60">
        <v>3</v>
      </c>
      <c r="J60">
        <v>11</v>
      </c>
      <c r="K60" t="s">
        <v>4122</v>
      </c>
    </row>
    <row r="61" spans="1:11">
      <c r="A61">
        <v>59</v>
      </c>
      <c r="B61" t="s">
        <v>4138</v>
      </c>
      <c r="C61" t="s">
        <v>4139</v>
      </c>
      <c r="D61">
        <v>2</v>
      </c>
      <c r="E61">
        <v>0</v>
      </c>
      <c r="F61">
        <v>1</v>
      </c>
      <c r="G61" t="s">
        <v>4122</v>
      </c>
      <c r="H61" t="s">
        <v>4122</v>
      </c>
      <c r="I61" t="s">
        <v>4122</v>
      </c>
      <c r="J61">
        <v>3</v>
      </c>
      <c r="K61" t="s">
        <v>4122</v>
      </c>
    </row>
    <row r="62" spans="1:11">
      <c r="A62">
        <v>60</v>
      </c>
      <c r="B62" t="s">
        <v>4138</v>
      </c>
      <c r="C62" t="s">
        <v>540</v>
      </c>
      <c r="D62">
        <v>3</v>
      </c>
      <c r="E62">
        <v>0</v>
      </c>
      <c r="F62">
        <v>1</v>
      </c>
      <c r="G62" t="s">
        <v>4122</v>
      </c>
      <c r="H62" t="s">
        <v>4122</v>
      </c>
      <c r="I62" t="s">
        <v>4122</v>
      </c>
      <c r="J62">
        <v>4</v>
      </c>
      <c r="K62" t="s">
        <v>4122</v>
      </c>
    </row>
    <row r="63" spans="1:11">
      <c r="A63">
        <v>61</v>
      </c>
      <c r="B63" t="s">
        <v>4138</v>
      </c>
      <c r="C63" t="s">
        <v>855</v>
      </c>
      <c r="D63">
        <v>1</v>
      </c>
      <c r="E63">
        <v>0</v>
      </c>
      <c r="F63">
        <v>0</v>
      </c>
      <c r="G63">
        <v>1</v>
      </c>
      <c r="H63">
        <v>3</v>
      </c>
      <c r="I63">
        <v>0</v>
      </c>
      <c r="J63">
        <v>5</v>
      </c>
      <c r="K63" t="s">
        <v>4122</v>
      </c>
    </row>
    <row r="64" spans="1:11">
      <c r="A64">
        <v>62</v>
      </c>
      <c r="B64" t="s">
        <v>4138</v>
      </c>
      <c r="C64" t="s">
        <v>206</v>
      </c>
      <c r="D64" t="s">
        <v>4122</v>
      </c>
      <c r="E64">
        <v>0</v>
      </c>
      <c r="F64">
        <v>0</v>
      </c>
      <c r="G64">
        <v>0</v>
      </c>
      <c r="H64">
        <v>0</v>
      </c>
      <c r="I64">
        <v>2</v>
      </c>
      <c r="J64">
        <v>2</v>
      </c>
      <c r="K64" t="s">
        <v>4122</v>
      </c>
    </row>
    <row r="65" spans="1:11">
      <c r="A65">
        <v>63</v>
      </c>
      <c r="B65" t="s">
        <v>4138</v>
      </c>
      <c r="C65" t="s">
        <v>856</v>
      </c>
      <c r="D65">
        <v>0</v>
      </c>
      <c r="E65">
        <v>0</v>
      </c>
      <c r="F65">
        <v>0</v>
      </c>
      <c r="G65">
        <v>0</v>
      </c>
      <c r="H65">
        <v>3</v>
      </c>
      <c r="I65">
        <v>5</v>
      </c>
      <c r="J65">
        <v>8</v>
      </c>
      <c r="K65" t="s">
        <v>4122</v>
      </c>
    </row>
    <row r="66" spans="1:11">
      <c r="A66">
        <v>64</v>
      </c>
      <c r="B66" t="s">
        <v>4138</v>
      </c>
      <c r="C66" t="s">
        <v>857</v>
      </c>
      <c r="D66">
        <v>2</v>
      </c>
      <c r="E66">
        <v>0</v>
      </c>
      <c r="F66">
        <v>0</v>
      </c>
      <c r="G66">
        <v>5</v>
      </c>
      <c r="H66">
        <v>4</v>
      </c>
      <c r="I66">
        <v>8</v>
      </c>
      <c r="J66">
        <v>19</v>
      </c>
      <c r="K66" t="s">
        <v>4122</v>
      </c>
    </row>
    <row r="67" spans="1:11">
      <c r="A67">
        <v>65</v>
      </c>
      <c r="B67" t="s">
        <v>4138</v>
      </c>
      <c r="C67" t="s">
        <v>858</v>
      </c>
      <c r="D67">
        <v>0</v>
      </c>
      <c r="E67">
        <v>0</v>
      </c>
      <c r="F67">
        <v>0</v>
      </c>
      <c r="G67">
        <v>2</v>
      </c>
      <c r="H67">
        <v>0</v>
      </c>
      <c r="I67">
        <v>2</v>
      </c>
      <c r="J67">
        <v>4</v>
      </c>
      <c r="K67" t="s">
        <v>4122</v>
      </c>
    </row>
    <row r="68" spans="1:11">
      <c r="A68">
        <v>66</v>
      </c>
      <c r="B68" t="s">
        <v>4138</v>
      </c>
      <c r="C68" t="s">
        <v>859</v>
      </c>
      <c r="D68">
        <v>0</v>
      </c>
      <c r="E68">
        <v>0</v>
      </c>
      <c r="F68">
        <v>0</v>
      </c>
      <c r="G68">
        <v>0</v>
      </c>
      <c r="H68">
        <v>2</v>
      </c>
      <c r="I68">
        <v>0</v>
      </c>
      <c r="J68">
        <v>2</v>
      </c>
      <c r="K68" t="s">
        <v>4122</v>
      </c>
    </row>
    <row r="69" spans="1:11">
      <c r="A69">
        <v>67</v>
      </c>
      <c r="B69" t="s">
        <v>4138</v>
      </c>
      <c r="C69" t="s">
        <v>541</v>
      </c>
      <c r="D69">
        <v>2</v>
      </c>
      <c r="E69">
        <v>0</v>
      </c>
      <c r="F69">
        <v>0</v>
      </c>
      <c r="G69" t="s">
        <v>4122</v>
      </c>
      <c r="H69" t="s">
        <v>4122</v>
      </c>
      <c r="I69" t="s">
        <v>4122</v>
      </c>
      <c r="J69">
        <v>2</v>
      </c>
      <c r="K69" t="s">
        <v>4122</v>
      </c>
    </row>
    <row r="70" spans="1:11">
      <c r="A70">
        <v>68</v>
      </c>
      <c r="B70" t="s">
        <v>4138</v>
      </c>
      <c r="C70" t="s">
        <v>182</v>
      </c>
      <c r="D70">
        <v>0</v>
      </c>
      <c r="E70">
        <v>0</v>
      </c>
      <c r="F70">
        <v>0</v>
      </c>
      <c r="G70">
        <v>0</v>
      </c>
      <c r="H70">
        <v>0</v>
      </c>
      <c r="I70">
        <v>1</v>
      </c>
      <c r="J70">
        <v>1</v>
      </c>
      <c r="K70" t="s">
        <v>4122</v>
      </c>
    </row>
    <row r="71" spans="1:11">
      <c r="A71">
        <v>69</v>
      </c>
      <c r="B71" t="s">
        <v>4138</v>
      </c>
      <c r="C71" t="s">
        <v>810</v>
      </c>
      <c r="D71" t="s">
        <v>4122</v>
      </c>
      <c r="E71" t="s">
        <v>4122</v>
      </c>
      <c r="F71" t="s">
        <v>4122</v>
      </c>
      <c r="G71" t="s">
        <v>4122</v>
      </c>
      <c r="H71">
        <v>0</v>
      </c>
      <c r="I71">
        <v>0</v>
      </c>
      <c r="J71">
        <v>0</v>
      </c>
      <c r="K71" t="s">
        <v>4122</v>
      </c>
    </row>
    <row r="72" spans="1:11">
      <c r="A72">
        <v>70</v>
      </c>
      <c r="B72" t="s">
        <v>4138</v>
      </c>
      <c r="C72" t="s">
        <v>811</v>
      </c>
      <c r="D72" t="s">
        <v>4122</v>
      </c>
      <c r="E72">
        <v>0</v>
      </c>
      <c r="F72">
        <v>0</v>
      </c>
      <c r="G72">
        <v>0</v>
      </c>
      <c r="H72">
        <v>0</v>
      </c>
      <c r="I72">
        <v>0</v>
      </c>
      <c r="J72">
        <v>0</v>
      </c>
      <c r="K72" t="s">
        <v>4122</v>
      </c>
    </row>
    <row r="73" spans="1:11">
      <c r="A73">
        <v>71</v>
      </c>
      <c r="B73" t="s">
        <v>4138</v>
      </c>
      <c r="C73" t="s">
        <v>812</v>
      </c>
      <c r="D73">
        <v>0</v>
      </c>
      <c r="E73">
        <v>0</v>
      </c>
      <c r="F73">
        <v>0</v>
      </c>
      <c r="G73">
        <v>0</v>
      </c>
      <c r="H73">
        <v>0</v>
      </c>
      <c r="I73">
        <v>0</v>
      </c>
      <c r="J73">
        <v>0</v>
      </c>
      <c r="K73" t="s">
        <v>4122</v>
      </c>
    </row>
    <row r="74" spans="1:11">
      <c r="A74">
        <v>72</v>
      </c>
      <c r="B74" t="s">
        <v>4138</v>
      </c>
      <c r="C74" t="s">
        <v>813</v>
      </c>
      <c r="D74">
        <v>0</v>
      </c>
      <c r="E74">
        <v>0</v>
      </c>
      <c r="F74">
        <v>0</v>
      </c>
      <c r="G74">
        <v>0</v>
      </c>
      <c r="H74">
        <v>0</v>
      </c>
      <c r="I74">
        <v>0</v>
      </c>
      <c r="J74">
        <v>0</v>
      </c>
      <c r="K74" t="s">
        <v>4122</v>
      </c>
    </row>
    <row r="75" spans="1:11">
      <c r="A75">
        <v>367</v>
      </c>
      <c r="B75" t="s">
        <v>4138</v>
      </c>
      <c r="C75" t="s">
        <v>4306</v>
      </c>
      <c r="D75">
        <v>0</v>
      </c>
      <c r="E75">
        <v>0</v>
      </c>
      <c r="F75">
        <v>0</v>
      </c>
      <c r="G75" t="s">
        <v>4122</v>
      </c>
      <c r="H75" t="s">
        <v>4122</v>
      </c>
      <c r="I75" t="s">
        <v>4122</v>
      </c>
      <c r="J75">
        <v>0</v>
      </c>
      <c r="K75" t="s">
        <v>4122</v>
      </c>
    </row>
    <row r="76" spans="1:11">
      <c r="A76">
        <v>368</v>
      </c>
      <c r="B76" t="s">
        <v>4138</v>
      </c>
      <c r="C76" t="s">
        <v>4307</v>
      </c>
      <c r="D76">
        <v>1</v>
      </c>
      <c r="E76">
        <v>0</v>
      </c>
      <c r="F76">
        <v>0</v>
      </c>
      <c r="G76" t="s">
        <v>4122</v>
      </c>
      <c r="H76" t="s">
        <v>4122</v>
      </c>
      <c r="I76" t="s">
        <v>4122</v>
      </c>
      <c r="J76">
        <v>1</v>
      </c>
      <c r="K76" t="s">
        <v>4122</v>
      </c>
    </row>
    <row r="77" spans="1:11">
      <c r="A77">
        <v>74</v>
      </c>
      <c r="B77" t="s">
        <v>4138</v>
      </c>
      <c r="C77" t="s">
        <v>814</v>
      </c>
      <c r="D77">
        <v>2</v>
      </c>
      <c r="E77">
        <v>0</v>
      </c>
      <c r="F77">
        <v>3</v>
      </c>
      <c r="G77" t="s">
        <v>4122</v>
      </c>
      <c r="H77" t="s">
        <v>4122</v>
      </c>
      <c r="I77" t="s">
        <v>4122</v>
      </c>
      <c r="J77">
        <v>5</v>
      </c>
      <c r="K77" t="s">
        <v>4122</v>
      </c>
    </row>
    <row r="78" spans="1:11">
      <c r="A78">
        <v>75</v>
      </c>
      <c r="B78" t="s">
        <v>4138</v>
      </c>
      <c r="C78" t="s">
        <v>479</v>
      </c>
      <c r="D78">
        <v>3</v>
      </c>
      <c r="E78">
        <v>0</v>
      </c>
      <c r="F78">
        <v>0</v>
      </c>
      <c r="G78" t="s">
        <v>4122</v>
      </c>
      <c r="H78" t="s">
        <v>4122</v>
      </c>
      <c r="I78" t="s">
        <v>4122</v>
      </c>
      <c r="J78">
        <v>3</v>
      </c>
      <c r="K78" t="s">
        <v>4122</v>
      </c>
    </row>
    <row r="79" spans="1:11">
      <c r="A79">
        <v>76</v>
      </c>
      <c r="B79" t="s">
        <v>4138</v>
      </c>
      <c r="C79" t="s">
        <v>815</v>
      </c>
      <c r="D79">
        <v>0</v>
      </c>
      <c r="E79">
        <v>0</v>
      </c>
      <c r="F79">
        <v>0</v>
      </c>
      <c r="G79" t="s">
        <v>4122</v>
      </c>
      <c r="H79" t="s">
        <v>4122</v>
      </c>
      <c r="I79" t="s">
        <v>4122</v>
      </c>
      <c r="J79">
        <v>0</v>
      </c>
      <c r="K79" t="s">
        <v>4122</v>
      </c>
    </row>
    <row r="80" spans="1:11">
      <c r="A80">
        <v>77</v>
      </c>
      <c r="B80" t="s">
        <v>4138</v>
      </c>
      <c r="C80" t="s">
        <v>816</v>
      </c>
      <c r="D80">
        <v>0</v>
      </c>
      <c r="E80">
        <v>0</v>
      </c>
      <c r="F80">
        <v>1</v>
      </c>
      <c r="G80" t="s">
        <v>4122</v>
      </c>
      <c r="H80" t="s">
        <v>4122</v>
      </c>
      <c r="I80" t="s">
        <v>4122</v>
      </c>
      <c r="J80">
        <v>1</v>
      </c>
      <c r="K80" t="s">
        <v>4122</v>
      </c>
    </row>
    <row r="81" spans="1:11">
      <c r="A81">
        <v>78</v>
      </c>
      <c r="B81" t="s">
        <v>4138</v>
      </c>
      <c r="C81" t="s">
        <v>817</v>
      </c>
      <c r="D81">
        <v>5</v>
      </c>
      <c r="E81">
        <v>0</v>
      </c>
      <c r="F81">
        <v>1</v>
      </c>
      <c r="G81" t="s">
        <v>4122</v>
      </c>
      <c r="H81" t="s">
        <v>4122</v>
      </c>
      <c r="I81" t="s">
        <v>4122</v>
      </c>
      <c r="J81">
        <v>6</v>
      </c>
      <c r="K81" t="s">
        <v>4122</v>
      </c>
    </row>
    <row r="82" spans="1:11">
      <c r="A82">
        <v>79</v>
      </c>
      <c r="B82" t="s">
        <v>4138</v>
      </c>
      <c r="C82" t="s">
        <v>818</v>
      </c>
      <c r="D82">
        <v>4</v>
      </c>
      <c r="E82">
        <v>0</v>
      </c>
      <c r="F82">
        <v>0</v>
      </c>
      <c r="G82" t="s">
        <v>4122</v>
      </c>
      <c r="H82" t="s">
        <v>4122</v>
      </c>
      <c r="I82" t="s">
        <v>4122</v>
      </c>
      <c r="J82">
        <v>4</v>
      </c>
      <c r="K82" t="s">
        <v>4122</v>
      </c>
    </row>
    <row r="83" spans="1:11">
      <c r="A83">
        <v>80</v>
      </c>
      <c r="B83" t="s">
        <v>4138</v>
      </c>
      <c r="C83" t="s">
        <v>819</v>
      </c>
      <c r="D83">
        <v>0</v>
      </c>
      <c r="E83">
        <v>0</v>
      </c>
      <c r="F83">
        <v>0</v>
      </c>
      <c r="G83" t="s">
        <v>4122</v>
      </c>
      <c r="H83" t="s">
        <v>4122</v>
      </c>
      <c r="I83" t="s">
        <v>4122</v>
      </c>
      <c r="J83">
        <v>0</v>
      </c>
      <c r="K83" t="s">
        <v>4122</v>
      </c>
    </row>
    <row r="84" spans="1:11">
      <c r="A84">
        <v>105</v>
      </c>
      <c r="B84" t="s">
        <v>4138</v>
      </c>
      <c r="C84" t="s">
        <v>820</v>
      </c>
      <c r="D84" t="s">
        <v>4122</v>
      </c>
      <c r="E84">
        <v>0</v>
      </c>
      <c r="F84">
        <v>1</v>
      </c>
      <c r="G84" t="s">
        <v>4122</v>
      </c>
      <c r="H84" t="s">
        <v>4122</v>
      </c>
      <c r="I84" t="s">
        <v>4122</v>
      </c>
      <c r="J84">
        <v>1</v>
      </c>
      <c r="K84" t="s">
        <v>4122</v>
      </c>
    </row>
    <row r="85" spans="1:11">
      <c r="A85">
        <v>106</v>
      </c>
      <c r="B85" t="s">
        <v>4140</v>
      </c>
      <c r="C85" t="s">
        <v>4324</v>
      </c>
      <c r="D85" t="s">
        <v>4122</v>
      </c>
      <c r="E85">
        <v>0</v>
      </c>
      <c r="F85">
        <v>0</v>
      </c>
      <c r="G85">
        <v>0</v>
      </c>
      <c r="H85">
        <v>1</v>
      </c>
      <c r="I85">
        <v>5</v>
      </c>
      <c r="J85">
        <v>6</v>
      </c>
      <c r="K85">
        <v>13</v>
      </c>
    </row>
    <row r="86" spans="1:11">
      <c r="A86">
        <v>371</v>
      </c>
      <c r="B86" t="s">
        <v>4140</v>
      </c>
      <c r="C86" t="s">
        <v>4384</v>
      </c>
      <c r="D86" t="s">
        <v>4122</v>
      </c>
      <c r="E86" t="s">
        <v>4413</v>
      </c>
      <c r="F86" t="s">
        <v>4413</v>
      </c>
      <c r="G86" t="s">
        <v>4413</v>
      </c>
      <c r="H86" t="s">
        <v>4413</v>
      </c>
      <c r="I86" t="s">
        <v>4413</v>
      </c>
      <c r="J86">
        <v>0</v>
      </c>
      <c r="K86" t="s">
        <v>4122</v>
      </c>
    </row>
    <row r="87" spans="1:11">
      <c r="A87">
        <v>107</v>
      </c>
      <c r="B87" t="s">
        <v>4140</v>
      </c>
      <c r="C87" t="s">
        <v>258</v>
      </c>
      <c r="D87" t="s">
        <v>4122</v>
      </c>
      <c r="E87">
        <v>0</v>
      </c>
      <c r="F87">
        <v>0</v>
      </c>
      <c r="G87">
        <v>0</v>
      </c>
      <c r="H87">
        <v>0</v>
      </c>
      <c r="I87">
        <v>1</v>
      </c>
      <c r="J87">
        <v>1</v>
      </c>
      <c r="K87">
        <v>10</v>
      </c>
    </row>
    <row r="88" spans="1:11">
      <c r="A88">
        <v>108</v>
      </c>
      <c r="B88" t="s">
        <v>4140</v>
      </c>
      <c r="C88" t="s">
        <v>650</v>
      </c>
      <c r="D88" t="s">
        <v>4122</v>
      </c>
      <c r="E88">
        <v>0</v>
      </c>
      <c r="F88">
        <v>0</v>
      </c>
      <c r="G88">
        <v>0</v>
      </c>
      <c r="H88">
        <v>0</v>
      </c>
      <c r="I88">
        <v>1</v>
      </c>
      <c r="J88">
        <v>1</v>
      </c>
      <c r="K88">
        <v>6</v>
      </c>
    </row>
    <row r="89" spans="1:11">
      <c r="A89">
        <v>109</v>
      </c>
      <c r="B89" t="s">
        <v>4140</v>
      </c>
      <c r="C89" t="s">
        <v>2056</v>
      </c>
      <c r="D89">
        <v>0</v>
      </c>
      <c r="E89">
        <v>0</v>
      </c>
      <c r="F89">
        <v>0</v>
      </c>
      <c r="G89">
        <v>3</v>
      </c>
      <c r="H89">
        <v>5</v>
      </c>
      <c r="I89">
        <v>3</v>
      </c>
      <c r="J89">
        <v>11</v>
      </c>
      <c r="K89">
        <v>19</v>
      </c>
    </row>
    <row r="90" spans="1:11">
      <c r="A90">
        <v>110</v>
      </c>
      <c r="B90" t="s">
        <v>4140</v>
      </c>
      <c r="C90" t="s">
        <v>655</v>
      </c>
      <c r="D90" t="s">
        <v>4122</v>
      </c>
      <c r="E90">
        <v>0</v>
      </c>
      <c r="F90">
        <v>0</v>
      </c>
      <c r="G90">
        <v>2</v>
      </c>
      <c r="H90">
        <v>2</v>
      </c>
      <c r="I90">
        <v>4</v>
      </c>
      <c r="J90">
        <v>8</v>
      </c>
      <c r="K90">
        <v>17</v>
      </c>
    </row>
    <row r="91" spans="1:11">
      <c r="A91">
        <v>111</v>
      </c>
      <c r="B91" t="s">
        <v>4140</v>
      </c>
      <c r="C91" t="s">
        <v>489</v>
      </c>
      <c r="D91">
        <v>0</v>
      </c>
      <c r="E91">
        <v>0</v>
      </c>
      <c r="F91">
        <v>0</v>
      </c>
      <c r="G91">
        <v>0</v>
      </c>
      <c r="H91">
        <v>0</v>
      </c>
      <c r="I91">
        <v>3</v>
      </c>
      <c r="J91">
        <v>3</v>
      </c>
      <c r="K91" t="s">
        <v>4122</v>
      </c>
    </row>
    <row r="92" spans="1:11">
      <c r="A92">
        <v>112</v>
      </c>
      <c r="B92" t="s">
        <v>4140</v>
      </c>
      <c r="C92" t="s">
        <v>486</v>
      </c>
      <c r="D92">
        <v>0</v>
      </c>
      <c r="E92">
        <v>0</v>
      </c>
      <c r="F92">
        <v>0</v>
      </c>
      <c r="G92">
        <v>1</v>
      </c>
      <c r="H92">
        <v>0</v>
      </c>
      <c r="I92">
        <v>6</v>
      </c>
      <c r="J92">
        <v>7</v>
      </c>
      <c r="K92" t="s">
        <v>4122</v>
      </c>
    </row>
    <row r="93" spans="1:11">
      <c r="A93">
        <v>113</v>
      </c>
      <c r="B93" t="s">
        <v>4140</v>
      </c>
      <c r="C93" t="s">
        <v>501</v>
      </c>
      <c r="D93">
        <v>0</v>
      </c>
      <c r="E93">
        <v>0</v>
      </c>
      <c r="F93">
        <v>0</v>
      </c>
      <c r="G93">
        <v>0</v>
      </c>
      <c r="H93">
        <v>0</v>
      </c>
      <c r="I93">
        <v>0</v>
      </c>
      <c r="J93">
        <v>0</v>
      </c>
      <c r="K93" t="s">
        <v>4122</v>
      </c>
    </row>
    <row r="94" spans="1:11">
      <c r="A94">
        <v>114</v>
      </c>
      <c r="B94" t="s">
        <v>4140</v>
      </c>
      <c r="C94" t="s">
        <v>497</v>
      </c>
      <c r="D94">
        <v>0</v>
      </c>
      <c r="E94">
        <v>0</v>
      </c>
      <c r="F94">
        <v>0</v>
      </c>
      <c r="G94" t="s">
        <v>4122</v>
      </c>
      <c r="H94" t="s">
        <v>4122</v>
      </c>
      <c r="I94" t="s">
        <v>4122</v>
      </c>
      <c r="J94">
        <v>0</v>
      </c>
      <c r="K94" t="s">
        <v>4122</v>
      </c>
    </row>
    <row r="95" spans="1:11">
      <c r="A95">
        <v>115</v>
      </c>
      <c r="B95" t="s">
        <v>4140</v>
      </c>
      <c r="C95" t="s">
        <v>494</v>
      </c>
      <c r="D95" t="s">
        <v>4122</v>
      </c>
      <c r="E95">
        <v>0</v>
      </c>
      <c r="F95">
        <v>0</v>
      </c>
      <c r="G95">
        <v>1</v>
      </c>
      <c r="H95">
        <v>2</v>
      </c>
      <c r="I95">
        <v>4</v>
      </c>
      <c r="J95">
        <v>7</v>
      </c>
      <c r="K95" t="s">
        <v>4122</v>
      </c>
    </row>
    <row r="96" spans="1:11">
      <c r="A96">
        <v>116</v>
      </c>
      <c r="B96" t="s">
        <v>4140</v>
      </c>
      <c r="C96" t="s">
        <v>492</v>
      </c>
      <c r="D96">
        <v>0</v>
      </c>
      <c r="E96">
        <v>0</v>
      </c>
      <c r="F96">
        <v>0</v>
      </c>
      <c r="G96">
        <v>0</v>
      </c>
      <c r="H96">
        <v>0</v>
      </c>
      <c r="I96">
        <v>1</v>
      </c>
      <c r="J96">
        <v>1</v>
      </c>
      <c r="K96" t="s">
        <v>4122</v>
      </c>
    </row>
    <row r="97" spans="1:11">
      <c r="A97">
        <v>117</v>
      </c>
      <c r="B97" t="s">
        <v>4140</v>
      </c>
      <c r="C97" t="s">
        <v>475</v>
      </c>
      <c r="D97">
        <v>0</v>
      </c>
      <c r="E97">
        <v>0</v>
      </c>
      <c r="F97">
        <v>0</v>
      </c>
      <c r="G97">
        <v>0</v>
      </c>
      <c r="H97">
        <v>2</v>
      </c>
      <c r="I97">
        <v>0</v>
      </c>
      <c r="J97">
        <v>2</v>
      </c>
      <c r="K97" t="s">
        <v>4122</v>
      </c>
    </row>
    <row r="98" spans="1:11">
      <c r="A98">
        <v>118</v>
      </c>
      <c r="B98" t="s">
        <v>4140</v>
      </c>
      <c r="C98" t="s">
        <v>439</v>
      </c>
      <c r="D98" t="s">
        <v>4122</v>
      </c>
      <c r="E98">
        <v>0</v>
      </c>
      <c r="F98">
        <v>0</v>
      </c>
      <c r="G98">
        <v>0</v>
      </c>
      <c r="H98">
        <v>1</v>
      </c>
      <c r="I98">
        <v>1</v>
      </c>
      <c r="J98">
        <v>2</v>
      </c>
      <c r="K98" t="s">
        <v>4122</v>
      </c>
    </row>
    <row r="99" spans="1:11">
      <c r="A99">
        <v>119</v>
      </c>
      <c r="B99" t="s">
        <v>4140</v>
      </c>
      <c r="C99" t="s">
        <v>421</v>
      </c>
      <c r="D99" t="s">
        <v>4122</v>
      </c>
      <c r="E99">
        <v>0</v>
      </c>
      <c r="F99">
        <v>0</v>
      </c>
      <c r="G99">
        <v>2</v>
      </c>
      <c r="H99">
        <v>1</v>
      </c>
      <c r="I99">
        <v>4</v>
      </c>
      <c r="J99">
        <v>7</v>
      </c>
      <c r="K99" t="s">
        <v>4122</v>
      </c>
    </row>
    <row r="100" spans="1:11">
      <c r="A100" s="42"/>
      <c r="B100" s="42" t="s">
        <v>4140</v>
      </c>
      <c r="C100" s="42" t="s">
        <v>4500</v>
      </c>
      <c r="D100" s="42" t="s">
        <v>4122</v>
      </c>
      <c r="E100" s="42">
        <v>5</v>
      </c>
      <c r="F100" s="42">
        <v>4</v>
      </c>
      <c r="G100" s="42" t="s">
        <v>4122</v>
      </c>
      <c r="H100" s="42" t="s">
        <v>4122</v>
      </c>
      <c r="I100" s="42" t="s">
        <v>4122</v>
      </c>
      <c r="J100" s="42">
        <v>9</v>
      </c>
      <c r="K100" s="42" t="s">
        <v>4122</v>
      </c>
    </row>
    <row r="101" spans="1:11">
      <c r="A101">
        <v>120</v>
      </c>
      <c r="B101" t="s">
        <v>4140</v>
      </c>
      <c r="C101" t="s">
        <v>410</v>
      </c>
      <c r="D101">
        <v>0</v>
      </c>
      <c r="E101">
        <v>0</v>
      </c>
      <c r="F101">
        <v>0</v>
      </c>
      <c r="G101">
        <v>0</v>
      </c>
      <c r="H101">
        <v>1</v>
      </c>
      <c r="I101">
        <v>2</v>
      </c>
      <c r="J101">
        <v>3</v>
      </c>
      <c r="K101" t="s">
        <v>4122</v>
      </c>
    </row>
    <row r="102" spans="1:11">
      <c r="A102">
        <v>121</v>
      </c>
      <c r="B102" t="s">
        <v>4140</v>
      </c>
      <c r="C102" t="s">
        <v>412</v>
      </c>
      <c r="D102">
        <v>0</v>
      </c>
      <c r="E102">
        <v>0</v>
      </c>
      <c r="F102">
        <v>0</v>
      </c>
      <c r="G102">
        <v>2</v>
      </c>
      <c r="H102">
        <v>1</v>
      </c>
      <c r="I102">
        <v>7</v>
      </c>
      <c r="J102">
        <v>10</v>
      </c>
      <c r="K102" t="s">
        <v>4122</v>
      </c>
    </row>
    <row r="103" spans="1:11">
      <c r="A103">
        <v>122</v>
      </c>
      <c r="B103" t="s">
        <v>4140</v>
      </c>
      <c r="C103" t="s">
        <v>354</v>
      </c>
      <c r="D103">
        <v>0</v>
      </c>
      <c r="E103">
        <v>0</v>
      </c>
      <c r="F103">
        <v>0</v>
      </c>
      <c r="G103">
        <v>1</v>
      </c>
      <c r="H103">
        <v>0</v>
      </c>
      <c r="I103">
        <v>0</v>
      </c>
      <c r="J103">
        <v>1</v>
      </c>
      <c r="K103" t="s">
        <v>4122</v>
      </c>
    </row>
    <row r="104" spans="1:11">
      <c r="A104">
        <v>123</v>
      </c>
      <c r="B104" t="s">
        <v>4140</v>
      </c>
      <c r="C104" t="s">
        <v>351</v>
      </c>
      <c r="D104">
        <v>0</v>
      </c>
      <c r="E104">
        <v>0</v>
      </c>
      <c r="F104">
        <v>0</v>
      </c>
      <c r="G104">
        <v>2</v>
      </c>
      <c r="H104">
        <v>0</v>
      </c>
      <c r="I104">
        <v>1</v>
      </c>
      <c r="J104">
        <v>3</v>
      </c>
      <c r="K104" t="s">
        <v>4122</v>
      </c>
    </row>
    <row r="105" spans="1:11">
      <c r="A105">
        <v>124</v>
      </c>
      <c r="B105" t="s">
        <v>4140</v>
      </c>
      <c r="C105" t="s">
        <v>454</v>
      </c>
      <c r="D105">
        <v>0</v>
      </c>
      <c r="E105">
        <v>0</v>
      </c>
      <c r="F105">
        <v>0</v>
      </c>
      <c r="G105" t="s">
        <v>4122</v>
      </c>
      <c r="H105" t="s">
        <v>4122</v>
      </c>
      <c r="I105" t="s">
        <v>4122</v>
      </c>
      <c r="J105">
        <v>0</v>
      </c>
      <c r="K105" t="s">
        <v>4122</v>
      </c>
    </row>
    <row r="106" spans="1:11">
      <c r="A106">
        <v>125</v>
      </c>
      <c r="B106" t="s">
        <v>4140</v>
      </c>
      <c r="C106" t="s">
        <v>482</v>
      </c>
      <c r="D106">
        <v>0</v>
      </c>
      <c r="E106">
        <v>0</v>
      </c>
      <c r="F106">
        <v>0</v>
      </c>
      <c r="G106">
        <v>2</v>
      </c>
      <c r="H106">
        <v>0</v>
      </c>
      <c r="I106">
        <v>0</v>
      </c>
      <c r="J106">
        <v>2</v>
      </c>
      <c r="K106" t="s">
        <v>4122</v>
      </c>
    </row>
    <row r="107" spans="1:11">
      <c r="A107">
        <v>126</v>
      </c>
      <c r="B107" t="s">
        <v>4140</v>
      </c>
      <c r="C107" t="s">
        <v>313</v>
      </c>
      <c r="D107">
        <v>0</v>
      </c>
      <c r="E107">
        <v>0</v>
      </c>
      <c r="F107">
        <v>0</v>
      </c>
      <c r="G107">
        <v>0</v>
      </c>
      <c r="H107">
        <v>0</v>
      </c>
      <c r="I107">
        <v>0</v>
      </c>
      <c r="J107">
        <v>0</v>
      </c>
      <c r="K107" t="s">
        <v>4122</v>
      </c>
    </row>
    <row r="108" spans="1:11">
      <c r="A108">
        <v>127</v>
      </c>
      <c r="B108" t="s">
        <v>4140</v>
      </c>
      <c r="C108" t="s">
        <v>296</v>
      </c>
      <c r="D108">
        <v>0</v>
      </c>
      <c r="E108">
        <v>0</v>
      </c>
      <c r="F108">
        <v>0</v>
      </c>
      <c r="G108">
        <v>0</v>
      </c>
      <c r="H108">
        <v>0</v>
      </c>
      <c r="I108">
        <v>0</v>
      </c>
      <c r="J108">
        <v>0</v>
      </c>
      <c r="K108" t="s">
        <v>4122</v>
      </c>
    </row>
    <row r="109" spans="1:11">
      <c r="A109">
        <v>128</v>
      </c>
      <c r="B109" t="s">
        <v>4140</v>
      </c>
      <c r="C109" t="s">
        <v>253</v>
      </c>
      <c r="D109">
        <v>0</v>
      </c>
      <c r="E109">
        <v>0</v>
      </c>
      <c r="F109">
        <v>0</v>
      </c>
      <c r="G109">
        <v>0</v>
      </c>
      <c r="H109">
        <v>0</v>
      </c>
      <c r="I109">
        <v>1</v>
      </c>
      <c r="J109">
        <v>1</v>
      </c>
      <c r="K109" t="s">
        <v>4122</v>
      </c>
    </row>
    <row r="110" spans="1:11">
      <c r="A110">
        <v>129</v>
      </c>
      <c r="B110" t="s">
        <v>4140</v>
      </c>
      <c r="C110" t="s">
        <v>235</v>
      </c>
      <c r="D110">
        <v>0</v>
      </c>
      <c r="E110">
        <v>0</v>
      </c>
      <c r="F110">
        <v>0</v>
      </c>
      <c r="G110">
        <v>0</v>
      </c>
      <c r="H110">
        <v>0</v>
      </c>
      <c r="I110">
        <v>0</v>
      </c>
      <c r="J110">
        <v>0</v>
      </c>
      <c r="K110" t="s">
        <v>4122</v>
      </c>
    </row>
    <row r="111" spans="1:11">
      <c r="A111">
        <v>130</v>
      </c>
      <c r="B111" t="s">
        <v>4140</v>
      </c>
      <c r="C111" t="s">
        <v>232</v>
      </c>
      <c r="D111">
        <v>0</v>
      </c>
      <c r="E111">
        <v>1</v>
      </c>
      <c r="F111">
        <v>0</v>
      </c>
      <c r="G111" t="s">
        <v>4122</v>
      </c>
      <c r="H111" t="s">
        <v>4122</v>
      </c>
      <c r="I111" t="s">
        <v>4122</v>
      </c>
      <c r="J111">
        <v>1</v>
      </c>
      <c r="K111" t="s">
        <v>4122</v>
      </c>
    </row>
    <row r="112" spans="1:11">
      <c r="A112">
        <v>131</v>
      </c>
      <c r="B112" t="s">
        <v>4140</v>
      </c>
      <c r="C112" t="s">
        <v>229</v>
      </c>
      <c r="D112">
        <v>0</v>
      </c>
      <c r="E112">
        <v>0</v>
      </c>
      <c r="F112" t="s">
        <v>4122</v>
      </c>
      <c r="G112" t="s">
        <v>4122</v>
      </c>
      <c r="H112" t="s">
        <v>4122</v>
      </c>
      <c r="I112" t="s">
        <v>4122</v>
      </c>
      <c r="J112">
        <v>0</v>
      </c>
      <c r="K112" t="s">
        <v>4122</v>
      </c>
    </row>
    <row r="113" spans="1:11">
      <c r="A113">
        <v>132</v>
      </c>
      <c r="B113" t="s">
        <v>4140</v>
      </c>
      <c r="C113" t="s">
        <v>226</v>
      </c>
      <c r="D113">
        <v>0</v>
      </c>
      <c r="E113">
        <v>0</v>
      </c>
      <c r="F113">
        <v>0</v>
      </c>
      <c r="G113">
        <v>2</v>
      </c>
      <c r="H113">
        <v>4</v>
      </c>
      <c r="I113">
        <v>5</v>
      </c>
      <c r="J113">
        <v>11</v>
      </c>
      <c r="K113" t="s">
        <v>4122</v>
      </c>
    </row>
    <row r="114" spans="1:11">
      <c r="A114">
        <v>133</v>
      </c>
      <c r="B114" t="s">
        <v>4140</v>
      </c>
      <c r="C114" t="s">
        <v>860</v>
      </c>
      <c r="D114">
        <v>2</v>
      </c>
      <c r="E114">
        <v>0</v>
      </c>
      <c r="F114">
        <v>0</v>
      </c>
      <c r="G114">
        <v>0</v>
      </c>
      <c r="H114">
        <v>4</v>
      </c>
      <c r="I114">
        <v>3</v>
      </c>
      <c r="J114">
        <v>9</v>
      </c>
      <c r="K114" t="s">
        <v>4122</v>
      </c>
    </row>
    <row r="115" spans="1:11">
      <c r="A115">
        <v>134</v>
      </c>
      <c r="B115" t="s">
        <v>4140</v>
      </c>
      <c r="C115" t="s">
        <v>861</v>
      </c>
      <c r="D115">
        <v>3</v>
      </c>
      <c r="E115">
        <v>0</v>
      </c>
      <c r="F115">
        <v>0</v>
      </c>
      <c r="G115">
        <v>4</v>
      </c>
      <c r="H115">
        <v>6</v>
      </c>
      <c r="I115">
        <v>8</v>
      </c>
      <c r="J115">
        <v>21</v>
      </c>
      <c r="K115" t="s">
        <v>4122</v>
      </c>
    </row>
    <row r="116" spans="1:11">
      <c r="A116">
        <v>135</v>
      </c>
      <c r="B116" t="s">
        <v>4140</v>
      </c>
      <c r="C116" t="s">
        <v>862</v>
      </c>
      <c r="D116">
        <v>0</v>
      </c>
      <c r="E116">
        <v>0</v>
      </c>
      <c r="F116">
        <v>0</v>
      </c>
      <c r="G116">
        <v>4</v>
      </c>
      <c r="H116">
        <v>2</v>
      </c>
      <c r="I116">
        <v>4</v>
      </c>
      <c r="J116">
        <v>10</v>
      </c>
      <c r="K116" t="s">
        <v>4122</v>
      </c>
    </row>
    <row r="117" spans="1:11">
      <c r="A117">
        <v>136</v>
      </c>
      <c r="B117" t="s">
        <v>4140</v>
      </c>
      <c r="C117" t="s">
        <v>821</v>
      </c>
      <c r="D117">
        <v>0</v>
      </c>
      <c r="E117">
        <v>0</v>
      </c>
      <c r="F117">
        <v>0</v>
      </c>
      <c r="G117" t="s">
        <v>4122</v>
      </c>
      <c r="H117" t="s">
        <v>4122</v>
      </c>
      <c r="I117" t="s">
        <v>4122</v>
      </c>
      <c r="J117">
        <v>0</v>
      </c>
      <c r="K117" t="s">
        <v>4122</v>
      </c>
    </row>
    <row r="118" spans="1:11">
      <c r="A118">
        <v>137</v>
      </c>
      <c r="B118" t="s">
        <v>4140</v>
      </c>
      <c r="C118" t="s">
        <v>4141</v>
      </c>
      <c r="D118">
        <v>0</v>
      </c>
      <c r="E118">
        <v>0</v>
      </c>
      <c r="F118">
        <v>0</v>
      </c>
      <c r="G118">
        <v>0</v>
      </c>
      <c r="H118">
        <v>2</v>
      </c>
      <c r="I118">
        <v>0</v>
      </c>
      <c r="J118">
        <v>2</v>
      </c>
      <c r="K118" t="s">
        <v>4122</v>
      </c>
    </row>
    <row r="119" spans="1:11">
      <c r="A119">
        <v>138</v>
      </c>
      <c r="B119" t="s">
        <v>4140</v>
      </c>
      <c r="C119" t="s">
        <v>193</v>
      </c>
      <c r="D119">
        <v>3</v>
      </c>
      <c r="E119">
        <v>0</v>
      </c>
      <c r="F119">
        <v>0</v>
      </c>
      <c r="G119" t="s">
        <v>4122</v>
      </c>
      <c r="H119" t="s">
        <v>4122</v>
      </c>
      <c r="I119" t="s">
        <v>4122</v>
      </c>
      <c r="J119">
        <v>3</v>
      </c>
      <c r="K119" t="s">
        <v>4122</v>
      </c>
    </row>
    <row r="120" spans="1:11">
      <c r="A120">
        <v>139</v>
      </c>
      <c r="B120" t="s">
        <v>4140</v>
      </c>
      <c r="C120" t="s">
        <v>179</v>
      </c>
      <c r="D120" t="s">
        <v>4122</v>
      </c>
      <c r="E120">
        <v>0</v>
      </c>
      <c r="F120">
        <v>0</v>
      </c>
      <c r="G120">
        <v>1</v>
      </c>
      <c r="H120">
        <v>1</v>
      </c>
      <c r="I120">
        <v>0</v>
      </c>
      <c r="J120">
        <v>2</v>
      </c>
      <c r="K120" t="s">
        <v>4122</v>
      </c>
    </row>
    <row r="121" spans="1:11">
      <c r="A121">
        <v>140</v>
      </c>
      <c r="B121" t="s">
        <v>4140</v>
      </c>
      <c r="C121" t="s">
        <v>177</v>
      </c>
      <c r="D121" t="s">
        <v>4122</v>
      </c>
      <c r="E121" t="s">
        <v>4122</v>
      </c>
      <c r="F121" t="s">
        <v>4122</v>
      </c>
      <c r="G121">
        <v>0</v>
      </c>
      <c r="H121">
        <v>3</v>
      </c>
      <c r="I121">
        <v>0</v>
      </c>
      <c r="J121">
        <v>3</v>
      </c>
      <c r="K121" t="s">
        <v>4122</v>
      </c>
    </row>
    <row r="122" spans="1:11">
      <c r="A122">
        <v>141</v>
      </c>
      <c r="B122" t="s">
        <v>4140</v>
      </c>
      <c r="C122" t="s">
        <v>174</v>
      </c>
      <c r="D122">
        <v>0</v>
      </c>
      <c r="E122">
        <v>0</v>
      </c>
      <c r="F122">
        <v>0</v>
      </c>
      <c r="G122" t="s">
        <v>4122</v>
      </c>
      <c r="H122" t="s">
        <v>4122</v>
      </c>
      <c r="I122" t="s">
        <v>4122</v>
      </c>
      <c r="J122">
        <v>0</v>
      </c>
      <c r="K122" t="s">
        <v>4122</v>
      </c>
    </row>
    <row r="123" spans="1:11">
      <c r="A123">
        <v>142</v>
      </c>
      <c r="B123" t="s">
        <v>4140</v>
      </c>
      <c r="C123" t="s">
        <v>171</v>
      </c>
      <c r="D123">
        <v>0</v>
      </c>
      <c r="E123">
        <v>0</v>
      </c>
      <c r="F123">
        <v>0</v>
      </c>
      <c r="G123">
        <v>0</v>
      </c>
      <c r="H123">
        <v>2</v>
      </c>
      <c r="I123">
        <v>5</v>
      </c>
      <c r="J123">
        <v>7</v>
      </c>
      <c r="K123" t="s">
        <v>4122</v>
      </c>
    </row>
    <row r="124" spans="1:11">
      <c r="A124">
        <v>143</v>
      </c>
      <c r="B124" t="s">
        <v>4140</v>
      </c>
      <c r="C124" t="s">
        <v>168</v>
      </c>
      <c r="D124">
        <v>0</v>
      </c>
      <c r="E124">
        <v>0</v>
      </c>
      <c r="F124">
        <v>0</v>
      </c>
      <c r="G124" t="s">
        <v>4122</v>
      </c>
      <c r="H124" t="s">
        <v>4122</v>
      </c>
      <c r="I124" t="s">
        <v>4122</v>
      </c>
      <c r="J124">
        <v>0</v>
      </c>
      <c r="K124" t="s">
        <v>4122</v>
      </c>
    </row>
    <row r="125" spans="1:11">
      <c r="A125">
        <v>144</v>
      </c>
      <c r="B125" t="s">
        <v>4140</v>
      </c>
      <c r="C125" t="s">
        <v>165</v>
      </c>
      <c r="D125" t="s">
        <v>4122</v>
      </c>
      <c r="E125" t="s">
        <v>4122</v>
      </c>
      <c r="F125" t="s">
        <v>4122</v>
      </c>
      <c r="G125">
        <v>1</v>
      </c>
      <c r="H125">
        <v>0</v>
      </c>
      <c r="I125">
        <v>3</v>
      </c>
      <c r="J125">
        <v>4</v>
      </c>
      <c r="K125" t="s">
        <v>4122</v>
      </c>
    </row>
    <row r="126" spans="1:11">
      <c r="A126">
        <v>364</v>
      </c>
      <c r="B126" t="s">
        <v>4140</v>
      </c>
      <c r="C126" t="s">
        <v>4171</v>
      </c>
      <c r="D126">
        <v>0</v>
      </c>
      <c r="E126">
        <v>0</v>
      </c>
      <c r="F126">
        <v>0</v>
      </c>
      <c r="G126">
        <v>0</v>
      </c>
      <c r="H126">
        <v>0</v>
      </c>
      <c r="I126">
        <v>1</v>
      </c>
      <c r="J126">
        <v>1</v>
      </c>
      <c r="K126" t="s">
        <v>4122</v>
      </c>
    </row>
    <row r="127" spans="1:11">
      <c r="A127">
        <v>365</v>
      </c>
      <c r="B127" t="s">
        <v>4140</v>
      </c>
      <c r="C127" t="s">
        <v>4326</v>
      </c>
      <c r="D127">
        <v>0</v>
      </c>
      <c r="E127">
        <v>0</v>
      </c>
      <c r="F127">
        <v>0</v>
      </c>
      <c r="G127">
        <v>1</v>
      </c>
      <c r="H127">
        <v>3</v>
      </c>
      <c r="I127">
        <v>4</v>
      </c>
      <c r="J127">
        <v>8</v>
      </c>
      <c r="K127" t="s">
        <v>4122</v>
      </c>
    </row>
    <row r="128" spans="1:11">
      <c r="A128" s="42"/>
      <c r="B128" s="42" t="s">
        <v>4140</v>
      </c>
      <c r="C128" s="42" t="s">
        <v>4501</v>
      </c>
      <c r="D128" s="42">
        <v>0</v>
      </c>
      <c r="E128" s="42">
        <v>0</v>
      </c>
      <c r="F128" s="42">
        <v>0</v>
      </c>
      <c r="G128" s="42">
        <v>0</v>
      </c>
      <c r="H128" s="42">
        <v>6</v>
      </c>
      <c r="I128" s="42">
        <v>9</v>
      </c>
      <c r="J128" s="42">
        <v>15</v>
      </c>
      <c r="K128" s="42" t="s">
        <v>4122</v>
      </c>
    </row>
    <row r="129" spans="1:11">
      <c r="A129">
        <v>145</v>
      </c>
      <c r="B129" t="s">
        <v>4140</v>
      </c>
      <c r="C129" t="s">
        <v>822</v>
      </c>
      <c r="D129">
        <v>0</v>
      </c>
      <c r="E129">
        <v>0</v>
      </c>
      <c r="F129">
        <v>0</v>
      </c>
      <c r="G129">
        <v>0</v>
      </c>
      <c r="H129">
        <v>0</v>
      </c>
      <c r="I129">
        <v>0</v>
      </c>
      <c r="J129">
        <v>0</v>
      </c>
      <c r="K129" t="s">
        <v>4122</v>
      </c>
    </row>
    <row r="130" spans="1:11">
      <c r="A130">
        <v>146</v>
      </c>
      <c r="B130" t="s">
        <v>4140</v>
      </c>
      <c r="C130" t="s">
        <v>823</v>
      </c>
      <c r="D130" t="s">
        <v>4122</v>
      </c>
      <c r="E130" t="s">
        <v>4122</v>
      </c>
      <c r="F130" t="s">
        <v>4122</v>
      </c>
      <c r="G130">
        <v>0</v>
      </c>
      <c r="H130">
        <v>3</v>
      </c>
      <c r="I130">
        <v>0</v>
      </c>
      <c r="J130">
        <v>3</v>
      </c>
      <c r="K130" t="s">
        <v>4122</v>
      </c>
    </row>
    <row r="131" spans="1:11">
      <c r="A131">
        <v>158</v>
      </c>
      <c r="B131" t="s">
        <v>4140</v>
      </c>
      <c r="C131" t="s">
        <v>4425</v>
      </c>
      <c r="D131">
        <v>4</v>
      </c>
      <c r="E131">
        <v>1</v>
      </c>
      <c r="F131">
        <v>0</v>
      </c>
      <c r="G131" t="s">
        <v>4122</v>
      </c>
      <c r="H131" t="s">
        <v>4122</v>
      </c>
      <c r="I131" t="s">
        <v>4122</v>
      </c>
      <c r="J131">
        <v>5</v>
      </c>
      <c r="K131" t="s">
        <v>4122</v>
      </c>
    </row>
    <row r="132" spans="1:11">
      <c r="A132">
        <v>159</v>
      </c>
      <c r="B132" t="s">
        <v>4142</v>
      </c>
      <c r="C132" t="s">
        <v>737</v>
      </c>
      <c r="D132" t="s">
        <v>4122</v>
      </c>
      <c r="E132">
        <v>0</v>
      </c>
      <c r="F132">
        <v>1</v>
      </c>
      <c r="G132">
        <v>4</v>
      </c>
      <c r="H132">
        <v>6</v>
      </c>
      <c r="I132">
        <v>6</v>
      </c>
      <c r="J132">
        <v>17</v>
      </c>
      <c r="K132">
        <v>9</v>
      </c>
    </row>
    <row r="133" spans="1:11">
      <c r="A133">
        <v>160</v>
      </c>
      <c r="B133" t="s">
        <v>4142</v>
      </c>
      <c r="C133" t="s">
        <v>720</v>
      </c>
      <c r="D133">
        <v>0</v>
      </c>
      <c r="E133">
        <v>0</v>
      </c>
      <c r="F133">
        <v>0</v>
      </c>
      <c r="G133">
        <v>1</v>
      </c>
      <c r="H133">
        <v>1</v>
      </c>
      <c r="I133">
        <v>1</v>
      </c>
      <c r="J133">
        <v>3</v>
      </c>
      <c r="K133">
        <v>18</v>
      </c>
    </row>
    <row r="134" spans="1:11">
      <c r="A134">
        <v>162</v>
      </c>
      <c r="B134" t="s">
        <v>4142</v>
      </c>
      <c r="C134" t="s">
        <v>723</v>
      </c>
      <c r="D134">
        <v>0</v>
      </c>
      <c r="E134">
        <v>0</v>
      </c>
      <c r="F134">
        <v>0</v>
      </c>
      <c r="G134">
        <v>0</v>
      </c>
      <c r="H134">
        <v>0</v>
      </c>
      <c r="I134">
        <v>2</v>
      </c>
      <c r="J134">
        <v>2</v>
      </c>
      <c r="K134">
        <v>19</v>
      </c>
    </row>
    <row r="135" spans="1:11">
      <c r="A135">
        <v>163</v>
      </c>
      <c r="B135" t="s">
        <v>4142</v>
      </c>
      <c r="C135" t="s">
        <v>731</v>
      </c>
      <c r="D135" t="s">
        <v>4122</v>
      </c>
      <c r="E135">
        <v>0</v>
      </c>
      <c r="F135">
        <v>0</v>
      </c>
      <c r="G135">
        <v>0</v>
      </c>
      <c r="H135">
        <v>0</v>
      </c>
      <c r="I135">
        <v>4</v>
      </c>
      <c r="J135">
        <v>4</v>
      </c>
      <c r="K135">
        <v>5</v>
      </c>
    </row>
    <row r="136" spans="1:11">
      <c r="A136">
        <v>164</v>
      </c>
      <c r="B136" t="s">
        <v>4142</v>
      </c>
      <c r="C136" t="s">
        <v>709</v>
      </c>
      <c r="D136">
        <v>2</v>
      </c>
      <c r="E136">
        <v>0</v>
      </c>
      <c r="F136">
        <v>0</v>
      </c>
      <c r="G136">
        <v>1</v>
      </c>
      <c r="H136">
        <v>5</v>
      </c>
      <c r="I136">
        <v>4</v>
      </c>
      <c r="J136">
        <v>12</v>
      </c>
      <c r="K136">
        <v>18</v>
      </c>
    </row>
    <row r="137" spans="1:11">
      <c r="A137">
        <v>165</v>
      </c>
      <c r="B137" t="s">
        <v>4142</v>
      </c>
      <c r="C137" t="s">
        <v>706</v>
      </c>
      <c r="D137" t="s">
        <v>4122</v>
      </c>
      <c r="E137">
        <v>0</v>
      </c>
      <c r="F137">
        <v>0</v>
      </c>
      <c r="G137">
        <v>1</v>
      </c>
      <c r="H137">
        <v>5</v>
      </c>
      <c r="I137">
        <v>4</v>
      </c>
      <c r="J137">
        <v>10</v>
      </c>
      <c r="K137">
        <v>7</v>
      </c>
    </row>
    <row r="138" spans="1:11">
      <c r="A138">
        <v>166</v>
      </c>
      <c r="B138" t="s">
        <v>4142</v>
      </c>
      <c r="C138" t="s">
        <v>727</v>
      </c>
      <c r="D138" t="s">
        <v>4122</v>
      </c>
      <c r="E138">
        <v>0</v>
      </c>
      <c r="F138">
        <v>0</v>
      </c>
      <c r="G138">
        <v>1</v>
      </c>
      <c r="H138">
        <v>0</v>
      </c>
      <c r="I138">
        <v>4</v>
      </c>
      <c r="J138">
        <v>5</v>
      </c>
      <c r="K138">
        <v>12</v>
      </c>
    </row>
    <row r="139" spans="1:11">
      <c r="A139">
        <v>167</v>
      </c>
      <c r="B139" t="s">
        <v>4142</v>
      </c>
      <c r="C139" t="s">
        <v>824</v>
      </c>
      <c r="D139" t="s">
        <v>4122</v>
      </c>
      <c r="E139">
        <v>0</v>
      </c>
      <c r="F139">
        <v>0</v>
      </c>
      <c r="G139">
        <v>3</v>
      </c>
      <c r="H139">
        <v>4</v>
      </c>
      <c r="I139">
        <v>5</v>
      </c>
      <c r="J139">
        <v>12</v>
      </c>
      <c r="K139">
        <v>13</v>
      </c>
    </row>
    <row r="140" spans="1:11">
      <c r="A140">
        <v>168</v>
      </c>
      <c r="B140" t="s">
        <v>4142</v>
      </c>
      <c r="C140" t="s">
        <v>4184</v>
      </c>
      <c r="D140">
        <v>0</v>
      </c>
      <c r="E140">
        <v>0</v>
      </c>
      <c r="F140">
        <v>0</v>
      </c>
      <c r="G140">
        <v>1</v>
      </c>
      <c r="H140">
        <v>1</v>
      </c>
      <c r="I140">
        <v>7</v>
      </c>
      <c r="J140">
        <v>9</v>
      </c>
      <c r="K140">
        <v>13</v>
      </c>
    </row>
    <row r="141" spans="1:11">
      <c r="A141">
        <v>372</v>
      </c>
      <c r="B141" t="s">
        <v>4142</v>
      </c>
      <c r="C141" t="s">
        <v>4385</v>
      </c>
      <c r="D141" t="s">
        <v>4122</v>
      </c>
      <c r="E141" t="s">
        <v>4413</v>
      </c>
      <c r="F141" t="s">
        <v>4413</v>
      </c>
      <c r="G141" t="s">
        <v>4413</v>
      </c>
      <c r="H141" t="s">
        <v>4413</v>
      </c>
      <c r="I141" t="s">
        <v>4413</v>
      </c>
      <c r="J141">
        <v>0</v>
      </c>
      <c r="K141" t="s">
        <v>4122</v>
      </c>
    </row>
    <row r="142" spans="1:11">
      <c r="A142">
        <v>169</v>
      </c>
      <c r="B142" t="s">
        <v>4142</v>
      </c>
      <c r="C142" t="s">
        <v>694</v>
      </c>
      <c r="D142" t="s">
        <v>4122</v>
      </c>
      <c r="E142">
        <v>0</v>
      </c>
      <c r="F142">
        <v>0</v>
      </c>
      <c r="G142">
        <v>0</v>
      </c>
      <c r="H142">
        <v>1</v>
      </c>
      <c r="I142">
        <v>0</v>
      </c>
      <c r="J142">
        <v>1</v>
      </c>
      <c r="K142">
        <v>15</v>
      </c>
    </row>
    <row r="143" spans="1:11">
      <c r="A143">
        <v>170</v>
      </c>
      <c r="B143" t="s">
        <v>4142</v>
      </c>
      <c r="C143" t="s">
        <v>574</v>
      </c>
      <c r="D143">
        <v>0</v>
      </c>
      <c r="E143">
        <v>0</v>
      </c>
      <c r="F143">
        <v>0</v>
      </c>
      <c r="G143">
        <v>1</v>
      </c>
      <c r="H143">
        <v>2</v>
      </c>
      <c r="I143">
        <v>2</v>
      </c>
      <c r="J143">
        <v>5</v>
      </c>
      <c r="K143" t="s">
        <v>4122</v>
      </c>
    </row>
    <row r="144" spans="1:11">
      <c r="A144">
        <v>171</v>
      </c>
      <c r="B144" t="s">
        <v>4142</v>
      </c>
      <c r="C144" t="s">
        <v>582</v>
      </c>
      <c r="D144">
        <v>0</v>
      </c>
      <c r="E144">
        <v>0</v>
      </c>
      <c r="F144">
        <v>0</v>
      </c>
      <c r="G144">
        <v>1</v>
      </c>
      <c r="H144">
        <v>2</v>
      </c>
      <c r="I144">
        <v>0</v>
      </c>
      <c r="J144">
        <v>3</v>
      </c>
      <c r="K144" t="s">
        <v>4122</v>
      </c>
    </row>
    <row r="145" spans="1:11">
      <c r="A145">
        <v>172</v>
      </c>
      <c r="B145" t="s">
        <v>4142</v>
      </c>
      <c r="C145" t="s">
        <v>603</v>
      </c>
      <c r="D145" t="s">
        <v>4122</v>
      </c>
      <c r="E145">
        <v>0</v>
      </c>
      <c r="F145">
        <v>0</v>
      </c>
      <c r="G145">
        <v>0</v>
      </c>
      <c r="H145">
        <v>2</v>
      </c>
      <c r="I145">
        <v>0</v>
      </c>
      <c r="J145">
        <v>2</v>
      </c>
      <c r="K145" t="s">
        <v>4122</v>
      </c>
    </row>
    <row r="146" spans="1:11">
      <c r="A146">
        <v>173</v>
      </c>
      <c r="B146" t="s">
        <v>4142</v>
      </c>
      <c r="C146" t="s">
        <v>577</v>
      </c>
      <c r="D146">
        <v>0</v>
      </c>
      <c r="E146">
        <v>0</v>
      </c>
      <c r="F146">
        <v>0</v>
      </c>
      <c r="G146">
        <v>0</v>
      </c>
      <c r="H146">
        <v>1</v>
      </c>
      <c r="I146">
        <v>3</v>
      </c>
      <c r="J146">
        <v>4</v>
      </c>
      <c r="K146" t="s">
        <v>4122</v>
      </c>
    </row>
    <row r="147" spans="1:11">
      <c r="A147">
        <v>174</v>
      </c>
      <c r="B147" t="s">
        <v>4142</v>
      </c>
      <c r="C147" t="s">
        <v>825</v>
      </c>
      <c r="D147">
        <v>5</v>
      </c>
      <c r="E147">
        <v>0</v>
      </c>
      <c r="F147">
        <v>0</v>
      </c>
      <c r="G147">
        <v>4</v>
      </c>
      <c r="H147">
        <v>6</v>
      </c>
      <c r="I147">
        <v>1</v>
      </c>
      <c r="J147">
        <v>16</v>
      </c>
      <c r="K147" t="s">
        <v>4122</v>
      </c>
    </row>
    <row r="148" spans="1:11">
      <c r="A148">
        <v>175</v>
      </c>
      <c r="B148" t="s">
        <v>4142</v>
      </c>
      <c r="C148" t="s">
        <v>826</v>
      </c>
      <c r="D148">
        <v>1</v>
      </c>
      <c r="E148">
        <v>0</v>
      </c>
      <c r="F148">
        <v>0</v>
      </c>
      <c r="G148">
        <v>0</v>
      </c>
      <c r="H148">
        <v>0</v>
      </c>
      <c r="I148">
        <v>1</v>
      </c>
      <c r="J148">
        <v>2</v>
      </c>
      <c r="K148" t="s">
        <v>4122</v>
      </c>
    </row>
    <row r="149" spans="1:11">
      <c r="A149">
        <v>176</v>
      </c>
      <c r="B149" t="s">
        <v>4142</v>
      </c>
      <c r="C149" t="s">
        <v>590</v>
      </c>
      <c r="D149">
        <v>0</v>
      </c>
      <c r="E149">
        <v>0</v>
      </c>
      <c r="F149">
        <v>0</v>
      </c>
      <c r="G149">
        <v>0</v>
      </c>
      <c r="H149">
        <v>1</v>
      </c>
      <c r="I149">
        <v>0</v>
      </c>
      <c r="J149">
        <v>1</v>
      </c>
      <c r="K149" t="s">
        <v>4122</v>
      </c>
    </row>
    <row r="150" spans="1:11">
      <c r="A150">
        <v>177</v>
      </c>
      <c r="B150" t="s">
        <v>4142</v>
      </c>
      <c r="C150" t="s">
        <v>827</v>
      </c>
      <c r="D150">
        <v>2</v>
      </c>
      <c r="E150">
        <v>0</v>
      </c>
      <c r="F150">
        <v>0</v>
      </c>
      <c r="G150">
        <v>1</v>
      </c>
      <c r="H150">
        <v>1</v>
      </c>
      <c r="I150">
        <v>1</v>
      </c>
      <c r="J150">
        <v>5</v>
      </c>
      <c r="K150" t="s">
        <v>4122</v>
      </c>
    </row>
    <row r="151" spans="1:11">
      <c r="A151">
        <v>178</v>
      </c>
      <c r="B151" t="s">
        <v>4142</v>
      </c>
      <c r="C151" t="s">
        <v>640</v>
      </c>
      <c r="D151">
        <v>0</v>
      </c>
      <c r="E151">
        <v>0</v>
      </c>
      <c r="F151">
        <v>0</v>
      </c>
      <c r="G151">
        <v>0</v>
      </c>
      <c r="H151">
        <v>0</v>
      </c>
      <c r="I151">
        <v>0</v>
      </c>
      <c r="J151">
        <v>0</v>
      </c>
      <c r="K151" t="s">
        <v>4122</v>
      </c>
    </row>
    <row r="152" spans="1:11">
      <c r="A152">
        <v>179</v>
      </c>
      <c r="B152" t="s">
        <v>4142</v>
      </c>
      <c r="C152" t="s">
        <v>613</v>
      </c>
      <c r="D152">
        <v>0</v>
      </c>
      <c r="E152">
        <v>0</v>
      </c>
      <c r="F152">
        <v>0</v>
      </c>
      <c r="G152">
        <v>0</v>
      </c>
      <c r="H152">
        <v>2</v>
      </c>
      <c r="I152">
        <v>1</v>
      </c>
      <c r="J152">
        <v>3</v>
      </c>
      <c r="K152" t="s">
        <v>4122</v>
      </c>
    </row>
    <row r="153" spans="1:11">
      <c r="A153">
        <v>180</v>
      </c>
      <c r="B153" t="s">
        <v>4142</v>
      </c>
      <c r="C153" t="s">
        <v>585</v>
      </c>
      <c r="D153" t="s">
        <v>4122</v>
      </c>
      <c r="E153">
        <v>0</v>
      </c>
      <c r="F153">
        <v>0</v>
      </c>
      <c r="G153" t="s">
        <v>4122</v>
      </c>
      <c r="H153" t="s">
        <v>4122</v>
      </c>
      <c r="I153" t="s">
        <v>4122</v>
      </c>
      <c r="J153">
        <v>0</v>
      </c>
      <c r="K153" t="s">
        <v>4122</v>
      </c>
    </row>
    <row r="154" spans="1:11">
      <c r="A154">
        <v>181</v>
      </c>
      <c r="B154" t="s">
        <v>4142</v>
      </c>
      <c r="C154" t="s">
        <v>611</v>
      </c>
      <c r="D154">
        <v>0</v>
      </c>
      <c r="E154">
        <v>0</v>
      </c>
      <c r="F154">
        <v>1</v>
      </c>
      <c r="G154">
        <v>0</v>
      </c>
      <c r="H154">
        <v>0</v>
      </c>
      <c r="I154">
        <v>1</v>
      </c>
      <c r="J154">
        <v>2</v>
      </c>
      <c r="K154" t="s">
        <v>4122</v>
      </c>
    </row>
    <row r="155" spans="1:11">
      <c r="A155">
        <v>182</v>
      </c>
      <c r="B155" t="s">
        <v>4142</v>
      </c>
      <c r="C155" t="s">
        <v>608</v>
      </c>
      <c r="D155">
        <v>0</v>
      </c>
      <c r="E155">
        <v>0</v>
      </c>
      <c r="F155">
        <v>0</v>
      </c>
      <c r="G155">
        <v>2</v>
      </c>
      <c r="H155">
        <v>9</v>
      </c>
      <c r="I155">
        <v>2</v>
      </c>
      <c r="J155">
        <v>13</v>
      </c>
      <c r="K155" t="s">
        <v>4122</v>
      </c>
    </row>
    <row r="156" spans="1:11">
      <c r="A156">
        <v>183</v>
      </c>
      <c r="B156" t="s">
        <v>4142</v>
      </c>
      <c r="C156" t="s">
        <v>828</v>
      </c>
      <c r="D156" t="s">
        <v>4122</v>
      </c>
      <c r="E156">
        <v>0</v>
      </c>
      <c r="F156">
        <v>0</v>
      </c>
      <c r="G156" t="s">
        <v>4122</v>
      </c>
      <c r="H156" t="s">
        <v>4122</v>
      </c>
      <c r="I156" t="s">
        <v>4122</v>
      </c>
      <c r="J156">
        <v>0</v>
      </c>
      <c r="K156" t="s">
        <v>4122</v>
      </c>
    </row>
    <row r="157" spans="1:11">
      <c r="A157">
        <v>184</v>
      </c>
      <c r="B157" t="s">
        <v>4142</v>
      </c>
      <c r="C157" t="s">
        <v>557</v>
      </c>
      <c r="D157">
        <v>0</v>
      </c>
      <c r="E157">
        <v>0</v>
      </c>
      <c r="F157">
        <v>0</v>
      </c>
      <c r="G157">
        <v>0</v>
      </c>
      <c r="H157">
        <v>0</v>
      </c>
      <c r="I157">
        <v>0</v>
      </c>
      <c r="J157">
        <v>0</v>
      </c>
      <c r="K157" t="s">
        <v>4122</v>
      </c>
    </row>
    <row r="158" spans="1:11">
      <c r="A158">
        <v>185</v>
      </c>
      <c r="B158" t="s">
        <v>4142</v>
      </c>
      <c r="C158" t="s">
        <v>554</v>
      </c>
      <c r="D158">
        <v>0</v>
      </c>
      <c r="E158">
        <v>0</v>
      </c>
      <c r="F158">
        <v>0</v>
      </c>
      <c r="G158">
        <v>0</v>
      </c>
      <c r="H158">
        <v>0</v>
      </c>
      <c r="I158">
        <v>0</v>
      </c>
      <c r="J158">
        <v>0</v>
      </c>
      <c r="K158" t="s">
        <v>4122</v>
      </c>
    </row>
    <row r="159" spans="1:11">
      <c r="A159">
        <v>186</v>
      </c>
      <c r="B159" t="s">
        <v>4142</v>
      </c>
      <c r="C159" t="s">
        <v>630</v>
      </c>
      <c r="D159">
        <v>0</v>
      </c>
      <c r="E159">
        <v>0</v>
      </c>
      <c r="F159">
        <v>0</v>
      </c>
      <c r="G159">
        <v>0</v>
      </c>
      <c r="H159">
        <v>3</v>
      </c>
      <c r="I159">
        <v>2</v>
      </c>
      <c r="J159">
        <v>5</v>
      </c>
      <c r="K159" t="s">
        <v>4122</v>
      </c>
    </row>
    <row r="160" spans="1:11">
      <c r="A160">
        <v>187</v>
      </c>
      <c r="B160" t="s">
        <v>4142</v>
      </c>
      <c r="C160" t="s">
        <v>4172</v>
      </c>
      <c r="D160" t="s">
        <v>4122</v>
      </c>
      <c r="E160">
        <v>0</v>
      </c>
      <c r="F160">
        <v>0</v>
      </c>
      <c r="G160">
        <v>0</v>
      </c>
      <c r="H160">
        <v>4</v>
      </c>
      <c r="I160">
        <v>0</v>
      </c>
      <c r="J160">
        <v>4</v>
      </c>
      <c r="K160" t="s">
        <v>4122</v>
      </c>
    </row>
    <row r="161" spans="1:11">
      <c r="A161">
        <v>188</v>
      </c>
      <c r="B161" t="s">
        <v>4142</v>
      </c>
      <c r="C161" t="s">
        <v>560</v>
      </c>
      <c r="D161" t="s">
        <v>4122</v>
      </c>
      <c r="E161">
        <v>0</v>
      </c>
      <c r="F161">
        <v>0</v>
      </c>
      <c r="G161">
        <v>1</v>
      </c>
      <c r="H161">
        <v>0</v>
      </c>
      <c r="I161">
        <v>1</v>
      </c>
      <c r="J161">
        <v>2</v>
      </c>
      <c r="K161" t="s">
        <v>4122</v>
      </c>
    </row>
    <row r="162" spans="1:11">
      <c r="A162">
        <v>189</v>
      </c>
      <c r="B162" t="s">
        <v>4142</v>
      </c>
      <c r="C162" t="s">
        <v>829</v>
      </c>
      <c r="D162">
        <v>0</v>
      </c>
      <c r="E162">
        <v>0</v>
      </c>
      <c r="F162">
        <v>0</v>
      </c>
      <c r="G162">
        <v>0</v>
      </c>
      <c r="H162">
        <v>0</v>
      </c>
      <c r="I162">
        <v>0</v>
      </c>
      <c r="J162">
        <v>0</v>
      </c>
      <c r="K162" t="s">
        <v>4122</v>
      </c>
    </row>
    <row r="163" spans="1:11">
      <c r="A163">
        <v>190</v>
      </c>
      <c r="B163" t="s">
        <v>4142</v>
      </c>
      <c r="C163" t="s">
        <v>402</v>
      </c>
      <c r="D163">
        <v>0</v>
      </c>
      <c r="E163">
        <v>0</v>
      </c>
      <c r="F163">
        <v>0</v>
      </c>
      <c r="G163">
        <v>0</v>
      </c>
      <c r="H163">
        <v>1</v>
      </c>
      <c r="I163">
        <v>0</v>
      </c>
      <c r="J163">
        <v>1</v>
      </c>
      <c r="K163" t="s">
        <v>4122</v>
      </c>
    </row>
    <row r="164" spans="1:11">
      <c r="A164">
        <v>191</v>
      </c>
      <c r="B164" t="s">
        <v>4142</v>
      </c>
      <c r="C164" t="s">
        <v>400</v>
      </c>
      <c r="D164">
        <v>0</v>
      </c>
      <c r="E164">
        <v>0</v>
      </c>
      <c r="F164">
        <v>0</v>
      </c>
      <c r="G164">
        <v>0</v>
      </c>
      <c r="H164">
        <v>1</v>
      </c>
      <c r="I164">
        <v>2</v>
      </c>
      <c r="J164">
        <v>3</v>
      </c>
      <c r="K164" t="s">
        <v>4122</v>
      </c>
    </row>
    <row r="165" spans="1:11">
      <c r="A165">
        <v>192</v>
      </c>
      <c r="B165" t="s">
        <v>4142</v>
      </c>
      <c r="C165" t="s">
        <v>830</v>
      </c>
      <c r="D165">
        <v>0</v>
      </c>
      <c r="E165">
        <v>0</v>
      </c>
      <c r="F165">
        <v>0</v>
      </c>
      <c r="G165">
        <v>0</v>
      </c>
      <c r="H165">
        <v>1</v>
      </c>
      <c r="I165">
        <v>1</v>
      </c>
      <c r="J165">
        <v>2</v>
      </c>
      <c r="K165" t="s">
        <v>4122</v>
      </c>
    </row>
    <row r="166" spans="1:11">
      <c r="A166">
        <v>193</v>
      </c>
      <c r="B166" t="s">
        <v>4142</v>
      </c>
      <c r="C166" t="s">
        <v>384</v>
      </c>
      <c r="D166">
        <v>0</v>
      </c>
      <c r="E166">
        <v>0</v>
      </c>
      <c r="F166">
        <v>0</v>
      </c>
      <c r="G166">
        <v>0</v>
      </c>
      <c r="H166">
        <v>2</v>
      </c>
      <c r="I166">
        <v>0</v>
      </c>
      <c r="J166">
        <v>2</v>
      </c>
      <c r="K166" t="s">
        <v>4122</v>
      </c>
    </row>
    <row r="167" spans="1:11">
      <c r="A167">
        <v>194</v>
      </c>
      <c r="B167" t="s">
        <v>4142</v>
      </c>
      <c r="C167" t="s">
        <v>379</v>
      </c>
      <c r="D167">
        <v>0</v>
      </c>
      <c r="E167">
        <v>0</v>
      </c>
      <c r="F167">
        <v>0</v>
      </c>
      <c r="G167">
        <v>0</v>
      </c>
      <c r="H167">
        <v>2</v>
      </c>
      <c r="I167">
        <v>4</v>
      </c>
      <c r="J167">
        <v>6</v>
      </c>
      <c r="K167" t="s">
        <v>4122</v>
      </c>
    </row>
    <row r="168" spans="1:11">
      <c r="A168">
        <v>195</v>
      </c>
      <c r="B168" t="s">
        <v>4142</v>
      </c>
      <c r="C168" t="s">
        <v>831</v>
      </c>
      <c r="D168">
        <v>0</v>
      </c>
      <c r="E168">
        <v>0</v>
      </c>
      <c r="F168">
        <v>0</v>
      </c>
      <c r="G168">
        <v>0</v>
      </c>
      <c r="H168">
        <v>0</v>
      </c>
      <c r="I168">
        <v>0</v>
      </c>
      <c r="J168">
        <v>0</v>
      </c>
      <c r="K168" t="s">
        <v>4122</v>
      </c>
    </row>
    <row r="169" spans="1:11">
      <c r="A169">
        <v>196</v>
      </c>
      <c r="B169" t="s">
        <v>4142</v>
      </c>
      <c r="C169" t="s">
        <v>451</v>
      </c>
      <c r="D169">
        <v>0</v>
      </c>
      <c r="E169">
        <v>0</v>
      </c>
      <c r="F169">
        <v>0</v>
      </c>
      <c r="G169">
        <v>2</v>
      </c>
      <c r="H169">
        <v>1</v>
      </c>
      <c r="I169">
        <v>4</v>
      </c>
      <c r="J169">
        <v>7</v>
      </c>
      <c r="K169" t="s">
        <v>4122</v>
      </c>
    </row>
    <row r="170" spans="1:11">
      <c r="A170">
        <v>197</v>
      </c>
      <c r="B170" t="s">
        <v>4142</v>
      </c>
      <c r="C170" t="s">
        <v>4173</v>
      </c>
      <c r="D170">
        <v>0</v>
      </c>
      <c r="E170">
        <v>0</v>
      </c>
      <c r="F170">
        <v>0</v>
      </c>
      <c r="G170">
        <v>1</v>
      </c>
      <c r="H170">
        <v>1</v>
      </c>
      <c r="I170">
        <v>0</v>
      </c>
      <c r="J170">
        <v>2</v>
      </c>
      <c r="K170" t="s">
        <v>4122</v>
      </c>
    </row>
    <row r="171" spans="1:11">
      <c r="A171">
        <v>198</v>
      </c>
      <c r="B171" t="s">
        <v>4142</v>
      </c>
      <c r="C171" t="s">
        <v>348</v>
      </c>
      <c r="D171">
        <v>0</v>
      </c>
      <c r="E171">
        <v>0</v>
      </c>
      <c r="F171">
        <v>0</v>
      </c>
      <c r="G171">
        <v>0</v>
      </c>
      <c r="H171">
        <v>0</v>
      </c>
      <c r="I171">
        <v>1</v>
      </c>
      <c r="J171">
        <v>1</v>
      </c>
      <c r="K171" t="s">
        <v>4122</v>
      </c>
    </row>
    <row r="172" spans="1:11">
      <c r="A172">
        <v>199</v>
      </c>
      <c r="B172" t="s">
        <v>4142</v>
      </c>
      <c r="C172" t="s">
        <v>346</v>
      </c>
      <c r="D172">
        <v>0</v>
      </c>
      <c r="E172">
        <v>0</v>
      </c>
      <c r="F172">
        <v>0</v>
      </c>
      <c r="G172">
        <v>0</v>
      </c>
      <c r="H172">
        <v>2</v>
      </c>
      <c r="I172">
        <v>0</v>
      </c>
      <c r="J172">
        <v>2</v>
      </c>
      <c r="K172" t="s">
        <v>4122</v>
      </c>
    </row>
    <row r="173" spans="1:11">
      <c r="A173">
        <v>200</v>
      </c>
      <c r="B173" t="s">
        <v>4142</v>
      </c>
      <c r="C173" t="s">
        <v>343</v>
      </c>
      <c r="D173">
        <v>1</v>
      </c>
      <c r="E173">
        <v>0</v>
      </c>
      <c r="F173">
        <v>0</v>
      </c>
      <c r="G173">
        <v>2</v>
      </c>
      <c r="H173">
        <v>1</v>
      </c>
      <c r="I173">
        <v>5</v>
      </c>
      <c r="J173">
        <v>9</v>
      </c>
      <c r="K173" t="s">
        <v>4122</v>
      </c>
    </row>
    <row r="174" spans="1:11">
      <c r="A174">
        <v>201</v>
      </c>
      <c r="B174" t="s">
        <v>4142</v>
      </c>
      <c r="C174" t="s">
        <v>340</v>
      </c>
      <c r="D174">
        <v>0</v>
      </c>
      <c r="E174">
        <v>0</v>
      </c>
      <c r="F174">
        <v>0</v>
      </c>
      <c r="G174">
        <v>0</v>
      </c>
      <c r="H174">
        <v>3</v>
      </c>
      <c r="I174">
        <v>1</v>
      </c>
      <c r="J174">
        <v>4</v>
      </c>
      <c r="K174" t="s">
        <v>4122</v>
      </c>
    </row>
    <row r="175" spans="1:11">
      <c r="A175">
        <v>202</v>
      </c>
      <c r="B175" t="s">
        <v>4142</v>
      </c>
      <c r="C175" t="s">
        <v>337</v>
      </c>
      <c r="D175">
        <v>0</v>
      </c>
      <c r="E175">
        <v>0</v>
      </c>
      <c r="F175">
        <v>0</v>
      </c>
      <c r="G175">
        <v>0</v>
      </c>
      <c r="H175">
        <v>0</v>
      </c>
      <c r="I175">
        <v>0</v>
      </c>
      <c r="J175">
        <v>0</v>
      </c>
      <c r="K175" t="s">
        <v>4122</v>
      </c>
    </row>
    <row r="176" spans="1:11">
      <c r="A176">
        <v>203</v>
      </c>
      <c r="B176" t="s">
        <v>4142</v>
      </c>
      <c r="C176" t="s">
        <v>334</v>
      </c>
      <c r="D176">
        <v>1</v>
      </c>
      <c r="E176">
        <v>0</v>
      </c>
      <c r="F176">
        <v>0</v>
      </c>
      <c r="G176">
        <v>1</v>
      </c>
      <c r="H176">
        <v>2</v>
      </c>
      <c r="I176">
        <v>1</v>
      </c>
      <c r="J176">
        <v>5</v>
      </c>
      <c r="K176" t="s">
        <v>4122</v>
      </c>
    </row>
    <row r="177" spans="1:11">
      <c r="A177">
        <v>204</v>
      </c>
      <c r="B177" t="s">
        <v>4142</v>
      </c>
      <c r="C177" t="s">
        <v>580</v>
      </c>
      <c r="D177">
        <v>0</v>
      </c>
      <c r="E177">
        <v>0</v>
      </c>
      <c r="F177">
        <v>1</v>
      </c>
      <c r="G177" t="s">
        <v>4122</v>
      </c>
      <c r="H177" t="s">
        <v>4122</v>
      </c>
      <c r="I177" t="s">
        <v>4122</v>
      </c>
      <c r="J177">
        <v>1</v>
      </c>
      <c r="K177" t="s">
        <v>4122</v>
      </c>
    </row>
    <row r="178" spans="1:11">
      <c r="A178">
        <v>205</v>
      </c>
      <c r="B178" t="s">
        <v>4142</v>
      </c>
      <c r="C178" t="s">
        <v>549</v>
      </c>
      <c r="D178">
        <v>0</v>
      </c>
      <c r="E178">
        <v>0</v>
      </c>
      <c r="F178">
        <v>0</v>
      </c>
      <c r="G178">
        <v>0</v>
      </c>
      <c r="H178">
        <v>2</v>
      </c>
      <c r="I178">
        <v>2</v>
      </c>
      <c r="J178">
        <v>4</v>
      </c>
      <c r="K178" t="s">
        <v>4122</v>
      </c>
    </row>
    <row r="179" spans="1:11">
      <c r="A179">
        <v>206</v>
      </c>
      <c r="B179" t="s">
        <v>4142</v>
      </c>
      <c r="C179" t="s">
        <v>293</v>
      </c>
      <c r="D179">
        <v>0</v>
      </c>
      <c r="E179">
        <v>0</v>
      </c>
      <c r="F179">
        <v>1</v>
      </c>
      <c r="G179">
        <v>0</v>
      </c>
      <c r="H179">
        <v>0</v>
      </c>
      <c r="I179">
        <v>0</v>
      </c>
      <c r="J179">
        <v>1</v>
      </c>
      <c r="K179" t="s">
        <v>4122</v>
      </c>
    </row>
    <row r="180" spans="1:11">
      <c r="A180">
        <v>207</v>
      </c>
      <c r="B180" t="s">
        <v>4142</v>
      </c>
      <c r="C180" t="s">
        <v>290</v>
      </c>
      <c r="D180">
        <v>0</v>
      </c>
      <c r="E180">
        <v>0</v>
      </c>
      <c r="F180">
        <v>0</v>
      </c>
      <c r="G180">
        <v>0</v>
      </c>
      <c r="H180">
        <v>2</v>
      </c>
      <c r="I180">
        <v>1</v>
      </c>
      <c r="J180">
        <v>3</v>
      </c>
      <c r="K180" t="s">
        <v>4122</v>
      </c>
    </row>
    <row r="181" spans="1:11">
      <c r="A181">
        <v>208</v>
      </c>
      <c r="B181" t="s">
        <v>4142</v>
      </c>
      <c r="C181" t="s">
        <v>287</v>
      </c>
      <c r="D181">
        <v>1</v>
      </c>
      <c r="E181">
        <v>0</v>
      </c>
      <c r="F181">
        <v>0</v>
      </c>
      <c r="G181">
        <v>0</v>
      </c>
      <c r="H181">
        <v>0</v>
      </c>
      <c r="I181">
        <v>1</v>
      </c>
      <c r="J181">
        <v>2</v>
      </c>
      <c r="K181" t="s">
        <v>4122</v>
      </c>
    </row>
    <row r="182" spans="1:11">
      <c r="A182">
        <v>209</v>
      </c>
      <c r="B182" t="s">
        <v>4142</v>
      </c>
      <c r="C182" t="s">
        <v>284</v>
      </c>
      <c r="D182">
        <v>0</v>
      </c>
      <c r="E182">
        <v>0</v>
      </c>
      <c r="F182">
        <v>0</v>
      </c>
      <c r="G182">
        <v>0</v>
      </c>
      <c r="H182">
        <v>0</v>
      </c>
      <c r="I182">
        <v>0</v>
      </c>
      <c r="J182">
        <v>0</v>
      </c>
      <c r="K182" t="s">
        <v>4122</v>
      </c>
    </row>
    <row r="183" spans="1:11">
      <c r="A183">
        <v>210</v>
      </c>
      <c r="B183" t="s">
        <v>4142</v>
      </c>
      <c r="C183" t="s">
        <v>633</v>
      </c>
      <c r="D183">
        <v>0</v>
      </c>
      <c r="E183">
        <v>0</v>
      </c>
      <c r="F183">
        <v>1</v>
      </c>
      <c r="G183">
        <v>0</v>
      </c>
      <c r="H183">
        <v>2</v>
      </c>
      <c r="I183">
        <v>0</v>
      </c>
      <c r="J183">
        <v>3</v>
      </c>
      <c r="K183" t="s">
        <v>4122</v>
      </c>
    </row>
    <row r="184" spans="1:11">
      <c r="A184">
        <v>211</v>
      </c>
      <c r="B184" t="s">
        <v>4142</v>
      </c>
      <c r="C184" t="s">
        <v>250</v>
      </c>
      <c r="D184">
        <v>0</v>
      </c>
      <c r="E184">
        <v>0</v>
      </c>
      <c r="F184">
        <v>0</v>
      </c>
      <c r="G184">
        <v>0</v>
      </c>
      <c r="H184">
        <v>0</v>
      </c>
      <c r="I184">
        <v>2</v>
      </c>
      <c r="J184">
        <v>2</v>
      </c>
      <c r="K184" t="s">
        <v>4122</v>
      </c>
    </row>
    <row r="185" spans="1:11">
      <c r="A185">
        <v>212</v>
      </c>
      <c r="B185" t="s">
        <v>4142</v>
      </c>
      <c r="C185" t="s">
        <v>832</v>
      </c>
      <c r="D185">
        <v>0</v>
      </c>
      <c r="E185">
        <v>0</v>
      </c>
      <c r="F185">
        <v>0</v>
      </c>
      <c r="G185" t="s">
        <v>4122</v>
      </c>
      <c r="H185" t="s">
        <v>4122</v>
      </c>
      <c r="I185" t="s">
        <v>4122</v>
      </c>
      <c r="J185">
        <v>0</v>
      </c>
      <c r="K185" t="s">
        <v>4122</v>
      </c>
    </row>
    <row r="186" spans="1:11">
      <c r="A186">
        <v>213</v>
      </c>
      <c r="B186" t="s">
        <v>4142</v>
      </c>
      <c r="C186" t="s">
        <v>243</v>
      </c>
      <c r="D186">
        <v>0</v>
      </c>
      <c r="E186">
        <v>0</v>
      </c>
      <c r="F186">
        <v>0</v>
      </c>
      <c r="G186">
        <v>0</v>
      </c>
      <c r="H186">
        <v>1</v>
      </c>
      <c r="I186">
        <v>1</v>
      </c>
      <c r="J186">
        <v>2</v>
      </c>
      <c r="K186" t="s">
        <v>4122</v>
      </c>
    </row>
    <row r="187" spans="1:11">
      <c r="A187">
        <v>214</v>
      </c>
      <c r="B187" t="s">
        <v>4142</v>
      </c>
      <c r="C187" t="s">
        <v>4174</v>
      </c>
      <c r="D187" t="s">
        <v>4122</v>
      </c>
      <c r="E187" t="s">
        <v>4122</v>
      </c>
      <c r="F187" t="s">
        <v>4122</v>
      </c>
      <c r="G187">
        <v>0</v>
      </c>
      <c r="H187">
        <v>0</v>
      </c>
      <c r="I187">
        <v>0</v>
      </c>
      <c r="J187">
        <v>0</v>
      </c>
      <c r="K187" t="s">
        <v>4122</v>
      </c>
    </row>
    <row r="188" spans="1:11">
      <c r="A188">
        <v>215</v>
      </c>
      <c r="B188" t="s">
        <v>4142</v>
      </c>
      <c r="C188" t="s">
        <v>207</v>
      </c>
      <c r="D188">
        <v>1</v>
      </c>
      <c r="E188">
        <v>0</v>
      </c>
      <c r="F188">
        <v>0</v>
      </c>
      <c r="G188">
        <v>0</v>
      </c>
      <c r="H188">
        <v>2</v>
      </c>
      <c r="I188">
        <v>0</v>
      </c>
      <c r="J188">
        <v>3</v>
      </c>
      <c r="K188" t="s">
        <v>4122</v>
      </c>
    </row>
    <row r="189" spans="1:11">
      <c r="A189">
        <v>216</v>
      </c>
      <c r="B189" t="s">
        <v>4142</v>
      </c>
      <c r="C189" t="s">
        <v>203</v>
      </c>
      <c r="D189">
        <v>0</v>
      </c>
      <c r="E189" t="s">
        <v>4122</v>
      </c>
      <c r="F189" t="s">
        <v>4122</v>
      </c>
      <c r="G189" t="s">
        <v>4122</v>
      </c>
      <c r="H189" t="s">
        <v>4122</v>
      </c>
      <c r="I189" t="s">
        <v>4122</v>
      </c>
      <c r="J189">
        <v>0</v>
      </c>
      <c r="K189" t="s">
        <v>4122</v>
      </c>
    </row>
    <row r="190" spans="1:11">
      <c r="A190">
        <v>217</v>
      </c>
      <c r="B190" t="s">
        <v>4142</v>
      </c>
      <c r="C190" t="s">
        <v>188</v>
      </c>
      <c r="D190" t="s">
        <v>4122</v>
      </c>
      <c r="E190">
        <v>0</v>
      </c>
      <c r="F190">
        <v>0</v>
      </c>
      <c r="G190">
        <v>0</v>
      </c>
      <c r="H190">
        <v>1</v>
      </c>
      <c r="I190">
        <v>1</v>
      </c>
      <c r="J190">
        <v>2</v>
      </c>
      <c r="K190" t="s">
        <v>4122</v>
      </c>
    </row>
    <row r="191" spans="1:11">
      <c r="A191">
        <v>218</v>
      </c>
      <c r="B191" t="s">
        <v>4142</v>
      </c>
      <c r="C191" t="s">
        <v>4143</v>
      </c>
      <c r="D191">
        <v>0</v>
      </c>
      <c r="E191">
        <v>0</v>
      </c>
      <c r="F191">
        <v>0</v>
      </c>
      <c r="G191">
        <v>1</v>
      </c>
      <c r="H191">
        <v>0</v>
      </c>
      <c r="I191">
        <v>0</v>
      </c>
      <c r="J191">
        <v>1</v>
      </c>
      <c r="K191" t="s">
        <v>4122</v>
      </c>
    </row>
    <row r="192" spans="1:11">
      <c r="A192">
        <v>219</v>
      </c>
      <c r="B192" t="s">
        <v>4142</v>
      </c>
      <c r="C192" t="s">
        <v>863</v>
      </c>
      <c r="D192" t="s">
        <v>4122</v>
      </c>
      <c r="E192">
        <v>0</v>
      </c>
      <c r="F192">
        <v>0</v>
      </c>
      <c r="G192">
        <v>0</v>
      </c>
      <c r="H192">
        <v>0</v>
      </c>
      <c r="I192">
        <v>3</v>
      </c>
      <c r="J192">
        <v>3</v>
      </c>
      <c r="K192" t="s">
        <v>4122</v>
      </c>
    </row>
    <row r="193" spans="1:11">
      <c r="A193">
        <v>220</v>
      </c>
      <c r="B193" t="s">
        <v>4142</v>
      </c>
      <c r="C193" t="s">
        <v>635</v>
      </c>
      <c r="D193">
        <v>3</v>
      </c>
      <c r="E193">
        <v>0</v>
      </c>
      <c r="F193">
        <v>0</v>
      </c>
      <c r="G193" t="s">
        <v>4122</v>
      </c>
      <c r="H193" t="s">
        <v>4122</v>
      </c>
      <c r="I193" t="s">
        <v>4122</v>
      </c>
      <c r="J193">
        <v>3</v>
      </c>
      <c r="K193" t="s">
        <v>4122</v>
      </c>
    </row>
    <row r="194" spans="1:11">
      <c r="A194">
        <v>221</v>
      </c>
      <c r="B194" t="s">
        <v>4142</v>
      </c>
      <c r="C194" t="s">
        <v>833</v>
      </c>
      <c r="D194">
        <v>0</v>
      </c>
      <c r="E194">
        <v>1</v>
      </c>
      <c r="F194">
        <v>0</v>
      </c>
      <c r="G194" t="s">
        <v>4122</v>
      </c>
      <c r="H194" t="s">
        <v>4122</v>
      </c>
      <c r="I194" t="s">
        <v>4122</v>
      </c>
      <c r="J194">
        <v>1</v>
      </c>
      <c r="K194" t="s">
        <v>4122</v>
      </c>
    </row>
    <row r="195" spans="1:11">
      <c r="A195">
        <v>222</v>
      </c>
      <c r="B195" t="s">
        <v>4142</v>
      </c>
      <c r="C195" t="s">
        <v>834</v>
      </c>
      <c r="D195">
        <v>0</v>
      </c>
      <c r="E195">
        <v>0</v>
      </c>
      <c r="F195">
        <v>0</v>
      </c>
      <c r="G195" t="s">
        <v>4122</v>
      </c>
      <c r="H195" t="s">
        <v>4122</v>
      </c>
      <c r="I195" t="s">
        <v>4122</v>
      </c>
      <c r="J195">
        <v>0</v>
      </c>
      <c r="K195" t="s">
        <v>4122</v>
      </c>
    </row>
    <row r="196" spans="1:11">
      <c r="A196">
        <v>223</v>
      </c>
      <c r="B196" t="s">
        <v>4142</v>
      </c>
      <c r="C196" t="s">
        <v>835</v>
      </c>
      <c r="D196">
        <v>0</v>
      </c>
      <c r="E196">
        <v>0</v>
      </c>
      <c r="F196">
        <v>0</v>
      </c>
      <c r="G196" t="s">
        <v>4122</v>
      </c>
      <c r="H196" t="s">
        <v>4122</v>
      </c>
      <c r="I196" t="s">
        <v>4122</v>
      </c>
      <c r="J196">
        <v>0</v>
      </c>
      <c r="K196" t="s">
        <v>4122</v>
      </c>
    </row>
    <row r="197" spans="1:11">
      <c r="A197">
        <v>224</v>
      </c>
      <c r="B197" t="s">
        <v>4142</v>
      </c>
      <c r="C197" t="s">
        <v>836</v>
      </c>
      <c r="D197">
        <v>0</v>
      </c>
      <c r="E197">
        <v>0</v>
      </c>
      <c r="F197">
        <v>0</v>
      </c>
      <c r="G197" t="s">
        <v>4122</v>
      </c>
      <c r="H197" t="s">
        <v>4122</v>
      </c>
      <c r="I197" t="s">
        <v>4122</v>
      </c>
      <c r="J197">
        <v>0</v>
      </c>
      <c r="K197" t="s">
        <v>4122</v>
      </c>
    </row>
    <row r="198" spans="1:11">
      <c r="A198">
        <v>225</v>
      </c>
      <c r="B198" t="s">
        <v>4142</v>
      </c>
      <c r="C198" t="s">
        <v>4144</v>
      </c>
      <c r="D198">
        <v>1</v>
      </c>
      <c r="E198">
        <v>0</v>
      </c>
      <c r="F198">
        <v>0</v>
      </c>
      <c r="G198" t="s">
        <v>4122</v>
      </c>
      <c r="H198" t="s">
        <v>4122</v>
      </c>
      <c r="I198" t="s">
        <v>4122</v>
      </c>
      <c r="J198">
        <v>1</v>
      </c>
      <c r="K198" t="s">
        <v>4122</v>
      </c>
    </row>
    <row r="199" spans="1:11">
      <c r="A199">
        <v>226</v>
      </c>
      <c r="B199" t="s">
        <v>4142</v>
      </c>
      <c r="C199" t="s">
        <v>837</v>
      </c>
      <c r="D199">
        <v>0</v>
      </c>
      <c r="E199">
        <v>0</v>
      </c>
      <c r="F199">
        <v>0</v>
      </c>
      <c r="G199" t="s">
        <v>4122</v>
      </c>
      <c r="H199" t="s">
        <v>4122</v>
      </c>
      <c r="I199" t="s">
        <v>4122</v>
      </c>
      <c r="J199">
        <v>0</v>
      </c>
      <c r="K199" t="s">
        <v>4122</v>
      </c>
    </row>
    <row r="200" spans="1:11">
      <c r="A200">
        <v>252</v>
      </c>
      <c r="B200" t="s">
        <v>4145</v>
      </c>
      <c r="C200" t="s">
        <v>4146</v>
      </c>
      <c r="D200" t="s">
        <v>4122</v>
      </c>
      <c r="E200">
        <v>0</v>
      </c>
      <c r="F200">
        <v>0</v>
      </c>
      <c r="G200">
        <v>0</v>
      </c>
      <c r="H200">
        <v>1</v>
      </c>
      <c r="I200">
        <v>5</v>
      </c>
      <c r="J200">
        <v>6</v>
      </c>
      <c r="K200">
        <v>6</v>
      </c>
    </row>
    <row r="201" spans="1:11">
      <c r="A201">
        <v>253</v>
      </c>
      <c r="B201" t="s">
        <v>4145</v>
      </c>
      <c r="C201" t="s">
        <v>672</v>
      </c>
      <c r="D201">
        <v>0</v>
      </c>
      <c r="E201">
        <v>0</v>
      </c>
      <c r="F201">
        <v>0</v>
      </c>
      <c r="G201">
        <v>0</v>
      </c>
      <c r="H201">
        <v>0</v>
      </c>
      <c r="I201">
        <v>2</v>
      </c>
      <c r="J201">
        <v>2</v>
      </c>
      <c r="K201">
        <v>14</v>
      </c>
    </row>
    <row r="202" spans="1:11">
      <c r="A202">
        <v>373</v>
      </c>
      <c r="B202" t="s">
        <v>794</v>
      </c>
      <c r="C202" t="s">
        <v>4386</v>
      </c>
      <c r="D202" t="s">
        <v>4122</v>
      </c>
      <c r="E202" t="s">
        <v>4413</v>
      </c>
      <c r="F202" t="s">
        <v>4413</v>
      </c>
      <c r="G202" t="s">
        <v>4413</v>
      </c>
      <c r="H202" t="s">
        <v>4413</v>
      </c>
      <c r="I202" t="s">
        <v>4413</v>
      </c>
      <c r="J202">
        <v>0</v>
      </c>
      <c r="K202" t="s">
        <v>4122</v>
      </c>
    </row>
    <row r="203" spans="1:11">
      <c r="A203">
        <v>254</v>
      </c>
      <c r="B203" t="s">
        <v>4145</v>
      </c>
      <c r="C203" t="s">
        <v>734</v>
      </c>
      <c r="D203" t="s">
        <v>4122</v>
      </c>
      <c r="E203">
        <v>0</v>
      </c>
      <c r="F203">
        <v>0</v>
      </c>
      <c r="G203">
        <v>0</v>
      </c>
      <c r="H203">
        <v>0</v>
      </c>
      <c r="I203">
        <v>0</v>
      </c>
      <c r="J203">
        <v>0</v>
      </c>
      <c r="K203">
        <v>8</v>
      </c>
    </row>
    <row r="204" spans="1:11">
      <c r="A204">
        <v>255</v>
      </c>
      <c r="B204" t="s">
        <v>4145</v>
      </c>
      <c r="C204" t="s">
        <v>717</v>
      </c>
      <c r="D204" t="s">
        <v>4122</v>
      </c>
      <c r="E204">
        <v>0</v>
      </c>
      <c r="F204">
        <v>0</v>
      </c>
      <c r="G204">
        <v>0</v>
      </c>
      <c r="H204">
        <v>2</v>
      </c>
      <c r="I204">
        <v>1</v>
      </c>
      <c r="J204">
        <v>3</v>
      </c>
      <c r="K204">
        <v>15</v>
      </c>
    </row>
    <row r="205" spans="1:11">
      <c r="A205">
        <v>256</v>
      </c>
      <c r="B205" t="s">
        <v>4145</v>
      </c>
      <c r="C205" t="s">
        <v>703</v>
      </c>
      <c r="D205">
        <v>5</v>
      </c>
      <c r="E205">
        <v>0</v>
      </c>
      <c r="F205">
        <v>0</v>
      </c>
      <c r="G205">
        <v>0</v>
      </c>
      <c r="H205">
        <v>1</v>
      </c>
      <c r="I205">
        <v>1</v>
      </c>
      <c r="J205">
        <v>7</v>
      </c>
      <c r="K205">
        <v>16</v>
      </c>
    </row>
    <row r="206" spans="1:11">
      <c r="A206">
        <v>257</v>
      </c>
      <c r="B206" t="s">
        <v>4145</v>
      </c>
      <c r="C206" t="s">
        <v>714</v>
      </c>
      <c r="D206" t="s">
        <v>4122</v>
      </c>
      <c r="E206">
        <v>0</v>
      </c>
      <c r="F206">
        <v>0</v>
      </c>
      <c r="G206">
        <v>0</v>
      </c>
      <c r="H206">
        <v>0</v>
      </c>
      <c r="I206">
        <v>0</v>
      </c>
      <c r="J206">
        <v>0</v>
      </c>
      <c r="K206">
        <v>17</v>
      </c>
    </row>
    <row r="207" spans="1:11">
      <c r="A207">
        <v>258</v>
      </c>
      <c r="B207" t="s">
        <v>4145</v>
      </c>
      <c r="C207" t="s">
        <v>516</v>
      </c>
      <c r="D207">
        <v>0</v>
      </c>
      <c r="E207">
        <v>0</v>
      </c>
      <c r="F207">
        <v>0</v>
      </c>
      <c r="G207">
        <v>0</v>
      </c>
      <c r="H207">
        <v>0</v>
      </c>
      <c r="I207">
        <v>0</v>
      </c>
      <c r="J207">
        <v>0</v>
      </c>
      <c r="K207" t="s">
        <v>4122</v>
      </c>
    </row>
    <row r="208" spans="1:11">
      <c r="A208">
        <v>259</v>
      </c>
      <c r="B208" t="s">
        <v>4145</v>
      </c>
      <c r="C208" t="s">
        <v>527</v>
      </c>
      <c r="D208">
        <v>0</v>
      </c>
      <c r="E208">
        <v>0</v>
      </c>
      <c r="F208">
        <v>0</v>
      </c>
      <c r="G208">
        <v>0</v>
      </c>
      <c r="H208">
        <v>1</v>
      </c>
      <c r="I208">
        <v>0</v>
      </c>
      <c r="J208">
        <v>1</v>
      </c>
      <c r="K208" t="s">
        <v>4122</v>
      </c>
    </row>
    <row r="209" spans="1:11">
      <c r="A209">
        <v>260</v>
      </c>
      <c r="B209" t="s">
        <v>4145</v>
      </c>
      <c r="C209" t="s">
        <v>519</v>
      </c>
      <c r="D209">
        <v>0</v>
      </c>
      <c r="E209">
        <v>0</v>
      </c>
      <c r="F209">
        <v>0</v>
      </c>
      <c r="G209">
        <v>0</v>
      </c>
      <c r="H209">
        <v>0</v>
      </c>
      <c r="I209">
        <v>2</v>
      </c>
      <c r="J209">
        <v>2</v>
      </c>
      <c r="K209" t="s">
        <v>4122</v>
      </c>
    </row>
    <row r="210" spans="1:11">
      <c r="A210">
        <v>261</v>
      </c>
      <c r="B210" t="s">
        <v>4145</v>
      </c>
      <c r="C210" t="s">
        <v>513</v>
      </c>
      <c r="D210">
        <v>5</v>
      </c>
      <c r="E210">
        <v>0</v>
      </c>
      <c r="F210">
        <v>0</v>
      </c>
      <c r="G210">
        <v>5</v>
      </c>
      <c r="H210">
        <v>6</v>
      </c>
      <c r="I210">
        <v>4</v>
      </c>
      <c r="J210">
        <v>20</v>
      </c>
      <c r="K210" t="s">
        <v>4122</v>
      </c>
    </row>
    <row r="211" spans="1:11">
      <c r="A211">
        <v>262</v>
      </c>
      <c r="B211" t="s">
        <v>4145</v>
      </c>
      <c r="C211" t="s">
        <v>2665</v>
      </c>
      <c r="D211">
        <v>6</v>
      </c>
      <c r="E211">
        <v>0</v>
      </c>
      <c r="F211">
        <v>0</v>
      </c>
      <c r="G211">
        <v>1</v>
      </c>
      <c r="H211">
        <v>3</v>
      </c>
      <c r="I211">
        <v>1</v>
      </c>
      <c r="J211">
        <v>11</v>
      </c>
      <c r="K211" t="s">
        <v>4122</v>
      </c>
    </row>
    <row r="212" spans="1:11">
      <c r="A212">
        <v>263</v>
      </c>
      <c r="B212" t="s">
        <v>4145</v>
      </c>
      <c r="C212" t="s">
        <v>522</v>
      </c>
      <c r="D212">
        <v>0</v>
      </c>
      <c r="E212">
        <v>1</v>
      </c>
      <c r="F212">
        <v>0</v>
      </c>
      <c r="G212">
        <v>0</v>
      </c>
      <c r="H212">
        <v>0</v>
      </c>
      <c r="I212">
        <v>0</v>
      </c>
      <c r="J212">
        <v>1</v>
      </c>
      <c r="K212" t="s">
        <v>4122</v>
      </c>
    </row>
    <row r="213" spans="1:11">
      <c r="A213">
        <v>264</v>
      </c>
      <c r="B213" t="s">
        <v>4145</v>
      </c>
      <c r="C213" t="s">
        <v>625</v>
      </c>
      <c r="D213">
        <v>0</v>
      </c>
      <c r="E213">
        <v>0</v>
      </c>
      <c r="F213">
        <v>0</v>
      </c>
      <c r="G213">
        <v>0</v>
      </c>
      <c r="H213">
        <v>1</v>
      </c>
      <c r="I213">
        <v>4</v>
      </c>
      <c r="J213">
        <v>5</v>
      </c>
      <c r="K213" t="s">
        <v>4122</v>
      </c>
    </row>
    <row r="214" spans="1:11">
      <c r="A214">
        <v>265</v>
      </c>
      <c r="B214" t="s">
        <v>4145</v>
      </c>
      <c r="C214" t="s">
        <v>4175</v>
      </c>
      <c r="D214" t="s">
        <v>4122</v>
      </c>
      <c r="E214" t="s">
        <v>4122</v>
      </c>
      <c r="F214" t="s">
        <v>4122</v>
      </c>
      <c r="G214">
        <v>0</v>
      </c>
      <c r="H214">
        <v>0</v>
      </c>
      <c r="I214">
        <v>1</v>
      </c>
      <c r="J214">
        <v>1</v>
      </c>
      <c r="K214" t="s">
        <v>4122</v>
      </c>
    </row>
    <row r="215" spans="1:11">
      <c r="A215">
        <v>266</v>
      </c>
      <c r="B215" t="s">
        <v>4145</v>
      </c>
      <c r="C215" t="s">
        <v>619</v>
      </c>
      <c r="D215">
        <v>0</v>
      </c>
      <c r="E215">
        <v>0</v>
      </c>
      <c r="F215">
        <v>0</v>
      </c>
      <c r="G215">
        <v>0</v>
      </c>
      <c r="H215">
        <v>0</v>
      </c>
      <c r="I215">
        <v>4</v>
      </c>
      <c r="J215">
        <v>4</v>
      </c>
      <c r="K215" t="s">
        <v>4122</v>
      </c>
    </row>
    <row r="216" spans="1:11">
      <c r="A216">
        <v>267</v>
      </c>
      <c r="B216" t="s">
        <v>4145</v>
      </c>
      <c r="C216" t="s">
        <v>563</v>
      </c>
      <c r="D216">
        <v>0</v>
      </c>
      <c r="E216">
        <v>0</v>
      </c>
      <c r="F216">
        <v>0</v>
      </c>
      <c r="G216">
        <v>0</v>
      </c>
      <c r="H216">
        <v>0</v>
      </c>
      <c r="I216">
        <v>1</v>
      </c>
      <c r="J216">
        <v>1</v>
      </c>
      <c r="K216" t="s">
        <v>4122</v>
      </c>
    </row>
    <row r="217" spans="1:11">
      <c r="A217">
        <v>268</v>
      </c>
      <c r="B217" t="s">
        <v>4145</v>
      </c>
      <c r="C217" t="s">
        <v>569</v>
      </c>
      <c r="D217">
        <v>0</v>
      </c>
      <c r="E217">
        <v>0</v>
      </c>
      <c r="F217">
        <v>0</v>
      </c>
      <c r="G217">
        <v>0</v>
      </c>
      <c r="H217">
        <v>0</v>
      </c>
      <c r="I217">
        <v>0</v>
      </c>
      <c r="J217">
        <v>0</v>
      </c>
      <c r="K217" t="s">
        <v>4122</v>
      </c>
    </row>
    <row r="218" spans="1:11">
      <c r="A218">
        <v>269</v>
      </c>
      <c r="B218" t="s">
        <v>4145</v>
      </c>
      <c r="C218" t="s">
        <v>524</v>
      </c>
      <c r="D218">
        <v>0</v>
      </c>
      <c r="E218">
        <v>0</v>
      </c>
      <c r="F218">
        <v>0</v>
      </c>
      <c r="G218">
        <v>0</v>
      </c>
      <c r="H218">
        <v>0</v>
      </c>
      <c r="I218">
        <v>2</v>
      </c>
      <c r="J218">
        <v>2</v>
      </c>
      <c r="K218" t="s">
        <v>4122</v>
      </c>
    </row>
    <row r="219" spans="1:11">
      <c r="A219">
        <v>270</v>
      </c>
      <c r="B219" t="s">
        <v>4145</v>
      </c>
      <c r="C219" t="s">
        <v>620</v>
      </c>
      <c r="D219">
        <v>0</v>
      </c>
      <c r="E219">
        <v>0</v>
      </c>
      <c r="F219">
        <v>0</v>
      </c>
      <c r="G219">
        <v>0</v>
      </c>
      <c r="H219">
        <v>1</v>
      </c>
      <c r="I219">
        <v>0</v>
      </c>
      <c r="J219">
        <v>1</v>
      </c>
      <c r="K219" t="s">
        <v>4122</v>
      </c>
    </row>
    <row r="220" spans="1:11">
      <c r="A220">
        <v>271</v>
      </c>
      <c r="B220" t="s">
        <v>4145</v>
      </c>
      <c r="C220" t="s">
        <v>431</v>
      </c>
      <c r="D220">
        <v>0</v>
      </c>
      <c r="E220">
        <v>0</v>
      </c>
      <c r="F220">
        <v>0</v>
      </c>
      <c r="G220">
        <v>0</v>
      </c>
      <c r="H220">
        <v>0</v>
      </c>
      <c r="I220">
        <v>1</v>
      </c>
      <c r="J220">
        <v>1</v>
      </c>
      <c r="K220" t="s">
        <v>4122</v>
      </c>
    </row>
    <row r="221" spans="1:11">
      <c r="A221">
        <v>272</v>
      </c>
      <c r="B221" t="s">
        <v>4145</v>
      </c>
      <c r="C221" t="s">
        <v>434</v>
      </c>
      <c r="D221">
        <v>0</v>
      </c>
      <c r="E221">
        <v>0</v>
      </c>
      <c r="F221">
        <v>0</v>
      </c>
      <c r="G221">
        <v>0</v>
      </c>
      <c r="H221">
        <v>1</v>
      </c>
      <c r="I221">
        <v>5</v>
      </c>
      <c r="J221">
        <v>6</v>
      </c>
      <c r="K221" t="s">
        <v>4122</v>
      </c>
    </row>
    <row r="222" spans="1:11">
      <c r="A222">
        <v>273</v>
      </c>
      <c r="B222" t="s">
        <v>4145</v>
      </c>
      <c r="C222" t="s">
        <v>432</v>
      </c>
      <c r="D222">
        <v>0</v>
      </c>
      <c r="E222">
        <v>0</v>
      </c>
      <c r="F222">
        <v>0</v>
      </c>
      <c r="G222">
        <v>0</v>
      </c>
      <c r="H222">
        <v>0</v>
      </c>
      <c r="I222">
        <v>1</v>
      </c>
      <c r="J222">
        <v>1</v>
      </c>
      <c r="K222" t="s">
        <v>4122</v>
      </c>
    </row>
    <row r="223" spans="1:11">
      <c r="A223">
        <v>274</v>
      </c>
      <c r="B223" t="s">
        <v>4145</v>
      </c>
      <c r="C223" t="s">
        <v>419</v>
      </c>
      <c r="D223" t="s">
        <v>4122</v>
      </c>
      <c r="E223">
        <v>0</v>
      </c>
      <c r="F223">
        <v>0</v>
      </c>
      <c r="G223">
        <v>0</v>
      </c>
      <c r="H223">
        <v>0</v>
      </c>
      <c r="I223">
        <v>0</v>
      </c>
      <c r="J223">
        <v>0</v>
      </c>
      <c r="K223" t="s">
        <v>4122</v>
      </c>
    </row>
    <row r="224" spans="1:11">
      <c r="A224">
        <v>275</v>
      </c>
      <c r="B224" t="s">
        <v>4145</v>
      </c>
      <c r="C224" t="s">
        <v>407</v>
      </c>
      <c r="D224">
        <v>0</v>
      </c>
      <c r="E224">
        <v>0</v>
      </c>
      <c r="F224">
        <v>0</v>
      </c>
      <c r="G224">
        <v>0</v>
      </c>
      <c r="H224">
        <v>1</v>
      </c>
      <c r="I224">
        <v>0</v>
      </c>
      <c r="J224">
        <v>1</v>
      </c>
      <c r="K224" t="s">
        <v>4122</v>
      </c>
    </row>
    <row r="225" spans="1:11">
      <c r="A225">
        <v>276</v>
      </c>
      <c r="B225" t="s">
        <v>4145</v>
      </c>
      <c r="C225" t="s">
        <v>838</v>
      </c>
      <c r="D225">
        <v>1</v>
      </c>
      <c r="E225">
        <v>0</v>
      </c>
      <c r="F225">
        <v>0</v>
      </c>
      <c r="G225">
        <v>0</v>
      </c>
      <c r="H225">
        <v>0</v>
      </c>
      <c r="I225">
        <v>0</v>
      </c>
      <c r="J225">
        <v>1</v>
      </c>
      <c r="K225" t="s">
        <v>4122</v>
      </c>
    </row>
    <row r="226" spans="1:11">
      <c r="A226">
        <v>277</v>
      </c>
      <c r="B226" t="s">
        <v>4145</v>
      </c>
      <c r="C226" t="s">
        <v>281</v>
      </c>
      <c r="D226" t="s">
        <v>4122</v>
      </c>
      <c r="E226">
        <v>0</v>
      </c>
      <c r="F226">
        <v>0</v>
      </c>
      <c r="G226">
        <v>0</v>
      </c>
      <c r="H226">
        <v>0</v>
      </c>
      <c r="I226">
        <v>1</v>
      </c>
      <c r="J226">
        <v>1</v>
      </c>
      <c r="K226" t="s">
        <v>4122</v>
      </c>
    </row>
    <row r="227" spans="1:11">
      <c r="A227">
        <v>278</v>
      </c>
      <c r="B227" t="s">
        <v>4145</v>
      </c>
      <c r="C227" t="s">
        <v>443</v>
      </c>
      <c r="D227">
        <v>1</v>
      </c>
      <c r="E227" t="s">
        <v>4122</v>
      </c>
      <c r="F227" t="s">
        <v>4122</v>
      </c>
      <c r="G227" t="s">
        <v>4122</v>
      </c>
      <c r="H227" t="s">
        <v>4122</v>
      </c>
      <c r="I227" t="s">
        <v>4122</v>
      </c>
      <c r="J227">
        <v>1</v>
      </c>
      <c r="K227" t="s">
        <v>4122</v>
      </c>
    </row>
    <row r="228" spans="1:11">
      <c r="A228">
        <v>279</v>
      </c>
      <c r="B228" t="s">
        <v>4145</v>
      </c>
      <c r="C228" t="s">
        <v>395</v>
      </c>
      <c r="D228">
        <v>2</v>
      </c>
      <c r="E228">
        <v>0</v>
      </c>
      <c r="F228">
        <v>0</v>
      </c>
      <c r="G228">
        <v>0</v>
      </c>
      <c r="H228">
        <v>0</v>
      </c>
      <c r="I228">
        <v>1</v>
      </c>
      <c r="J228">
        <v>3</v>
      </c>
      <c r="K228" t="s">
        <v>4122</v>
      </c>
    </row>
    <row r="229" spans="1:11">
      <c r="A229">
        <v>280</v>
      </c>
      <c r="B229" t="s">
        <v>4145</v>
      </c>
      <c r="C229" t="s">
        <v>376</v>
      </c>
      <c r="D229">
        <v>0</v>
      </c>
      <c r="E229">
        <v>0</v>
      </c>
      <c r="F229">
        <v>0</v>
      </c>
      <c r="G229">
        <v>0</v>
      </c>
      <c r="H229">
        <v>0</v>
      </c>
      <c r="I229">
        <v>0</v>
      </c>
      <c r="J229">
        <v>0</v>
      </c>
      <c r="K229" t="s">
        <v>4122</v>
      </c>
    </row>
    <row r="230" spans="1:11">
      <c r="A230">
        <v>281</v>
      </c>
      <c r="B230" t="s">
        <v>4145</v>
      </c>
      <c r="C230" t="s">
        <v>839</v>
      </c>
      <c r="D230" t="s">
        <v>4122</v>
      </c>
      <c r="E230">
        <v>0</v>
      </c>
      <c r="F230">
        <v>0</v>
      </c>
      <c r="G230">
        <v>0</v>
      </c>
      <c r="H230">
        <v>0</v>
      </c>
      <c r="I230">
        <v>0</v>
      </c>
      <c r="J230">
        <v>0</v>
      </c>
      <c r="K230" t="s">
        <v>4122</v>
      </c>
    </row>
    <row r="231" spans="1:11">
      <c r="A231">
        <v>282</v>
      </c>
      <c r="B231" t="s">
        <v>4145</v>
      </c>
      <c r="C231" t="s">
        <v>448</v>
      </c>
      <c r="D231">
        <v>0</v>
      </c>
      <c r="E231">
        <v>0</v>
      </c>
      <c r="F231">
        <v>0</v>
      </c>
      <c r="G231">
        <v>0</v>
      </c>
      <c r="H231">
        <v>0</v>
      </c>
      <c r="I231">
        <v>1</v>
      </c>
      <c r="J231">
        <v>1</v>
      </c>
      <c r="K231" t="s">
        <v>4122</v>
      </c>
    </row>
    <row r="232" spans="1:11">
      <c r="A232">
        <v>283</v>
      </c>
      <c r="B232" t="s">
        <v>4145</v>
      </c>
      <c r="C232" t="s">
        <v>445</v>
      </c>
      <c r="D232">
        <v>0</v>
      </c>
      <c r="E232">
        <v>0</v>
      </c>
      <c r="F232">
        <v>0</v>
      </c>
      <c r="G232" t="s">
        <v>4122</v>
      </c>
      <c r="H232" t="s">
        <v>4122</v>
      </c>
      <c r="I232" t="s">
        <v>4122</v>
      </c>
      <c r="J232">
        <v>0</v>
      </c>
      <c r="K232" t="s">
        <v>4122</v>
      </c>
    </row>
    <row r="233" spans="1:11">
      <c r="A233">
        <v>284</v>
      </c>
      <c r="B233" t="s">
        <v>4145</v>
      </c>
      <c r="C233" t="s">
        <v>4176</v>
      </c>
      <c r="D233">
        <v>0</v>
      </c>
      <c r="E233">
        <v>0</v>
      </c>
      <c r="F233">
        <v>0</v>
      </c>
      <c r="G233">
        <v>1</v>
      </c>
      <c r="H233">
        <v>2</v>
      </c>
      <c r="I233">
        <v>4</v>
      </c>
      <c r="J233">
        <v>7</v>
      </c>
      <c r="K233" t="s">
        <v>4122</v>
      </c>
    </row>
    <row r="234" spans="1:11">
      <c r="A234">
        <v>285</v>
      </c>
      <c r="B234" t="s">
        <v>4145</v>
      </c>
      <c r="C234" t="s">
        <v>329</v>
      </c>
      <c r="D234">
        <v>0</v>
      </c>
      <c r="E234">
        <v>0</v>
      </c>
      <c r="F234">
        <v>0</v>
      </c>
      <c r="G234">
        <v>0</v>
      </c>
      <c r="H234">
        <v>2</v>
      </c>
      <c r="I234">
        <v>3</v>
      </c>
      <c r="J234">
        <v>5</v>
      </c>
      <c r="K234" t="s">
        <v>4122</v>
      </c>
    </row>
    <row r="235" spans="1:11">
      <c r="A235">
        <v>286</v>
      </c>
      <c r="B235" t="s">
        <v>4145</v>
      </c>
      <c r="C235" t="s">
        <v>326</v>
      </c>
      <c r="D235">
        <v>0</v>
      </c>
      <c r="E235">
        <v>0</v>
      </c>
      <c r="F235">
        <v>0</v>
      </c>
      <c r="G235">
        <v>0</v>
      </c>
      <c r="H235">
        <v>0</v>
      </c>
      <c r="I235">
        <v>1</v>
      </c>
      <c r="J235">
        <v>1</v>
      </c>
      <c r="K235" t="s">
        <v>4122</v>
      </c>
    </row>
    <row r="236" spans="1:11">
      <c r="A236">
        <v>287</v>
      </c>
      <c r="B236" t="s">
        <v>4145</v>
      </c>
      <c r="C236" t="s">
        <v>4177</v>
      </c>
      <c r="D236" t="s">
        <v>4122</v>
      </c>
      <c r="E236" t="s">
        <v>4122</v>
      </c>
      <c r="F236" t="s">
        <v>4122</v>
      </c>
      <c r="G236">
        <v>0</v>
      </c>
      <c r="H236">
        <v>0</v>
      </c>
      <c r="I236">
        <v>0</v>
      </c>
      <c r="J236">
        <v>0</v>
      </c>
      <c r="K236" t="s">
        <v>4122</v>
      </c>
    </row>
    <row r="237" spans="1:11">
      <c r="A237">
        <v>288</v>
      </c>
      <c r="B237" t="s">
        <v>4145</v>
      </c>
      <c r="C237" t="s">
        <v>840</v>
      </c>
      <c r="D237">
        <v>0</v>
      </c>
      <c r="E237">
        <v>0</v>
      </c>
      <c r="F237">
        <v>0</v>
      </c>
      <c r="G237" t="s">
        <v>4122</v>
      </c>
      <c r="H237" t="s">
        <v>4122</v>
      </c>
      <c r="I237" t="s">
        <v>4122</v>
      </c>
      <c r="J237">
        <v>0</v>
      </c>
      <c r="K237" t="s">
        <v>4122</v>
      </c>
    </row>
    <row r="238" spans="1:11">
      <c r="A238">
        <v>289</v>
      </c>
      <c r="B238" t="s">
        <v>4145</v>
      </c>
      <c r="C238" t="s">
        <v>841</v>
      </c>
      <c r="D238">
        <v>0</v>
      </c>
      <c r="E238">
        <v>0</v>
      </c>
      <c r="F238">
        <v>0</v>
      </c>
      <c r="G238" t="s">
        <v>4122</v>
      </c>
      <c r="H238" t="s">
        <v>4122</v>
      </c>
      <c r="I238" t="s">
        <v>4122</v>
      </c>
      <c r="J238">
        <v>0</v>
      </c>
      <c r="K238" t="s">
        <v>4122</v>
      </c>
    </row>
    <row r="239" spans="1:11">
      <c r="A239">
        <v>290</v>
      </c>
      <c r="B239" t="s">
        <v>4145</v>
      </c>
      <c r="C239" t="s">
        <v>309</v>
      </c>
      <c r="D239">
        <v>0</v>
      </c>
      <c r="E239">
        <v>0</v>
      </c>
      <c r="F239">
        <v>0</v>
      </c>
      <c r="G239">
        <v>0</v>
      </c>
      <c r="H239">
        <v>0</v>
      </c>
      <c r="I239">
        <v>1</v>
      </c>
      <c r="J239">
        <v>1</v>
      </c>
      <c r="K239" t="s">
        <v>4122</v>
      </c>
    </row>
    <row r="240" spans="1:11">
      <c r="A240">
        <v>291</v>
      </c>
      <c r="B240" t="s">
        <v>4145</v>
      </c>
      <c r="C240" t="s">
        <v>842</v>
      </c>
      <c r="D240">
        <v>0</v>
      </c>
      <c r="E240">
        <v>0</v>
      </c>
      <c r="F240">
        <v>0</v>
      </c>
      <c r="G240" t="s">
        <v>4122</v>
      </c>
      <c r="H240" t="s">
        <v>4122</v>
      </c>
      <c r="I240" t="s">
        <v>4122</v>
      </c>
      <c r="J240">
        <v>0</v>
      </c>
      <c r="K240" t="s">
        <v>4122</v>
      </c>
    </row>
    <row r="241" spans="1:11">
      <c r="A241">
        <v>292</v>
      </c>
      <c r="B241" t="s">
        <v>4145</v>
      </c>
      <c r="C241" t="s">
        <v>306</v>
      </c>
      <c r="D241" t="s">
        <v>4122</v>
      </c>
      <c r="E241" t="s">
        <v>4122</v>
      </c>
      <c r="F241" t="s">
        <v>4122</v>
      </c>
      <c r="G241">
        <v>0</v>
      </c>
      <c r="H241">
        <v>0</v>
      </c>
      <c r="I241">
        <v>4</v>
      </c>
      <c r="J241">
        <v>4</v>
      </c>
      <c r="K241" t="s">
        <v>4122</v>
      </c>
    </row>
    <row r="242" spans="1:11">
      <c r="A242">
        <v>293</v>
      </c>
      <c r="B242" t="s">
        <v>4145</v>
      </c>
      <c r="C242" t="s">
        <v>277</v>
      </c>
      <c r="D242">
        <v>0</v>
      </c>
      <c r="E242">
        <v>0</v>
      </c>
      <c r="F242">
        <v>0</v>
      </c>
      <c r="G242" t="s">
        <v>4122</v>
      </c>
      <c r="H242" t="s">
        <v>4122</v>
      </c>
      <c r="I242" t="s">
        <v>4122</v>
      </c>
      <c r="J242">
        <v>0</v>
      </c>
      <c r="K242" t="s">
        <v>4122</v>
      </c>
    </row>
    <row r="243" spans="1:11">
      <c r="A243">
        <v>294</v>
      </c>
      <c r="B243" t="s">
        <v>4145</v>
      </c>
      <c r="C243" t="s">
        <v>274</v>
      </c>
      <c r="D243">
        <v>0</v>
      </c>
      <c r="E243">
        <v>0</v>
      </c>
      <c r="F243">
        <v>0</v>
      </c>
      <c r="G243">
        <v>1</v>
      </c>
      <c r="H243">
        <v>4</v>
      </c>
      <c r="I243">
        <v>1</v>
      </c>
      <c r="J243">
        <v>6</v>
      </c>
      <c r="K243" t="s">
        <v>4122</v>
      </c>
    </row>
    <row r="244" spans="1:11">
      <c r="A244">
        <v>295</v>
      </c>
      <c r="B244" t="s">
        <v>4145</v>
      </c>
      <c r="C244" t="s">
        <v>271</v>
      </c>
      <c r="D244">
        <v>0</v>
      </c>
      <c r="E244">
        <v>0</v>
      </c>
      <c r="F244">
        <v>0</v>
      </c>
      <c r="G244">
        <v>0</v>
      </c>
      <c r="H244">
        <v>0</v>
      </c>
      <c r="I244">
        <v>0</v>
      </c>
      <c r="J244">
        <v>0</v>
      </c>
      <c r="K244" t="s">
        <v>4122</v>
      </c>
    </row>
    <row r="245" spans="1:11">
      <c r="A245">
        <v>296</v>
      </c>
      <c r="B245" t="s">
        <v>4145</v>
      </c>
      <c r="C245" t="s">
        <v>864</v>
      </c>
      <c r="D245">
        <v>0</v>
      </c>
      <c r="E245">
        <v>0</v>
      </c>
      <c r="F245">
        <v>0</v>
      </c>
      <c r="G245">
        <v>3</v>
      </c>
      <c r="H245">
        <v>6</v>
      </c>
      <c r="I245">
        <v>0</v>
      </c>
      <c r="J245">
        <v>9</v>
      </c>
      <c r="K245" t="s">
        <v>4122</v>
      </c>
    </row>
    <row r="246" spans="1:11">
      <c r="A246">
        <v>297</v>
      </c>
      <c r="B246" t="s">
        <v>4145</v>
      </c>
      <c r="C246" t="s">
        <v>865</v>
      </c>
      <c r="D246">
        <v>0</v>
      </c>
      <c r="E246">
        <v>0</v>
      </c>
      <c r="F246">
        <v>0</v>
      </c>
      <c r="G246">
        <v>0</v>
      </c>
      <c r="H246">
        <v>0</v>
      </c>
      <c r="I246">
        <v>0</v>
      </c>
      <c r="J246">
        <v>0</v>
      </c>
      <c r="K246" t="s">
        <v>4122</v>
      </c>
    </row>
    <row r="247" spans="1:11">
      <c r="A247">
        <v>298</v>
      </c>
      <c r="B247" t="s">
        <v>4145</v>
      </c>
      <c r="C247" t="s">
        <v>4178</v>
      </c>
      <c r="D247" t="s">
        <v>4122</v>
      </c>
      <c r="E247" t="s">
        <v>4122</v>
      </c>
      <c r="F247" t="s">
        <v>4122</v>
      </c>
      <c r="G247">
        <v>0</v>
      </c>
      <c r="H247">
        <v>0</v>
      </c>
      <c r="I247">
        <v>0</v>
      </c>
      <c r="J247">
        <v>0</v>
      </c>
      <c r="K247" t="s">
        <v>4122</v>
      </c>
    </row>
    <row r="248" spans="1:11">
      <c r="A248">
        <v>299</v>
      </c>
      <c r="B248" t="s">
        <v>4145</v>
      </c>
      <c r="C248" t="s">
        <v>4502</v>
      </c>
      <c r="D248" t="s">
        <v>4122</v>
      </c>
      <c r="E248">
        <v>0</v>
      </c>
      <c r="F248">
        <v>0</v>
      </c>
      <c r="G248">
        <v>0</v>
      </c>
      <c r="H248">
        <v>0</v>
      </c>
      <c r="I248">
        <v>1</v>
      </c>
      <c r="J248">
        <v>1</v>
      </c>
      <c r="K248" t="s">
        <v>4122</v>
      </c>
    </row>
    <row r="249" spans="1:11">
      <c r="A249" s="42">
        <v>306</v>
      </c>
      <c r="B249" s="42" t="s">
        <v>794</v>
      </c>
      <c r="C249" s="42" t="s">
        <v>4503</v>
      </c>
      <c r="D249" s="42">
        <v>0</v>
      </c>
      <c r="E249" s="42">
        <v>0</v>
      </c>
      <c r="F249" s="42">
        <v>0</v>
      </c>
      <c r="G249" s="42" t="s">
        <v>4122</v>
      </c>
      <c r="H249" s="42" t="s">
        <v>4122</v>
      </c>
      <c r="I249" s="42" t="s">
        <v>4122</v>
      </c>
      <c r="J249" s="42">
        <v>0</v>
      </c>
      <c r="K249" s="42" t="s">
        <v>4122</v>
      </c>
    </row>
    <row r="250" spans="1:11">
      <c r="A250">
        <v>300</v>
      </c>
      <c r="B250" t="s">
        <v>4145</v>
      </c>
      <c r="C250" t="s">
        <v>866</v>
      </c>
      <c r="D250">
        <v>0</v>
      </c>
      <c r="E250">
        <v>0</v>
      </c>
      <c r="F250">
        <v>0</v>
      </c>
      <c r="G250">
        <v>0</v>
      </c>
      <c r="H250">
        <v>1</v>
      </c>
      <c r="I250">
        <v>4</v>
      </c>
      <c r="J250">
        <v>5</v>
      </c>
      <c r="K250" t="s">
        <v>4122</v>
      </c>
    </row>
    <row r="251" spans="1:11">
      <c r="A251" s="42">
        <v>304</v>
      </c>
      <c r="B251" s="42" t="s">
        <v>4145</v>
      </c>
      <c r="C251" s="42" t="s">
        <v>846</v>
      </c>
      <c r="D251" s="42">
        <v>0</v>
      </c>
      <c r="E251" s="42">
        <v>0</v>
      </c>
      <c r="F251" s="42">
        <v>0</v>
      </c>
      <c r="G251" s="42" t="s">
        <v>4122</v>
      </c>
      <c r="H251" s="42" t="s">
        <v>4122</v>
      </c>
      <c r="I251" s="42" t="s">
        <v>4122</v>
      </c>
      <c r="J251" s="42">
        <v>0</v>
      </c>
      <c r="K251" s="42" t="s">
        <v>4122</v>
      </c>
    </row>
    <row r="252" spans="1:11">
      <c r="A252" s="42"/>
      <c r="B252" s="42" t="s">
        <v>4145</v>
      </c>
      <c r="C252" s="42" t="s">
        <v>4504</v>
      </c>
      <c r="D252" s="42" t="s">
        <v>4122</v>
      </c>
      <c r="E252" s="42">
        <v>0</v>
      </c>
      <c r="F252" s="42">
        <v>0</v>
      </c>
      <c r="G252" s="42" t="s">
        <v>4122</v>
      </c>
      <c r="H252" s="42" t="s">
        <v>4122</v>
      </c>
      <c r="I252" s="42" t="s">
        <v>4122</v>
      </c>
      <c r="J252" s="42">
        <v>0</v>
      </c>
      <c r="K252" s="42" t="s">
        <v>4122</v>
      </c>
    </row>
    <row r="253" spans="1:11">
      <c r="A253" s="42"/>
      <c r="B253" s="42" t="s">
        <v>4145</v>
      </c>
      <c r="C253" s="42" t="s">
        <v>4505</v>
      </c>
      <c r="D253" s="42" t="s">
        <v>4122</v>
      </c>
      <c r="E253" s="42">
        <v>0</v>
      </c>
      <c r="F253" s="42">
        <v>0</v>
      </c>
      <c r="G253" s="42" t="s">
        <v>4122</v>
      </c>
      <c r="H253" s="42" t="s">
        <v>4122</v>
      </c>
      <c r="I253" s="42" t="s">
        <v>4122</v>
      </c>
      <c r="J253" s="42">
        <v>0</v>
      </c>
      <c r="K253" s="42" t="s">
        <v>4122</v>
      </c>
    </row>
    <row r="254" spans="1:11">
      <c r="A254">
        <v>301</v>
      </c>
      <c r="B254" t="s">
        <v>4145</v>
      </c>
      <c r="C254" t="s">
        <v>843</v>
      </c>
      <c r="D254">
        <v>0</v>
      </c>
      <c r="E254">
        <v>0</v>
      </c>
      <c r="F254">
        <v>0</v>
      </c>
      <c r="G254">
        <v>0</v>
      </c>
      <c r="H254">
        <v>0</v>
      </c>
      <c r="I254">
        <v>0</v>
      </c>
      <c r="J254">
        <v>0</v>
      </c>
      <c r="K254" t="s">
        <v>4122</v>
      </c>
    </row>
    <row r="255" spans="1:11">
      <c r="A255">
        <v>302</v>
      </c>
      <c r="B255" t="s">
        <v>4145</v>
      </c>
      <c r="C255" t="s">
        <v>844</v>
      </c>
      <c r="D255">
        <v>0</v>
      </c>
      <c r="E255">
        <v>0</v>
      </c>
      <c r="F255">
        <v>0</v>
      </c>
      <c r="G255" t="s">
        <v>4122</v>
      </c>
      <c r="H255" t="s">
        <v>4122</v>
      </c>
      <c r="I255" t="s">
        <v>4122</v>
      </c>
      <c r="J255">
        <v>0</v>
      </c>
      <c r="K255" t="s">
        <v>4122</v>
      </c>
    </row>
    <row r="256" spans="1:11">
      <c r="A256">
        <v>303</v>
      </c>
      <c r="B256" t="s">
        <v>4145</v>
      </c>
      <c r="C256" t="s">
        <v>845</v>
      </c>
      <c r="D256">
        <v>1</v>
      </c>
      <c r="E256">
        <v>0</v>
      </c>
      <c r="F256">
        <v>0</v>
      </c>
      <c r="G256" t="s">
        <v>4122</v>
      </c>
      <c r="H256" t="s">
        <v>4122</v>
      </c>
      <c r="I256" t="s">
        <v>4122</v>
      </c>
      <c r="J256">
        <v>1</v>
      </c>
      <c r="K256" t="s">
        <v>4122</v>
      </c>
    </row>
    <row r="257" spans="1:11">
      <c r="A257">
        <v>305</v>
      </c>
      <c r="B257" t="s">
        <v>4145</v>
      </c>
      <c r="C257" t="s">
        <v>3083</v>
      </c>
      <c r="D257">
        <v>3</v>
      </c>
      <c r="E257">
        <v>0</v>
      </c>
      <c r="F257">
        <v>0</v>
      </c>
      <c r="G257" t="s">
        <v>4122</v>
      </c>
      <c r="H257" t="s">
        <v>4122</v>
      </c>
      <c r="I257" t="s">
        <v>4122</v>
      </c>
      <c r="J257">
        <v>3</v>
      </c>
      <c r="K257" t="s">
        <v>4122</v>
      </c>
    </row>
    <row r="258" spans="1:11">
      <c r="A258">
        <v>316</v>
      </c>
      <c r="B258" t="s">
        <v>4147</v>
      </c>
      <c r="C258" t="s">
        <v>663</v>
      </c>
      <c r="D258" t="s">
        <v>4122</v>
      </c>
      <c r="E258">
        <v>0</v>
      </c>
      <c r="F258">
        <v>0</v>
      </c>
      <c r="G258">
        <v>3</v>
      </c>
      <c r="H258">
        <v>2</v>
      </c>
      <c r="I258">
        <v>0</v>
      </c>
      <c r="J258">
        <v>5</v>
      </c>
      <c r="K258">
        <v>4</v>
      </c>
    </row>
    <row r="259" spans="1:11">
      <c r="A259">
        <v>374</v>
      </c>
      <c r="B259" t="s">
        <v>795</v>
      </c>
      <c r="C259" t="s">
        <v>4387</v>
      </c>
      <c r="D259" t="s">
        <v>4122</v>
      </c>
      <c r="E259" t="s">
        <v>4413</v>
      </c>
      <c r="F259" t="s">
        <v>4413</v>
      </c>
      <c r="G259" t="s">
        <v>4413</v>
      </c>
      <c r="H259" t="s">
        <v>4413</v>
      </c>
      <c r="I259" t="s">
        <v>4413</v>
      </c>
      <c r="J259">
        <v>0</v>
      </c>
      <c r="K259" t="s">
        <v>4122</v>
      </c>
    </row>
    <row r="260" spans="1:11">
      <c r="A260">
        <v>317</v>
      </c>
      <c r="B260" t="s">
        <v>4147</v>
      </c>
      <c r="C260" t="s">
        <v>669</v>
      </c>
      <c r="D260">
        <v>0</v>
      </c>
      <c r="E260">
        <v>0</v>
      </c>
      <c r="F260">
        <v>0</v>
      </c>
      <c r="G260">
        <v>0</v>
      </c>
      <c r="H260">
        <v>0</v>
      </c>
      <c r="I260">
        <v>0</v>
      </c>
      <c r="J260">
        <v>0</v>
      </c>
      <c r="K260">
        <v>14</v>
      </c>
    </row>
    <row r="261" spans="1:11">
      <c r="A261">
        <v>318</v>
      </c>
      <c r="B261" t="s">
        <v>4147</v>
      </c>
      <c r="C261" t="s">
        <v>688</v>
      </c>
      <c r="D261" t="s">
        <v>4122</v>
      </c>
      <c r="E261">
        <v>0</v>
      </c>
      <c r="F261">
        <v>0</v>
      </c>
      <c r="G261">
        <v>1</v>
      </c>
      <c r="H261">
        <v>2</v>
      </c>
      <c r="I261">
        <v>3</v>
      </c>
      <c r="J261">
        <v>6</v>
      </c>
      <c r="K261">
        <v>18</v>
      </c>
    </row>
    <row r="262" spans="1:11">
      <c r="A262">
        <v>319</v>
      </c>
      <c r="B262" t="s">
        <v>4147</v>
      </c>
      <c r="C262" t="s">
        <v>685</v>
      </c>
      <c r="D262">
        <v>1</v>
      </c>
      <c r="E262">
        <v>0</v>
      </c>
      <c r="F262">
        <v>0</v>
      </c>
      <c r="G262">
        <v>0</v>
      </c>
      <c r="H262">
        <v>2</v>
      </c>
      <c r="I262">
        <v>0</v>
      </c>
      <c r="J262">
        <v>3</v>
      </c>
      <c r="K262">
        <v>18</v>
      </c>
    </row>
    <row r="263" spans="1:11">
      <c r="A263">
        <v>320</v>
      </c>
      <c r="B263" t="s">
        <v>4147</v>
      </c>
      <c r="C263" t="s">
        <v>666</v>
      </c>
      <c r="D263" t="s">
        <v>4122</v>
      </c>
      <c r="E263">
        <v>0</v>
      </c>
      <c r="F263">
        <v>0</v>
      </c>
      <c r="G263">
        <v>2</v>
      </c>
      <c r="H263">
        <v>1</v>
      </c>
      <c r="I263">
        <v>3</v>
      </c>
      <c r="J263">
        <v>6</v>
      </c>
      <c r="K263">
        <v>7</v>
      </c>
    </row>
    <row r="264" spans="1:11">
      <c r="A264">
        <v>321</v>
      </c>
      <c r="B264" t="s">
        <v>4147</v>
      </c>
      <c r="C264" t="s">
        <v>677</v>
      </c>
      <c r="D264" t="s">
        <v>4122</v>
      </c>
      <c r="E264">
        <v>0</v>
      </c>
      <c r="F264">
        <v>0</v>
      </c>
      <c r="G264">
        <v>0</v>
      </c>
      <c r="H264">
        <v>1</v>
      </c>
      <c r="I264">
        <v>0</v>
      </c>
      <c r="J264">
        <v>1</v>
      </c>
      <c r="K264">
        <v>8</v>
      </c>
    </row>
    <row r="265" spans="1:11">
      <c r="A265">
        <v>322</v>
      </c>
      <c r="B265" t="s">
        <v>4147</v>
      </c>
      <c r="C265" t="s">
        <v>682</v>
      </c>
      <c r="D265">
        <v>0</v>
      </c>
      <c r="E265">
        <v>0</v>
      </c>
      <c r="F265">
        <v>0</v>
      </c>
      <c r="G265">
        <v>1</v>
      </c>
      <c r="H265">
        <v>0</v>
      </c>
      <c r="I265">
        <v>0</v>
      </c>
      <c r="J265">
        <v>1</v>
      </c>
      <c r="K265">
        <v>13</v>
      </c>
    </row>
    <row r="266" spans="1:11">
      <c r="A266">
        <v>323</v>
      </c>
      <c r="B266" t="s">
        <v>4147</v>
      </c>
      <c r="C266" t="s">
        <v>679</v>
      </c>
      <c r="D266">
        <v>1</v>
      </c>
      <c r="E266">
        <v>0</v>
      </c>
      <c r="F266">
        <v>0</v>
      </c>
      <c r="G266">
        <v>0</v>
      </c>
      <c r="H266">
        <v>4</v>
      </c>
      <c r="I266">
        <v>3</v>
      </c>
      <c r="J266">
        <v>8</v>
      </c>
      <c r="K266">
        <v>10</v>
      </c>
    </row>
    <row r="267" spans="1:11">
      <c r="A267">
        <v>324</v>
      </c>
      <c r="B267" t="s">
        <v>4147</v>
      </c>
      <c r="C267" t="s">
        <v>647</v>
      </c>
      <c r="D267" t="s">
        <v>4122</v>
      </c>
      <c r="E267">
        <v>0</v>
      </c>
      <c r="F267">
        <v>0</v>
      </c>
      <c r="G267">
        <v>0</v>
      </c>
      <c r="H267">
        <v>0</v>
      </c>
      <c r="I267">
        <v>0</v>
      </c>
      <c r="J267">
        <v>0</v>
      </c>
      <c r="K267">
        <v>6</v>
      </c>
    </row>
    <row r="268" spans="1:11">
      <c r="A268">
        <v>325</v>
      </c>
      <c r="B268" t="s">
        <v>4147</v>
      </c>
      <c r="C268" t="s">
        <v>645</v>
      </c>
      <c r="D268">
        <v>0</v>
      </c>
      <c r="E268">
        <v>0</v>
      </c>
      <c r="F268">
        <v>0</v>
      </c>
      <c r="G268">
        <v>0</v>
      </c>
      <c r="H268">
        <v>0</v>
      </c>
      <c r="I268">
        <v>2</v>
      </c>
      <c r="J268">
        <v>2</v>
      </c>
      <c r="K268">
        <v>16</v>
      </c>
    </row>
    <row r="269" spans="1:11">
      <c r="A269">
        <v>326</v>
      </c>
      <c r="B269" t="s">
        <v>4147</v>
      </c>
      <c r="C269" t="s">
        <v>533</v>
      </c>
      <c r="D269">
        <v>0</v>
      </c>
      <c r="E269">
        <v>0</v>
      </c>
      <c r="F269">
        <v>0</v>
      </c>
      <c r="G269">
        <v>0</v>
      </c>
      <c r="H269">
        <v>1</v>
      </c>
      <c r="I269">
        <v>0</v>
      </c>
      <c r="J269">
        <v>1</v>
      </c>
      <c r="K269" t="s">
        <v>4122</v>
      </c>
    </row>
    <row r="270" spans="1:11">
      <c r="A270">
        <v>327</v>
      </c>
      <c r="B270" t="s">
        <v>4147</v>
      </c>
      <c r="C270" t="s">
        <v>530</v>
      </c>
      <c r="D270">
        <v>5</v>
      </c>
      <c r="E270">
        <v>0</v>
      </c>
      <c r="F270">
        <v>0</v>
      </c>
      <c r="G270">
        <v>0</v>
      </c>
      <c r="H270">
        <v>3</v>
      </c>
      <c r="I270">
        <v>0</v>
      </c>
      <c r="J270">
        <v>8</v>
      </c>
      <c r="K270" t="s">
        <v>4122</v>
      </c>
    </row>
    <row r="271" spans="1:11">
      <c r="A271">
        <v>328</v>
      </c>
      <c r="B271" t="s">
        <v>4147</v>
      </c>
      <c r="C271" t="s">
        <v>506</v>
      </c>
      <c r="D271">
        <v>0</v>
      </c>
      <c r="E271">
        <v>0</v>
      </c>
      <c r="F271">
        <v>0</v>
      </c>
      <c r="G271">
        <v>0</v>
      </c>
      <c r="H271">
        <v>0</v>
      </c>
      <c r="I271">
        <v>1</v>
      </c>
      <c r="J271">
        <v>1</v>
      </c>
      <c r="K271" t="s">
        <v>4122</v>
      </c>
    </row>
    <row r="272" spans="1:11">
      <c r="A272">
        <v>329</v>
      </c>
      <c r="B272" t="s">
        <v>4147</v>
      </c>
      <c r="C272" t="s">
        <v>468</v>
      </c>
      <c r="D272">
        <v>0</v>
      </c>
      <c r="E272">
        <v>0</v>
      </c>
      <c r="F272">
        <v>0</v>
      </c>
      <c r="G272">
        <v>0</v>
      </c>
      <c r="H272">
        <v>0</v>
      </c>
      <c r="I272">
        <v>0</v>
      </c>
      <c r="J272">
        <v>0</v>
      </c>
      <c r="K272" t="s">
        <v>4122</v>
      </c>
    </row>
    <row r="273" spans="1:11">
      <c r="A273">
        <v>330</v>
      </c>
      <c r="B273" t="s">
        <v>4147</v>
      </c>
      <c r="C273" t="s">
        <v>472</v>
      </c>
      <c r="D273">
        <v>0</v>
      </c>
      <c r="E273">
        <v>0</v>
      </c>
      <c r="F273">
        <v>0</v>
      </c>
      <c r="G273">
        <v>1</v>
      </c>
      <c r="H273">
        <v>3</v>
      </c>
      <c r="I273">
        <v>0</v>
      </c>
      <c r="J273">
        <v>4</v>
      </c>
      <c r="K273" t="s">
        <v>4122</v>
      </c>
    </row>
    <row r="274" spans="1:11">
      <c r="A274">
        <v>331</v>
      </c>
      <c r="B274" t="s">
        <v>4147</v>
      </c>
      <c r="C274" t="s">
        <v>428</v>
      </c>
      <c r="D274">
        <v>4</v>
      </c>
      <c r="E274">
        <v>0</v>
      </c>
      <c r="F274">
        <v>0</v>
      </c>
      <c r="G274">
        <v>1</v>
      </c>
      <c r="H274">
        <v>1</v>
      </c>
      <c r="I274">
        <v>1</v>
      </c>
      <c r="J274">
        <v>7</v>
      </c>
      <c r="K274" t="s">
        <v>4122</v>
      </c>
    </row>
    <row r="275" spans="1:11">
      <c r="A275">
        <v>332</v>
      </c>
      <c r="B275" t="s">
        <v>4147</v>
      </c>
      <c r="C275" t="s">
        <v>425</v>
      </c>
      <c r="D275" t="s">
        <v>4122</v>
      </c>
      <c r="E275">
        <v>0</v>
      </c>
      <c r="F275">
        <v>0</v>
      </c>
      <c r="G275">
        <v>0</v>
      </c>
      <c r="H275">
        <v>0</v>
      </c>
      <c r="I275">
        <v>0</v>
      </c>
      <c r="J275">
        <v>0</v>
      </c>
      <c r="K275" t="s">
        <v>4122</v>
      </c>
    </row>
    <row r="276" spans="1:11">
      <c r="A276">
        <v>333</v>
      </c>
      <c r="B276" t="s">
        <v>4147</v>
      </c>
      <c r="C276" t="s">
        <v>404</v>
      </c>
      <c r="D276">
        <v>0</v>
      </c>
      <c r="E276">
        <v>0</v>
      </c>
      <c r="F276">
        <v>0</v>
      </c>
      <c r="G276">
        <v>0</v>
      </c>
      <c r="H276">
        <v>0</v>
      </c>
      <c r="I276">
        <v>0</v>
      </c>
      <c r="J276">
        <v>0</v>
      </c>
      <c r="K276" t="s">
        <v>4122</v>
      </c>
    </row>
    <row r="277" spans="1:11">
      <c r="A277">
        <v>334</v>
      </c>
      <c r="B277" t="s">
        <v>4147</v>
      </c>
      <c r="C277" t="s">
        <v>373</v>
      </c>
      <c r="D277">
        <v>0</v>
      </c>
      <c r="E277">
        <v>0</v>
      </c>
      <c r="F277">
        <v>0</v>
      </c>
      <c r="G277">
        <v>1</v>
      </c>
      <c r="H277">
        <v>0</v>
      </c>
      <c r="I277">
        <v>0</v>
      </c>
      <c r="J277">
        <v>1</v>
      </c>
      <c r="K277" t="s">
        <v>4122</v>
      </c>
    </row>
    <row r="278" spans="1:11">
      <c r="A278">
        <v>335</v>
      </c>
      <c r="B278" t="s">
        <v>4147</v>
      </c>
      <c r="C278" t="s">
        <v>363</v>
      </c>
      <c r="D278">
        <v>5</v>
      </c>
      <c r="E278">
        <v>0</v>
      </c>
      <c r="F278">
        <v>0</v>
      </c>
      <c r="G278">
        <v>4</v>
      </c>
      <c r="H278">
        <v>0</v>
      </c>
      <c r="I278">
        <v>0</v>
      </c>
      <c r="J278">
        <v>9</v>
      </c>
      <c r="K278" t="s">
        <v>4122</v>
      </c>
    </row>
    <row r="279" spans="1:11">
      <c r="A279">
        <v>336</v>
      </c>
      <c r="B279" t="s">
        <v>4147</v>
      </c>
      <c r="C279" t="s">
        <v>323</v>
      </c>
      <c r="D279">
        <v>0</v>
      </c>
      <c r="E279">
        <v>0</v>
      </c>
      <c r="F279">
        <v>0</v>
      </c>
      <c r="G279">
        <v>0</v>
      </c>
      <c r="H279">
        <v>1</v>
      </c>
      <c r="I279">
        <v>3</v>
      </c>
      <c r="J279">
        <v>4</v>
      </c>
      <c r="K279" t="s">
        <v>4122</v>
      </c>
    </row>
    <row r="280" spans="1:11">
      <c r="A280">
        <v>337</v>
      </c>
      <c r="B280" t="s">
        <v>4147</v>
      </c>
      <c r="C280" t="s">
        <v>320</v>
      </c>
      <c r="D280" t="s">
        <v>4122</v>
      </c>
      <c r="E280">
        <v>0</v>
      </c>
      <c r="F280">
        <v>0</v>
      </c>
      <c r="G280">
        <v>0</v>
      </c>
      <c r="H280">
        <v>0</v>
      </c>
      <c r="I280">
        <v>0</v>
      </c>
      <c r="J280">
        <v>0</v>
      </c>
      <c r="K280" t="s">
        <v>4122</v>
      </c>
    </row>
    <row r="281" spans="1:11">
      <c r="A281">
        <v>338</v>
      </c>
      <c r="B281" t="s">
        <v>4147</v>
      </c>
      <c r="C281" t="s">
        <v>317</v>
      </c>
      <c r="D281" t="s">
        <v>4122</v>
      </c>
      <c r="E281">
        <v>0</v>
      </c>
      <c r="F281">
        <v>0</v>
      </c>
      <c r="G281">
        <v>0</v>
      </c>
      <c r="H281">
        <v>2</v>
      </c>
      <c r="I281">
        <v>0</v>
      </c>
      <c r="J281">
        <v>2</v>
      </c>
      <c r="K281" t="s">
        <v>4122</v>
      </c>
    </row>
    <row r="282" spans="1:11">
      <c r="A282">
        <v>339</v>
      </c>
      <c r="B282" t="s">
        <v>4147</v>
      </c>
      <c r="C282" t="s">
        <v>4179</v>
      </c>
      <c r="D282">
        <v>0</v>
      </c>
      <c r="E282">
        <v>0</v>
      </c>
      <c r="F282">
        <v>0</v>
      </c>
      <c r="G282" t="s">
        <v>4122</v>
      </c>
      <c r="H282" t="s">
        <v>4122</v>
      </c>
      <c r="I282" t="s">
        <v>4122</v>
      </c>
      <c r="J282">
        <v>0</v>
      </c>
      <c r="K282" t="s">
        <v>4122</v>
      </c>
    </row>
    <row r="283" spans="1:11">
      <c r="A283">
        <v>340</v>
      </c>
      <c r="B283" t="s">
        <v>4147</v>
      </c>
      <c r="C283" t="s">
        <v>462</v>
      </c>
      <c r="D283">
        <v>4</v>
      </c>
      <c r="E283">
        <v>0</v>
      </c>
      <c r="F283">
        <v>0</v>
      </c>
      <c r="G283">
        <v>1</v>
      </c>
      <c r="H283">
        <v>0</v>
      </c>
      <c r="I283">
        <v>7</v>
      </c>
      <c r="J283">
        <v>12</v>
      </c>
      <c r="K283" t="s">
        <v>4122</v>
      </c>
    </row>
    <row r="284" spans="1:11">
      <c r="A284">
        <v>341</v>
      </c>
      <c r="B284" t="s">
        <v>4147</v>
      </c>
      <c r="C284" t="s">
        <v>266</v>
      </c>
      <c r="D284">
        <v>0</v>
      </c>
      <c r="E284">
        <v>0</v>
      </c>
      <c r="F284">
        <v>0</v>
      </c>
      <c r="G284">
        <v>0</v>
      </c>
      <c r="H284">
        <v>2</v>
      </c>
      <c r="I284">
        <v>1</v>
      </c>
      <c r="J284">
        <v>3</v>
      </c>
      <c r="K284" t="s">
        <v>4122</v>
      </c>
    </row>
    <row r="285" spans="1:11">
      <c r="A285">
        <v>342</v>
      </c>
      <c r="B285" t="s">
        <v>4147</v>
      </c>
      <c r="C285" t="s">
        <v>847</v>
      </c>
      <c r="D285">
        <v>0</v>
      </c>
      <c r="E285">
        <v>0</v>
      </c>
      <c r="F285">
        <v>0</v>
      </c>
      <c r="G285">
        <v>0</v>
      </c>
      <c r="H285">
        <v>1</v>
      </c>
      <c r="I285">
        <v>0</v>
      </c>
      <c r="J285">
        <v>1</v>
      </c>
      <c r="K285" t="s">
        <v>4122</v>
      </c>
    </row>
    <row r="286" spans="1:11">
      <c r="A286">
        <v>343</v>
      </c>
      <c r="B286" t="s">
        <v>4147</v>
      </c>
      <c r="C286" t="s">
        <v>470</v>
      </c>
      <c r="D286">
        <v>1</v>
      </c>
      <c r="E286">
        <v>0</v>
      </c>
      <c r="F286">
        <v>0</v>
      </c>
      <c r="G286" t="s">
        <v>4122</v>
      </c>
      <c r="H286" t="s">
        <v>4122</v>
      </c>
      <c r="I286" t="s">
        <v>4122</v>
      </c>
      <c r="J286">
        <v>1</v>
      </c>
      <c r="K286" t="s">
        <v>4122</v>
      </c>
    </row>
    <row r="287" spans="1:11">
      <c r="A287">
        <v>344</v>
      </c>
      <c r="B287" t="s">
        <v>4147</v>
      </c>
      <c r="C287" t="s">
        <v>245</v>
      </c>
      <c r="D287">
        <v>0</v>
      </c>
      <c r="E287">
        <v>0</v>
      </c>
      <c r="F287">
        <v>0</v>
      </c>
      <c r="G287" t="s">
        <v>4122</v>
      </c>
      <c r="H287" t="s">
        <v>4122</v>
      </c>
      <c r="I287" t="s">
        <v>4122</v>
      </c>
      <c r="J287">
        <v>0</v>
      </c>
      <c r="K287" t="s">
        <v>4122</v>
      </c>
    </row>
    <row r="288" spans="1:11">
      <c r="A288">
        <v>345</v>
      </c>
      <c r="B288" t="s">
        <v>4147</v>
      </c>
      <c r="C288" t="s">
        <v>217</v>
      </c>
      <c r="D288">
        <v>0</v>
      </c>
      <c r="E288">
        <v>0</v>
      </c>
      <c r="F288">
        <v>0</v>
      </c>
      <c r="G288" t="s">
        <v>4122</v>
      </c>
      <c r="H288" t="s">
        <v>4122</v>
      </c>
      <c r="I288" t="s">
        <v>4122</v>
      </c>
      <c r="J288">
        <v>0</v>
      </c>
      <c r="K288" t="s">
        <v>4122</v>
      </c>
    </row>
    <row r="289" spans="1:11">
      <c r="A289">
        <v>346</v>
      </c>
      <c r="B289" t="s">
        <v>4147</v>
      </c>
      <c r="C289" t="s">
        <v>214</v>
      </c>
      <c r="D289">
        <v>1</v>
      </c>
      <c r="E289">
        <v>0</v>
      </c>
      <c r="F289">
        <v>0</v>
      </c>
      <c r="G289">
        <v>0</v>
      </c>
      <c r="H289">
        <v>3</v>
      </c>
      <c r="I289">
        <v>1</v>
      </c>
      <c r="J289">
        <v>5</v>
      </c>
      <c r="K289" t="s">
        <v>4122</v>
      </c>
    </row>
    <row r="290" spans="1:11">
      <c r="A290">
        <v>347</v>
      </c>
      <c r="B290" t="s">
        <v>4147</v>
      </c>
      <c r="C290" t="s">
        <v>200</v>
      </c>
      <c r="D290">
        <v>0</v>
      </c>
      <c r="E290">
        <v>0</v>
      </c>
      <c r="F290">
        <v>0</v>
      </c>
      <c r="G290">
        <v>0</v>
      </c>
      <c r="H290">
        <v>3</v>
      </c>
      <c r="I290">
        <v>1</v>
      </c>
      <c r="J290">
        <v>4</v>
      </c>
      <c r="K290" t="s">
        <v>4122</v>
      </c>
    </row>
    <row r="291" spans="1:11">
      <c r="A291">
        <v>348</v>
      </c>
      <c r="B291" t="s">
        <v>4147</v>
      </c>
      <c r="C291" t="s">
        <v>196</v>
      </c>
      <c r="D291">
        <v>0</v>
      </c>
      <c r="E291">
        <v>0</v>
      </c>
      <c r="F291">
        <v>0</v>
      </c>
      <c r="G291" t="s">
        <v>4122</v>
      </c>
      <c r="H291" t="s">
        <v>4122</v>
      </c>
      <c r="I291" t="s">
        <v>4122</v>
      </c>
      <c r="J291">
        <v>0</v>
      </c>
      <c r="K291" t="s">
        <v>4122</v>
      </c>
    </row>
    <row r="292" spans="1:11">
      <c r="A292">
        <v>349</v>
      </c>
      <c r="B292" t="s">
        <v>4147</v>
      </c>
      <c r="C292" t="s">
        <v>465</v>
      </c>
      <c r="D292">
        <v>3</v>
      </c>
      <c r="E292">
        <v>0</v>
      </c>
      <c r="F292">
        <v>0</v>
      </c>
      <c r="G292" t="s">
        <v>4122</v>
      </c>
      <c r="H292" t="s">
        <v>4122</v>
      </c>
      <c r="I292" t="s">
        <v>4122</v>
      </c>
      <c r="J292">
        <v>3</v>
      </c>
      <c r="K292" t="s">
        <v>4122</v>
      </c>
    </row>
    <row r="293" spans="1:11">
      <c r="A293">
        <v>350</v>
      </c>
      <c r="B293" t="s">
        <v>4147</v>
      </c>
      <c r="C293" t="s">
        <v>848</v>
      </c>
      <c r="D293">
        <v>5</v>
      </c>
      <c r="E293">
        <v>0</v>
      </c>
      <c r="F293">
        <v>0</v>
      </c>
      <c r="G293" t="s">
        <v>4122</v>
      </c>
      <c r="H293" t="s">
        <v>4122</v>
      </c>
      <c r="I293" t="s">
        <v>4122</v>
      </c>
      <c r="J293">
        <v>5</v>
      </c>
      <c r="K293" t="s">
        <v>4122</v>
      </c>
    </row>
    <row r="294" spans="1:11">
      <c r="A294">
        <v>351</v>
      </c>
      <c r="B294" t="s">
        <v>4147</v>
      </c>
      <c r="C294" t="s">
        <v>849</v>
      </c>
      <c r="D294">
        <v>0</v>
      </c>
      <c r="E294">
        <v>0</v>
      </c>
      <c r="F294">
        <v>1</v>
      </c>
      <c r="G294" t="s">
        <v>4122</v>
      </c>
      <c r="H294" t="s">
        <v>4122</v>
      </c>
      <c r="I294" t="s">
        <v>4122</v>
      </c>
      <c r="J294">
        <v>1</v>
      </c>
      <c r="K294" t="s">
        <v>4122</v>
      </c>
    </row>
    <row r="295" spans="1:11">
      <c r="A295">
        <v>358</v>
      </c>
      <c r="B295" t="s">
        <v>4147</v>
      </c>
      <c r="C295" t="s">
        <v>850</v>
      </c>
      <c r="D295">
        <v>0</v>
      </c>
      <c r="E295">
        <v>0</v>
      </c>
      <c r="F295">
        <v>0</v>
      </c>
      <c r="G295" t="s">
        <v>4122</v>
      </c>
      <c r="H295" t="s">
        <v>4122</v>
      </c>
      <c r="I295" t="s">
        <v>4122</v>
      </c>
      <c r="J295">
        <v>0</v>
      </c>
      <c r="K295" t="s">
        <v>4122</v>
      </c>
    </row>
    <row r="296" spans="1:11">
      <c r="A296">
        <v>359</v>
      </c>
      <c r="B296" t="s">
        <v>4147</v>
      </c>
      <c r="C296" t="s">
        <v>851</v>
      </c>
      <c r="D296">
        <v>1</v>
      </c>
      <c r="E296">
        <v>0</v>
      </c>
      <c r="F296">
        <v>0</v>
      </c>
      <c r="G296" t="s">
        <v>4122</v>
      </c>
      <c r="H296" t="s">
        <v>4122</v>
      </c>
      <c r="I296" t="s">
        <v>4122</v>
      </c>
      <c r="J296">
        <v>1</v>
      </c>
      <c r="K296" t="s">
        <v>4122</v>
      </c>
    </row>
    <row r="297" spans="1:11">
      <c r="A297">
        <v>360</v>
      </c>
      <c r="B297" t="s">
        <v>4147</v>
      </c>
      <c r="C297" t="s">
        <v>852</v>
      </c>
      <c r="D297">
        <v>1</v>
      </c>
      <c r="E297">
        <v>0</v>
      </c>
      <c r="F297">
        <v>0</v>
      </c>
      <c r="G297" t="s">
        <v>4122</v>
      </c>
      <c r="H297" t="s">
        <v>4122</v>
      </c>
      <c r="I297" t="s">
        <v>4122</v>
      </c>
      <c r="J297">
        <v>1</v>
      </c>
      <c r="K297" t="s">
        <v>4122</v>
      </c>
    </row>
    <row r="298" spans="1:11">
      <c r="A298">
        <v>361</v>
      </c>
      <c r="B298" t="s">
        <v>4147</v>
      </c>
      <c r="C298" t="s">
        <v>853</v>
      </c>
      <c r="D298">
        <v>0</v>
      </c>
      <c r="E298">
        <v>0</v>
      </c>
      <c r="F298">
        <v>0</v>
      </c>
      <c r="G298" t="s">
        <v>4122</v>
      </c>
      <c r="H298" t="s">
        <v>4122</v>
      </c>
      <c r="I298" t="s">
        <v>4122</v>
      </c>
      <c r="J298">
        <v>0</v>
      </c>
      <c r="K298" t="s">
        <v>4122</v>
      </c>
    </row>
  </sheetData>
  <phoneticPr fontId="18"/>
  <conditionalFormatting sqref="J2:J51 J71:J84">
    <cfRule type="expression" dxfId="134" priority="135" stopIfTrue="1">
      <formula>0</formula>
    </cfRule>
  </conditionalFormatting>
  <conditionalFormatting sqref="J2:J51 K17:K68 J71:K84">
    <cfRule type="containsBlanks" dxfId="133" priority="132">
      <formula>LEN(TRIM(J2))=0</formula>
    </cfRule>
    <cfRule type="containsBlanks" dxfId="132" priority="133">
      <formula>LEN(TRIM(J2))=0</formula>
    </cfRule>
    <cfRule type="containsBlanks" dxfId="131" priority="134">
      <formula>LEN(TRIM(J2))=0</formula>
    </cfRule>
  </conditionalFormatting>
  <conditionalFormatting sqref="J52:J68">
    <cfRule type="expression" dxfId="130" priority="131" stopIfTrue="1">
      <formula>0</formula>
    </cfRule>
  </conditionalFormatting>
  <conditionalFormatting sqref="J52:J68">
    <cfRule type="containsBlanks" dxfId="129" priority="128">
      <formula>LEN(TRIM(J52))=0</formula>
    </cfRule>
    <cfRule type="containsBlanks" dxfId="128" priority="129">
      <formula>LEN(TRIM(J52))=0</formula>
    </cfRule>
    <cfRule type="containsBlanks" dxfId="127" priority="130">
      <formula>LEN(TRIM(J52))=0</formula>
    </cfRule>
  </conditionalFormatting>
  <conditionalFormatting sqref="J17:K68 J3:J16 J71:K84">
    <cfRule type="containsBlanks" dxfId="126" priority="127">
      <formula>LEN(TRIM(J3))=0</formula>
    </cfRule>
  </conditionalFormatting>
  <conditionalFormatting sqref="F72:F81 D82:F84 G84:I84">
    <cfRule type="containsText" dxfId="125" priority="126" operator="containsText" text="内定辞退">
      <formula>NOT(ISERROR(SEARCH("内定辞退",D72)))</formula>
    </cfRule>
  </conditionalFormatting>
  <conditionalFormatting sqref="F25">
    <cfRule type="containsText" dxfId="124" priority="125" operator="containsText" text="内定辞退">
      <formula>NOT(ISERROR(SEARCH("内定辞退",F25)))</formula>
    </cfRule>
  </conditionalFormatting>
  <conditionalFormatting sqref="F71">
    <cfRule type="containsText" dxfId="123" priority="124" operator="containsText" text="内定辞退">
      <formula>NOT(ISERROR(SEARCH("内定辞退",F71)))</formula>
    </cfRule>
  </conditionalFormatting>
  <conditionalFormatting sqref="F26:F60 D53:D58 F62:F64 G63:G64 E72:E84 F77:F78 D79:D80 F80 D82:D83 H71 D60 G59 G52:G56 H54 H56 D48:D50 E25:E64 G45:G47 H45:I45 D43:D46 H47:H48 D36:D41 G29:G41 H29:H36 H38:H40 I38:I39 I34:I35 D32:D34 I30:I32 D29 G26:G27 D25:D27 I26 H27:I28 D68:G68 E65:G67 D73 F72:I75">
    <cfRule type="containsText" dxfId="122" priority="123" operator="containsText" text="内定辞退">
      <formula>NOT(ISERROR(SEARCH("内定辞退",D25)))</formula>
    </cfRule>
  </conditionalFormatting>
  <conditionalFormatting sqref="E24">
    <cfRule type="containsText" dxfId="121" priority="122" operator="containsText" text="内定辞退">
      <formula>NOT(ISERROR(SEARCH("内定辞退",E24)))</formula>
    </cfRule>
  </conditionalFormatting>
  <conditionalFormatting sqref="E71">
    <cfRule type="containsText" dxfId="120" priority="121" operator="containsText" text="内定辞退">
      <formula>NOT(ISERROR(SEARCH("内定辞退",E71)))</formula>
    </cfRule>
  </conditionalFormatting>
  <conditionalFormatting sqref="D13:D14 D16:D17 D29 D73:D78 D25:D27 D81:D83 D31:D57 E50 E73:I73">
    <cfRule type="containsText" dxfId="119" priority="120" operator="containsText" text="内定辞退">
      <formula>NOT(ISERROR(SEARCH("内定辞退",D13)))</formula>
    </cfRule>
  </conditionalFormatting>
  <conditionalFormatting sqref="D6:D7 D9 D11:D12 D3:D4 E3:F3">
    <cfRule type="containsText" dxfId="118" priority="119" operator="containsText" text="内定辞退">
      <formula>NOT(ISERROR(SEARCH("内定辞退",D3)))</formula>
    </cfRule>
  </conditionalFormatting>
  <conditionalFormatting sqref="D24">
    <cfRule type="containsText" dxfId="117" priority="118" operator="containsText" text="内定辞退">
      <formula>NOT(ISERROR(SEARCH("内定辞退",D24)))</formula>
    </cfRule>
  </conditionalFormatting>
  <conditionalFormatting sqref="D28">
    <cfRule type="containsText" dxfId="116" priority="117" operator="containsText" text="内定辞退">
      <formula>NOT(ISERROR(SEARCH("内定辞退",D28)))</formula>
    </cfRule>
  </conditionalFormatting>
  <conditionalFormatting sqref="D30">
    <cfRule type="containsText" dxfId="115" priority="116" operator="containsText" text="内定辞退">
      <formula>NOT(ISERROR(SEARCH("内定辞退",D30)))</formula>
    </cfRule>
  </conditionalFormatting>
  <conditionalFormatting sqref="D71:D72">
    <cfRule type="containsText" dxfId="114" priority="115" operator="containsText" text="内定辞退">
      <formula>NOT(ISERROR(SEARCH("内定辞退",D71)))</formula>
    </cfRule>
  </conditionalFormatting>
  <conditionalFormatting sqref="D72">
    <cfRule type="containsText" dxfId="113" priority="114" operator="containsText" text="内定辞退">
      <formula>NOT(ISERROR(SEARCH("内定辞退",D72)))</formula>
    </cfRule>
  </conditionalFormatting>
  <conditionalFormatting sqref="I47:I48 I74:I75 I26:I41 H28 I53:I68 I71">
    <cfRule type="containsText" dxfId="112" priority="113" operator="containsText" text="内定辞退">
      <formula>NOT(ISERROR(SEARCH("内定辞退",H26)))</formula>
    </cfRule>
  </conditionalFormatting>
  <conditionalFormatting sqref="I23:I24">
    <cfRule type="containsText" dxfId="111" priority="112" operator="containsText" text="内定辞退">
      <formula>NOT(ISERROR(SEARCH("内定辞退",I23)))</formula>
    </cfRule>
  </conditionalFormatting>
  <conditionalFormatting sqref="I25">
    <cfRule type="containsText" dxfId="110" priority="111" operator="containsText" text="内定辞退">
      <formula>NOT(ISERROR(SEARCH("内定辞退",I25)))</formula>
    </cfRule>
  </conditionalFormatting>
  <conditionalFormatting sqref="I42">
    <cfRule type="containsText" dxfId="109" priority="110" operator="containsText" text="内定辞退">
      <formula>NOT(ISERROR(SEARCH("内定辞退",I42)))</formula>
    </cfRule>
  </conditionalFormatting>
  <conditionalFormatting sqref="I43">
    <cfRule type="containsText" dxfId="108" priority="109" operator="containsText" text="内定辞退">
      <formula>NOT(ISERROR(SEARCH("内定辞退",I43)))</formula>
    </cfRule>
  </conditionalFormatting>
  <conditionalFormatting sqref="I44">
    <cfRule type="containsText" dxfId="107" priority="108" operator="containsText" text="内定辞退">
      <formula>NOT(ISERROR(SEARCH("内定辞退",I44)))</formula>
    </cfRule>
  </conditionalFormatting>
  <conditionalFormatting sqref="I49">
    <cfRule type="containsText" dxfId="106" priority="107" operator="containsText" text="内定辞退">
      <formula>NOT(ISERROR(SEARCH("内定辞退",I49)))</formula>
    </cfRule>
  </conditionalFormatting>
  <conditionalFormatting sqref="I50">
    <cfRule type="containsText" dxfId="105" priority="106" operator="containsText" text="内定辞退">
      <formula>NOT(ISERROR(SEARCH("内定辞退",I50)))</formula>
    </cfRule>
  </conditionalFormatting>
  <conditionalFormatting sqref="I51">
    <cfRule type="containsText" dxfId="104" priority="105" operator="containsText" text="内定辞退">
      <formula>NOT(ISERROR(SEARCH("内定辞退",I51)))</formula>
    </cfRule>
  </conditionalFormatting>
  <conditionalFormatting sqref="I52">
    <cfRule type="containsText" dxfId="103" priority="104" operator="containsText" text="内定辞退">
      <formula>NOT(ISERROR(SEARCH("内定辞退",I52)))</formula>
    </cfRule>
  </conditionalFormatting>
  <conditionalFormatting sqref="I76">
    <cfRule type="containsText" dxfId="102" priority="103" operator="containsText" text="内定辞退">
      <formula>NOT(ISERROR(SEARCH("内定辞退",I76)))</formula>
    </cfRule>
  </conditionalFormatting>
  <conditionalFormatting sqref="I77">
    <cfRule type="containsText" dxfId="101" priority="102" operator="containsText" text="内定辞退">
      <formula>NOT(ISERROR(SEARCH("内定辞退",I77)))</formula>
    </cfRule>
  </conditionalFormatting>
  <conditionalFormatting sqref="I78">
    <cfRule type="containsText" dxfId="100" priority="101" operator="containsText" text="内定辞退">
      <formula>NOT(ISERROR(SEARCH("内定辞退",I78)))</formula>
    </cfRule>
  </conditionalFormatting>
  <conditionalFormatting sqref="H46 H48 H26:H41 I38:I39 I34:I35 I30:I32 H53:H68 H71:H75">
    <cfRule type="containsText" dxfId="99" priority="100" operator="containsText" text="内定辞退">
      <formula>NOT(ISERROR(SEARCH("内定辞退",H26)))</formula>
    </cfRule>
  </conditionalFormatting>
  <conditionalFormatting sqref="H25">
    <cfRule type="containsText" dxfId="98" priority="99" operator="containsText" text="内定辞退">
      <formula>NOT(ISERROR(SEARCH("内定辞退",H25)))</formula>
    </cfRule>
  </conditionalFormatting>
  <conditionalFormatting sqref="H42">
    <cfRule type="containsText" dxfId="97" priority="98" operator="containsText" text="内定辞退">
      <formula>NOT(ISERROR(SEARCH("内定辞退",H42)))</formula>
    </cfRule>
  </conditionalFormatting>
  <conditionalFormatting sqref="H43">
    <cfRule type="containsText" dxfId="96" priority="97" operator="containsText" text="内定辞退">
      <formula>NOT(ISERROR(SEARCH("内定辞退",H43)))</formula>
    </cfRule>
  </conditionalFormatting>
  <conditionalFormatting sqref="H44">
    <cfRule type="containsText" dxfId="95" priority="96" operator="containsText" text="内定辞退">
      <formula>NOT(ISERROR(SEARCH("内定辞退",H44)))</formula>
    </cfRule>
  </conditionalFormatting>
  <conditionalFormatting sqref="H49">
    <cfRule type="containsText" dxfId="94" priority="95" operator="containsText" text="内定辞退">
      <formula>NOT(ISERROR(SEARCH("内定辞退",H49)))</formula>
    </cfRule>
  </conditionalFormatting>
  <conditionalFormatting sqref="H50">
    <cfRule type="containsText" dxfId="93" priority="94" operator="containsText" text="内定辞退">
      <formula>NOT(ISERROR(SEARCH("内定辞退",H50)))</formula>
    </cfRule>
  </conditionalFormatting>
  <conditionalFormatting sqref="H51">
    <cfRule type="containsText" dxfId="92" priority="93" operator="containsText" text="内定辞退">
      <formula>NOT(ISERROR(SEARCH("内定辞退",H51)))</formula>
    </cfRule>
  </conditionalFormatting>
  <conditionalFormatting sqref="H52">
    <cfRule type="containsText" dxfId="91" priority="92" operator="containsText" text="内定辞退">
      <formula>NOT(ISERROR(SEARCH("内定辞退",H52)))</formula>
    </cfRule>
  </conditionalFormatting>
  <conditionalFormatting sqref="H76">
    <cfRule type="containsText" dxfId="90" priority="91" operator="containsText" text="内定辞退">
      <formula>NOT(ISERROR(SEARCH("内定辞退",H76)))</formula>
    </cfRule>
  </conditionalFormatting>
  <conditionalFormatting sqref="H77">
    <cfRule type="containsText" dxfId="89" priority="90" operator="containsText" text="内定辞退">
      <formula>NOT(ISERROR(SEARCH("内定辞退",H77)))</formula>
    </cfRule>
  </conditionalFormatting>
  <conditionalFormatting sqref="H78">
    <cfRule type="containsText" dxfId="88" priority="89" operator="containsText" text="内定辞退">
      <formula>NOT(ISERROR(SEARCH("内定辞退",H78)))</formula>
    </cfRule>
  </conditionalFormatting>
  <conditionalFormatting sqref="G49:G51 G25:G44 H29:H36 H38:H40 I38:I39 I34:I35 I30:I32 I26 H27:I28 D71:F71 D72 H76:I77 G69:I69 G71:G78">
    <cfRule type="containsText" dxfId="87" priority="88" operator="containsText" text="内定辞退">
      <formula>NOT(ISERROR(SEARCH("内定辞退",D25)))</formula>
    </cfRule>
  </conditionalFormatting>
  <conditionalFormatting sqref="G18">
    <cfRule type="containsText" dxfId="86" priority="87" operator="containsText" text="内定辞退">
      <formula>NOT(ISERROR(SEARCH("内定辞退",G18)))</formula>
    </cfRule>
  </conditionalFormatting>
  <conditionalFormatting sqref="I3 H18:I18">
    <cfRule type="containsText" dxfId="85" priority="86" operator="containsText" text="内定辞退">
      <formula>NOT(ISERROR(SEARCH("内定辞退",H3)))</formula>
    </cfRule>
  </conditionalFormatting>
  <conditionalFormatting sqref="E19:E23 D19:D21 D23 F20:I24">
    <cfRule type="containsText" dxfId="84" priority="85" operator="containsText" text="内定辞退">
      <formula>NOT(ISERROR(SEARCH("内定辞退",D19)))</formula>
    </cfRule>
  </conditionalFormatting>
  <conditionalFormatting sqref="D19:D23">
    <cfRule type="containsText" dxfId="83" priority="84" operator="containsText" text="内定辞退">
      <formula>NOT(ISERROR(SEARCH("内定辞退",D19)))</formula>
    </cfRule>
  </conditionalFormatting>
  <conditionalFormatting sqref="G20:H24">
    <cfRule type="containsText" dxfId="82" priority="83" operator="containsText" text="内定辞退">
      <formula>NOT(ISERROR(SEARCH("内定辞退",G20)))</formula>
    </cfRule>
  </conditionalFormatting>
  <conditionalFormatting sqref="I20:I24">
    <cfRule type="containsText" dxfId="81" priority="82" operator="containsText" text="内定辞退">
      <formula>NOT(ISERROR(SEARCH("内定辞退",I20)))</formula>
    </cfRule>
  </conditionalFormatting>
  <conditionalFormatting sqref="G24 F20:F24">
    <cfRule type="containsText" dxfId="80" priority="81" operator="containsText" text="内定辞退">
      <formula>NOT(ISERROR(SEARCH("内定辞退",F20)))</formula>
    </cfRule>
  </conditionalFormatting>
  <conditionalFormatting sqref="G45:G48 H45:I45 H47:H48">
    <cfRule type="containsText" dxfId="79" priority="80" operator="containsText" text="内定辞退">
      <formula>NOT(ISERROR(SEARCH("内定辞退",G45)))</formula>
    </cfRule>
  </conditionalFormatting>
  <conditionalFormatting sqref="H45">
    <cfRule type="containsText" dxfId="78" priority="79" operator="containsText" text="内定辞退">
      <formula>NOT(ISERROR(SEARCH("内定辞退",H45)))</formula>
    </cfRule>
  </conditionalFormatting>
  <conditionalFormatting sqref="I45">
    <cfRule type="containsText" dxfId="77" priority="78" operator="containsText" text="内定辞退">
      <formula>NOT(ISERROR(SEARCH("内定辞退",I45)))</formula>
    </cfRule>
  </conditionalFormatting>
  <conditionalFormatting sqref="I46">
    <cfRule type="containsText" dxfId="76" priority="77" operator="containsText" text="内定辞退">
      <formula>NOT(ISERROR(SEARCH("内定辞退",I46)))</formula>
    </cfRule>
  </conditionalFormatting>
  <conditionalFormatting sqref="H47:H48">
    <cfRule type="containsText" dxfId="75" priority="76" operator="containsText" text="内定辞退">
      <formula>NOT(ISERROR(SEARCH("内定辞退",H47)))</formula>
    </cfRule>
  </conditionalFormatting>
  <conditionalFormatting sqref="G52:G57 H54 H56">
    <cfRule type="containsText" dxfId="74" priority="75" operator="containsText" text="内定辞退">
      <formula>NOT(ISERROR(SEARCH("内定辞退",G52)))</formula>
    </cfRule>
  </conditionalFormatting>
  <conditionalFormatting sqref="F62:F64 G63:G64 D58:E64 D65:G68">
    <cfRule type="containsText" dxfId="73" priority="74" operator="containsText" text="内定辞退">
      <formula>NOT(ISERROR(SEARCH("内定辞退",D58)))</formula>
    </cfRule>
  </conditionalFormatting>
  <conditionalFormatting sqref="D58 D60 D68:G68 H58:I58 E58:G67 H61:I62">
    <cfRule type="containsText" dxfId="72" priority="73" operator="containsText" text="内定辞退">
      <formula>NOT(ISERROR(SEARCH("内定辞退",D58)))</formula>
    </cfRule>
  </conditionalFormatting>
  <conditionalFormatting sqref="I72:I75">
    <cfRule type="containsText" dxfId="71" priority="72" operator="containsText" text="内定辞退">
      <formula>NOT(ISERROR(SEARCH("内定辞退",I72)))</formula>
    </cfRule>
  </conditionalFormatting>
  <conditionalFormatting sqref="G79:I84">
    <cfRule type="containsText" dxfId="70" priority="71" operator="containsText" text="内定辞退">
      <formula>NOT(ISERROR(SEARCH("内定辞退",G79)))</formula>
    </cfRule>
  </conditionalFormatting>
  <conditionalFormatting sqref="D79">
    <cfRule type="containsText" dxfId="69" priority="70" operator="containsText" text="内定辞退">
      <formula>NOT(ISERROR(SEARCH("内定辞退",D79)))</formula>
    </cfRule>
  </conditionalFormatting>
  <conditionalFormatting sqref="D80">
    <cfRule type="containsText" dxfId="68" priority="69" operator="containsText" text="内定辞退">
      <formula>NOT(ISERROR(SEARCH("内定辞退",D80)))</formula>
    </cfRule>
  </conditionalFormatting>
  <conditionalFormatting sqref="E2:I2 D3:D4 D11:D13 D16:D17 F18:G18 G3:H3 E3:F17 G4:I17">
    <cfRule type="containsBlanks" dxfId="67" priority="66">
      <formula>LEN(TRIM(D2))=0</formula>
    </cfRule>
    <cfRule type="containsBlanks" dxfId="66" priority="67">
      <formula>LEN(TRIM(D2))=0</formula>
    </cfRule>
    <cfRule type="containsBlanks" dxfId="65" priority="68">
      <formula>LEN(TRIM(D2))=0</formula>
    </cfRule>
  </conditionalFormatting>
  <conditionalFormatting sqref="D2">
    <cfRule type="containsBlanks" dxfId="64" priority="63">
      <formula>LEN(TRIM(D2))=0</formula>
    </cfRule>
    <cfRule type="containsBlanks" dxfId="63" priority="64">
      <formula>LEN(TRIM(D2))=0</formula>
    </cfRule>
    <cfRule type="containsBlanks" dxfId="62" priority="65">
      <formula>LEN(TRIM(D2))=0</formula>
    </cfRule>
  </conditionalFormatting>
  <conditionalFormatting sqref="D5">
    <cfRule type="containsBlanks" dxfId="61" priority="60">
      <formula>LEN(TRIM(D5))=0</formula>
    </cfRule>
    <cfRule type="containsBlanks" dxfId="60" priority="61">
      <formula>LEN(TRIM(D5))=0</formula>
    </cfRule>
    <cfRule type="containsBlanks" dxfId="59" priority="62">
      <formula>LEN(TRIM(D5))=0</formula>
    </cfRule>
  </conditionalFormatting>
  <conditionalFormatting sqref="D8">
    <cfRule type="containsBlanks" dxfId="58" priority="57">
      <formula>LEN(TRIM(D8))=0</formula>
    </cfRule>
    <cfRule type="containsBlanks" dxfId="57" priority="58">
      <formula>LEN(TRIM(D8))=0</formula>
    </cfRule>
    <cfRule type="containsBlanks" dxfId="56" priority="59">
      <formula>LEN(TRIM(D8))=0</formula>
    </cfRule>
  </conditionalFormatting>
  <conditionalFormatting sqref="D10">
    <cfRule type="containsBlanks" dxfId="55" priority="54">
      <formula>LEN(TRIM(D10))=0</formula>
    </cfRule>
    <cfRule type="containsBlanks" dxfId="54" priority="55">
      <formula>LEN(TRIM(D10))=0</formula>
    </cfRule>
    <cfRule type="containsBlanks" dxfId="53" priority="56">
      <formula>LEN(TRIM(D10))=0</formula>
    </cfRule>
  </conditionalFormatting>
  <conditionalFormatting sqref="D15">
    <cfRule type="containsBlanks" dxfId="52" priority="51">
      <formula>LEN(TRIM(D15))=0</formula>
    </cfRule>
    <cfRule type="containsBlanks" dxfId="51" priority="52">
      <formula>LEN(TRIM(D15))=0</formula>
    </cfRule>
    <cfRule type="containsBlanks" dxfId="50" priority="53">
      <formula>LEN(TRIM(D15))=0</formula>
    </cfRule>
  </conditionalFormatting>
  <conditionalFormatting sqref="D18">
    <cfRule type="containsBlanks" dxfId="49" priority="48">
      <formula>LEN(TRIM(D18))=0</formula>
    </cfRule>
    <cfRule type="containsBlanks" dxfId="48" priority="49">
      <formula>LEN(TRIM(D18))=0</formula>
    </cfRule>
    <cfRule type="containsBlanks" dxfId="47" priority="50">
      <formula>LEN(TRIM(D18))=0</formula>
    </cfRule>
  </conditionalFormatting>
  <conditionalFormatting sqref="E18">
    <cfRule type="containsBlanks" dxfId="46" priority="45">
      <formula>LEN(TRIM(E18))=0</formula>
    </cfRule>
    <cfRule type="containsBlanks" dxfId="45" priority="46">
      <formula>LEN(TRIM(E18))=0</formula>
    </cfRule>
    <cfRule type="containsBlanks" dxfId="44" priority="47">
      <formula>LEN(TRIM(E18))=0</formula>
    </cfRule>
  </conditionalFormatting>
  <conditionalFormatting sqref="G19">
    <cfRule type="containsBlanks" dxfId="43" priority="42">
      <formula>LEN(TRIM(G19))=0</formula>
    </cfRule>
    <cfRule type="containsBlanks" dxfId="42" priority="43">
      <formula>LEN(TRIM(G19))=0</formula>
    </cfRule>
    <cfRule type="containsBlanks" dxfId="41" priority="44">
      <formula>LEN(TRIM(G19))=0</formula>
    </cfRule>
  </conditionalFormatting>
  <conditionalFormatting sqref="F19">
    <cfRule type="containsBlanks" dxfId="40" priority="39">
      <formula>LEN(TRIM(F19))=0</formula>
    </cfRule>
    <cfRule type="containsBlanks" dxfId="39" priority="40">
      <formula>LEN(TRIM(F19))=0</formula>
    </cfRule>
    <cfRule type="containsBlanks" dxfId="38" priority="41">
      <formula>LEN(TRIM(F19))=0</formula>
    </cfRule>
  </conditionalFormatting>
  <conditionalFormatting sqref="H19">
    <cfRule type="containsBlanks" dxfId="37" priority="36">
      <formula>LEN(TRIM(H19))=0</formula>
    </cfRule>
    <cfRule type="containsBlanks" dxfId="36" priority="37">
      <formula>LEN(TRIM(H19))=0</formula>
    </cfRule>
    <cfRule type="containsBlanks" dxfId="35" priority="38">
      <formula>LEN(TRIM(H19))=0</formula>
    </cfRule>
  </conditionalFormatting>
  <conditionalFormatting sqref="I19">
    <cfRule type="containsBlanks" dxfId="34" priority="34">
      <formula>LEN(TRIM(I19))=0</formula>
    </cfRule>
    <cfRule type="containsBlanks" dxfId="33" priority="35">
      <formula>LEN(TRIM(I19))=0</formula>
    </cfRule>
  </conditionalFormatting>
  <conditionalFormatting sqref="I3 D3:F17 G4:I17 D18:I68 D71:I84 G69:I69">
    <cfRule type="containsBlanks" dxfId="32" priority="33">
      <formula>LEN(TRIM(D3))=0</formula>
    </cfRule>
  </conditionalFormatting>
  <conditionalFormatting sqref="K69">
    <cfRule type="containsBlanks" dxfId="31" priority="30">
      <formula>LEN(TRIM(K69))=0</formula>
    </cfRule>
    <cfRule type="containsBlanks" dxfId="30" priority="31">
      <formula>LEN(TRIM(K69))=0</formula>
    </cfRule>
    <cfRule type="containsBlanks" dxfId="29" priority="32">
      <formula>LEN(TRIM(K69))=0</formula>
    </cfRule>
  </conditionalFormatting>
  <conditionalFormatting sqref="J69">
    <cfRule type="expression" dxfId="28" priority="29" stopIfTrue="1">
      <formula>0</formula>
    </cfRule>
  </conditionalFormatting>
  <conditionalFormatting sqref="J69">
    <cfRule type="containsBlanks" dxfId="27" priority="26">
      <formula>LEN(TRIM(J69))=0</formula>
    </cfRule>
    <cfRule type="containsBlanks" dxfId="26" priority="27">
      <formula>LEN(TRIM(J69))=0</formula>
    </cfRule>
    <cfRule type="containsBlanks" dxfId="25" priority="28">
      <formula>LEN(TRIM(J69))=0</formula>
    </cfRule>
  </conditionalFormatting>
  <conditionalFormatting sqref="J69:K69">
    <cfRule type="containsBlanks" dxfId="24" priority="25">
      <formula>LEN(TRIM(J69))=0</formula>
    </cfRule>
  </conditionalFormatting>
  <conditionalFormatting sqref="D69:F69">
    <cfRule type="containsText" dxfId="23" priority="24" operator="containsText" text="内定辞退">
      <formula>NOT(ISERROR(SEARCH("内定辞退",D69)))</formula>
    </cfRule>
  </conditionalFormatting>
  <conditionalFormatting sqref="I70">
    <cfRule type="containsText" dxfId="22" priority="11" operator="containsText" text="内定辞退">
      <formula>NOT(ISERROR(SEARCH("内定辞退",I70)))</formula>
    </cfRule>
  </conditionalFormatting>
  <conditionalFormatting sqref="H70">
    <cfRule type="containsText" dxfId="21" priority="10" operator="containsText" text="内定辞退">
      <formula>NOT(ISERROR(SEARCH("内定辞退",H70)))</formula>
    </cfRule>
  </conditionalFormatting>
  <conditionalFormatting sqref="D69:F69">
    <cfRule type="containsText" dxfId="20" priority="23" operator="containsText" text="内定辞退">
      <formula>NOT(ISERROR(SEARCH("内定辞退",D69)))</formula>
    </cfRule>
  </conditionalFormatting>
  <conditionalFormatting sqref="D69:F69">
    <cfRule type="containsText" dxfId="19" priority="22" operator="containsText" text="内定辞退">
      <formula>NOT(ISERROR(SEARCH("内定辞退",D69)))</formula>
    </cfRule>
  </conditionalFormatting>
  <conditionalFormatting sqref="D69:F69">
    <cfRule type="containsBlanks" dxfId="18" priority="21">
      <formula>LEN(TRIM(D69))=0</formula>
    </cfRule>
  </conditionalFormatting>
  <conditionalFormatting sqref="K70">
    <cfRule type="containsBlanks" dxfId="17" priority="18">
      <formula>LEN(TRIM(K70))=0</formula>
    </cfRule>
    <cfRule type="containsBlanks" dxfId="16" priority="19">
      <formula>LEN(TRIM(K70))=0</formula>
    </cfRule>
    <cfRule type="containsBlanks" dxfId="15" priority="20">
      <formula>LEN(TRIM(K70))=0</formula>
    </cfRule>
  </conditionalFormatting>
  <conditionalFormatting sqref="J70">
    <cfRule type="expression" dxfId="14" priority="17" stopIfTrue="1">
      <formula>0</formula>
    </cfRule>
  </conditionalFormatting>
  <conditionalFormatting sqref="J70">
    <cfRule type="containsBlanks" dxfId="13" priority="14">
      <formula>LEN(TRIM(J70))=0</formula>
    </cfRule>
    <cfRule type="containsBlanks" dxfId="12" priority="15">
      <formula>LEN(TRIM(J70))=0</formula>
    </cfRule>
    <cfRule type="containsBlanks" dxfId="11" priority="16">
      <formula>LEN(TRIM(J70))=0</formula>
    </cfRule>
  </conditionalFormatting>
  <conditionalFormatting sqref="J70:K70">
    <cfRule type="containsBlanks" dxfId="10" priority="13">
      <formula>LEN(TRIM(J70))=0</formula>
    </cfRule>
  </conditionalFormatting>
  <conditionalFormatting sqref="D70:G70">
    <cfRule type="containsText" dxfId="9" priority="12" operator="containsText" text="内定辞退">
      <formula>NOT(ISERROR(SEARCH("内定辞退",D70)))</formula>
    </cfRule>
  </conditionalFormatting>
  <conditionalFormatting sqref="D70:G70">
    <cfRule type="containsText" dxfId="8" priority="9" operator="containsText" text="内定辞退">
      <formula>NOT(ISERROR(SEARCH("内定辞退",D70)))</formula>
    </cfRule>
  </conditionalFormatting>
  <conditionalFormatting sqref="D70:G70">
    <cfRule type="containsText" dxfId="7" priority="8" operator="containsText" text="内定辞退">
      <formula>NOT(ISERROR(SEARCH("内定辞退",D70)))</formula>
    </cfRule>
  </conditionalFormatting>
  <conditionalFormatting sqref="D70:I70">
    <cfRule type="containsBlanks" dxfId="6" priority="7">
      <formula>LEN(TRIM(D70))=0</formula>
    </cfRule>
  </conditionalFormatting>
  <conditionalFormatting sqref="K2">
    <cfRule type="containsBlanks" dxfId="5" priority="4">
      <formula>LEN(TRIM(K2))=0</formula>
    </cfRule>
    <cfRule type="containsBlanks" dxfId="4" priority="5">
      <formula>LEN(TRIM(K2))=0</formula>
    </cfRule>
    <cfRule type="containsBlanks" dxfId="3" priority="6">
      <formula>LEN(TRIM(K2))=0</formula>
    </cfRule>
  </conditionalFormatting>
  <conditionalFormatting sqref="K3:K16">
    <cfRule type="containsBlanks" dxfId="2" priority="1">
      <formula>LEN(TRIM(K3))=0</formula>
    </cfRule>
    <cfRule type="containsBlanks" dxfId="1" priority="2">
      <formula>LEN(TRIM(K3))=0</formula>
    </cfRule>
    <cfRule type="containsBlanks" dxfId="0" priority="3">
      <formula>LEN(TRIM(K3))=0</formula>
    </cfRule>
  </conditionalFormatting>
  <pageMargins left="0.7" right="0.7" top="0.75" bottom="0.75" header="0.3" footer="0.3"/>
  <pageSetup paperSize="9" scale="6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H32"/>
  <sheetViews>
    <sheetView workbookViewId="0"/>
  </sheetViews>
  <sheetFormatPr defaultColWidth="8.58203125" defaultRowHeight="18"/>
  <cols>
    <col min="1" max="1" width="8.58203125" style="13"/>
    <col min="2" max="2" width="29.08203125" style="13" customWidth="1"/>
    <col min="3" max="16384" width="8.58203125" style="13"/>
  </cols>
  <sheetData>
    <row r="1" spans="1:8">
      <c r="A1" s="13" t="s">
        <v>4124</v>
      </c>
      <c r="B1" s="13" t="s">
        <v>4423</v>
      </c>
      <c r="C1" s="13" t="s">
        <v>4416</v>
      </c>
      <c r="D1" s="13" t="s">
        <v>4471</v>
      </c>
      <c r="E1" s="13" t="s">
        <v>4</v>
      </c>
      <c r="F1" s="13" t="s">
        <v>5</v>
      </c>
      <c r="G1" s="13" t="s">
        <v>6</v>
      </c>
      <c r="H1" s="13" t="s">
        <v>7</v>
      </c>
    </row>
    <row r="2" spans="1:8">
      <c r="A2" s="13">
        <v>84</v>
      </c>
      <c r="B2" s="13" t="s">
        <v>4472</v>
      </c>
      <c r="C2" s="13">
        <v>3</v>
      </c>
      <c r="D2" s="13">
        <v>0</v>
      </c>
      <c r="E2" s="13">
        <v>0</v>
      </c>
      <c r="F2" s="13" t="s">
        <v>4122</v>
      </c>
      <c r="G2" s="13" t="s">
        <v>4122</v>
      </c>
      <c r="H2" s="13" t="s">
        <v>4122</v>
      </c>
    </row>
    <row r="3" spans="1:8">
      <c r="A3" s="13">
        <v>85</v>
      </c>
      <c r="B3" s="13" t="s">
        <v>4473</v>
      </c>
      <c r="C3" s="13">
        <v>4</v>
      </c>
      <c r="D3" s="13">
        <v>3</v>
      </c>
      <c r="E3" s="13">
        <v>1</v>
      </c>
      <c r="F3" s="13" t="s">
        <v>4122</v>
      </c>
      <c r="G3" s="13" t="s">
        <v>4122</v>
      </c>
      <c r="H3" s="13" t="s">
        <v>4122</v>
      </c>
    </row>
    <row r="4" spans="1:8">
      <c r="A4" s="13">
        <v>87</v>
      </c>
      <c r="B4" s="13" t="s">
        <v>4474</v>
      </c>
      <c r="C4" s="13">
        <v>0</v>
      </c>
      <c r="D4" s="13">
        <v>0</v>
      </c>
      <c r="E4" s="13">
        <v>0</v>
      </c>
      <c r="F4" s="13">
        <v>0</v>
      </c>
      <c r="G4" s="13">
        <v>0</v>
      </c>
      <c r="H4" s="13">
        <v>0</v>
      </c>
    </row>
    <row r="5" spans="1:8">
      <c r="A5" s="13">
        <v>88</v>
      </c>
      <c r="B5" s="13" t="s">
        <v>3392</v>
      </c>
      <c r="C5" s="13">
        <v>2</v>
      </c>
      <c r="D5" s="13">
        <v>1</v>
      </c>
      <c r="E5" s="13">
        <v>1</v>
      </c>
      <c r="F5" s="13" t="s">
        <v>4122</v>
      </c>
      <c r="G5" s="13" t="s">
        <v>4122</v>
      </c>
      <c r="H5" s="13" t="s">
        <v>4122</v>
      </c>
    </row>
    <row r="6" spans="1:8">
      <c r="A6" s="13">
        <v>89</v>
      </c>
      <c r="B6" s="13" t="s">
        <v>4475</v>
      </c>
      <c r="C6" s="13">
        <v>0</v>
      </c>
      <c r="D6" s="13">
        <v>0</v>
      </c>
      <c r="E6" s="13">
        <v>0</v>
      </c>
      <c r="F6" s="13">
        <v>0</v>
      </c>
      <c r="G6" s="13">
        <v>0</v>
      </c>
      <c r="H6" s="13">
        <v>0</v>
      </c>
    </row>
    <row r="7" spans="1:8">
      <c r="A7" s="13">
        <v>90</v>
      </c>
      <c r="B7" s="13" t="s">
        <v>4476</v>
      </c>
      <c r="C7" s="13">
        <v>0</v>
      </c>
      <c r="D7" s="13">
        <v>1</v>
      </c>
      <c r="E7" s="13">
        <v>0</v>
      </c>
      <c r="F7" s="13" t="s">
        <v>4122</v>
      </c>
      <c r="G7" s="13" t="s">
        <v>4122</v>
      </c>
      <c r="H7" s="13" t="s">
        <v>4122</v>
      </c>
    </row>
    <row r="8" spans="1:8">
      <c r="A8" s="13">
        <v>91</v>
      </c>
      <c r="B8" s="13" t="s">
        <v>4477</v>
      </c>
      <c r="C8" s="13">
        <v>2</v>
      </c>
      <c r="D8" s="13">
        <v>0</v>
      </c>
      <c r="E8" s="13">
        <v>0</v>
      </c>
      <c r="F8" s="13">
        <v>0</v>
      </c>
      <c r="G8" s="13">
        <v>0</v>
      </c>
      <c r="H8" s="13">
        <v>0</v>
      </c>
    </row>
    <row r="9" spans="1:8">
      <c r="A9" s="13">
        <v>92</v>
      </c>
      <c r="B9" s="13" t="s">
        <v>4478</v>
      </c>
      <c r="C9" s="13">
        <v>0</v>
      </c>
      <c r="D9" s="13">
        <v>0</v>
      </c>
      <c r="E9" s="13">
        <v>0</v>
      </c>
      <c r="F9" s="13">
        <v>0</v>
      </c>
      <c r="G9" s="13">
        <v>0</v>
      </c>
      <c r="H9" s="13">
        <v>0</v>
      </c>
    </row>
    <row r="10" spans="1:8">
      <c r="A10" s="13">
        <v>148</v>
      </c>
      <c r="B10" s="13" t="s">
        <v>4479</v>
      </c>
      <c r="C10" s="13">
        <v>2</v>
      </c>
      <c r="D10" s="13">
        <v>4</v>
      </c>
      <c r="E10" s="13">
        <v>0</v>
      </c>
      <c r="F10" s="13">
        <v>0</v>
      </c>
      <c r="G10" s="13">
        <v>0</v>
      </c>
      <c r="H10" s="13">
        <v>0</v>
      </c>
    </row>
    <row r="11" spans="1:8">
      <c r="A11" s="13">
        <v>149</v>
      </c>
      <c r="B11" s="13" t="s">
        <v>4480</v>
      </c>
      <c r="C11" s="13">
        <v>0</v>
      </c>
      <c r="D11" s="13">
        <v>0</v>
      </c>
      <c r="E11" s="13">
        <v>0</v>
      </c>
      <c r="F11" s="13">
        <v>0</v>
      </c>
      <c r="G11" s="13">
        <v>0</v>
      </c>
      <c r="H11" s="13">
        <v>0</v>
      </c>
    </row>
    <row r="12" spans="1:8">
      <c r="A12" s="13">
        <v>150</v>
      </c>
      <c r="B12" s="13" t="s">
        <v>4481</v>
      </c>
      <c r="C12" s="13">
        <v>0</v>
      </c>
      <c r="D12" s="13">
        <v>0</v>
      </c>
      <c r="E12" s="13">
        <v>0</v>
      </c>
      <c r="F12" s="13">
        <v>0</v>
      </c>
      <c r="G12" s="13">
        <v>0</v>
      </c>
      <c r="H12" s="13">
        <v>0</v>
      </c>
    </row>
    <row r="13" spans="1:8">
      <c r="A13" s="13">
        <v>230</v>
      </c>
      <c r="B13" s="13" t="s">
        <v>4482</v>
      </c>
      <c r="C13" s="13">
        <v>0</v>
      </c>
      <c r="D13" s="13">
        <v>0</v>
      </c>
      <c r="E13" s="13">
        <v>0</v>
      </c>
      <c r="F13" s="13">
        <v>0</v>
      </c>
      <c r="G13" s="13">
        <v>0</v>
      </c>
      <c r="H13" s="13">
        <v>0</v>
      </c>
    </row>
    <row r="14" spans="1:8">
      <c r="A14" s="13">
        <v>231</v>
      </c>
      <c r="B14" s="13" t="s">
        <v>4483</v>
      </c>
      <c r="C14" s="13">
        <v>0</v>
      </c>
      <c r="D14" s="13">
        <v>0</v>
      </c>
      <c r="E14" s="13">
        <v>0</v>
      </c>
      <c r="F14" s="13">
        <v>0</v>
      </c>
      <c r="G14" s="13" t="s">
        <v>4122</v>
      </c>
      <c r="H14" s="13" t="s">
        <v>4122</v>
      </c>
    </row>
    <row r="15" spans="1:8">
      <c r="A15" s="13">
        <v>232</v>
      </c>
      <c r="B15" s="13" t="s">
        <v>4484</v>
      </c>
      <c r="C15" s="13">
        <v>0</v>
      </c>
      <c r="D15" s="13">
        <v>0</v>
      </c>
      <c r="E15" s="13">
        <v>0</v>
      </c>
      <c r="F15" s="24">
        <v>0</v>
      </c>
      <c r="G15" s="24">
        <v>0</v>
      </c>
      <c r="H15" s="24">
        <v>0</v>
      </c>
    </row>
    <row r="16" spans="1:8">
      <c r="A16" s="13">
        <v>233</v>
      </c>
      <c r="B16" s="13" t="s">
        <v>4123</v>
      </c>
      <c r="C16" s="13">
        <v>0</v>
      </c>
      <c r="D16" s="13">
        <v>0</v>
      </c>
      <c r="E16" s="13">
        <v>0</v>
      </c>
      <c r="F16" s="13" t="s">
        <v>4122</v>
      </c>
      <c r="G16" s="13" t="s">
        <v>4122</v>
      </c>
      <c r="H16" s="13" t="s">
        <v>4122</v>
      </c>
    </row>
    <row r="17" spans="1:8">
      <c r="A17" s="13">
        <v>235</v>
      </c>
      <c r="B17" s="13" t="s">
        <v>4485</v>
      </c>
      <c r="C17" s="13">
        <v>0</v>
      </c>
      <c r="D17" s="13">
        <v>0</v>
      </c>
      <c r="E17" s="13">
        <v>0</v>
      </c>
      <c r="F17" s="13">
        <v>0</v>
      </c>
      <c r="G17" s="13">
        <v>1</v>
      </c>
      <c r="H17" s="13">
        <v>1</v>
      </c>
    </row>
    <row r="18" spans="1:8">
      <c r="A18" s="13">
        <v>236</v>
      </c>
      <c r="B18" s="13" t="s">
        <v>4486</v>
      </c>
      <c r="C18" s="13">
        <v>3</v>
      </c>
      <c r="D18" s="13">
        <v>2</v>
      </c>
      <c r="E18" s="13">
        <v>2</v>
      </c>
      <c r="F18" s="13">
        <v>2</v>
      </c>
      <c r="G18" s="13">
        <v>2</v>
      </c>
      <c r="H18" s="13">
        <v>2</v>
      </c>
    </row>
    <row r="19" spans="1:8">
      <c r="A19" s="13">
        <v>237</v>
      </c>
      <c r="B19" s="13" t="s">
        <v>4487</v>
      </c>
      <c r="C19" s="13">
        <v>1</v>
      </c>
      <c r="D19" s="13">
        <v>2</v>
      </c>
      <c r="E19" s="13">
        <v>0</v>
      </c>
      <c r="F19" s="13">
        <v>0</v>
      </c>
      <c r="G19" s="13">
        <v>0</v>
      </c>
      <c r="H19" s="13">
        <v>0</v>
      </c>
    </row>
    <row r="20" spans="1:8">
      <c r="A20" s="13">
        <v>238</v>
      </c>
      <c r="B20" s="13" t="s">
        <v>4488</v>
      </c>
      <c r="C20" s="13">
        <v>0</v>
      </c>
      <c r="D20" s="13">
        <v>0</v>
      </c>
      <c r="E20" s="13">
        <v>0</v>
      </c>
      <c r="F20" s="13">
        <v>0</v>
      </c>
      <c r="G20" s="13">
        <v>0</v>
      </c>
      <c r="H20" s="13">
        <v>0</v>
      </c>
    </row>
    <row r="21" spans="1:8">
      <c r="A21" s="13">
        <v>239</v>
      </c>
      <c r="B21" s="13" t="s">
        <v>4489</v>
      </c>
      <c r="C21" s="13">
        <v>2</v>
      </c>
      <c r="D21" s="13">
        <v>4</v>
      </c>
      <c r="E21" s="13">
        <v>1</v>
      </c>
      <c r="F21" s="13">
        <v>1</v>
      </c>
      <c r="G21" s="13">
        <v>0</v>
      </c>
      <c r="H21" s="13">
        <v>0</v>
      </c>
    </row>
    <row r="22" spans="1:8">
      <c r="A22" s="13">
        <v>240</v>
      </c>
      <c r="B22" s="13" t="s">
        <v>4490</v>
      </c>
      <c r="C22" s="13">
        <v>0</v>
      </c>
      <c r="D22" s="13">
        <v>0</v>
      </c>
      <c r="E22" s="13">
        <v>0</v>
      </c>
      <c r="F22" s="13" t="s">
        <v>4122</v>
      </c>
      <c r="G22" s="13" t="s">
        <v>4122</v>
      </c>
      <c r="H22" s="13" t="s">
        <v>4122</v>
      </c>
    </row>
    <row r="23" spans="1:8">
      <c r="A23" s="13">
        <v>241</v>
      </c>
      <c r="B23" s="13" t="s">
        <v>4491</v>
      </c>
      <c r="C23" s="13">
        <v>0</v>
      </c>
      <c r="D23" s="13">
        <v>0</v>
      </c>
      <c r="E23" s="13">
        <v>0</v>
      </c>
      <c r="F23" s="13">
        <v>0</v>
      </c>
      <c r="G23" s="13">
        <v>0</v>
      </c>
      <c r="H23" s="13">
        <v>0</v>
      </c>
    </row>
    <row r="24" spans="1:8">
      <c r="A24" s="13">
        <v>242</v>
      </c>
      <c r="B24" s="13" t="s">
        <v>3303</v>
      </c>
      <c r="C24" s="13">
        <v>0</v>
      </c>
      <c r="D24" s="13">
        <v>0</v>
      </c>
      <c r="E24" s="13">
        <v>0</v>
      </c>
      <c r="F24" s="13" t="s">
        <v>4122</v>
      </c>
      <c r="G24" s="13" t="s">
        <v>4122</v>
      </c>
      <c r="H24" s="13" t="s">
        <v>4122</v>
      </c>
    </row>
    <row r="25" spans="1:8">
      <c r="A25" s="13">
        <v>307</v>
      </c>
      <c r="B25" s="13" t="s">
        <v>4492</v>
      </c>
      <c r="C25" s="13">
        <v>0</v>
      </c>
      <c r="D25" s="13">
        <v>0</v>
      </c>
      <c r="E25" s="13">
        <v>0</v>
      </c>
      <c r="F25" s="13">
        <v>0</v>
      </c>
      <c r="G25" s="13">
        <v>0</v>
      </c>
      <c r="H25" s="13">
        <v>0</v>
      </c>
    </row>
    <row r="26" spans="1:8">
      <c r="A26" s="13">
        <v>309</v>
      </c>
      <c r="B26" s="13" t="s">
        <v>4493</v>
      </c>
      <c r="C26" s="13">
        <v>0</v>
      </c>
      <c r="D26" s="13">
        <v>0</v>
      </c>
      <c r="E26" s="13">
        <v>0</v>
      </c>
      <c r="F26" s="13" t="s">
        <v>4122</v>
      </c>
      <c r="G26" s="13" t="s">
        <v>4122</v>
      </c>
      <c r="H26" s="13" t="s">
        <v>4122</v>
      </c>
    </row>
    <row r="27" spans="1:8">
      <c r="A27" s="13">
        <v>310</v>
      </c>
      <c r="B27" s="13" t="s">
        <v>4494</v>
      </c>
      <c r="C27" s="13">
        <v>0</v>
      </c>
      <c r="D27" s="13">
        <v>0</v>
      </c>
      <c r="E27" s="13">
        <v>0</v>
      </c>
      <c r="F27" s="13" t="s">
        <v>4122</v>
      </c>
      <c r="G27" s="13" t="s">
        <v>4122</v>
      </c>
      <c r="H27" s="13" t="s">
        <v>4122</v>
      </c>
    </row>
    <row r="28" spans="1:8">
      <c r="A28" s="13">
        <v>311</v>
      </c>
      <c r="B28" s="13" t="s">
        <v>4495</v>
      </c>
      <c r="C28" s="13">
        <v>0</v>
      </c>
      <c r="D28" s="13">
        <v>0</v>
      </c>
      <c r="E28" s="13">
        <v>0</v>
      </c>
      <c r="F28" s="13">
        <v>0</v>
      </c>
      <c r="G28" s="13">
        <v>0</v>
      </c>
      <c r="H28" s="13">
        <v>0</v>
      </c>
    </row>
    <row r="29" spans="1:8">
      <c r="A29" s="13">
        <v>312</v>
      </c>
      <c r="B29" s="13" t="s">
        <v>4496</v>
      </c>
      <c r="C29" s="13">
        <v>0</v>
      </c>
      <c r="D29" s="13">
        <v>0</v>
      </c>
      <c r="E29" s="13">
        <v>0</v>
      </c>
      <c r="F29" s="13">
        <v>2</v>
      </c>
      <c r="G29" s="13">
        <v>0</v>
      </c>
      <c r="H29" s="13">
        <v>1</v>
      </c>
    </row>
    <row r="30" spans="1:8">
      <c r="A30" s="13">
        <v>313</v>
      </c>
      <c r="B30" s="13" t="s">
        <v>4497</v>
      </c>
      <c r="C30" s="13">
        <v>0</v>
      </c>
      <c r="D30" s="13">
        <v>0</v>
      </c>
      <c r="E30" s="13">
        <v>0</v>
      </c>
      <c r="F30" s="13" t="s">
        <v>4122</v>
      </c>
      <c r="G30" s="13" t="s">
        <v>4122</v>
      </c>
      <c r="H30" s="13" t="s">
        <v>4122</v>
      </c>
    </row>
    <row r="31" spans="1:8">
      <c r="A31" s="13">
        <v>314</v>
      </c>
      <c r="B31" s="13" t="s">
        <v>4498</v>
      </c>
      <c r="C31" s="13">
        <v>0</v>
      </c>
      <c r="D31" s="13">
        <v>0</v>
      </c>
      <c r="E31" s="13">
        <v>0</v>
      </c>
      <c r="F31" s="13" t="s">
        <v>4122</v>
      </c>
      <c r="G31" s="13" t="s">
        <v>4122</v>
      </c>
      <c r="H31" s="13" t="s">
        <v>4122</v>
      </c>
    </row>
    <row r="32" spans="1:8">
      <c r="A32" s="13">
        <v>353</v>
      </c>
      <c r="B32" s="13" t="s">
        <v>4499</v>
      </c>
      <c r="C32" s="13">
        <v>2</v>
      </c>
      <c r="D32" s="13">
        <v>0</v>
      </c>
      <c r="E32" s="13">
        <v>0</v>
      </c>
      <c r="F32" s="13">
        <v>0</v>
      </c>
      <c r="G32" s="13">
        <v>1</v>
      </c>
      <c r="H32" s="13">
        <v>0</v>
      </c>
    </row>
  </sheetData>
  <phoneticPr fontId="1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A1:E5"/>
  <sheetViews>
    <sheetView workbookViewId="0">
      <selection activeCell="F27" sqref="F27"/>
    </sheetView>
  </sheetViews>
  <sheetFormatPr defaultColWidth="8.58203125" defaultRowHeight="18"/>
  <cols>
    <col min="1" max="1" width="8.58203125" style="13"/>
    <col min="2" max="2" width="13.08203125" style="13" customWidth="1"/>
    <col min="3" max="16384" width="8.58203125" style="13"/>
  </cols>
  <sheetData>
    <row r="1" spans="1:5">
      <c r="A1" s="13" t="s">
        <v>4124</v>
      </c>
      <c r="B1" s="13" t="s">
        <v>4415</v>
      </c>
      <c r="C1" s="13" t="s">
        <v>4416</v>
      </c>
      <c r="D1" s="13" t="s">
        <v>4417</v>
      </c>
      <c r="E1" s="13" t="s">
        <v>4418</v>
      </c>
    </row>
    <row r="2" spans="1:5">
      <c r="A2" s="13">
        <v>147</v>
      </c>
      <c r="B2" s="13" t="s">
        <v>4419</v>
      </c>
      <c r="C2" s="13">
        <v>16</v>
      </c>
      <c r="D2" s="13">
        <v>16</v>
      </c>
      <c r="E2" s="13">
        <v>16</v>
      </c>
    </row>
    <row r="3" spans="1:5">
      <c r="A3" s="13">
        <v>82</v>
      </c>
      <c r="B3" s="13" t="s">
        <v>4420</v>
      </c>
      <c r="C3" s="13">
        <v>3</v>
      </c>
      <c r="D3" s="13">
        <v>3</v>
      </c>
      <c r="E3" s="13">
        <v>3</v>
      </c>
    </row>
    <row r="4" spans="1:5">
      <c r="A4" s="13">
        <v>83</v>
      </c>
      <c r="B4" s="13" t="s">
        <v>4421</v>
      </c>
      <c r="C4" s="13">
        <v>1</v>
      </c>
      <c r="D4" s="13">
        <v>1</v>
      </c>
      <c r="E4" s="13">
        <v>1</v>
      </c>
    </row>
    <row r="5" spans="1:5">
      <c r="A5" s="13">
        <v>228</v>
      </c>
      <c r="B5" s="13" t="s">
        <v>4422</v>
      </c>
      <c r="C5" s="13">
        <v>2</v>
      </c>
      <c r="D5" s="13">
        <v>2</v>
      </c>
      <c r="E5" s="13">
        <v>2</v>
      </c>
    </row>
  </sheetData>
  <phoneticPr fontId="18"/>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CC"/>
  </sheetPr>
  <dimension ref="A1:H31"/>
  <sheetViews>
    <sheetView topLeftCell="A13" workbookViewId="0">
      <selection activeCell="J9" sqref="J9"/>
    </sheetView>
  </sheetViews>
  <sheetFormatPr defaultColWidth="9" defaultRowHeight="18"/>
  <cols>
    <col min="1" max="1" width="9" style="13"/>
    <col min="2" max="2" width="31.08203125" style="13" customWidth="1"/>
    <col min="3" max="16384" width="9" style="13"/>
  </cols>
  <sheetData>
    <row r="1" spans="1:8">
      <c r="A1" s="13" t="s">
        <v>4124</v>
      </c>
      <c r="B1" s="13" t="s">
        <v>4362</v>
      </c>
      <c r="C1" s="13" t="s">
        <v>4363</v>
      </c>
      <c r="D1" s="13" t="s">
        <v>4364</v>
      </c>
      <c r="E1" s="13" t="s">
        <v>4</v>
      </c>
      <c r="F1" s="13" t="s">
        <v>5</v>
      </c>
      <c r="G1" s="13" t="s">
        <v>6</v>
      </c>
      <c r="H1" s="13" t="s">
        <v>7</v>
      </c>
    </row>
    <row r="2" spans="1:8">
      <c r="A2" s="13">
        <v>95</v>
      </c>
      <c r="B2" s="13" t="s">
        <v>4365</v>
      </c>
      <c r="C2" s="13">
        <v>0</v>
      </c>
      <c r="D2" s="13">
        <v>4</v>
      </c>
      <c r="E2" s="13">
        <v>4</v>
      </c>
      <c r="F2" s="13" t="s">
        <v>4122</v>
      </c>
      <c r="G2" s="13" t="s">
        <v>4122</v>
      </c>
      <c r="H2" s="13" t="s">
        <v>4122</v>
      </c>
    </row>
    <row r="3" spans="1:8">
      <c r="A3" s="13">
        <v>96</v>
      </c>
      <c r="B3" s="13" t="s">
        <v>4366</v>
      </c>
      <c r="C3" s="13">
        <v>0</v>
      </c>
      <c r="D3" s="13">
        <v>0</v>
      </c>
      <c r="E3" s="13">
        <v>0</v>
      </c>
      <c r="F3" s="13" t="s">
        <v>4122</v>
      </c>
      <c r="G3" s="13" t="s">
        <v>4122</v>
      </c>
      <c r="H3" s="13" t="s">
        <v>4122</v>
      </c>
    </row>
    <row r="4" spans="1:8">
      <c r="A4" s="13">
        <v>97</v>
      </c>
      <c r="B4" s="13" t="s">
        <v>4367</v>
      </c>
      <c r="C4" s="13">
        <v>1</v>
      </c>
      <c r="D4" s="13">
        <v>0</v>
      </c>
      <c r="E4" s="13">
        <v>0</v>
      </c>
      <c r="F4" s="13" t="s">
        <v>4122</v>
      </c>
      <c r="G4" s="13" t="s">
        <v>4122</v>
      </c>
      <c r="H4" s="13" t="s">
        <v>4122</v>
      </c>
    </row>
    <row r="5" spans="1:8">
      <c r="A5" s="13">
        <v>98</v>
      </c>
      <c r="B5" s="13" t="s">
        <v>4010</v>
      </c>
      <c r="C5" s="13">
        <v>0</v>
      </c>
      <c r="D5" s="13">
        <v>1</v>
      </c>
      <c r="E5" s="13">
        <v>1</v>
      </c>
      <c r="F5" s="13" t="s">
        <v>4122</v>
      </c>
      <c r="G5" s="13" t="s">
        <v>4122</v>
      </c>
      <c r="H5" s="13" t="s">
        <v>4122</v>
      </c>
    </row>
    <row r="6" spans="1:8">
      <c r="A6" s="13">
        <v>99</v>
      </c>
      <c r="B6" s="13" t="s">
        <v>4356</v>
      </c>
      <c r="C6" s="13">
        <v>0</v>
      </c>
      <c r="D6" s="13">
        <v>0</v>
      </c>
      <c r="E6" s="13">
        <v>0</v>
      </c>
      <c r="F6" s="13">
        <v>0</v>
      </c>
      <c r="G6" s="13">
        <v>0</v>
      </c>
      <c r="H6" s="13">
        <v>0</v>
      </c>
    </row>
    <row r="7" spans="1:8">
      <c r="A7" s="13">
        <v>100</v>
      </c>
      <c r="B7" s="13" t="s">
        <v>4368</v>
      </c>
      <c r="C7" s="13">
        <v>1</v>
      </c>
      <c r="D7" s="13">
        <v>1</v>
      </c>
      <c r="E7" s="13">
        <v>0</v>
      </c>
      <c r="F7" s="13">
        <v>0</v>
      </c>
      <c r="G7" s="13">
        <v>0</v>
      </c>
      <c r="H7" s="13" t="s">
        <v>4122</v>
      </c>
    </row>
    <row r="8" spans="1:8">
      <c r="A8" s="13">
        <v>101</v>
      </c>
      <c r="B8" s="13" t="s">
        <v>929</v>
      </c>
      <c r="C8" s="13">
        <v>1</v>
      </c>
      <c r="D8" s="13">
        <v>0</v>
      </c>
      <c r="E8" s="13">
        <v>0</v>
      </c>
      <c r="F8" s="13" t="s">
        <v>4122</v>
      </c>
      <c r="G8" s="13" t="s">
        <v>4122</v>
      </c>
      <c r="H8" s="13" t="s">
        <v>4122</v>
      </c>
    </row>
    <row r="9" spans="1:8">
      <c r="A9" s="13">
        <v>102</v>
      </c>
      <c r="B9" s="13" t="s">
        <v>930</v>
      </c>
      <c r="C9" s="13">
        <v>4</v>
      </c>
      <c r="D9" s="13">
        <v>1</v>
      </c>
      <c r="E9" s="13">
        <v>0</v>
      </c>
      <c r="F9" s="13" t="s">
        <v>4122</v>
      </c>
      <c r="G9" s="13" t="s">
        <v>4122</v>
      </c>
      <c r="H9" s="13" t="s">
        <v>4122</v>
      </c>
    </row>
    <row r="10" spans="1:8">
      <c r="A10" s="13">
        <v>103</v>
      </c>
      <c r="B10" s="13" t="s">
        <v>4369</v>
      </c>
      <c r="C10" s="13">
        <v>0</v>
      </c>
      <c r="D10" s="13">
        <v>0</v>
      </c>
      <c r="E10" s="13">
        <v>0</v>
      </c>
      <c r="F10" s="13" t="s">
        <v>4122</v>
      </c>
      <c r="G10" s="13" t="s">
        <v>4122</v>
      </c>
      <c r="H10" s="13" t="s">
        <v>4122</v>
      </c>
    </row>
    <row r="11" spans="1:8">
      <c r="A11" s="13">
        <v>104</v>
      </c>
      <c r="B11" s="13" t="s">
        <v>4370</v>
      </c>
      <c r="C11" s="13">
        <v>3</v>
      </c>
      <c r="D11" s="13">
        <v>2</v>
      </c>
      <c r="E11" s="13">
        <v>1</v>
      </c>
      <c r="F11" s="13">
        <v>0</v>
      </c>
      <c r="G11" s="13">
        <v>0</v>
      </c>
      <c r="H11" s="13">
        <v>0</v>
      </c>
    </row>
    <row r="12" spans="1:8">
      <c r="A12" s="13">
        <v>251</v>
      </c>
      <c r="B12" s="13" t="s">
        <v>4004</v>
      </c>
      <c r="C12" s="13">
        <v>6</v>
      </c>
      <c r="D12" s="13">
        <v>6</v>
      </c>
      <c r="E12" s="13">
        <v>9</v>
      </c>
      <c r="F12" s="13" t="s">
        <v>4122</v>
      </c>
      <c r="G12" s="13" t="s">
        <v>4122</v>
      </c>
      <c r="H12" s="13" t="s">
        <v>4122</v>
      </c>
    </row>
    <row r="13" spans="1:8">
      <c r="A13" s="13">
        <v>152</v>
      </c>
      <c r="B13" s="13" t="s">
        <v>4371</v>
      </c>
      <c r="C13" s="13">
        <v>0</v>
      </c>
      <c r="D13" s="13">
        <v>0</v>
      </c>
      <c r="E13" s="13">
        <v>0</v>
      </c>
      <c r="F13" s="13" t="s">
        <v>4122</v>
      </c>
      <c r="G13" s="13" t="s">
        <v>4122</v>
      </c>
      <c r="H13" s="13" t="s">
        <v>4122</v>
      </c>
    </row>
    <row r="14" spans="1:8">
      <c r="A14" s="13">
        <v>153</v>
      </c>
      <c r="B14" s="13" t="s">
        <v>3954</v>
      </c>
      <c r="C14" s="13">
        <v>1</v>
      </c>
      <c r="D14" s="13">
        <v>0</v>
      </c>
      <c r="E14" s="13">
        <v>2</v>
      </c>
      <c r="F14" s="13" t="s">
        <v>4122</v>
      </c>
      <c r="G14" s="13" t="s">
        <v>4122</v>
      </c>
      <c r="H14" s="13" t="s">
        <v>4122</v>
      </c>
    </row>
    <row r="15" spans="1:8">
      <c r="A15" s="13">
        <v>154</v>
      </c>
      <c r="B15" s="13" t="s">
        <v>4125</v>
      </c>
      <c r="C15" s="13">
        <v>4</v>
      </c>
      <c r="D15" s="13">
        <v>2</v>
      </c>
      <c r="E15" s="13">
        <v>0</v>
      </c>
      <c r="F15" s="13" t="s">
        <v>4122</v>
      </c>
      <c r="G15" s="13" t="s">
        <v>4122</v>
      </c>
      <c r="H15" s="13" t="s">
        <v>4122</v>
      </c>
    </row>
    <row r="16" spans="1:8">
      <c r="A16" s="13">
        <v>155</v>
      </c>
      <c r="B16" s="13" t="s">
        <v>4016</v>
      </c>
      <c r="C16" s="13">
        <v>0</v>
      </c>
      <c r="D16" s="13">
        <v>0</v>
      </c>
      <c r="E16" s="13">
        <v>0</v>
      </c>
      <c r="F16" s="13" t="s">
        <v>4122</v>
      </c>
      <c r="G16" s="13" t="s">
        <v>4122</v>
      </c>
      <c r="H16" s="13" t="s">
        <v>4122</v>
      </c>
    </row>
    <row r="17" spans="1:8">
      <c r="A17" s="13">
        <v>156</v>
      </c>
      <c r="B17" s="13" t="s">
        <v>4372</v>
      </c>
      <c r="C17" s="13">
        <v>2</v>
      </c>
      <c r="D17" s="13">
        <v>1</v>
      </c>
      <c r="E17" s="13">
        <v>0</v>
      </c>
      <c r="F17" s="13" t="s">
        <v>4122</v>
      </c>
      <c r="G17" s="13" t="s">
        <v>4122</v>
      </c>
      <c r="H17" s="13" t="s">
        <v>4122</v>
      </c>
    </row>
    <row r="18" spans="1:8">
      <c r="A18" s="13">
        <v>157</v>
      </c>
      <c r="B18" s="13" t="s">
        <v>4373</v>
      </c>
      <c r="C18" s="13">
        <v>2</v>
      </c>
      <c r="D18" s="13">
        <v>1</v>
      </c>
      <c r="E18" s="13">
        <v>1</v>
      </c>
      <c r="F18" s="13" t="s">
        <v>4122</v>
      </c>
      <c r="G18" s="13" t="s">
        <v>4122</v>
      </c>
      <c r="H18" s="13" t="s">
        <v>4122</v>
      </c>
    </row>
    <row r="19" spans="1:8">
      <c r="A19" s="13">
        <v>362</v>
      </c>
      <c r="B19" s="13" t="s">
        <v>4374</v>
      </c>
      <c r="C19" s="13">
        <v>2</v>
      </c>
      <c r="D19" s="13">
        <v>0</v>
      </c>
      <c r="E19" s="13">
        <v>0</v>
      </c>
      <c r="F19" s="13" t="s">
        <v>4122</v>
      </c>
      <c r="G19" s="13" t="s">
        <v>4122</v>
      </c>
      <c r="H19" s="13" t="s">
        <v>4122</v>
      </c>
    </row>
    <row r="20" spans="1:8">
      <c r="A20" s="13">
        <v>243</v>
      </c>
      <c r="B20" s="13" t="s">
        <v>4375</v>
      </c>
      <c r="C20" s="13" t="s">
        <v>4122</v>
      </c>
      <c r="D20" s="13">
        <v>2</v>
      </c>
      <c r="E20" s="13">
        <v>2</v>
      </c>
      <c r="F20" s="13" t="s">
        <v>4122</v>
      </c>
      <c r="G20" s="13" t="s">
        <v>4122</v>
      </c>
      <c r="H20" s="13" t="s">
        <v>4122</v>
      </c>
    </row>
    <row r="21" spans="1:8">
      <c r="A21" s="13">
        <v>244</v>
      </c>
      <c r="B21" s="13" t="s">
        <v>4376</v>
      </c>
      <c r="C21" s="13">
        <v>0</v>
      </c>
      <c r="D21" s="13">
        <v>1</v>
      </c>
      <c r="E21" s="13">
        <v>2</v>
      </c>
      <c r="F21" s="13" t="s">
        <v>4122</v>
      </c>
      <c r="G21" s="13" t="s">
        <v>4122</v>
      </c>
      <c r="H21" s="13" t="s">
        <v>4122</v>
      </c>
    </row>
    <row r="22" spans="1:8">
      <c r="A22" s="13">
        <v>245</v>
      </c>
      <c r="B22" s="13" t="s">
        <v>4126</v>
      </c>
      <c r="C22" s="13">
        <v>0</v>
      </c>
      <c r="D22" s="13">
        <v>0</v>
      </c>
      <c r="E22" s="13">
        <v>0</v>
      </c>
      <c r="F22" s="13" t="s">
        <v>4122</v>
      </c>
      <c r="G22" s="13" t="s">
        <v>4122</v>
      </c>
      <c r="H22" s="13" t="s">
        <v>4122</v>
      </c>
    </row>
    <row r="23" spans="1:8">
      <c r="A23" s="13">
        <v>246</v>
      </c>
      <c r="B23" s="13" t="s">
        <v>972</v>
      </c>
      <c r="C23" s="13">
        <v>0</v>
      </c>
      <c r="D23" s="13">
        <v>0</v>
      </c>
      <c r="E23" s="13">
        <v>0</v>
      </c>
      <c r="F23" s="13" t="s">
        <v>4122</v>
      </c>
      <c r="G23" s="13" t="s">
        <v>4122</v>
      </c>
      <c r="H23" s="13" t="s">
        <v>4122</v>
      </c>
    </row>
    <row r="24" spans="1:8">
      <c r="A24" s="13">
        <v>247</v>
      </c>
      <c r="B24" s="13" t="s">
        <v>4377</v>
      </c>
      <c r="C24" s="13">
        <v>3</v>
      </c>
      <c r="D24" s="13">
        <v>3</v>
      </c>
      <c r="E24" s="13">
        <v>2</v>
      </c>
      <c r="F24" s="13" t="s">
        <v>4122</v>
      </c>
      <c r="G24" s="13" t="s">
        <v>4122</v>
      </c>
      <c r="H24" s="13" t="s">
        <v>4122</v>
      </c>
    </row>
    <row r="25" spans="1:8">
      <c r="A25" s="13">
        <v>363</v>
      </c>
      <c r="B25" s="13" t="s">
        <v>4378</v>
      </c>
      <c r="C25" s="13">
        <v>2</v>
      </c>
      <c r="D25" s="13">
        <v>0</v>
      </c>
      <c r="E25" s="13">
        <v>0</v>
      </c>
      <c r="F25" s="13" t="s">
        <v>4122</v>
      </c>
      <c r="G25" s="13" t="s">
        <v>4122</v>
      </c>
      <c r="H25" s="13" t="s">
        <v>4122</v>
      </c>
    </row>
    <row r="26" spans="1:8">
      <c r="A26" s="13">
        <v>355</v>
      </c>
      <c r="B26" s="13" t="s">
        <v>4379</v>
      </c>
      <c r="C26" s="13">
        <v>3</v>
      </c>
      <c r="D26" s="13">
        <v>3</v>
      </c>
      <c r="E26" s="13">
        <v>0</v>
      </c>
      <c r="F26" s="13" t="s">
        <v>4122</v>
      </c>
      <c r="G26" s="13" t="s">
        <v>4122</v>
      </c>
      <c r="H26" s="13" t="s">
        <v>4122</v>
      </c>
    </row>
    <row r="27" spans="1:8">
      <c r="A27" s="13">
        <v>356</v>
      </c>
      <c r="B27" s="13" t="s">
        <v>4380</v>
      </c>
      <c r="C27" s="13">
        <v>1</v>
      </c>
      <c r="D27" s="13">
        <v>1</v>
      </c>
      <c r="E27" s="13">
        <v>1</v>
      </c>
      <c r="F27" s="13" t="s">
        <v>4122</v>
      </c>
      <c r="G27" s="13" t="s">
        <v>4122</v>
      </c>
      <c r="H27" s="13" t="s">
        <v>4122</v>
      </c>
    </row>
    <row r="28" spans="1:8">
      <c r="A28" s="13">
        <v>357</v>
      </c>
      <c r="B28" s="13" t="s">
        <v>3908</v>
      </c>
      <c r="C28" s="13">
        <v>0</v>
      </c>
      <c r="D28" s="13">
        <v>0</v>
      </c>
      <c r="E28" s="13">
        <v>0</v>
      </c>
      <c r="F28" s="13" t="s">
        <v>4122</v>
      </c>
      <c r="G28" s="13" t="s">
        <v>4122</v>
      </c>
      <c r="H28" s="13" t="s">
        <v>4122</v>
      </c>
    </row>
    <row r="29" spans="1:8">
      <c r="A29" s="13">
        <v>366</v>
      </c>
      <c r="B29" s="13" t="s">
        <v>4381</v>
      </c>
      <c r="C29" s="13">
        <v>0</v>
      </c>
      <c r="D29" s="13">
        <v>0</v>
      </c>
      <c r="E29" s="13">
        <v>0</v>
      </c>
      <c r="F29" s="13" t="s">
        <v>4122</v>
      </c>
      <c r="G29" s="13" t="s">
        <v>4122</v>
      </c>
      <c r="H29" s="13" t="s">
        <v>4122</v>
      </c>
    </row>
    <row r="30" spans="1:8">
      <c r="A30" s="13">
        <v>369</v>
      </c>
      <c r="B30" s="13" t="s">
        <v>4313</v>
      </c>
      <c r="C30" s="13">
        <v>1</v>
      </c>
      <c r="D30" s="13">
        <v>1</v>
      </c>
      <c r="E30" s="13">
        <v>1</v>
      </c>
      <c r="F30" s="13" t="s">
        <v>4122</v>
      </c>
      <c r="G30" s="13" t="s">
        <v>4122</v>
      </c>
      <c r="H30" s="13" t="s">
        <v>4122</v>
      </c>
    </row>
    <row r="31" spans="1:8">
      <c r="A31" s="13">
        <v>375</v>
      </c>
      <c r="B31" s="13" t="s">
        <v>3935</v>
      </c>
      <c r="C31" s="13">
        <v>1</v>
      </c>
      <c r="D31" s="13">
        <v>1</v>
      </c>
      <c r="E31" s="13">
        <v>1</v>
      </c>
      <c r="F31" s="13">
        <v>1</v>
      </c>
      <c r="G31" s="13">
        <v>1</v>
      </c>
      <c r="H31" s="13">
        <v>1</v>
      </c>
    </row>
  </sheetData>
  <phoneticPr fontId="18"/>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564"/>
  <sheetViews>
    <sheetView topLeftCell="A400" zoomScale="85" zoomScaleNormal="85" workbookViewId="0">
      <selection activeCell="A420" sqref="A420:XFD420"/>
    </sheetView>
  </sheetViews>
  <sheetFormatPr defaultColWidth="19.08203125" defaultRowHeight="18"/>
  <cols>
    <col min="1" max="1" width="19.08203125" style="14"/>
    <col min="2" max="2" width="41" style="14" customWidth="1"/>
    <col min="3" max="6" width="19.08203125" style="14"/>
    <col min="7" max="7" width="115.08203125" style="14" customWidth="1"/>
    <col min="8" max="11" width="19.08203125" style="14"/>
    <col min="12" max="12" width="31.08203125" style="14" customWidth="1"/>
    <col min="13" max="13" width="19.08203125" style="14"/>
    <col min="14" max="14" width="47.58203125" style="14" customWidth="1"/>
    <col min="15" max="15" width="62.9140625" style="14" customWidth="1"/>
    <col min="16" max="16" width="15.4140625" style="14" customWidth="1"/>
    <col min="17" max="17" width="14.58203125" style="14" customWidth="1"/>
    <col min="18" max="16384" width="19.08203125" style="14"/>
  </cols>
  <sheetData>
    <row r="1" spans="1:17" s="35" customFormat="1">
      <c r="A1" s="25" t="s">
        <v>742</v>
      </c>
      <c r="B1" s="25" t="s">
        <v>1024</v>
      </c>
      <c r="C1" s="25" t="s">
        <v>1025</v>
      </c>
      <c r="D1" s="25" t="s">
        <v>1026</v>
      </c>
      <c r="E1" s="25" t="s">
        <v>1027</v>
      </c>
      <c r="F1" s="25" t="s">
        <v>1028</v>
      </c>
      <c r="G1" s="25" t="s">
        <v>1029</v>
      </c>
      <c r="H1" s="25" t="s">
        <v>1030</v>
      </c>
      <c r="I1" s="25" t="s">
        <v>1</v>
      </c>
      <c r="J1" s="25" t="s">
        <v>1031</v>
      </c>
      <c r="K1" s="25" t="s">
        <v>1032</v>
      </c>
      <c r="L1" s="25" t="s">
        <v>1033</v>
      </c>
      <c r="M1" s="25" t="s">
        <v>1034</v>
      </c>
      <c r="N1" s="25" t="s">
        <v>1035</v>
      </c>
      <c r="O1" s="25" t="s">
        <v>1036</v>
      </c>
      <c r="P1" s="25" t="s">
        <v>4186</v>
      </c>
      <c r="Q1" s="25" t="s">
        <v>1037</v>
      </c>
    </row>
    <row r="2" spans="1:17">
      <c r="A2" s="14">
        <v>0</v>
      </c>
      <c r="B2" s="14" t="s">
        <v>3865</v>
      </c>
      <c r="C2" s="14" t="s">
        <v>3865</v>
      </c>
      <c r="D2" s="14" t="s">
        <v>3865</v>
      </c>
      <c r="E2" s="14" t="s">
        <v>3865</v>
      </c>
      <c r="F2" s="14" t="s">
        <v>3865</v>
      </c>
      <c r="G2" s="14" t="s">
        <v>3865</v>
      </c>
      <c r="H2" s="14" t="s">
        <v>3865</v>
      </c>
      <c r="I2" s="14" t="s">
        <v>3865</v>
      </c>
      <c r="J2" s="14" t="s">
        <v>3865</v>
      </c>
      <c r="K2" s="14" t="s">
        <v>3865</v>
      </c>
      <c r="L2" s="14" t="s">
        <v>3865</v>
      </c>
      <c r="M2" s="14" t="s">
        <v>3865</v>
      </c>
      <c r="N2" s="14" t="s">
        <v>3865</v>
      </c>
      <c r="O2" s="14" t="s">
        <v>3865</v>
      </c>
      <c r="P2" s="14" t="s">
        <v>3865</v>
      </c>
      <c r="Q2" s="14" t="s">
        <v>3865</v>
      </c>
    </row>
    <row r="3" spans="1:17">
      <c r="A3" s="14">
        <v>1</v>
      </c>
      <c r="B3" s="14" t="s">
        <v>1038</v>
      </c>
      <c r="C3" s="14" t="s">
        <v>1039</v>
      </c>
      <c r="D3" s="14" t="s">
        <v>1040</v>
      </c>
      <c r="G3" s="14" t="s">
        <v>1041</v>
      </c>
      <c r="H3" s="14" t="s">
        <v>1042</v>
      </c>
      <c r="I3" s="14" t="s">
        <v>1043</v>
      </c>
      <c r="J3" s="14" t="s">
        <v>1043</v>
      </c>
      <c r="N3" s="14" t="s">
        <v>1044</v>
      </c>
      <c r="O3" s="14" t="str">
        <f t="shared" ref="O3:O67" si="0">"https://www.google.co.jp/maps?q="&amp;P3&amp;","&amp;Q3</f>
        <v>https://www.google.co.jp/maps?q=35.6461174,139.6811504</v>
      </c>
      <c r="P3" s="14">
        <v>35.646117400000001</v>
      </c>
      <c r="Q3" s="14">
        <v>139.68115040000001</v>
      </c>
    </row>
    <row r="4" spans="1:17">
      <c r="A4" s="14">
        <v>2</v>
      </c>
      <c r="B4" s="14" t="s">
        <v>4272</v>
      </c>
      <c r="C4" s="14" t="s">
        <v>4273</v>
      </c>
      <c r="D4" s="14" t="s">
        <v>1040</v>
      </c>
      <c r="G4" s="14" t="s">
        <v>1041</v>
      </c>
      <c r="H4" s="14" t="s">
        <v>1045</v>
      </c>
      <c r="I4" s="14" t="s">
        <v>1046</v>
      </c>
      <c r="J4" s="14" t="s">
        <v>1046</v>
      </c>
      <c r="N4" s="14" t="s">
        <v>1047</v>
      </c>
      <c r="O4" s="14" t="str">
        <f t="shared" si="0"/>
        <v>https://www.google.co.jp/maps?q=35.6594483,139.6525664</v>
      </c>
      <c r="P4" s="14">
        <v>35.659448300000001</v>
      </c>
      <c r="Q4" s="14">
        <v>139.65256640000001</v>
      </c>
    </row>
    <row r="5" spans="1:17">
      <c r="A5" s="14">
        <v>3</v>
      </c>
      <c r="B5" s="14" t="s">
        <v>1048</v>
      </c>
      <c r="C5" s="14" t="s">
        <v>1049</v>
      </c>
      <c r="D5" s="14" t="s">
        <v>1040</v>
      </c>
      <c r="G5" s="14" t="s">
        <v>1050</v>
      </c>
      <c r="H5" s="14" t="s">
        <v>1051</v>
      </c>
      <c r="I5" s="14" t="s">
        <v>1052</v>
      </c>
      <c r="J5" s="14" t="s">
        <v>1053</v>
      </c>
      <c r="L5" s="14" t="s">
        <v>1054</v>
      </c>
      <c r="M5" s="14" t="s">
        <v>1055</v>
      </c>
      <c r="N5" s="14" t="s">
        <v>1056</v>
      </c>
      <c r="O5" s="14" t="str">
        <f t="shared" si="0"/>
        <v>https://www.google.co.jp/maps?q=35.6574375,139.6547413</v>
      </c>
      <c r="P5" s="14">
        <v>35.6574375</v>
      </c>
      <c r="Q5" s="14">
        <v>139.65474130000001</v>
      </c>
    </row>
    <row r="6" spans="1:17">
      <c r="A6" s="14">
        <v>4</v>
      </c>
      <c r="B6" s="14" t="s">
        <v>1057</v>
      </c>
      <c r="C6" s="14" t="s">
        <v>4274</v>
      </c>
      <c r="D6" s="14" t="s">
        <v>1040</v>
      </c>
      <c r="H6" s="14" t="s">
        <v>1058</v>
      </c>
      <c r="I6" s="14" t="s">
        <v>1059</v>
      </c>
      <c r="J6" s="14" t="s">
        <v>1060</v>
      </c>
      <c r="N6" s="14" t="s">
        <v>1061</v>
      </c>
      <c r="O6" s="14" t="str">
        <f t="shared" si="0"/>
        <v>https://www.google.co.jp/maps?q=35.6317628,139.6147791</v>
      </c>
      <c r="P6" s="14">
        <v>35.631762799999997</v>
      </c>
      <c r="Q6" s="14">
        <v>139.61477909999999</v>
      </c>
    </row>
    <row r="7" spans="1:17">
      <c r="A7" s="14">
        <v>5</v>
      </c>
      <c r="B7" s="14" t="s">
        <v>4275</v>
      </c>
      <c r="C7" s="14" t="s">
        <v>1062</v>
      </c>
      <c r="D7" s="14" t="s">
        <v>1040</v>
      </c>
      <c r="G7" s="14" t="s">
        <v>1063</v>
      </c>
      <c r="H7" s="14" t="s">
        <v>1064</v>
      </c>
      <c r="I7" s="14" t="s">
        <v>1065</v>
      </c>
      <c r="L7" s="14" t="s">
        <v>1066</v>
      </c>
      <c r="M7" s="14" t="s">
        <v>1067</v>
      </c>
      <c r="N7" s="14" t="s">
        <v>1068</v>
      </c>
      <c r="O7" s="14" t="str">
        <f t="shared" si="0"/>
        <v>https://www.google.co.jp/maps?q=35.6036778,139.6727079</v>
      </c>
      <c r="P7" s="14">
        <v>35.6036778</v>
      </c>
      <c r="Q7" s="14">
        <v>139.67270790000001</v>
      </c>
    </row>
    <row r="8" spans="1:17">
      <c r="A8" s="14">
        <v>6</v>
      </c>
      <c r="B8" s="14" t="s">
        <v>1069</v>
      </c>
      <c r="C8" s="14" t="s">
        <v>1070</v>
      </c>
      <c r="D8" s="14" t="s">
        <v>1040</v>
      </c>
      <c r="G8" s="14" t="s">
        <v>1071</v>
      </c>
      <c r="H8" s="14" t="s">
        <v>1064</v>
      </c>
      <c r="I8" s="14" t="s">
        <v>1072</v>
      </c>
      <c r="J8" s="14" t="s">
        <v>1073</v>
      </c>
      <c r="L8" s="14" t="s">
        <v>1074</v>
      </c>
      <c r="M8" s="14" t="s">
        <v>1067</v>
      </c>
      <c r="N8" s="14" t="s">
        <v>1075</v>
      </c>
      <c r="O8" s="14" t="str">
        <f t="shared" si="0"/>
        <v>https://www.google.co.jp/maps?q=35.6036778,139.6727079</v>
      </c>
      <c r="P8" s="14">
        <v>35.6036778</v>
      </c>
      <c r="Q8" s="14">
        <v>139.67270790000001</v>
      </c>
    </row>
    <row r="9" spans="1:17">
      <c r="A9" s="14">
        <v>7</v>
      </c>
      <c r="B9" s="14" t="s">
        <v>1076</v>
      </c>
      <c r="C9" s="14" t="s">
        <v>1077</v>
      </c>
      <c r="D9" s="14" t="s">
        <v>1040</v>
      </c>
      <c r="G9" s="14" t="s">
        <v>1041</v>
      </c>
      <c r="H9" s="14" t="s">
        <v>1078</v>
      </c>
      <c r="I9" s="14" t="s">
        <v>1079</v>
      </c>
      <c r="J9" s="14" t="s">
        <v>1079</v>
      </c>
      <c r="N9" s="14" t="s">
        <v>1080</v>
      </c>
      <c r="O9" s="14" t="str">
        <f t="shared" si="0"/>
        <v>https://www.google.co.jp/maps?q=35.6050382,139.6541513</v>
      </c>
      <c r="P9" s="14">
        <v>35.605038200000003</v>
      </c>
      <c r="Q9" s="14">
        <v>139.6541513</v>
      </c>
    </row>
    <row r="10" spans="1:17">
      <c r="A10" s="14">
        <v>8</v>
      </c>
      <c r="B10" s="14" t="s">
        <v>1081</v>
      </c>
      <c r="C10" s="14" t="s">
        <v>1082</v>
      </c>
      <c r="D10" s="14" t="s">
        <v>1040</v>
      </c>
      <c r="G10" s="14" t="s">
        <v>1083</v>
      </c>
      <c r="H10" s="14" t="s">
        <v>1084</v>
      </c>
      <c r="I10" s="14" t="s">
        <v>1085</v>
      </c>
      <c r="L10" s="14" t="s">
        <v>1086</v>
      </c>
      <c r="M10" s="14" t="s">
        <v>1087</v>
      </c>
      <c r="N10" s="14" t="s">
        <v>1088</v>
      </c>
      <c r="O10" s="14" t="str">
        <f t="shared" si="0"/>
        <v>https://www.google.co.jp/maps?q=35.6057604,139.6523376</v>
      </c>
      <c r="P10" s="14">
        <v>35.605760400000001</v>
      </c>
      <c r="Q10" s="14">
        <v>139.65233760000001</v>
      </c>
    </row>
    <row r="11" spans="1:17">
      <c r="A11" s="14">
        <v>9</v>
      </c>
      <c r="B11" s="14" t="s">
        <v>1089</v>
      </c>
      <c r="C11" s="14" t="s">
        <v>1090</v>
      </c>
      <c r="D11" s="14" t="s">
        <v>1040</v>
      </c>
      <c r="G11" s="14" t="s">
        <v>1091</v>
      </c>
      <c r="H11" s="14" t="s">
        <v>1092</v>
      </c>
      <c r="I11" s="14" t="s">
        <v>1093</v>
      </c>
      <c r="L11" s="14" t="s">
        <v>1094</v>
      </c>
      <c r="M11" s="14" t="s">
        <v>1095</v>
      </c>
      <c r="N11" s="14" t="s">
        <v>1096</v>
      </c>
      <c r="O11" s="14" t="str">
        <f t="shared" si="0"/>
        <v>https://www.google.co.jp/maps?q=35.6631077,139.6051642</v>
      </c>
      <c r="P11" s="14">
        <v>35.663107699999998</v>
      </c>
      <c r="Q11" s="14">
        <v>139.60516419999999</v>
      </c>
    </row>
    <row r="12" spans="1:17">
      <c r="A12" s="14">
        <v>10</v>
      </c>
      <c r="B12" s="14" t="s">
        <v>1097</v>
      </c>
      <c r="C12" s="14" t="s">
        <v>1098</v>
      </c>
      <c r="D12" s="14" t="s">
        <v>1040</v>
      </c>
      <c r="G12" s="14" t="s">
        <v>1099</v>
      </c>
      <c r="H12" s="14" t="s">
        <v>1092</v>
      </c>
      <c r="I12" s="14" t="s">
        <v>1100</v>
      </c>
      <c r="J12" s="14" t="s">
        <v>1101</v>
      </c>
      <c r="L12" s="14" t="s">
        <v>1102</v>
      </c>
      <c r="M12" s="14" t="s">
        <v>1095</v>
      </c>
      <c r="N12" s="14" t="s">
        <v>1103</v>
      </c>
      <c r="O12" s="14" t="str">
        <f t="shared" si="0"/>
        <v>https://www.google.co.jp/maps?q=35.6631077,139.6051642</v>
      </c>
      <c r="P12" s="14">
        <v>35.663107699999998</v>
      </c>
      <c r="Q12" s="14">
        <v>139.60516419999999</v>
      </c>
    </row>
    <row r="13" spans="1:17">
      <c r="A13" s="14">
        <v>11</v>
      </c>
      <c r="B13" s="14" t="s">
        <v>1104</v>
      </c>
      <c r="C13" s="14" t="s">
        <v>4276</v>
      </c>
      <c r="D13" s="14" t="s">
        <v>1040</v>
      </c>
      <c r="G13" s="14" t="s">
        <v>1063</v>
      </c>
      <c r="H13" s="14" t="s">
        <v>3866</v>
      </c>
      <c r="I13" s="14" t="s">
        <v>1105</v>
      </c>
      <c r="L13" s="14" t="s">
        <v>1106</v>
      </c>
      <c r="N13" s="14" t="s">
        <v>1107</v>
      </c>
      <c r="O13" s="14" t="str">
        <f t="shared" si="0"/>
        <v>https://www.google.co.jp/maps?q=35.622267,139.6133855</v>
      </c>
      <c r="P13" s="14">
        <v>35.622267000000001</v>
      </c>
      <c r="Q13" s="14">
        <v>139.61338549999999</v>
      </c>
    </row>
    <row r="14" spans="1:17">
      <c r="A14" s="14">
        <v>12</v>
      </c>
      <c r="B14" s="14" t="s">
        <v>1108</v>
      </c>
      <c r="C14" s="14" t="s">
        <v>1109</v>
      </c>
      <c r="D14" s="14" t="s">
        <v>1040</v>
      </c>
      <c r="G14" s="14" t="s">
        <v>1110</v>
      </c>
      <c r="H14" s="14" t="s">
        <v>1111</v>
      </c>
      <c r="I14" s="14" t="s">
        <v>1112</v>
      </c>
      <c r="J14" s="14" t="s">
        <v>1113</v>
      </c>
      <c r="L14" s="14" t="s">
        <v>1114</v>
      </c>
      <c r="N14" s="14" t="s">
        <v>1115</v>
      </c>
      <c r="O14" s="14" t="str">
        <f t="shared" si="0"/>
        <v>https://www.google.co.jp/maps?q=35.622267,139.6133855</v>
      </c>
      <c r="P14" s="14">
        <v>35.622267000000001</v>
      </c>
      <c r="Q14" s="14">
        <v>139.61338549999999</v>
      </c>
    </row>
    <row r="15" spans="1:17">
      <c r="A15" s="14">
        <v>13</v>
      </c>
      <c r="B15" s="14" t="s">
        <v>1116</v>
      </c>
      <c r="C15" s="14" t="s">
        <v>1117</v>
      </c>
      <c r="D15" s="14" t="s">
        <v>1040</v>
      </c>
      <c r="G15" s="14" t="s">
        <v>1118</v>
      </c>
      <c r="H15" s="14" t="s">
        <v>3867</v>
      </c>
      <c r="I15" s="14" t="s">
        <v>1119</v>
      </c>
      <c r="L15" s="14" t="s">
        <v>1120</v>
      </c>
      <c r="M15" s="14" t="s">
        <v>1121</v>
      </c>
      <c r="N15" s="14" t="s">
        <v>1122</v>
      </c>
      <c r="O15" s="14" t="str">
        <f t="shared" si="0"/>
        <v>https://www.google.co.jp/maps?q=35.6674743,139.6255178</v>
      </c>
      <c r="P15" s="14">
        <v>35.667474300000002</v>
      </c>
      <c r="Q15" s="14">
        <v>139.62551780000001</v>
      </c>
    </row>
    <row r="16" spans="1:17">
      <c r="A16" s="14">
        <v>14</v>
      </c>
      <c r="B16" s="14" t="s">
        <v>1123</v>
      </c>
      <c r="C16" s="14" t="s">
        <v>1124</v>
      </c>
      <c r="D16" s="14" t="s">
        <v>1040</v>
      </c>
      <c r="G16" s="14" t="s">
        <v>1110</v>
      </c>
      <c r="H16" s="14" t="s">
        <v>1125</v>
      </c>
      <c r="I16" s="14" t="s">
        <v>1126</v>
      </c>
      <c r="J16" s="14" t="s">
        <v>1127</v>
      </c>
      <c r="L16" s="14" t="s">
        <v>1128</v>
      </c>
      <c r="M16" s="14" t="s">
        <v>1121</v>
      </c>
      <c r="N16" s="14" t="s">
        <v>1129</v>
      </c>
      <c r="O16" s="14" t="str">
        <f t="shared" si="0"/>
        <v>https://www.google.co.jp/maps?q=35.6674743,139.6255178</v>
      </c>
      <c r="P16" s="14">
        <v>35.667474300000002</v>
      </c>
      <c r="Q16" s="14">
        <v>139.62551780000001</v>
      </c>
    </row>
    <row r="17" spans="1:17">
      <c r="A17" s="14">
        <v>15</v>
      </c>
      <c r="B17" s="14" t="s">
        <v>1130</v>
      </c>
      <c r="C17" s="14" t="s">
        <v>1131</v>
      </c>
      <c r="D17" s="14" t="s">
        <v>1132</v>
      </c>
      <c r="G17" s="14" t="s">
        <v>4328</v>
      </c>
      <c r="H17" s="14" t="s">
        <v>1133</v>
      </c>
      <c r="I17" s="14" t="s">
        <v>1134</v>
      </c>
      <c r="L17" s="14" t="s">
        <v>1135</v>
      </c>
      <c r="M17" s="14" t="s">
        <v>1095</v>
      </c>
      <c r="N17" s="14" t="s">
        <v>1136</v>
      </c>
      <c r="O17" s="14" t="str">
        <f t="shared" si="0"/>
        <v>https://www.google.co.jp/maps?q=35.668855,139.600461</v>
      </c>
      <c r="P17" s="14">
        <v>35.668855000000001</v>
      </c>
      <c r="Q17" s="14">
        <v>139.600461</v>
      </c>
    </row>
    <row r="18" spans="1:17">
      <c r="A18" s="14">
        <v>16</v>
      </c>
      <c r="B18" s="14" t="s">
        <v>1137</v>
      </c>
      <c r="C18" s="14" t="s">
        <v>1138</v>
      </c>
      <c r="D18" s="14" t="s">
        <v>1040</v>
      </c>
      <c r="G18" s="14" t="s">
        <v>1139</v>
      </c>
      <c r="H18" s="14" t="s">
        <v>1140</v>
      </c>
      <c r="I18" s="14" t="s">
        <v>1134</v>
      </c>
      <c r="L18" s="14" t="s">
        <v>1141</v>
      </c>
      <c r="M18" s="14" t="s">
        <v>1095</v>
      </c>
      <c r="N18" s="14" t="s">
        <v>1142</v>
      </c>
      <c r="O18" s="14" t="str">
        <f t="shared" si="0"/>
        <v>https://www.google.co.jp/maps?q=35.6688456,139.6005587</v>
      </c>
      <c r="P18" s="14">
        <v>35.668845599999997</v>
      </c>
      <c r="Q18" s="14">
        <v>139.60055869999999</v>
      </c>
    </row>
    <row r="19" spans="1:17">
      <c r="A19" s="14">
        <v>17</v>
      </c>
      <c r="B19" s="14" t="s">
        <v>1143</v>
      </c>
      <c r="C19" s="14" t="s">
        <v>4277</v>
      </c>
      <c r="D19" s="14" t="s">
        <v>1040</v>
      </c>
      <c r="G19" s="14" t="s">
        <v>1041</v>
      </c>
      <c r="H19" s="14" t="s">
        <v>1144</v>
      </c>
      <c r="I19" s="14" t="s">
        <v>1145</v>
      </c>
      <c r="J19" s="14" t="s">
        <v>1145</v>
      </c>
      <c r="N19" s="14" t="s">
        <v>1146</v>
      </c>
      <c r="O19" s="14" t="str">
        <f t="shared" si="0"/>
        <v>https://www.google.co.jp/maps?q=35.6720036,139.6008725</v>
      </c>
      <c r="P19" s="14">
        <v>35.672003599999996</v>
      </c>
      <c r="Q19" s="14">
        <v>139.60087250000001</v>
      </c>
    </row>
    <row r="20" spans="1:17">
      <c r="A20" s="14">
        <v>18</v>
      </c>
      <c r="B20" s="14" t="s">
        <v>1147</v>
      </c>
      <c r="C20" s="14" t="s">
        <v>1148</v>
      </c>
      <c r="D20" s="14" t="s">
        <v>1040</v>
      </c>
      <c r="G20" s="14" t="s">
        <v>1083</v>
      </c>
      <c r="H20" s="14" t="s">
        <v>1149</v>
      </c>
      <c r="I20" s="14" t="s">
        <v>1150</v>
      </c>
      <c r="J20" s="14" t="s">
        <v>1151</v>
      </c>
      <c r="L20" s="14" t="s">
        <v>1152</v>
      </c>
      <c r="M20" s="14" t="s">
        <v>1095</v>
      </c>
      <c r="N20" s="14" t="s">
        <v>1153</v>
      </c>
      <c r="O20" s="14" t="str">
        <f t="shared" si="0"/>
        <v>https://www.google.co.jp/maps?q=35.6688456,139.6005587</v>
      </c>
      <c r="P20" s="14">
        <v>35.668845599999997</v>
      </c>
      <c r="Q20" s="14">
        <v>139.60055869999999</v>
      </c>
    </row>
    <row r="21" spans="1:17">
      <c r="A21" s="14">
        <v>19</v>
      </c>
      <c r="B21" s="14" t="s">
        <v>1154</v>
      </c>
      <c r="C21" s="14" t="s">
        <v>1155</v>
      </c>
      <c r="D21" s="14" t="s">
        <v>1040</v>
      </c>
      <c r="H21" s="14" t="s">
        <v>1156</v>
      </c>
      <c r="I21" s="14" t="s">
        <v>1157</v>
      </c>
      <c r="J21" s="14" t="s">
        <v>1157</v>
      </c>
      <c r="L21" s="14" t="s">
        <v>1158</v>
      </c>
      <c r="N21" s="14" t="s">
        <v>1159</v>
      </c>
      <c r="O21" s="14" t="str">
        <f t="shared" si="0"/>
        <v>https://www.google.co.jp/maps?q=35.674894,139.591818</v>
      </c>
      <c r="P21" s="14">
        <v>35.674894000000002</v>
      </c>
      <c r="Q21" s="14">
        <v>139.59181799999999</v>
      </c>
    </row>
    <row r="22" spans="1:17">
      <c r="A22" s="14">
        <v>20</v>
      </c>
      <c r="B22" s="14" t="s">
        <v>4278</v>
      </c>
      <c r="C22" s="14" t="s">
        <v>4279</v>
      </c>
      <c r="D22" s="14" t="s">
        <v>1040</v>
      </c>
      <c r="G22" s="14" t="s">
        <v>1063</v>
      </c>
      <c r="H22" s="14" t="s">
        <v>1160</v>
      </c>
      <c r="I22" s="14" t="s">
        <v>1161</v>
      </c>
      <c r="J22" s="14" t="s">
        <v>1162</v>
      </c>
      <c r="L22" s="14" t="s">
        <v>1163</v>
      </c>
      <c r="M22" s="14" t="s">
        <v>1164</v>
      </c>
      <c r="N22" s="14" t="s">
        <v>1165</v>
      </c>
      <c r="O22" s="14" t="str">
        <f t="shared" si="0"/>
        <v>https://www.google.co.jp/maps?q=35.6621401,139.6698287</v>
      </c>
      <c r="P22" s="14">
        <v>35.662140100000002</v>
      </c>
      <c r="Q22" s="14">
        <v>139.66982870000001</v>
      </c>
    </row>
    <row r="23" spans="1:17">
      <c r="A23" s="14">
        <v>21</v>
      </c>
      <c r="B23" s="14" t="s">
        <v>4280</v>
      </c>
      <c r="C23" s="14" t="s">
        <v>4281</v>
      </c>
      <c r="D23" s="14" t="s">
        <v>1040</v>
      </c>
      <c r="G23" s="14" t="s">
        <v>1063</v>
      </c>
      <c r="H23" s="14" t="s">
        <v>1166</v>
      </c>
      <c r="I23" s="14" t="s">
        <v>1167</v>
      </c>
      <c r="J23" s="14" t="s">
        <v>1168</v>
      </c>
      <c r="L23" s="14" t="s">
        <v>1169</v>
      </c>
      <c r="M23" s="14" t="s">
        <v>1170</v>
      </c>
      <c r="N23" s="14" t="s">
        <v>1171</v>
      </c>
      <c r="O23" s="14" t="str">
        <f t="shared" si="0"/>
        <v>https://www.google.co.jp/maps?q=35.6412886,139.6005715</v>
      </c>
      <c r="P23" s="14">
        <v>35.641288600000003</v>
      </c>
      <c r="Q23" s="14">
        <v>139.6005715</v>
      </c>
    </row>
    <row r="24" spans="1:17">
      <c r="A24" s="14">
        <v>22</v>
      </c>
      <c r="B24" s="14" t="s">
        <v>1172</v>
      </c>
      <c r="C24" s="14" t="s">
        <v>1173</v>
      </c>
      <c r="D24" s="14" t="s">
        <v>1040</v>
      </c>
      <c r="G24" s="14" t="s">
        <v>1083</v>
      </c>
      <c r="H24" s="14" t="s">
        <v>1174</v>
      </c>
      <c r="I24" s="14" t="s">
        <v>1175</v>
      </c>
      <c r="L24" s="14" t="s">
        <v>1176</v>
      </c>
      <c r="M24" s="14" t="s">
        <v>1177</v>
      </c>
      <c r="N24" s="14" t="s">
        <v>1178</v>
      </c>
      <c r="O24" s="14" t="str">
        <f t="shared" si="0"/>
        <v>https://www.google.co.jp/maps?q=35.6422886,139.6040656</v>
      </c>
      <c r="P24" s="14">
        <v>35.642288600000001</v>
      </c>
      <c r="Q24" s="14">
        <v>139.60406560000001</v>
      </c>
    </row>
    <row r="25" spans="1:17">
      <c r="A25" s="14">
        <v>23</v>
      </c>
      <c r="B25" s="14" t="s">
        <v>1179</v>
      </c>
      <c r="C25" s="14" t="s">
        <v>1180</v>
      </c>
      <c r="D25" s="14" t="s">
        <v>1040</v>
      </c>
      <c r="H25" s="14" t="s">
        <v>1181</v>
      </c>
      <c r="I25" s="14" t="s">
        <v>1182</v>
      </c>
      <c r="J25" s="14" t="s">
        <v>1183</v>
      </c>
      <c r="L25" s="14" t="s">
        <v>1184</v>
      </c>
      <c r="M25" s="14" t="s">
        <v>1185</v>
      </c>
      <c r="N25" s="14" t="s">
        <v>1186</v>
      </c>
      <c r="O25" s="14" t="str">
        <f t="shared" si="0"/>
        <v>https://www.google.co.jp/maps?q=35.6376093,139.6443345</v>
      </c>
      <c r="P25" s="14">
        <v>35.637609300000001</v>
      </c>
      <c r="Q25" s="14">
        <v>139.64433450000001</v>
      </c>
    </row>
    <row r="26" spans="1:17">
      <c r="A26" s="14">
        <v>24</v>
      </c>
      <c r="B26" s="14" t="s">
        <v>1187</v>
      </c>
      <c r="C26" s="14" t="s">
        <v>1188</v>
      </c>
      <c r="D26" s="14" t="s">
        <v>1040</v>
      </c>
      <c r="G26" s="14" t="s">
        <v>1189</v>
      </c>
      <c r="H26" s="14" t="s">
        <v>1190</v>
      </c>
      <c r="I26" s="14" t="s">
        <v>1191</v>
      </c>
      <c r="J26" s="14" t="s">
        <v>1192</v>
      </c>
      <c r="L26" s="14" t="s">
        <v>1193</v>
      </c>
      <c r="M26" s="14" t="s">
        <v>1194</v>
      </c>
      <c r="N26" s="14" t="s">
        <v>1195</v>
      </c>
      <c r="O26" s="14" t="str">
        <f t="shared" si="0"/>
        <v>https://www.google.co.jp/maps?q=35.651538,139.6378455</v>
      </c>
      <c r="P26" s="14">
        <v>35.651538000000002</v>
      </c>
      <c r="Q26" s="14">
        <v>139.6378455</v>
      </c>
    </row>
    <row r="27" spans="1:17">
      <c r="A27" s="14">
        <v>25</v>
      </c>
      <c r="B27" s="14" t="s">
        <v>1196</v>
      </c>
      <c r="C27" s="14" t="s">
        <v>1197</v>
      </c>
      <c r="D27" s="14" t="s">
        <v>1040</v>
      </c>
      <c r="G27" s="14" t="s">
        <v>1063</v>
      </c>
      <c r="H27" s="14" t="s">
        <v>1198</v>
      </c>
      <c r="I27" s="14" t="s">
        <v>1199</v>
      </c>
      <c r="L27" s="14" t="s">
        <v>1200</v>
      </c>
      <c r="M27" s="14" t="s">
        <v>1201</v>
      </c>
      <c r="N27" s="14" t="s">
        <v>1202</v>
      </c>
      <c r="O27" s="14" t="str">
        <f t="shared" si="0"/>
        <v>https://www.google.co.jp/maps?q=35.6448443,139.6221055</v>
      </c>
      <c r="P27" s="14">
        <v>35.644844300000003</v>
      </c>
      <c r="Q27" s="14">
        <v>139.6221055</v>
      </c>
    </row>
    <row r="28" spans="1:17">
      <c r="A28" s="14">
        <v>26</v>
      </c>
      <c r="B28" s="14" t="s">
        <v>1203</v>
      </c>
      <c r="C28" s="14" t="s">
        <v>1204</v>
      </c>
      <c r="D28" s="14" t="s">
        <v>1040</v>
      </c>
      <c r="G28" s="14" t="s">
        <v>1110</v>
      </c>
      <c r="H28" s="14" t="s">
        <v>1205</v>
      </c>
      <c r="I28" s="14" t="s">
        <v>1206</v>
      </c>
      <c r="J28" s="14" t="s">
        <v>1207</v>
      </c>
      <c r="L28" s="14" t="s">
        <v>1208</v>
      </c>
      <c r="M28" s="14" t="s">
        <v>1201</v>
      </c>
      <c r="N28" s="14" t="s">
        <v>1209</v>
      </c>
      <c r="O28" s="14" t="str">
        <f t="shared" si="0"/>
        <v>https://www.google.co.jp/maps?q=35.6448443,139.6221055</v>
      </c>
      <c r="P28" s="14">
        <v>35.644844300000003</v>
      </c>
      <c r="Q28" s="14">
        <v>139.6221055</v>
      </c>
    </row>
    <row r="29" spans="1:17">
      <c r="A29" s="14">
        <v>27</v>
      </c>
      <c r="B29" s="14" t="s">
        <v>1210</v>
      </c>
      <c r="C29" s="14" t="s">
        <v>1211</v>
      </c>
      <c r="D29" s="14" t="s">
        <v>1040</v>
      </c>
      <c r="H29" s="14" t="s">
        <v>1212</v>
      </c>
      <c r="L29" s="14" t="s">
        <v>1213</v>
      </c>
      <c r="M29" s="14" t="s">
        <v>1214</v>
      </c>
      <c r="N29" s="14" t="s">
        <v>1215</v>
      </c>
      <c r="O29" s="14" t="str">
        <f t="shared" si="0"/>
        <v>https://www.google.co.jp/maps?q=35.644446,139.670992</v>
      </c>
      <c r="P29" s="14">
        <v>35.644446000000002</v>
      </c>
      <c r="Q29" s="14">
        <v>139.67099200000001</v>
      </c>
    </row>
    <row r="30" spans="1:17">
      <c r="A30" s="14">
        <v>28</v>
      </c>
      <c r="B30" s="14" t="s">
        <v>1216</v>
      </c>
      <c r="C30" s="14" t="s">
        <v>1217</v>
      </c>
      <c r="D30" s="14" t="s">
        <v>1040</v>
      </c>
      <c r="G30" s="14" t="s">
        <v>1110</v>
      </c>
      <c r="H30" s="14" t="s">
        <v>1218</v>
      </c>
      <c r="I30" s="14" t="s">
        <v>1219</v>
      </c>
      <c r="J30" s="14" t="s">
        <v>1220</v>
      </c>
      <c r="L30" s="14" t="s">
        <v>1221</v>
      </c>
      <c r="M30" s="14" t="s">
        <v>1222</v>
      </c>
      <c r="N30" s="14" t="s">
        <v>1223</v>
      </c>
      <c r="O30" s="14" t="str">
        <f t="shared" si="0"/>
        <v>https://www.google.co.jp/maps?q=35.64149,139.6762732</v>
      </c>
      <c r="P30" s="14">
        <v>35.641489999999997</v>
      </c>
      <c r="Q30" s="14">
        <v>139.6762732</v>
      </c>
    </row>
    <row r="31" spans="1:17">
      <c r="A31" s="14">
        <v>29</v>
      </c>
      <c r="B31" s="14" t="s">
        <v>4282</v>
      </c>
      <c r="C31" s="14" t="s">
        <v>1224</v>
      </c>
      <c r="D31" s="14" t="s">
        <v>1040</v>
      </c>
      <c r="H31" s="14" t="s">
        <v>1225</v>
      </c>
      <c r="I31" s="14" t="s">
        <v>1226</v>
      </c>
      <c r="J31" s="14" t="s">
        <v>1227</v>
      </c>
      <c r="L31" s="14" t="s">
        <v>1228</v>
      </c>
      <c r="M31" s="14" t="s">
        <v>1214</v>
      </c>
      <c r="N31" s="14" t="s">
        <v>1229</v>
      </c>
      <c r="O31" s="14" t="str">
        <f t="shared" si="0"/>
        <v>https://www.google.co.jp/maps?q=35.643699,139.669088</v>
      </c>
      <c r="P31" s="14">
        <v>35.643698999999998</v>
      </c>
      <c r="Q31" s="14">
        <v>139.66908799999999</v>
      </c>
    </row>
    <row r="32" spans="1:17">
      <c r="A32" s="14">
        <v>30</v>
      </c>
      <c r="B32" s="14" t="s">
        <v>1230</v>
      </c>
      <c r="C32" s="14" t="s">
        <v>1231</v>
      </c>
      <c r="D32" s="14" t="s">
        <v>1040</v>
      </c>
      <c r="G32" s="14" t="s">
        <v>1063</v>
      </c>
      <c r="H32" s="14" t="s">
        <v>1232</v>
      </c>
      <c r="I32" s="14" t="s">
        <v>1233</v>
      </c>
      <c r="L32" s="14" t="s">
        <v>1234</v>
      </c>
      <c r="M32" s="14" t="s">
        <v>1235</v>
      </c>
      <c r="N32" s="14" t="s">
        <v>1236</v>
      </c>
      <c r="O32" s="14" t="str">
        <f t="shared" si="0"/>
        <v>https://www.google.co.jp/maps?q=35.6459694,139.6527696</v>
      </c>
      <c r="P32" s="14">
        <v>35.645969399999998</v>
      </c>
      <c r="Q32" s="14">
        <v>139.6527696</v>
      </c>
    </row>
    <row r="33" spans="1:17">
      <c r="A33" s="14">
        <v>31</v>
      </c>
      <c r="B33" s="14" t="s">
        <v>4283</v>
      </c>
      <c r="C33" s="14" t="s">
        <v>4284</v>
      </c>
      <c r="D33" s="14" t="s">
        <v>1040</v>
      </c>
      <c r="G33" s="14" t="s">
        <v>1237</v>
      </c>
      <c r="H33" s="14" t="s">
        <v>1212</v>
      </c>
      <c r="I33" s="14" t="s">
        <v>1238</v>
      </c>
      <c r="L33" s="14" t="s">
        <v>1213</v>
      </c>
      <c r="M33" s="14" t="s">
        <v>1214</v>
      </c>
      <c r="N33" s="14" t="s">
        <v>1239</v>
      </c>
      <c r="O33" s="14" t="str">
        <f t="shared" si="0"/>
        <v>https://www.google.co.jp/maps?q=35.6444534,139.6711235</v>
      </c>
      <c r="P33" s="14">
        <v>35.644453400000003</v>
      </c>
      <c r="Q33" s="14">
        <v>139.67112349999999</v>
      </c>
    </row>
    <row r="34" spans="1:17">
      <c r="A34" s="14">
        <v>32</v>
      </c>
      <c r="B34" s="14" t="s">
        <v>4255</v>
      </c>
      <c r="C34" s="14" t="s">
        <v>4256</v>
      </c>
      <c r="D34" s="14" t="s">
        <v>1040</v>
      </c>
      <c r="G34" s="14" t="s">
        <v>1242</v>
      </c>
      <c r="H34" s="14" t="s">
        <v>4257</v>
      </c>
      <c r="L34" s="14" t="s">
        <v>4258</v>
      </c>
      <c r="M34" s="14" t="s">
        <v>4259</v>
      </c>
      <c r="N34" s="15" t="s">
        <v>4260</v>
      </c>
      <c r="O34" s="14" t="str">
        <f>"https://www.google.co.jp/maps?q="&amp;P34&amp;","&amp;Q34</f>
        <v>https://www.google.co.jp/maps?q=35.6570125,139.6538579</v>
      </c>
      <c r="P34" s="14">
        <v>35.6570125</v>
      </c>
      <c r="Q34" s="14">
        <v>139.65385789999999</v>
      </c>
    </row>
    <row r="35" spans="1:17">
      <c r="A35" s="14">
        <v>33</v>
      </c>
      <c r="B35" s="14" t="s">
        <v>1240</v>
      </c>
      <c r="C35" s="14" t="s">
        <v>1241</v>
      </c>
      <c r="D35" s="14" t="s">
        <v>1040</v>
      </c>
      <c r="G35" s="14" t="s">
        <v>1242</v>
      </c>
      <c r="H35" s="14" t="s">
        <v>1243</v>
      </c>
      <c r="I35" s="14" t="s">
        <v>1244</v>
      </c>
      <c r="L35" s="14" t="s">
        <v>1245</v>
      </c>
      <c r="M35" s="14" t="s">
        <v>1235</v>
      </c>
      <c r="N35" s="14" t="s">
        <v>1215</v>
      </c>
      <c r="O35" s="14" t="str">
        <f t="shared" si="0"/>
        <v>https://www.google.co.jp/maps?q=35.6461416,139.6516363</v>
      </c>
      <c r="P35" s="14">
        <v>35.6461416</v>
      </c>
      <c r="Q35" s="14">
        <v>139.65163630000001</v>
      </c>
    </row>
    <row r="36" spans="1:17">
      <c r="A36" s="14">
        <v>34</v>
      </c>
      <c r="B36" s="14" t="s">
        <v>4285</v>
      </c>
      <c r="C36" s="14" t="s">
        <v>4286</v>
      </c>
      <c r="D36" s="14" t="s">
        <v>1040</v>
      </c>
      <c r="G36" s="14" t="s">
        <v>1063</v>
      </c>
      <c r="H36" s="14" t="s">
        <v>1246</v>
      </c>
      <c r="I36" s="14" t="s">
        <v>1247</v>
      </c>
      <c r="J36" s="14" t="s">
        <v>1248</v>
      </c>
      <c r="L36" s="14" t="s">
        <v>1249</v>
      </c>
      <c r="M36" s="14" t="s">
        <v>1214</v>
      </c>
      <c r="N36" s="14" t="s">
        <v>1250</v>
      </c>
      <c r="O36" s="14" t="str">
        <f t="shared" si="0"/>
        <v>https://www.google.co.jp/maps?q=35.6453007,139.6750593</v>
      </c>
      <c r="P36" s="14">
        <v>35.6453007</v>
      </c>
      <c r="Q36" s="14">
        <v>139.67505929999999</v>
      </c>
    </row>
    <row r="37" spans="1:17">
      <c r="A37" s="14">
        <v>35</v>
      </c>
      <c r="B37" s="14" t="s">
        <v>1251</v>
      </c>
      <c r="C37" s="14" t="s">
        <v>1252</v>
      </c>
      <c r="D37" s="14" t="s">
        <v>1040</v>
      </c>
      <c r="G37" s="14" t="s">
        <v>1050</v>
      </c>
      <c r="H37" s="14" t="s">
        <v>1253</v>
      </c>
      <c r="I37" s="14" t="s">
        <v>1254</v>
      </c>
      <c r="J37" s="14" t="s">
        <v>1255</v>
      </c>
      <c r="L37" s="14" t="s">
        <v>1256</v>
      </c>
      <c r="M37" s="14" t="s">
        <v>1257</v>
      </c>
      <c r="N37" s="14" t="s">
        <v>1258</v>
      </c>
      <c r="O37" s="14" t="str">
        <f t="shared" si="0"/>
        <v>https://www.google.co.jp/maps?q=35.6443002,139.653852899999</v>
      </c>
      <c r="P37" s="14">
        <v>35.644300200000004</v>
      </c>
      <c r="Q37" s="14">
        <v>139.65385289999901</v>
      </c>
    </row>
    <row r="38" spans="1:17">
      <c r="A38" s="14">
        <v>36</v>
      </c>
      <c r="B38" s="14" t="s">
        <v>1259</v>
      </c>
      <c r="C38" s="14" t="s">
        <v>1260</v>
      </c>
      <c r="D38" s="14" t="s">
        <v>1040</v>
      </c>
      <c r="G38" s="14" t="s">
        <v>1261</v>
      </c>
      <c r="H38" s="14" t="s">
        <v>1262</v>
      </c>
      <c r="I38" s="14" t="s">
        <v>1263</v>
      </c>
      <c r="J38" s="14" t="s">
        <v>1264</v>
      </c>
      <c r="L38" s="14" t="s">
        <v>1265</v>
      </c>
      <c r="M38" s="14" t="s">
        <v>1266</v>
      </c>
      <c r="N38" s="14" t="s">
        <v>1267</v>
      </c>
      <c r="O38" s="14" t="str">
        <f t="shared" si="0"/>
        <v>https://www.google.co.jp/maps?q=35.6290383,139.6213565</v>
      </c>
      <c r="P38" s="14">
        <v>35.629038299999998</v>
      </c>
      <c r="Q38" s="14">
        <v>139.62135649999999</v>
      </c>
    </row>
    <row r="39" spans="1:17">
      <c r="A39" s="14">
        <v>37</v>
      </c>
      <c r="B39" s="14" t="s">
        <v>1268</v>
      </c>
      <c r="C39" s="14" t="s">
        <v>1269</v>
      </c>
      <c r="D39" s="14" t="s">
        <v>1040</v>
      </c>
      <c r="G39" s="14" t="s">
        <v>1270</v>
      </c>
      <c r="H39" s="14" t="s">
        <v>1271</v>
      </c>
      <c r="I39" s="14" t="s">
        <v>1272</v>
      </c>
      <c r="J39" s="14" t="s">
        <v>1273</v>
      </c>
      <c r="L39" s="14" t="s">
        <v>1274</v>
      </c>
      <c r="M39" s="14" t="s">
        <v>1275</v>
      </c>
      <c r="N39" s="14" t="s">
        <v>1276</v>
      </c>
      <c r="O39" s="14" t="str">
        <f t="shared" si="0"/>
        <v>https://www.google.co.jp/maps?q=35.6670739,139.6089359</v>
      </c>
      <c r="P39" s="14">
        <v>35.667073899999998</v>
      </c>
      <c r="Q39" s="14">
        <v>139.60893590000001</v>
      </c>
    </row>
    <row r="40" spans="1:17">
      <c r="A40" s="14">
        <v>38</v>
      </c>
      <c r="B40" s="14" t="s">
        <v>4287</v>
      </c>
      <c r="C40" s="14" t="s">
        <v>4288</v>
      </c>
      <c r="D40" s="14" t="s">
        <v>1040</v>
      </c>
      <c r="G40" s="14" t="s">
        <v>1277</v>
      </c>
      <c r="H40" s="14" t="s">
        <v>1278</v>
      </c>
      <c r="I40" s="14" t="s">
        <v>1279</v>
      </c>
      <c r="J40" s="14" t="s">
        <v>1280</v>
      </c>
      <c r="L40" s="14" t="s">
        <v>1281</v>
      </c>
      <c r="M40" s="14" t="s">
        <v>1214</v>
      </c>
      <c r="N40" s="14" t="s">
        <v>1282</v>
      </c>
      <c r="O40" s="14" t="str">
        <f t="shared" si="0"/>
        <v>https://www.google.co.jp/maps?q=35.6441478,139.669257</v>
      </c>
      <c r="P40" s="14">
        <v>35.644147799999999</v>
      </c>
      <c r="Q40" s="14">
        <v>139.66925699999999</v>
      </c>
    </row>
    <row r="41" spans="1:17">
      <c r="A41" s="14">
        <v>39</v>
      </c>
      <c r="B41" s="14" t="s">
        <v>1283</v>
      </c>
      <c r="C41" s="14" t="s">
        <v>1284</v>
      </c>
      <c r="D41" s="14" t="s">
        <v>1040</v>
      </c>
      <c r="G41" s="14" t="s">
        <v>1285</v>
      </c>
      <c r="H41" s="14" t="s">
        <v>1286</v>
      </c>
      <c r="I41" s="14" t="s">
        <v>1287</v>
      </c>
      <c r="J41" s="14" t="s">
        <v>1288</v>
      </c>
      <c r="N41" s="14" t="s">
        <v>1289</v>
      </c>
      <c r="O41" s="14" t="str">
        <f t="shared" si="0"/>
        <v>https://www.google.co.jp/maps?q=35.6463146,139.680581</v>
      </c>
      <c r="P41" s="14">
        <v>35.646314599999997</v>
      </c>
      <c r="Q41" s="14">
        <v>139.68058099999999</v>
      </c>
    </row>
    <row r="42" spans="1:17">
      <c r="A42" s="14">
        <v>40</v>
      </c>
      <c r="B42" s="14" t="s">
        <v>4289</v>
      </c>
      <c r="C42" s="14" t="s">
        <v>1290</v>
      </c>
      <c r="D42" s="14" t="s">
        <v>1040</v>
      </c>
      <c r="G42" s="14" t="s">
        <v>1291</v>
      </c>
      <c r="H42" s="14" t="s">
        <v>1292</v>
      </c>
      <c r="I42" s="14" t="s">
        <v>1293</v>
      </c>
      <c r="J42" s="14" t="s">
        <v>1294</v>
      </c>
      <c r="N42" s="14" t="s">
        <v>1295</v>
      </c>
      <c r="O42" s="14" t="str">
        <f t="shared" si="0"/>
        <v>https://www.google.co.jp/maps?q=35.6304379,139.6122628</v>
      </c>
      <c r="P42" s="14">
        <v>35.630437899999997</v>
      </c>
      <c r="Q42" s="14">
        <v>139.6122628</v>
      </c>
    </row>
    <row r="43" spans="1:17">
      <c r="A43" s="14">
        <v>41</v>
      </c>
      <c r="B43" s="14" t="s">
        <v>1296</v>
      </c>
      <c r="C43" s="14" t="s">
        <v>1297</v>
      </c>
      <c r="D43" s="14" t="s">
        <v>1040</v>
      </c>
      <c r="G43" s="14" t="s">
        <v>1242</v>
      </c>
      <c r="H43" s="14" t="s">
        <v>1298</v>
      </c>
      <c r="I43" s="14" t="s">
        <v>1299</v>
      </c>
      <c r="L43" s="14" t="s">
        <v>1300</v>
      </c>
      <c r="M43" s="14" t="s">
        <v>1301</v>
      </c>
      <c r="N43" s="14" t="s">
        <v>1302</v>
      </c>
      <c r="O43" s="14" t="str">
        <f t="shared" si="0"/>
        <v>https://www.google.co.jp/maps?q=35.6469436,139.6081982</v>
      </c>
      <c r="P43" s="14">
        <v>35.6469436</v>
      </c>
      <c r="Q43" s="14">
        <v>139.6081982</v>
      </c>
    </row>
    <row r="44" spans="1:17">
      <c r="A44" s="14">
        <v>42</v>
      </c>
      <c r="B44" s="14" t="s">
        <v>1303</v>
      </c>
      <c r="C44" s="14" t="s">
        <v>1304</v>
      </c>
      <c r="D44" s="14" t="s">
        <v>1040</v>
      </c>
      <c r="G44" s="14" t="s">
        <v>1063</v>
      </c>
      <c r="H44" s="14" t="s">
        <v>1305</v>
      </c>
      <c r="I44" s="14" t="s">
        <v>1306</v>
      </c>
      <c r="L44" s="14" t="s">
        <v>1307</v>
      </c>
      <c r="M44" s="14" t="s">
        <v>1214</v>
      </c>
      <c r="N44" s="14" t="s">
        <v>1308</v>
      </c>
      <c r="O44" s="14" t="str">
        <f t="shared" si="0"/>
        <v>https://www.google.co.jp/maps?q=35.6429009,139.6736233</v>
      </c>
      <c r="P44" s="14">
        <v>35.642900900000001</v>
      </c>
      <c r="Q44" s="14">
        <v>139.6736233</v>
      </c>
    </row>
    <row r="45" spans="1:17">
      <c r="A45" s="14">
        <v>43</v>
      </c>
      <c r="B45" s="14" t="s">
        <v>1309</v>
      </c>
      <c r="C45" s="14" t="s">
        <v>1310</v>
      </c>
      <c r="D45" s="14" t="s">
        <v>1040</v>
      </c>
      <c r="G45" s="14" t="s">
        <v>1041</v>
      </c>
      <c r="H45" s="14" t="s">
        <v>1311</v>
      </c>
      <c r="I45" s="14" t="s">
        <v>1312</v>
      </c>
      <c r="J45" s="14" t="s">
        <v>1312</v>
      </c>
      <c r="N45" s="14" t="s">
        <v>1313</v>
      </c>
      <c r="O45" s="14" t="str">
        <f t="shared" si="0"/>
        <v>https://www.google.co.jp/maps?q=35.6508415,139.6688263</v>
      </c>
      <c r="P45" s="14">
        <v>35.650841499999999</v>
      </c>
      <c r="Q45" s="14">
        <v>139.66882630000001</v>
      </c>
    </row>
    <row r="46" spans="1:17">
      <c r="A46" s="14">
        <v>44</v>
      </c>
      <c r="B46" s="14" t="s">
        <v>1314</v>
      </c>
      <c r="C46" s="14" t="s">
        <v>1315</v>
      </c>
      <c r="D46" s="14" t="s">
        <v>1040</v>
      </c>
      <c r="G46" s="14" t="s">
        <v>1063</v>
      </c>
      <c r="H46" s="14" t="s">
        <v>1316</v>
      </c>
      <c r="I46" s="14" t="s">
        <v>1317</v>
      </c>
      <c r="J46" s="14" t="s">
        <v>1318</v>
      </c>
      <c r="L46" s="14" t="s">
        <v>1319</v>
      </c>
      <c r="M46" s="14" t="s">
        <v>1320</v>
      </c>
      <c r="N46" s="14" t="s">
        <v>1321</v>
      </c>
      <c r="O46" s="14" t="str">
        <f t="shared" si="0"/>
        <v>https://www.google.co.jp/maps?q=35.662965,139.660636</v>
      </c>
      <c r="P46" s="14">
        <v>35.662965</v>
      </c>
      <c r="Q46" s="14">
        <v>139.66063600000001</v>
      </c>
    </row>
    <row r="47" spans="1:17">
      <c r="A47" s="14">
        <v>45</v>
      </c>
      <c r="B47" s="14" t="s">
        <v>1322</v>
      </c>
      <c r="C47" s="14" t="s">
        <v>1323</v>
      </c>
      <c r="D47" s="14" t="s">
        <v>1040</v>
      </c>
      <c r="G47" s="14" t="s">
        <v>1083</v>
      </c>
      <c r="H47" s="14" t="s">
        <v>1316</v>
      </c>
      <c r="I47" s="14" t="s">
        <v>1324</v>
      </c>
      <c r="J47" s="14" t="s">
        <v>1325</v>
      </c>
      <c r="L47" s="14" t="s">
        <v>1326</v>
      </c>
      <c r="M47" s="14" t="s">
        <v>1320</v>
      </c>
      <c r="N47" s="14" t="s">
        <v>1327</v>
      </c>
      <c r="O47" s="14" t="str">
        <f t="shared" si="0"/>
        <v>https://www.google.co.jp/maps?q=35.662902,139.660569</v>
      </c>
      <c r="P47" s="14">
        <v>35.662902000000003</v>
      </c>
      <c r="Q47" s="14">
        <v>139.66056900000001</v>
      </c>
    </row>
    <row r="48" spans="1:17">
      <c r="A48" s="14">
        <v>46</v>
      </c>
      <c r="B48" s="14" t="s">
        <v>4290</v>
      </c>
      <c r="C48" s="14" t="s">
        <v>4291</v>
      </c>
      <c r="D48" s="14" t="s">
        <v>1040</v>
      </c>
      <c r="G48" s="14" t="s">
        <v>1063</v>
      </c>
      <c r="H48" s="14" t="s">
        <v>3868</v>
      </c>
      <c r="I48" s="14" t="s">
        <v>1328</v>
      </c>
      <c r="L48" s="14" t="s">
        <v>1329</v>
      </c>
      <c r="M48" s="14" t="s">
        <v>1330</v>
      </c>
      <c r="N48" s="14" t="s">
        <v>1331</v>
      </c>
      <c r="O48" s="14" t="str">
        <f t="shared" si="0"/>
        <v>https://www.google.co.jp/maps?q=35.60862,139.6484</v>
      </c>
      <c r="P48" s="14">
        <v>35.608620000000002</v>
      </c>
      <c r="Q48" s="14">
        <v>139.64840000000001</v>
      </c>
    </row>
    <row r="49" spans="1:17">
      <c r="A49" s="14">
        <v>47</v>
      </c>
      <c r="B49" s="14" t="s">
        <v>1332</v>
      </c>
      <c r="C49" s="14" t="s">
        <v>1333</v>
      </c>
      <c r="D49" s="14" t="s">
        <v>1040</v>
      </c>
      <c r="G49" s="14" t="s">
        <v>1063</v>
      </c>
      <c r="H49" s="14" t="s">
        <v>1334</v>
      </c>
      <c r="I49" s="14" t="s">
        <v>1335</v>
      </c>
      <c r="L49" s="14" t="s">
        <v>1336</v>
      </c>
      <c r="M49" s="14" t="s">
        <v>1266</v>
      </c>
      <c r="N49" s="14" t="s">
        <v>1337</v>
      </c>
      <c r="O49" s="14" t="str">
        <f t="shared" si="0"/>
        <v>https://www.google.co.jp/maps?q=35.6229336,139.6330223</v>
      </c>
      <c r="P49" s="14">
        <v>35.622933600000003</v>
      </c>
      <c r="Q49" s="14">
        <v>139.63302229999999</v>
      </c>
    </row>
    <row r="50" spans="1:17">
      <c r="A50" s="14">
        <v>48</v>
      </c>
      <c r="B50" s="14" t="s">
        <v>1338</v>
      </c>
      <c r="C50" s="14" t="s">
        <v>1339</v>
      </c>
      <c r="D50" s="14" t="s">
        <v>1040</v>
      </c>
      <c r="G50" s="14" t="s">
        <v>1110</v>
      </c>
      <c r="H50" s="14" t="s">
        <v>1340</v>
      </c>
      <c r="I50" s="14" t="s">
        <v>1341</v>
      </c>
      <c r="J50" s="14" t="s">
        <v>1342</v>
      </c>
      <c r="L50" s="14" t="s">
        <v>1343</v>
      </c>
      <c r="M50" s="14" t="s">
        <v>1266</v>
      </c>
      <c r="N50" s="14" t="s">
        <v>1344</v>
      </c>
      <c r="O50" s="14" t="str">
        <f t="shared" si="0"/>
        <v>https://www.google.co.jp/maps?q=35.6229336,139.6330223</v>
      </c>
      <c r="P50" s="14">
        <v>35.622933600000003</v>
      </c>
      <c r="Q50" s="14">
        <v>139.63302229999999</v>
      </c>
    </row>
    <row r="51" spans="1:17">
      <c r="A51" s="14">
        <v>49</v>
      </c>
      <c r="B51" s="14" t="s">
        <v>1345</v>
      </c>
      <c r="C51" s="14" t="s">
        <v>4292</v>
      </c>
      <c r="D51" s="14" t="s">
        <v>1040</v>
      </c>
      <c r="G51" s="14" t="s">
        <v>1041</v>
      </c>
      <c r="H51" s="14" t="s">
        <v>1346</v>
      </c>
      <c r="I51" s="14" t="s">
        <v>1347</v>
      </c>
      <c r="J51" s="14" t="s">
        <v>1347</v>
      </c>
      <c r="N51" s="14" t="s">
        <v>1348</v>
      </c>
      <c r="O51" s="14" t="str">
        <f t="shared" si="0"/>
        <v>https://www.google.co.jp/maps?q=35.6167648,139.6434993</v>
      </c>
      <c r="P51" s="14">
        <v>35.616764799999999</v>
      </c>
      <c r="Q51" s="14">
        <v>139.6434993</v>
      </c>
    </row>
    <row r="52" spans="1:17">
      <c r="A52" s="14">
        <v>50</v>
      </c>
      <c r="B52" s="14" t="s">
        <v>1349</v>
      </c>
      <c r="C52" s="14" t="s">
        <v>1350</v>
      </c>
      <c r="D52" s="14" t="s">
        <v>1040</v>
      </c>
      <c r="G52" s="14" t="s">
        <v>1351</v>
      </c>
      <c r="H52" s="14" t="s">
        <v>1352</v>
      </c>
      <c r="I52" s="14" t="s">
        <v>1353</v>
      </c>
      <c r="J52" s="14" t="s">
        <v>1354</v>
      </c>
      <c r="N52" s="14" t="s">
        <v>1355</v>
      </c>
      <c r="O52" s="14" t="str">
        <f t="shared" si="0"/>
        <v>https://www.google.co.jp/maps?q=35.6591392,139.6164551</v>
      </c>
      <c r="P52" s="14">
        <v>35.659139199999998</v>
      </c>
      <c r="Q52" s="14">
        <v>139.6164551</v>
      </c>
    </row>
    <row r="53" spans="1:17">
      <c r="A53" s="14">
        <v>51</v>
      </c>
      <c r="B53" s="14" t="s">
        <v>1356</v>
      </c>
      <c r="C53" s="14" t="s">
        <v>1357</v>
      </c>
      <c r="D53" s="14" t="s">
        <v>1040</v>
      </c>
      <c r="G53" s="14" t="s">
        <v>1358</v>
      </c>
      <c r="H53" s="14" t="s">
        <v>1181</v>
      </c>
      <c r="I53" s="14" t="s">
        <v>1359</v>
      </c>
      <c r="J53" s="14" t="s">
        <v>1360</v>
      </c>
      <c r="L53" s="14" t="s">
        <v>1361</v>
      </c>
      <c r="M53" s="14" t="s">
        <v>1185</v>
      </c>
      <c r="N53" s="14" t="s">
        <v>1362</v>
      </c>
      <c r="O53" s="14" t="str">
        <f t="shared" si="0"/>
        <v>https://www.google.co.jp/maps?q=35.6376093,139.6443345</v>
      </c>
      <c r="P53" s="14">
        <v>35.637609300000001</v>
      </c>
      <c r="Q53" s="14">
        <v>139.64433450000001</v>
      </c>
    </row>
    <row r="54" spans="1:17">
      <c r="A54" s="14">
        <v>52</v>
      </c>
      <c r="B54" s="14" t="s">
        <v>1363</v>
      </c>
      <c r="C54" s="14" t="s">
        <v>1364</v>
      </c>
      <c r="D54" s="14" t="s">
        <v>1040</v>
      </c>
      <c r="G54" s="14" t="s">
        <v>1063</v>
      </c>
      <c r="H54" s="14" t="s">
        <v>1365</v>
      </c>
      <c r="I54" s="14" t="s">
        <v>1366</v>
      </c>
      <c r="L54" s="14" t="s">
        <v>1367</v>
      </c>
      <c r="M54" s="14" t="s">
        <v>1368</v>
      </c>
      <c r="N54" s="14" t="s">
        <v>1369</v>
      </c>
      <c r="O54" s="14" t="str">
        <f t="shared" si="0"/>
        <v>https://www.google.co.jp/maps?q=35.6369594,139.6518283</v>
      </c>
      <c r="P54" s="14">
        <v>35.636959400000002</v>
      </c>
      <c r="Q54" s="14">
        <v>139.65182830000001</v>
      </c>
    </row>
    <row r="55" spans="1:17">
      <c r="A55" s="14">
        <v>53</v>
      </c>
      <c r="B55" s="14" t="s">
        <v>1370</v>
      </c>
      <c r="C55" s="14" t="s">
        <v>1371</v>
      </c>
      <c r="D55" s="14" t="s">
        <v>1040</v>
      </c>
      <c r="G55" s="14" t="s">
        <v>1041</v>
      </c>
      <c r="H55" s="14" t="s">
        <v>1372</v>
      </c>
      <c r="I55" s="14" t="s">
        <v>1373</v>
      </c>
      <c r="J55" s="14" t="s">
        <v>1373</v>
      </c>
      <c r="N55" s="14" t="s">
        <v>1374</v>
      </c>
      <c r="O55" s="14" t="str">
        <f t="shared" si="0"/>
        <v>https://www.google.co.jp/maps?q=35.661864,139.621885</v>
      </c>
      <c r="P55" s="14">
        <v>35.661864000000001</v>
      </c>
      <c r="Q55" s="14">
        <v>139.62188499999999</v>
      </c>
    </row>
    <row r="56" spans="1:17">
      <c r="A56" s="14">
        <v>54</v>
      </c>
      <c r="B56" s="14" t="s">
        <v>1375</v>
      </c>
      <c r="C56" s="14" t="s">
        <v>1376</v>
      </c>
      <c r="D56" s="14" t="s">
        <v>1040</v>
      </c>
      <c r="G56" s="14" t="s">
        <v>1063</v>
      </c>
      <c r="H56" s="14" t="s">
        <v>1377</v>
      </c>
      <c r="I56" s="14" t="s">
        <v>1378</v>
      </c>
      <c r="L56" s="14" t="s">
        <v>1379</v>
      </c>
      <c r="N56" s="14" t="s">
        <v>1380</v>
      </c>
      <c r="O56" s="14" t="str">
        <f t="shared" si="0"/>
        <v>https://www.google.co.jp/maps?q=35.6202253,139.6538064</v>
      </c>
      <c r="P56" s="14">
        <v>35.620225300000001</v>
      </c>
      <c r="Q56" s="14">
        <v>139.65380640000001</v>
      </c>
    </row>
    <row r="57" spans="1:17">
      <c r="A57" s="14">
        <v>55</v>
      </c>
      <c r="B57" s="14" t="s">
        <v>1381</v>
      </c>
      <c r="C57" s="14" t="s">
        <v>1382</v>
      </c>
      <c r="D57" s="14" t="s">
        <v>1040</v>
      </c>
      <c r="G57" s="14" t="s">
        <v>1110</v>
      </c>
      <c r="H57" s="14" t="s">
        <v>1383</v>
      </c>
      <c r="I57" s="14" t="s">
        <v>1384</v>
      </c>
      <c r="J57" s="14" t="s">
        <v>1385</v>
      </c>
      <c r="L57" s="14" t="s">
        <v>1386</v>
      </c>
      <c r="N57" s="14" t="s">
        <v>1387</v>
      </c>
      <c r="O57" s="14" t="str">
        <f t="shared" si="0"/>
        <v>https://www.google.co.jp/maps?q=35.6202253,139.6538064</v>
      </c>
      <c r="P57" s="14">
        <v>35.620225300000001</v>
      </c>
      <c r="Q57" s="14">
        <v>139.65380640000001</v>
      </c>
    </row>
    <row r="58" spans="1:17">
      <c r="A58" s="14">
        <v>56</v>
      </c>
      <c r="B58" s="14" t="s">
        <v>4293</v>
      </c>
      <c r="C58" s="14" t="s">
        <v>1388</v>
      </c>
      <c r="D58" s="14" t="s">
        <v>1040</v>
      </c>
      <c r="G58" s="14" t="s">
        <v>1389</v>
      </c>
      <c r="H58" s="14" t="s">
        <v>1390</v>
      </c>
      <c r="I58" s="14" t="s">
        <v>1391</v>
      </c>
      <c r="J58" s="14" t="s">
        <v>1392</v>
      </c>
      <c r="N58" s="14" t="s">
        <v>1393</v>
      </c>
      <c r="O58" s="14" t="str">
        <f t="shared" si="0"/>
        <v>https://www.google.co.jp/maps?q=35.6166763,139.6190852</v>
      </c>
      <c r="P58" s="14">
        <v>35.616676300000002</v>
      </c>
      <c r="Q58" s="14">
        <v>139.6190852</v>
      </c>
    </row>
    <row r="59" spans="1:17">
      <c r="A59" s="14">
        <v>57</v>
      </c>
      <c r="B59" s="14" t="s">
        <v>1394</v>
      </c>
      <c r="C59" s="14" t="s">
        <v>1394</v>
      </c>
      <c r="D59" s="14" t="s">
        <v>4427</v>
      </c>
      <c r="G59" s="14" t="s">
        <v>1395</v>
      </c>
      <c r="H59" s="14" t="s">
        <v>1396</v>
      </c>
      <c r="I59" s="14" t="s">
        <v>1397</v>
      </c>
      <c r="L59" s="14" t="s">
        <v>1398</v>
      </c>
      <c r="M59" s="14" t="s">
        <v>1399</v>
      </c>
      <c r="N59" s="14" t="s">
        <v>1400</v>
      </c>
      <c r="O59" s="14" t="str">
        <f t="shared" si="0"/>
        <v>https://www.google.co.jp/maps?q=35.606807,139.6750665</v>
      </c>
      <c r="P59" s="14">
        <v>35.606807000000003</v>
      </c>
      <c r="Q59" s="14">
        <v>139.67506650000001</v>
      </c>
    </row>
    <row r="60" spans="1:17">
      <c r="A60" s="14">
        <v>58</v>
      </c>
      <c r="B60" s="14" t="s">
        <v>1401</v>
      </c>
      <c r="C60" s="14" t="s">
        <v>1402</v>
      </c>
      <c r="D60" s="14" t="s">
        <v>4427</v>
      </c>
      <c r="G60" s="14" t="s">
        <v>1403</v>
      </c>
      <c r="H60" s="14" t="s">
        <v>1404</v>
      </c>
      <c r="I60" s="14" t="s">
        <v>1405</v>
      </c>
      <c r="L60" s="14" t="s">
        <v>1406</v>
      </c>
      <c r="M60" s="14" t="s">
        <v>1407</v>
      </c>
      <c r="N60" s="14" t="s">
        <v>1408</v>
      </c>
      <c r="O60" s="14" t="str">
        <f t="shared" si="0"/>
        <v>https://www.google.co.jp/maps?q=35.631099,139.592831</v>
      </c>
      <c r="P60" s="14">
        <v>35.631098999999999</v>
      </c>
      <c r="Q60" s="14">
        <v>139.59283099999999</v>
      </c>
    </row>
    <row r="61" spans="1:17">
      <c r="A61" s="14">
        <v>59</v>
      </c>
      <c r="B61" s="14" t="s">
        <v>1409</v>
      </c>
      <c r="C61" s="14" t="s">
        <v>1410</v>
      </c>
      <c r="D61" s="14" t="s">
        <v>4427</v>
      </c>
      <c r="G61" s="14" t="s">
        <v>1403</v>
      </c>
      <c r="H61" s="14" t="s">
        <v>1411</v>
      </c>
      <c r="I61" s="14" t="s">
        <v>1412</v>
      </c>
      <c r="L61" s="14" t="s">
        <v>1413</v>
      </c>
      <c r="M61" s="14" t="s">
        <v>1170</v>
      </c>
      <c r="N61" s="14" t="s">
        <v>1414</v>
      </c>
      <c r="O61" s="14" t="str">
        <f t="shared" si="0"/>
        <v>https://www.google.co.jp/maps?q=35.6472592,139.597027</v>
      </c>
      <c r="P61" s="14">
        <v>35.647259200000001</v>
      </c>
      <c r="Q61" s="14">
        <v>139.597027</v>
      </c>
    </row>
    <row r="62" spans="1:17">
      <c r="A62" s="14">
        <v>60</v>
      </c>
      <c r="B62" s="14" t="s">
        <v>1415</v>
      </c>
      <c r="C62" s="14" t="s">
        <v>1416</v>
      </c>
      <c r="D62" s="14" t="s">
        <v>4427</v>
      </c>
      <c r="G62" s="14" t="s">
        <v>1403</v>
      </c>
      <c r="H62" s="14" t="s">
        <v>3869</v>
      </c>
      <c r="I62" s="14" t="s">
        <v>1417</v>
      </c>
      <c r="L62" s="14" t="s">
        <v>1418</v>
      </c>
      <c r="M62" s="14" t="s">
        <v>1419</v>
      </c>
      <c r="N62" s="14" t="s">
        <v>1420</v>
      </c>
      <c r="O62" s="14" t="str">
        <f t="shared" si="0"/>
        <v>https://www.google.co.jp/maps?q=35.624537,139.659066</v>
      </c>
      <c r="P62" s="14">
        <v>35.624536999999997</v>
      </c>
      <c r="Q62" s="14">
        <v>139.659066</v>
      </c>
    </row>
    <row r="63" spans="1:17">
      <c r="A63" s="14">
        <v>61</v>
      </c>
      <c r="B63" s="14" t="s">
        <v>1421</v>
      </c>
      <c r="C63" s="14" t="s">
        <v>1421</v>
      </c>
      <c r="D63" s="14" t="s">
        <v>4427</v>
      </c>
      <c r="E63" s="14" t="s">
        <v>1040</v>
      </c>
      <c r="G63" s="14" t="s">
        <v>1422</v>
      </c>
      <c r="H63" s="14" t="s">
        <v>1423</v>
      </c>
      <c r="I63" s="14" t="s">
        <v>1424</v>
      </c>
      <c r="L63" s="14" t="s">
        <v>1425</v>
      </c>
      <c r="N63" s="14" t="s">
        <v>1426</v>
      </c>
      <c r="O63" s="14" t="str">
        <f t="shared" si="0"/>
        <v>https://www.google.co.jp/maps?q=35.619198,139.66132</v>
      </c>
      <c r="P63" s="14">
        <v>35.619197999999997</v>
      </c>
      <c r="Q63" s="14">
        <v>139.66131999999999</v>
      </c>
    </row>
    <row r="64" spans="1:17">
      <c r="A64" s="14">
        <v>62</v>
      </c>
      <c r="B64" s="14" t="s">
        <v>1427</v>
      </c>
      <c r="C64" s="14" t="s">
        <v>1427</v>
      </c>
      <c r="D64" s="14" t="s">
        <v>4427</v>
      </c>
      <c r="G64" s="14" t="s">
        <v>1428</v>
      </c>
      <c r="H64" s="14" t="s">
        <v>1429</v>
      </c>
      <c r="I64" s="14" t="s">
        <v>1430</v>
      </c>
      <c r="J64" s="14" t="s">
        <v>1431</v>
      </c>
      <c r="L64" s="14" t="s">
        <v>1432</v>
      </c>
      <c r="M64" s="14" t="s">
        <v>1433</v>
      </c>
      <c r="N64" s="14" t="s">
        <v>1434</v>
      </c>
      <c r="O64" s="14" t="str">
        <f t="shared" si="0"/>
        <v>https://www.google.co.jp/maps?q=35.6494426,139.6574054</v>
      </c>
      <c r="P64" s="14">
        <v>35.6494426</v>
      </c>
      <c r="Q64" s="14">
        <v>139.65740539999999</v>
      </c>
    </row>
    <row r="65" spans="1:17">
      <c r="A65" s="14">
        <v>63</v>
      </c>
      <c r="B65" s="14" t="s">
        <v>1435</v>
      </c>
      <c r="C65" s="14" t="s">
        <v>1435</v>
      </c>
      <c r="D65" s="14" t="s">
        <v>4427</v>
      </c>
      <c r="G65" s="14" t="s">
        <v>4314</v>
      </c>
      <c r="H65" s="14" t="s">
        <v>1436</v>
      </c>
      <c r="I65" s="14" t="s">
        <v>1437</v>
      </c>
      <c r="L65" s="14" t="s">
        <v>1438</v>
      </c>
      <c r="N65" s="14" t="s">
        <v>1439</v>
      </c>
      <c r="O65" s="14" t="str">
        <f t="shared" si="0"/>
        <v>https://www.google.co.jp/maps?q=35.6592831,139.6208642</v>
      </c>
      <c r="P65" s="14">
        <v>35.659283100000003</v>
      </c>
      <c r="Q65" s="14">
        <v>139.6208642</v>
      </c>
    </row>
    <row r="66" spans="1:17">
      <c r="A66" s="14">
        <v>64</v>
      </c>
      <c r="B66" s="14" t="s">
        <v>1440</v>
      </c>
      <c r="C66" s="14" t="s">
        <v>1441</v>
      </c>
      <c r="D66" s="14" t="s">
        <v>4427</v>
      </c>
      <c r="E66" s="14" t="s">
        <v>1040</v>
      </c>
      <c r="G66" s="14" t="s">
        <v>1442</v>
      </c>
      <c r="H66" s="14" t="s">
        <v>1443</v>
      </c>
      <c r="I66" s="14" t="s">
        <v>1444</v>
      </c>
      <c r="L66" s="14" t="s">
        <v>1445</v>
      </c>
      <c r="M66" s="14" t="s">
        <v>1446</v>
      </c>
      <c r="N66" s="14" t="s">
        <v>1447</v>
      </c>
      <c r="O66" s="14" t="str">
        <f t="shared" si="0"/>
        <v>https://www.google.co.jp/maps?q=35.6177094,139.624118</v>
      </c>
      <c r="P66" s="14">
        <v>35.617709400000003</v>
      </c>
      <c r="Q66" s="14">
        <v>139.62411800000001</v>
      </c>
    </row>
    <row r="67" spans="1:17">
      <c r="A67" s="14">
        <v>65</v>
      </c>
      <c r="B67" s="14" t="s">
        <v>1448</v>
      </c>
      <c r="C67" s="14" t="s">
        <v>1449</v>
      </c>
      <c r="D67" s="14" t="s">
        <v>4427</v>
      </c>
      <c r="E67" s="14" t="s">
        <v>1040</v>
      </c>
      <c r="G67" s="14" t="s">
        <v>1450</v>
      </c>
      <c r="H67" s="14" t="s">
        <v>1451</v>
      </c>
      <c r="I67" s="14" t="s">
        <v>1452</v>
      </c>
      <c r="J67" s="14" t="s">
        <v>1452</v>
      </c>
      <c r="L67" s="14" t="s">
        <v>1453</v>
      </c>
      <c r="M67" s="14" t="s">
        <v>1407</v>
      </c>
      <c r="N67" s="14" t="s">
        <v>1454</v>
      </c>
      <c r="O67" s="14" t="str">
        <f t="shared" si="0"/>
        <v>https://www.google.co.jp/maps?q=35.6388025,139.5858814</v>
      </c>
      <c r="P67" s="14">
        <v>35.638802499999997</v>
      </c>
      <c r="Q67" s="14">
        <v>139.58588140000001</v>
      </c>
    </row>
    <row r="68" spans="1:17">
      <c r="A68" s="14">
        <v>66</v>
      </c>
      <c r="B68" s="14" t="s">
        <v>1455</v>
      </c>
      <c r="C68" s="14" t="s">
        <v>1455</v>
      </c>
      <c r="D68" s="14" t="s">
        <v>4427</v>
      </c>
      <c r="E68" s="14" t="s">
        <v>1040</v>
      </c>
      <c r="G68" s="14" t="s">
        <v>1456</v>
      </c>
      <c r="H68" s="14" t="s">
        <v>1457</v>
      </c>
      <c r="I68" s="14" t="s">
        <v>1458</v>
      </c>
      <c r="J68" s="14" t="s">
        <v>1458</v>
      </c>
      <c r="L68" s="14" t="s">
        <v>1459</v>
      </c>
      <c r="M68" s="14" t="s">
        <v>1460</v>
      </c>
      <c r="N68" s="14" t="s">
        <v>1461</v>
      </c>
      <c r="O68" s="14" t="str">
        <f t="shared" ref="O68:O133" si="1">"https://www.google.co.jp/maps?q="&amp;P68&amp;","&amp;Q68</f>
        <v>https://www.google.co.jp/maps?q=35.6204645,139.6318698</v>
      </c>
      <c r="P68" s="14">
        <v>35.620464499999997</v>
      </c>
      <c r="Q68" s="14">
        <v>139.6318698</v>
      </c>
    </row>
    <row r="69" spans="1:17">
      <c r="A69" s="14">
        <v>67</v>
      </c>
      <c r="B69" s="14" t="s">
        <v>1462</v>
      </c>
      <c r="C69" s="14" t="s">
        <v>1462</v>
      </c>
      <c r="D69" s="14" t="s">
        <v>4427</v>
      </c>
      <c r="G69" s="14" t="s">
        <v>1428</v>
      </c>
      <c r="H69" s="14" t="s">
        <v>3870</v>
      </c>
      <c r="I69" s="14" t="s">
        <v>1463</v>
      </c>
      <c r="J69" s="14" t="s">
        <v>1464</v>
      </c>
      <c r="L69" s="14" t="s">
        <v>1465</v>
      </c>
      <c r="M69" s="14" t="s">
        <v>1466</v>
      </c>
      <c r="N69" s="14" t="s">
        <v>1467</v>
      </c>
      <c r="O69" s="14" t="str">
        <f t="shared" si="1"/>
        <v>https://www.google.co.jp/maps?q=35.6654457,139.6618063</v>
      </c>
      <c r="P69" s="14">
        <v>35.665445699999999</v>
      </c>
      <c r="Q69" s="14">
        <v>139.66180629999999</v>
      </c>
    </row>
    <row r="70" spans="1:17">
      <c r="A70" s="14">
        <v>68</v>
      </c>
      <c r="B70" s="14" t="s">
        <v>1468</v>
      </c>
      <c r="C70" s="14" t="s">
        <v>1469</v>
      </c>
      <c r="D70" s="14" t="s">
        <v>4427</v>
      </c>
      <c r="E70" s="14" t="s">
        <v>1040</v>
      </c>
      <c r="G70" s="14" t="s">
        <v>1470</v>
      </c>
      <c r="H70" s="14" t="s">
        <v>1471</v>
      </c>
      <c r="I70" s="14" t="s">
        <v>1472</v>
      </c>
      <c r="L70" s="14" t="s">
        <v>1473</v>
      </c>
      <c r="N70" s="14" t="s">
        <v>1474</v>
      </c>
      <c r="O70" s="14" t="str">
        <f t="shared" si="1"/>
        <v>https://www.google.co.jp/maps?q=35.638715,139.63438</v>
      </c>
      <c r="P70" s="14">
        <v>35.638714999999998</v>
      </c>
      <c r="Q70" s="14">
        <v>139.63437999999999</v>
      </c>
    </row>
    <row r="71" spans="1:17">
      <c r="A71" s="14">
        <v>69</v>
      </c>
      <c r="B71" s="14" t="s">
        <v>1475</v>
      </c>
      <c r="C71" s="14" t="s">
        <v>1476</v>
      </c>
      <c r="D71" s="14" t="s">
        <v>4427</v>
      </c>
      <c r="E71" s="14" t="s">
        <v>1040</v>
      </c>
      <c r="G71" s="14" t="s">
        <v>1477</v>
      </c>
      <c r="H71" s="14" t="s">
        <v>1478</v>
      </c>
      <c r="I71" s="14" t="s">
        <v>1479</v>
      </c>
      <c r="J71" s="14" t="s">
        <v>1479</v>
      </c>
      <c r="L71" s="14" t="s">
        <v>1480</v>
      </c>
      <c r="M71" s="14" t="s">
        <v>1481</v>
      </c>
      <c r="N71" s="14" t="s">
        <v>1482</v>
      </c>
      <c r="O71" s="14" t="str">
        <f t="shared" si="1"/>
        <v>https://www.google.co.jp/maps?q=35.6615733,139.6452192</v>
      </c>
      <c r="P71" s="14">
        <v>35.661573300000001</v>
      </c>
      <c r="Q71" s="14">
        <v>139.64521920000001</v>
      </c>
    </row>
    <row r="72" spans="1:17">
      <c r="A72" s="14">
        <v>70</v>
      </c>
      <c r="B72" s="14" t="s">
        <v>1483</v>
      </c>
      <c r="C72" s="14" t="s">
        <v>1484</v>
      </c>
      <c r="D72" s="14" t="s">
        <v>4427</v>
      </c>
      <c r="E72" s="14" t="s">
        <v>1040</v>
      </c>
      <c r="G72" s="14" t="s">
        <v>1485</v>
      </c>
      <c r="H72" s="14" t="s">
        <v>1486</v>
      </c>
      <c r="I72" s="14" t="s">
        <v>1487</v>
      </c>
      <c r="J72" s="14" t="s">
        <v>1487</v>
      </c>
      <c r="L72" s="14" t="s">
        <v>1488</v>
      </c>
      <c r="M72" s="14" t="s">
        <v>1489</v>
      </c>
      <c r="N72" s="14" t="s">
        <v>1490</v>
      </c>
      <c r="O72" s="14" t="str">
        <f t="shared" si="1"/>
        <v>https://www.google.co.jp/maps?q=35.6542432,139.6665797</v>
      </c>
      <c r="P72" s="14">
        <v>35.654243200000003</v>
      </c>
      <c r="Q72" s="14">
        <v>139.6665797</v>
      </c>
    </row>
    <row r="73" spans="1:17">
      <c r="A73" s="14">
        <v>71</v>
      </c>
      <c r="B73" s="14" t="s">
        <v>1491</v>
      </c>
      <c r="C73" s="14" t="s">
        <v>1492</v>
      </c>
      <c r="D73" s="14" t="s">
        <v>4427</v>
      </c>
      <c r="G73" s="14" t="s">
        <v>1493</v>
      </c>
      <c r="H73" s="14" t="s">
        <v>1494</v>
      </c>
      <c r="I73" s="14" t="s">
        <v>1495</v>
      </c>
      <c r="N73" s="14" t="s">
        <v>1496</v>
      </c>
      <c r="O73" s="14" t="str">
        <f t="shared" si="1"/>
        <v>https://www.google.co.jp/maps?q=35.65193,139.664818</v>
      </c>
      <c r="P73" s="14">
        <v>35.65193</v>
      </c>
      <c r="Q73" s="14">
        <v>139.664818</v>
      </c>
    </row>
    <row r="74" spans="1:17">
      <c r="A74" s="14">
        <v>72</v>
      </c>
      <c r="B74" s="14" t="s">
        <v>4294</v>
      </c>
      <c r="C74" s="14" t="s">
        <v>1497</v>
      </c>
      <c r="D74" s="14" t="s">
        <v>4427</v>
      </c>
      <c r="E74" s="14" t="s">
        <v>1040</v>
      </c>
      <c r="G74" s="14" t="s">
        <v>1498</v>
      </c>
      <c r="H74" s="14" t="s">
        <v>1499</v>
      </c>
      <c r="I74" s="14" t="s">
        <v>1500</v>
      </c>
      <c r="J74" s="14" t="s">
        <v>1500</v>
      </c>
      <c r="L74" s="14" t="s">
        <v>1501</v>
      </c>
      <c r="M74" s="14" t="s">
        <v>1502</v>
      </c>
      <c r="N74" s="14" t="s">
        <v>1503</v>
      </c>
      <c r="O74" s="14" t="str">
        <f t="shared" si="1"/>
        <v>https://www.google.co.jp/maps?q=35.6693319,139.6076442</v>
      </c>
      <c r="P74" s="14">
        <v>35.669331900000003</v>
      </c>
      <c r="Q74" s="14">
        <v>139.60764420000001</v>
      </c>
    </row>
    <row r="75" spans="1:17">
      <c r="A75" s="14">
        <v>73</v>
      </c>
      <c r="B75" s="14" t="s">
        <v>1504</v>
      </c>
      <c r="C75" s="14" t="s">
        <v>1505</v>
      </c>
      <c r="D75" s="14" t="s">
        <v>4427</v>
      </c>
      <c r="E75" s="14" t="s">
        <v>1040</v>
      </c>
      <c r="G75" s="14" t="s">
        <v>4400</v>
      </c>
      <c r="H75" s="14" t="s">
        <v>4401</v>
      </c>
      <c r="I75" s="29" t="s">
        <v>4402</v>
      </c>
      <c r="J75" s="14" t="s">
        <v>1506</v>
      </c>
      <c r="L75" s="14" t="s">
        <v>4403</v>
      </c>
      <c r="M75" s="14" t="s">
        <v>4404</v>
      </c>
      <c r="N75" s="14" t="s">
        <v>1507</v>
      </c>
      <c r="O75" s="14" t="str">
        <f t="shared" si="1"/>
        <v>https://www.google.co.jp/maps?q=35.6639025,139.6661408</v>
      </c>
      <c r="P75" s="14">
        <v>35.663902499999999</v>
      </c>
      <c r="Q75" s="14">
        <v>139.66614079999999</v>
      </c>
    </row>
    <row r="76" spans="1:17">
      <c r="A76" s="14">
        <v>74</v>
      </c>
      <c r="B76" s="14" t="s">
        <v>1508</v>
      </c>
      <c r="C76" s="14" t="s">
        <v>1509</v>
      </c>
      <c r="D76" s="14" t="s">
        <v>4427</v>
      </c>
      <c r="E76" s="14" t="s">
        <v>1040</v>
      </c>
      <c r="G76" s="14" t="s">
        <v>1510</v>
      </c>
      <c r="H76" s="14" t="s">
        <v>1511</v>
      </c>
      <c r="I76" s="14" t="s">
        <v>1512</v>
      </c>
      <c r="J76" s="14" t="s">
        <v>1513</v>
      </c>
      <c r="L76" s="14" t="s">
        <v>1514</v>
      </c>
      <c r="M76" s="14" t="s">
        <v>1515</v>
      </c>
      <c r="N76" s="14" t="s">
        <v>1516</v>
      </c>
      <c r="O76" s="14" t="str">
        <f t="shared" si="1"/>
        <v>https://www.google.co.jp/maps?q=35.652811,139.674531</v>
      </c>
      <c r="P76" s="14">
        <v>35.652811</v>
      </c>
      <c r="Q76" s="14">
        <v>139.674531</v>
      </c>
    </row>
    <row r="77" spans="1:17">
      <c r="A77" s="14">
        <v>75</v>
      </c>
      <c r="B77" s="14" t="s">
        <v>1517</v>
      </c>
      <c r="C77" s="14" t="s">
        <v>1517</v>
      </c>
      <c r="D77" s="14" t="s">
        <v>4427</v>
      </c>
      <c r="E77" s="14" t="s">
        <v>1040</v>
      </c>
      <c r="G77" s="14" t="s">
        <v>1456</v>
      </c>
      <c r="H77" s="14" t="s">
        <v>1518</v>
      </c>
      <c r="I77" s="14" t="s">
        <v>4315</v>
      </c>
      <c r="J77" s="14" t="s">
        <v>1519</v>
      </c>
      <c r="L77" s="14" t="s">
        <v>1520</v>
      </c>
      <c r="M77" s="14" t="s">
        <v>1095</v>
      </c>
      <c r="N77" s="14" t="s">
        <v>1521</v>
      </c>
      <c r="O77" s="14" t="str">
        <f t="shared" si="1"/>
        <v>https://www.google.co.jp/maps?q=35.65681,139.600885</v>
      </c>
      <c r="P77" s="14">
        <v>35.65681</v>
      </c>
      <c r="Q77" s="14">
        <v>139.60088500000001</v>
      </c>
    </row>
    <row r="78" spans="1:17">
      <c r="A78" s="14">
        <v>76</v>
      </c>
      <c r="B78" s="14" t="s">
        <v>1522</v>
      </c>
      <c r="C78" s="14" t="s">
        <v>1522</v>
      </c>
      <c r="D78" s="14" t="s">
        <v>4427</v>
      </c>
      <c r="E78" s="14" t="s">
        <v>1040</v>
      </c>
      <c r="G78" s="14" t="s">
        <v>1456</v>
      </c>
      <c r="H78" s="14" t="s">
        <v>1523</v>
      </c>
      <c r="I78" s="14" t="s">
        <v>1524</v>
      </c>
      <c r="J78" s="14" t="s">
        <v>1525</v>
      </c>
      <c r="L78" s="14" t="s">
        <v>1526</v>
      </c>
      <c r="M78" s="14" t="s">
        <v>1527</v>
      </c>
      <c r="N78" s="14" t="s">
        <v>1528</v>
      </c>
      <c r="O78" s="14" t="str">
        <f t="shared" si="1"/>
        <v>https://www.google.co.jp/maps?q=35.6126516,139.638124999999</v>
      </c>
      <c r="P78" s="14">
        <v>35.6126516</v>
      </c>
      <c r="Q78" s="14">
        <v>139.63812499999901</v>
      </c>
    </row>
    <row r="79" spans="1:17">
      <c r="A79" s="14">
        <v>77</v>
      </c>
      <c r="B79" s="14" t="s">
        <v>1529</v>
      </c>
      <c r="C79" s="14" t="s">
        <v>1530</v>
      </c>
      <c r="D79" s="14" t="s">
        <v>4427</v>
      </c>
      <c r="E79" s="14" t="s">
        <v>1132</v>
      </c>
      <c r="G79" s="14" t="s">
        <v>1531</v>
      </c>
      <c r="H79" s="14" t="s">
        <v>1532</v>
      </c>
      <c r="I79" s="14" t="s">
        <v>1533</v>
      </c>
      <c r="L79" s="14" t="s">
        <v>1534</v>
      </c>
      <c r="M79" s="14" t="s">
        <v>1535</v>
      </c>
      <c r="N79" s="14" t="s">
        <v>1536</v>
      </c>
      <c r="O79" s="14" t="str">
        <f t="shared" si="1"/>
        <v>https://www.google.co.jp/maps?q=35.6180899,139.61498</v>
      </c>
      <c r="P79" s="14">
        <v>35.618089900000001</v>
      </c>
      <c r="Q79" s="14">
        <v>139.61498</v>
      </c>
    </row>
    <row r="80" spans="1:17">
      <c r="A80" s="14">
        <v>78</v>
      </c>
      <c r="B80" s="14" t="s">
        <v>1537</v>
      </c>
      <c r="C80" s="14" t="s">
        <v>1538</v>
      </c>
      <c r="D80" s="14" t="s">
        <v>4427</v>
      </c>
      <c r="E80" s="14" t="s">
        <v>1040</v>
      </c>
      <c r="G80" s="14" t="s">
        <v>1539</v>
      </c>
      <c r="H80" s="14" t="s">
        <v>1540</v>
      </c>
      <c r="I80" s="14" t="s">
        <v>312</v>
      </c>
      <c r="J80" s="14" t="s">
        <v>1541</v>
      </c>
      <c r="L80" s="14" t="s">
        <v>1542</v>
      </c>
      <c r="M80" s="14" t="s">
        <v>1121</v>
      </c>
      <c r="N80" s="14" t="s">
        <v>1543</v>
      </c>
      <c r="O80" s="14" t="str">
        <f t="shared" si="1"/>
        <v>https://www.google.co.jp/maps?q=35.6640468,139.6235715</v>
      </c>
      <c r="P80" s="14">
        <v>35.664046800000001</v>
      </c>
      <c r="Q80" s="14">
        <v>139.6235715</v>
      </c>
    </row>
    <row r="81" spans="1:17">
      <c r="A81" s="14">
        <v>79</v>
      </c>
      <c r="B81" s="14" t="s">
        <v>1544</v>
      </c>
      <c r="C81" s="14" t="s">
        <v>1545</v>
      </c>
      <c r="D81" s="14" t="s">
        <v>4427</v>
      </c>
      <c r="E81" s="14" t="s">
        <v>1040</v>
      </c>
      <c r="G81" s="14" t="s">
        <v>1546</v>
      </c>
      <c r="H81" s="14" t="s">
        <v>1547</v>
      </c>
      <c r="I81" s="14" t="s">
        <v>366</v>
      </c>
      <c r="J81" s="14" t="s">
        <v>4405</v>
      </c>
      <c r="L81" s="14" t="s">
        <v>1548</v>
      </c>
      <c r="M81" s="14" t="s">
        <v>1549</v>
      </c>
      <c r="N81" s="14" t="s">
        <v>1550</v>
      </c>
      <c r="O81" s="14" t="str">
        <f t="shared" si="1"/>
        <v>https://www.google.co.jp/maps?q=35.6486762,139.5939633</v>
      </c>
      <c r="P81" s="14">
        <v>35.648676199999997</v>
      </c>
      <c r="Q81" s="14">
        <v>139.59396330000001</v>
      </c>
    </row>
    <row r="82" spans="1:17" ht="13.5" customHeight="1">
      <c r="A82" s="14">
        <v>80</v>
      </c>
      <c r="B82" s="26" t="s">
        <v>4316</v>
      </c>
      <c r="C82" s="26" t="s">
        <v>4316</v>
      </c>
      <c r="D82" s="14" t="s">
        <v>4427</v>
      </c>
      <c r="E82" s="26"/>
      <c r="F82" s="26"/>
      <c r="G82" s="26" t="s">
        <v>1428</v>
      </c>
      <c r="H82" s="26" t="s">
        <v>4262</v>
      </c>
      <c r="I82" s="26" t="s">
        <v>4317</v>
      </c>
      <c r="J82" s="26" t="s">
        <v>4264</v>
      </c>
      <c r="K82" s="26"/>
      <c r="L82" s="16" t="s">
        <v>4265</v>
      </c>
      <c r="M82" s="14" t="s">
        <v>4266</v>
      </c>
      <c r="N82" t="s">
        <v>4318</v>
      </c>
      <c r="O82" s="14" t="str">
        <f t="shared" si="1"/>
        <v>https://www.google.co.jp/maps?q=35.610577,139.6525027</v>
      </c>
      <c r="P82" s="27">
        <v>35.610576999999999</v>
      </c>
      <c r="Q82" s="14">
        <v>139.65250270000001</v>
      </c>
    </row>
    <row r="83" spans="1:17" ht="13.5" customHeight="1">
      <c r="A83" s="14">
        <v>81</v>
      </c>
      <c r="B83" s="26" t="s">
        <v>4329</v>
      </c>
      <c r="C83" s="26" t="s">
        <v>4329</v>
      </c>
      <c r="D83" s="14" t="s">
        <v>4427</v>
      </c>
      <c r="E83" s="14" t="s">
        <v>1040</v>
      </c>
      <c r="F83" s="26"/>
      <c r="G83" s="14" t="s">
        <v>4330</v>
      </c>
      <c r="H83" s="26" t="s">
        <v>4331</v>
      </c>
      <c r="I83" s="26" t="s">
        <v>4332</v>
      </c>
      <c r="J83" s="26"/>
      <c r="K83" s="26"/>
      <c r="L83" s="16" t="s">
        <v>4333</v>
      </c>
      <c r="M83" s="14" t="s">
        <v>4334</v>
      </c>
      <c r="N83" t="s">
        <v>4335</v>
      </c>
      <c r="O83" s="14" t="str">
        <f t="shared" si="1"/>
        <v>https://www.google.co.jp/maps?q=35.632092,139.6079388</v>
      </c>
      <c r="P83" s="27">
        <v>35.632092</v>
      </c>
      <c r="Q83" s="14">
        <v>139.6079388</v>
      </c>
    </row>
    <row r="84" spans="1:17" ht="13.5" customHeight="1">
      <c r="A84" s="14">
        <v>82</v>
      </c>
      <c r="B84" s="26" t="s">
        <v>4336</v>
      </c>
      <c r="C84" s="26" t="s">
        <v>4337</v>
      </c>
      <c r="D84" s="14" t="s">
        <v>4427</v>
      </c>
      <c r="E84" s="14" t="s">
        <v>1040</v>
      </c>
      <c r="F84" s="26"/>
      <c r="G84" s="14" t="s">
        <v>4338</v>
      </c>
      <c r="H84" s="26" t="s">
        <v>4339</v>
      </c>
      <c r="I84" s="26" t="s">
        <v>4340</v>
      </c>
      <c r="J84" s="26"/>
      <c r="K84" s="26"/>
      <c r="L84" s="16" t="s">
        <v>4341</v>
      </c>
      <c r="M84" s="14" t="s">
        <v>4342</v>
      </c>
      <c r="N84" t="s">
        <v>4343</v>
      </c>
      <c r="O84" s="14" t="str">
        <f t="shared" si="1"/>
        <v>https://www.google.co.jp/maps?q=35.6378671,139.6107765</v>
      </c>
      <c r="P84" s="27">
        <v>35.637867100000001</v>
      </c>
      <c r="Q84" s="14">
        <v>139.61077649999999</v>
      </c>
    </row>
    <row r="85" spans="1:17" ht="13.5" customHeight="1">
      <c r="A85" s="14">
        <v>83</v>
      </c>
      <c r="B85" s="26" t="s">
        <v>4406</v>
      </c>
      <c r="C85" s="26" t="s">
        <v>4406</v>
      </c>
      <c r="D85" s="14" t="s">
        <v>4427</v>
      </c>
      <c r="E85" s="14" t="s">
        <v>1040</v>
      </c>
      <c r="F85" s="26"/>
      <c r="G85" s="14" t="s">
        <v>4407</v>
      </c>
      <c r="H85" s="26" t="s">
        <v>4408</v>
      </c>
      <c r="I85" s="26" t="s">
        <v>4409</v>
      </c>
      <c r="J85" s="26"/>
      <c r="K85" s="26"/>
      <c r="L85" s="16" t="s">
        <v>4410</v>
      </c>
      <c r="M85" s="16" t="s">
        <v>4411</v>
      </c>
      <c r="N85" s="2" t="s">
        <v>4412</v>
      </c>
      <c r="O85" s="14" t="str">
        <f t="shared" si="1"/>
        <v>https://www.google.co.jp/maps?q=35.653964,139.6373512</v>
      </c>
      <c r="P85" s="27">
        <v>35.653964000000002</v>
      </c>
      <c r="Q85" s="14">
        <v>139.63735120000001</v>
      </c>
    </row>
    <row r="86" spans="1:17">
      <c r="A86" s="14">
        <v>84</v>
      </c>
      <c r="B86" s="14" t="s">
        <v>4295</v>
      </c>
      <c r="C86" s="14" t="s">
        <v>1551</v>
      </c>
      <c r="D86" s="14" t="s">
        <v>4427</v>
      </c>
      <c r="E86" s="14" t="s">
        <v>1040</v>
      </c>
      <c r="G86" s="14" t="s">
        <v>1552</v>
      </c>
      <c r="H86" s="14" t="s">
        <v>199</v>
      </c>
      <c r="I86" s="14" t="s">
        <v>1553</v>
      </c>
      <c r="J86" s="14" t="s">
        <v>1554</v>
      </c>
      <c r="L86" s="14" t="s">
        <v>1555</v>
      </c>
      <c r="M86" s="14" t="s">
        <v>1556</v>
      </c>
      <c r="N86" s="14" t="s">
        <v>1557</v>
      </c>
      <c r="O86" s="14" t="str">
        <f t="shared" si="1"/>
        <v>https://www.google.co.jp/maps?q=35.6563093,139.6497312</v>
      </c>
      <c r="P86" s="14">
        <v>35.656309299999997</v>
      </c>
      <c r="Q86" s="14">
        <v>139.64973119999999</v>
      </c>
    </row>
    <row r="87" spans="1:17">
      <c r="A87" s="14">
        <v>85</v>
      </c>
      <c r="B87" s="14" t="s">
        <v>1558</v>
      </c>
      <c r="C87" s="14" t="s">
        <v>1559</v>
      </c>
      <c r="D87" s="14" t="s">
        <v>4427</v>
      </c>
      <c r="E87" s="14" t="s">
        <v>1040</v>
      </c>
      <c r="G87" s="14" t="s">
        <v>1560</v>
      </c>
      <c r="H87" s="14" t="s">
        <v>1561</v>
      </c>
      <c r="I87" s="14" t="s">
        <v>1562</v>
      </c>
      <c r="J87" s="14" t="s">
        <v>1563</v>
      </c>
      <c r="L87" s="14" t="s">
        <v>1564</v>
      </c>
      <c r="M87" s="14" t="s">
        <v>1095</v>
      </c>
      <c r="N87" s="14" t="s">
        <v>1565</v>
      </c>
      <c r="O87" s="14" t="str">
        <f t="shared" si="1"/>
        <v>https://www.google.co.jp/maps?q=35.6669237,139.6012977</v>
      </c>
      <c r="P87" s="14">
        <v>35.666923699999998</v>
      </c>
      <c r="Q87" s="14">
        <v>139.6012977</v>
      </c>
    </row>
    <row r="88" spans="1:17">
      <c r="A88" s="14">
        <v>86</v>
      </c>
      <c r="B88" s="14" t="s">
        <v>1566</v>
      </c>
      <c r="C88" s="14" t="s">
        <v>1567</v>
      </c>
      <c r="D88" s="14" t="s">
        <v>4427</v>
      </c>
      <c r="E88" s="14" t="s">
        <v>1040</v>
      </c>
      <c r="G88" s="14" t="s">
        <v>1552</v>
      </c>
      <c r="H88" s="14" t="s">
        <v>1568</v>
      </c>
      <c r="I88" s="14" t="s">
        <v>1569</v>
      </c>
      <c r="J88" s="14" t="s">
        <v>1570</v>
      </c>
      <c r="L88" s="14" t="s">
        <v>1571</v>
      </c>
      <c r="M88" s="14" t="s">
        <v>1572</v>
      </c>
      <c r="N88" s="14" t="s">
        <v>1573</v>
      </c>
      <c r="O88" s="14" t="str">
        <f t="shared" si="1"/>
        <v>https://www.google.co.jp/maps?q=35.6319684,139.6451179</v>
      </c>
      <c r="P88" s="14">
        <v>35.631968399999998</v>
      </c>
      <c r="Q88" s="14">
        <v>139.6451179</v>
      </c>
    </row>
    <row r="89" spans="1:17">
      <c r="A89" s="14">
        <v>87</v>
      </c>
      <c r="B89" s="14" t="s">
        <v>1574</v>
      </c>
      <c r="C89" s="14" t="s">
        <v>1575</v>
      </c>
      <c r="D89" s="14" t="s">
        <v>4427</v>
      </c>
      <c r="E89" s="14" t="s">
        <v>1040</v>
      </c>
      <c r="G89" s="14" t="s">
        <v>1576</v>
      </c>
      <c r="H89" s="14" t="s">
        <v>1577</v>
      </c>
      <c r="I89" s="14" t="s">
        <v>1578</v>
      </c>
      <c r="J89" s="14" t="s">
        <v>1579</v>
      </c>
      <c r="L89" s="14" t="s">
        <v>1580</v>
      </c>
      <c r="M89" s="14" t="s">
        <v>1170</v>
      </c>
      <c r="N89" s="14" t="s">
        <v>1581</v>
      </c>
      <c r="O89" s="14" t="str">
        <f t="shared" si="1"/>
        <v>https://www.google.co.jp/maps?q=35.6400471,139.5987523</v>
      </c>
      <c r="P89" s="14">
        <v>35.640047099999997</v>
      </c>
      <c r="Q89" s="14">
        <v>139.5987523</v>
      </c>
    </row>
    <row r="90" spans="1:17">
      <c r="A90" s="14">
        <v>88</v>
      </c>
      <c r="B90" s="14" t="s">
        <v>1582</v>
      </c>
      <c r="C90" s="14" t="s">
        <v>1583</v>
      </c>
      <c r="D90" s="14" t="s">
        <v>4427</v>
      </c>
      <c r="E90" s="14" t="s">
        <v>1040</v>
      </c>
      <c r="G90" s="14" t="s">
        <v>1560</v>
      </c>
      <c r="H90" s="14" t="s">
        <v>1584</v>
      </c>
      <c r="I90" s="14" t="s">
        <v>1585</v>
      </c>
      <c r="J90" s="14" t="s">
        <v>1585</v>
      </c>
      <c r="L90" s="14" t="s">
        <v>1586</v>
      </c>
      <c r="M90" s="14" t="s">
        <v>1222</v>
      </c>
      <c r="N90" s="14" t="s">
        <v>1587</v>
      </c>
      <c r="O90" s="14" t="str">
        <f t="shared" si="1"/>
        <v>https://www.google.co.jp/maps?q=35.6455979,139.6760425</v>
      </c>
      <c r="P90" s="14">
        <v>35.645597899999999</v>
      </c>
      <c r="Q90" s="14">
        <v>139.67604249999999</v>
      </c>
    </row>
    <row r="91" spans="1:17">
      <c r="A91" s="14">
        <v>89</v>
      </c>
      <c r="B91" s="14" t="s">
        <v>1588</v>
      </c>
      <c r="C91" s="14" t="s">
        <v>1589</v>
      </c>
      <c r="D91" s="14" t="s">
        <v>4427</v>
      </c>
      <c r="E91" s="14" t="s">
        <v>1040</v>
      </c>
      <c r="G91" s="14" t="s">
        <v>1590</v>
      </c>
      <c r="H91" s="14" t="s">
        <v>1591</v>
      </c>
      <c r="I91" s="14" t="s">
        <v>1592</v>
      </c>
      <c r="J91" s="14" t="s">
        <v>1593</v>
      </c>
      <c r="L91" s="14" t="s">
        <v>1594</v>
      </c>
      <c r="M91" s="14" t="s">
        <v>1201</v>
      </c>
      <c r="N91" s="14" t="s">
        <v>1595</v>
      </c>
      <c r="O91" s="14" t="str">
        <f t="shared" si="1"/>
        <v>https://www.google.co.jp/maps?q=35.6480438,139.6209081</v>
      </c>
      <c r="P91" s="14">
        <v>35.648043800000004</v>
      </c>
      <c r="Q91" s="14">
        <v>139.62090810000001</v>
      </c>
    </row>
    <row r="92" spans="1:17">
      <c r="A92" s="14">
        <v>90</v>
      </c>
      <c r="B92" s="14" t="s">
        <v>1596</v>
      </c>
      <c r="C92" s="14" t="s">
        <v>1597</v>
      </c>
      <c r="D92" s="14" t="s">
        <v>4427</v>
      </c>
      <c r="E92" s="14" t="s">
        <v>1040</v>
      </c>
      <c r="G92" s="14" t="s">
        <v>4261</v>
      </c>
      <c r="H92" s="14" t="s">
        <v>1598</v>
      </c>
      <c r="I92" s="14" t="s">
        <v>1599</v>
      </c>
      <c r="J92" s="14" t="s">
        <v>1599</v>
      </c>
      <c r="L92" s="14" t="s">
        <v>1600</v>
      </c>
      <c r="M92" s="14" t="s">
        <v>1194</v>
      </c>
      <c r="N92" s="14" t="s">
        <v>1601</v>
      </c>
      <c r="O92" s="14" t="str">
        <f t="shared" si="1"/>
        <v>https://www.google.co.jp/maps?q=35.6529794,139.6376066</v>
      </c>
      <c r="P92" s="14">
        <v>35.6529794</v>
      </c>
      <c r="Q92" s="14">
        <v>139.6376066</v>
      </c>
    </row>
    <row r="93" spans="1:17" ht="36.9" customHeight="1">
      <c r="A93" s="14">
        <v>91</v>
      </c>
      <c r="B93" s="14" t="s">
        <v>4428</v>
      </c>
      <c r="C93" s="14" t="s">
        <v>4429</v>
      </c>
      <c r="D93" s="14" t="s">
        <v>4427</v>
      </c>
      <c r="G93" s="14" t="s">
        <v>1403</v>
      </c>
      <c r="H93" s="14" t="s">
        <v>4430</v>
      </c>
      <c r="I93" s="14" t="s">
        <v>4431</v>
      </c>
      <c r="L93" s="16" t="s">
        <v>4432</v>
      </c>
      <c r="M93" s="14" t="s">
        <v>1095</v>
      </c>
      <c r="N93" s="14" t="s">
        <v>1602</v>
      </c>
      <c r="O93" s="14" t="str">
        <f t="shared" si="1"/>
        <v>https://www.google.co.jp/maps?q=35.6713579,139.6023377</v>
      </c>
      <c r="P93" s="14">
        <v>35.671357899999997</v>
      </c>
      <c r="Q93" s="14">
        <v>139.60233769999999</v>
      </c>
    </row>
    <row r="94" spans="1:17" ht="36">
      <c r="A94" s="14">
        <v>92</v>
      </c>
      <c r="B94" s="14" t="s">
        <v>1603</v>
      </c>
      <c r="C94" s="14" t="s">
        <v>1604</v>
      </c>
      <c r="D94" s="14" t="s">
        <v>4427</v>
      </c>
      <c r="E94" s="14" t="s">
        <v>1040</v>
      </c>
      <c r="G94" s="16" t="s">
        <v>4433</v>
      </c>
      <c r="H94" s="14" t="s">
        <v>1605</v>
      </c>
      <c r="I94" s="14" t="s">
        <v>1606</v>
      </c>
      <c r="L94" s="14" t="s">
        <v>1607</v>
      </c>
      <c r="M94" s="14" t="s">
        <v>1608</v>
      </c>
      <c r="N94" s="14" t="s">
        <v>1609</v>
      </c>
      <c r="O94" s="14" t="str">
        <f t="shared" si="1"/>
        <v>https://www.google.co.jp/maps?q=35.6581108,139.6559471</v>
      </c>
      <c r="P94" s="14">
        <v>35.658110800000003</v>
      </c>
      <c r="Q94" s="14">
        <v>139.65594709999999</v>
      </c>
    </row>
    <row r="95" spans="1:17">
      <c r="A95" s="14">
        <v>93</v>
      </c>
      <c r="B95" s="14" t="s">
        <v>1610</v>
      </c>
      <c r="C95" s="14" t="s">
        <v>1610</v>
      </c>
      <c r="D95" s="14" t="s">
        <v>4427</v>
      </c>
      <c r="E95" s="14" t="s">
        <v>1040</v>
      </c>
      <c r="G95" s="14" t="s">
        <v>1611</v>
      </c>
      <c r="H95" s="14" t="s">
        <v>1612</v>
      </c>
      <c r="I95" s="14" t="s">
        <v>1613</v>
      </c>
      <c r="J95" s="14" t="s">
        <v>1613</v>
      </c>
      <c r="L95" s="14" t="s">
        <v>1614</v>
      </c>
      <c r="M95" s="14" t="s">
        <v>1535</v>
      </c>
      <c r="N95" s="14" t="s">
        <v>1615</v>
      </c>
      <c r="O95" s="14" t="str">
        <f t="shared" si="1"/>
        <v>https://www.google.co.jp/maps?q=35.6079607,139.631301</v>
      </c>
      <c r="P95" s="14">
        <v>35.6079607</v>
      </c>
      <c r="Q95" s="14">
        <v>139.63130100000001</v>
      </c>
    </row>
    <row r="96" spans="1:17">
      <c r="A96" s="14">
        <v>94</v>
      </c>
      <c r="B96" s="14" t="s">
        <v>1616</v>
      </c>
      <c r="C96" s="14" t="s">
        <v>1617</v>
      </c>
      <c r="D96" s="14" t="s">
        <v>4427</v>
      </c>
      <c r="E96" s="14" t="s">
        <v>1040</v>
      </c>
      <c r="G96" s="14" t="s">
        <v>1618</v>
      </c>
      <c r="H96" s="14" t="s">
        <v>1619</v>
      </c>
      <c r="I96" s="14" t="s">
        <v>1620</v>
      </c>
      <c r="L96" s="14" t="s">
        <v>1621</v>
      </c>
      <c r="N96" s="14" t="s">
        <v>1622</v>
      </c>
      <c r="O96" s="14" t="str">
        <f t="shared" si="1"/>
        <v>https://www.google.co.jp/maps?q=35.5942900999999,139.653316099999</v>
      </c>
      <c r="P96" s="14">
        <v>35.594290099999903</v>
      </c>
      <c r="Q96" s="14">
        <v>139.65331609999899</v>
      </c>
    </row>
    <row r="97" spans="1:17">
      <c r="A97" s="14">
        <v>95</v>
      </c>
      <c r="B97" s="14" t="s">
        <v>1623</v>
      </c>
      <c r="C97" s="14" t="s">
        <v>1624</v>
      </c>
      <c r="D97" s="14" t="s">
        <v>4427</v>
      </c>
      <c r="E97" s="14" t="s">
        <v>1040</v>
      </c>
      <c r="G97" s="14" t="s">
        <v>1625</v>
      </c>
      <c r="H97" s="14" t="s">
        <v>1626</v>
      </c>
      <c r="I97" s="14" t="s">
        <v>1627</v>
      </c>
      <c r="J97" s="14" t="s">
        <v>1627</v>
      </c>
      <c r="L97" s="14" t="s">
        <v>1628</v>
      </c>
      <c r="M97" s="14" t="s">
        <v>1629</v>
      </c>
      <c r="N97" s="14" t="s">
        <v>1630</v>
      </c>
      <c r="O97" s="14" t="str">
        <f t="shared" si="1"/>
        <v>https://www.google.co.jp/maps?q=35.6301886,139.6763846</v>
      </c>
      <c r="P97" s="14">
        <v>35.630188599999997</v>
      </c>
      <c r="Q97" s="14">
        <v>139.67638460000001</v>
      </c>
    </row>
    <row r="98" spans="1:17">
      <c r="A98" s="14">
        <v>96</v>
      </c>
      <c r="B98" s="14" t="s">
        <v>1631</v>
      </c>
      <c r="C98" s="14" t="s">
        <v>1631</v>
      </c>
      <c r="D98" s="14" t="s">
        <v>4427</v>
      </c>
      <c r="E98" s="14" t="s">
        <v>1040</v>
      </c>
      <c r="G98" s="14" t="s">
        <v>4424</v>
      </c>
      <c r="H98" s="14" t="s">
        <v>1632</v>
      </c>
      <c r="I98" s="14" t="s">
        <v>1633</v>
      </c>
      <c r="L98" s="14" t="s">
        <v>1634</v>
      </c>
      <c r="M98" s="14" t="s">
        <v>1635</v>
      </c>
      <c r="N98" s="14" t="s">
        <v>1636</v>
      </c>
      <c r="O98" s="14" t="str">
        <f t="shared" si="1"/>
        <v>https://www.google.co.jp/maps?q=35.6347519,139.6741624</v>
      </c>
      <c r="P98" s="14">
        <v>35.634751899999998</v>
      </c>
      <c r="Q98" s="14">
        <v>139.6741624</v>
      </c>
    </row>
    <row r="99" spans="1:17">
      <c r="A99" s="14">
        <v>97</v>
      </c>
      <c r="B99" s="14" t="s">
        <v>1637</v>
      </c>
      <c r="C99" s="14" t="s">
        <v>1638</v>
      </c>
      <c r="D99" s="14" t="s">
        <v>4427</v>
      </c>
      <c r="G99" s="14" t="s">
        <v>1403</v>
      </c>
      <c r="H99" s="14" t="s">
        <v>1639</v>
      </c>
      <c r="I99" s="14" t="s">
        <v>1640</v>
      </c>
      <c r="L99" s="14" t="s">
        <v>1641</v>
      </c>
      <c r="N99" s="14" t="s">
        <v>1642</v>
      </c>
      <c r="O99" s="14" t="str">
        <f t="shared" si="1"/>
        <v>https://www.google.co.jp/maps?q=35.6198834,139.659817</v>
      </c>
      <c r="P99" s="14">
        <v>35.619883399999999</v>
      </c>
      <c r="Q99" s="14">
        <v>139.659817</v>
      </c>
    </row>
    <row r="100" spans="1:17">
      <c r="A100" s="14">
        <v>98</v>
      </c>
      <c r="B100" s="14" t="s">
        <v>1643</v>
      </c>
      <c r="C100" s="14" t="s">
        <v>1644</v>
      </c>
      <c r="D100" s="14" t="s">
        <v>4427</v>
      </c>
      <c r="G100" s="14" t="s">
        <v>1403</v>
      </c>
      <c r="H100" s="14" t="s">
        <v>1645</v>
      </c>
      <c r="I100" s="14" t="s">
        <v>158</v>
      </c>
      <c r="J100" s="14" t="s">
        <v>1646</v>
      </c>
      <c r="L100" s="14" t="s">
        <v>1647</v>
      </c>
      <c r="M100" s="14" t="s">
        <v>1648</v>
      </c>
      <c r="N100" s="14" t="s">
        <v>1649</v>
      </c>
      <c r="O100" s="14" t="str">
        <f t="shared" si="1"/>
        <v>https://www.google.co.jp/maps?q=35.6353695,139.6639875</v>
      </c>
      <c r="P100" s="14">
        <v>35.635369500000003</v>
      </c>
      <c r="Q100" s="14">
        <v>139.66398749999999</v>
      </c>
    </row>
    <row r="101" spans="1:17">
      <c r="A101" s="14">
        <v>99</v>
      </c>
      <c r="B101" s="14" t="s">
        <v>1650</v>
      </c>
      <c r="C101" s="14" t="s">
        <v>1650</v>
      </c>
      <c r="D101" s="14" t="s">
        <v>4427</v>
      </c>
      <c r="E101" s="14" t="s">
        <v>1040</v>
      </c>
      <c r="G101" s="14" t="s">
        <v>1651</v>
      </c>
      <c r="H101" s="14" t="s">
        <v>1652</v>
      </c>
      <c r="I101" s="14" t="s">
        <v>1653</v>
      </c>
      <c r="L101" s="14" t="s">
        <v>4434</v>
      </c>
      <c r="M101" s="14" t="s">
        <v>1654</v>
      </c>
      <c r="N101" s="14" t="s">
        <v>1655</v>
      </c>
      <c r="O101" s="14" t="str">
        <f t="shared" si="1"/>
        <v>https://www.google.co.jp/maps?q=35.6662688,139.626999299999</v>
      </c>
      <c r="P101" s="14">
        <v>35.666268799999997</v>
      </c>
      <c r="Q101" s="14">
        <v>139.626999299999</v>
      </c>
    </row>
    <row r="102" spans="1:17">
      <c r="A102" s="14">
        <v>100</v>
      </c>
      <c r="B102" s="14" t="s">
        <v>1656</v>
      </c>
      <c r="C102" s="14" t="s">
        <v>1657</v>
      </c>
      <c r="D102" s="14" t="s">
        <v>4427</v>
      </c>
      <c r="E102" s="14" t="s">
        <v>1040</v>
      </c>
      <c r="G102" s="14" t="s">
        <v>1658</v>
      </c>
      <c r="H102" s="14" t="s">
        <v>1659</v>
      </c>
      <c r="I102" s="14" t="s">
        <v>521</v>
      </c>
      <c r="J102" s="14" t="s">
        <v>1660</v>
      </c>
      <c r="L102" s="14" t="s">
        <v>1661</v>
      </c>
      <c r="M102" s="14" t="s">
        <v>1095</v>
      </c>
      <c r="N102" s="14" t="s">
        <v>1662</v>
      </c>
      <c r="O102" s="14" t="str">
        <f t="shared" si="1"/>
        <v>https://www.google.co.jp/maps?q=35.657407,139.603394</v>
      </c>
      <c r="P102" s="14">
        <v>35.657406999999999</v>
      </c>
      <c r="Q102" s="14">
        <v>139.60339400000001</v>
      </c>
    </row>
    <row r="103" spans="1:17" s="37" customFormat="1">
      <c r="A103" s="14">
        <v>101</v>
      </c>
      <c r="B103" s="26" t="s">
        <v>4435</v>
      </c>
      <c r="C103" s="26" t="s">
        <v>4436</v>
      </c>
      <c r="D103" s="14" t="s">
        <v>4427</v>
      </c>
      <c r="E103" s="26" t="s">
        <v>1040</v>
      </c>
      <c r="F103" s="26"/>
      <c r="G103" s="26" t="s">
        <v>4437</v>
      </c>
      <c r="H103" s="26" t="s">
        <v>4438</v>
      </c>
      <c r="I103" s="26" t="s">
        <v>4439</v>
      </c>
      <c r="J103" s="26"/>
      <c r="K103" s="26"/>
      <c r="L103" s="26" t="s">
        <v>4440</v>
      </c>
      <c r="M103" s="26" t="s">
        <v>4441</v>
      </c>
      <c r="N103" s="36" t="s">
        <v>4442</v>
      </c>
      <c r="O103" s="26" t="str">
        <f t="shared" si="1"/>
        <v>https://www.google.co.jp/maps?q=35.6426291,139.6445018</v>
      </c>
      <c r="P103" s="26">
        <v>35.642629100000001</v>
      </c>
      <c r="Q103" s="26">
        <v>139.6445018</v>
      </c>
    </row>
    <row r="104" spans="1:17" s="37" customFormat="1" ht="54">
      <c r="A104" s="14">
        <v>102</v>
      </c>
      <c r="B104" s="26" t="s">
        <v>4443</v>
      </c>
      <c r="C104" s="26" t="s">
        <v>4444</v>
      </c>
      <c r="D104" s="14" t="s">
        <v>4427</v>
      </c>
      <c r="E104" s="26" t="s">
        <v>1040</v>
      </c>
      <c r="F104" s="26"/>
      <c r="G104" s="26" t="s">
        <v>4445</v>
      </c>
      <c r="H104" s="26" t="s">
        <v>4446</v>
      </c>
      <c r="I104" s="26" t="s">
        <v>4447</v>
      </c>
      <c r="J104" s="26"/>
      <c r="K104" s="26"/>
      <c r="L104" s="38" t="s">
        <v>4448</v>
      </c>
      <c r="M104" s="26"/>
      <c r="N104" s="36" t="s">
        <v>4449</v>
      </c>
      <c r="O104" s="26" t="str">
        <f t="shared" si="1"/>
        <v>https://www.google.co.jp/maps?q=35.6335018,139.6185360</v>
      </c>
      <c r="P104" s="26">
        <v>35.633501799999998</v>
      </c>
      <c r="Q104" s="39" t="s">
        <v>4450</v>
      </c>
    </row>
    <row r="105" spans="1:17">
      <c r="A105" s="14">
        <v>103</v>
      </c>
      <c r="B105" s="14" t="s">
        <v>1663</v>
      </c>
      <c r="C105" s="14" t="s">
        <v>1664</v>
      </c>
      <c r="D105" s="14" t="s">
        <v>4427</v>
      </c>
      <c r="G105" s="14" t="s">
        <v>1665</v>
      </c>
      <c r="H105" s="14" t="s">
        <v>1666</v>
      </c>
      <c r="I105" s="14" t="s">
        <v>1667</v>
      </c>
      <c r="L105" s="14" t="s">
        <v>1668</v>
      </c>
      <c r="M105" s="14" t="s">
        <v>1194</v>
      </c>
      <c r="N105" s="14" t="s">
        <v>1669</v>
      </c>
      <c r="O105" s="14" t="str">
        <f t="shared" si="1"/>
        <v>https://www.google.co.jp/maps?q=35.6539493,139.637349</v>
      </c>
      <c r="P105" s="14">
        <v>35.653949300000001</v>
      </c>
      <c r="Q105" s="14">
        <v>139.637349</v>
      </c>
    </row>
    <row r="106" spans="1:17">
      <c r="A106" s="14">
        <v>104</v>
      </c>
      <c r="B106" s="14" t="s">
        <v>1670</v>
      </c>
      <c r="C106" s="14" t="s">
        <v>1671</v>
      </c>
      <c r="D106" s="14" t="s">
        <v>4427</v>
      </c>
      <c r="G106" s="14" t="s">
        <v>1672</v>
      </c>
      <c r="H106" s="14" t="s">
        <v>3871</v>
      </c>
      <c r="I106" s="14" t="s">
        <v>4187</v>
      </c>
      <c r="L106" s="14" t="s">
        <v>1418</v>
      </c>
      <c r="M106" s="14" t="s">
        <v>1648</v>
      </c>
      <c r="N106" s="14" t="s">
        <v>1674</v>
      </c>
      <c r="O106" s="14" t="str">
        <f t="shared" si="1"/>
        <v>https://www.google.co.jp/maps?q=35.6245493,139.6590244</v>
      </c>
      <c r="P106" s="14">
        <v>35.624549299999998</v>
      </c>
      <c r="Q106" s="14">
        <v>139.65902439999999</v>
      </c>
    </row>
    <row r="107" spans="1:17">
      <c r="A107" s="14">
        <v>105</v>
      </c>
      <c r="B107" s="14" t="s">
        <v>1675</v>
      </c>
      <c r="C107" s="14" t="s">
        <v>1676</v>
      </c>
      <c r="D107" s="14" t="s">
        <v>4427</v>
      </c>
      <c r="E107" s="14" t="s">
        <v>1040</v>
      </c>
      <c r="G107" s="14" t="s">
        <v>1677</v>
      </c>
      <c r="H107" s="14" t="s">
        <v>60</v>
      </c>
      <c r="I107" s="14" t="s">
        <v>1678</v>
      </c>
      <c r="L107" s="14" t="s">
        <v>1679</v>
      </c>
      <c r="M107" s="14" t="s">
        <v>1648</v>
      </c>
      <c r="N107" s="14" t="s">
        <v>1680</v>
      </c>
      <c r="O107" s="14" t="str">
        <f t="shared" si="1"/>
        <v>https://www.google.co.jp/maps?q=35.6356903,139.6623746</v>
      </c>
      <c r="P107" s="14">
        <v>35.6356903</v>
      </c>
      <c r="Q107" s="14">
        <v>139.66237459999999</v>
      </c>
    </row>
    <row r="108" spans="1:17">
      <c r="A108" s="14">
        <v>106</v>
      </c>
      <c r="B108" s="14" t="s">
        <v>1681</v>
      </c>
      <c r="C108" s="14" t="s">
        <v>1682</v>
      </c>
      <c r="D108" s="14" t="s">
        <v>4427</v>
      </c>
      <c r="E108" s="14" t="s">
        <v>1040</v>
      </c>
      <c r="G108" s="14" t="s">
        <v>1683</v>
      </c>
      <c r="H108" s="14" t="s">
        <v>1684</v>
      </c>
      <c r="I108" s="14" t="s">
        <v>1685</v>
      </c>
      <c r="J108" s="14" t="s">
        <v>1686</v>
      </c>
      <c r="L108" s="14" t="s">
        <v>1687</v>
      </c>
      <c r="M108" s="14" t="s">
        <v>1688</v>
      </c>
      <c r="N108" s="14" t="s">
        <v>1689</v>
      </c>
      <c r="O108" s="14" t="str">
        <f t="shared" si="1"/>
        <v>https://www.google.co.jp/maps?q=35.6428732,139.6503365</v>
      </c>
      <c r="P108" s="14">
        <v>35.642873199999997</v>
      </c>
      <c r="Q108" s="14">
        <v>139.65033650000001</v>
      </c>
    </row>
    <row r="109" spans="1:17">
      <c r="A109" s="14">
        <v>107</v>
      </c>
      <c r="B109" s="14" t="s">
        <v>1690</v>
      </c>
      <c r="C109" s="14" t="s">
        <v>1691</v>
      </c>
      <c r="D109" s="14" t="s">
        <v>4427</v>
      </c>
      <c r="E109" s="14" t="s">
        <v>1040</v>
      </c>
      <c r="G109" s="14" t="s">
        <v>1692</v>
      </c>
      <c r="H109" s="14" t="s">
        <v>10</v>
      </c>
      <c r="I109" s="14" t="s">
        <v>1693</v>
      </c>
      <c r="J109" s="14" t="s">
        <v>1694</v>
      </c>
      <c r="L109" s="14" t="s">
        <v>1695</v>
      </c>
      <c r="M109" s="14" t="s">
        <v>1696</v>
      </c>
      <c r="N109" s="14" t="s">
        <v>1697</v>
      </c>
      <c r="O109" s="14" t="str">
        <f t="shared" si="1"/>
        <v>https://www.google.co.jp/maps?q=35.646634,139.6824419</v>
      </c>
      <c r="P109" s="14">
        <v>35.646633999999999</v>
      </c>
      <c r="Q109" s="14">
        <v>139.68244189999999</v>
      </c>
    </row>
    <row r="110" spans="1:17">
      <c r="A110" s="14">
        <v>108</v>
      </c>
      <c r="B110" s="14" t="s">
        <v>1698</v>
      </c>
      <c r="C110" s="14" t="s">
        <v>1699</v>
      </c>
      <c r="D110" s="14" t="s">
        <v>4427</v>
      </c>
      <c r="E110" s="14" t="s">
        <v>1040</v>
      </c>
      <c r="G110" s="14" t="s">
        <v>1700</v>
      </c>
      <c r="H110" s="14" t="s">
        <v>1701</v>
      </c>
      <c r="I110" s="14" t="s">
        <v>1702</v>
      </c>
      <c r="J110" s="14" t="s">
        <v>1703</v>
      </c>
      <c r="L110" s="14" t="s">
        <v>1704</v>
      </c>
      <c r="M110" s="14" t="s">
        <v>1095</v>
      </c>
      <c r="N110" s="14" t="s">
        <v>1705</v>
      </c>
      <c r="O110" s="14" t="str">
        <f t="shared" si="1"/>
        <v>https://www.google.co.jp/maps?q=35.663122,139.605092</v>
      </c>
      <c r="P110" s="14">
        <v>35.663122000000001</v>
      </c>
      <c r="Q110" s="14">
        <v>139.60509200000001</v>
      </c>
    </row>
    <row r="111" spans="1:17">
      <c r="A111" s="14">
        <v>109</v>
      </c>
      <c r="B111" s="14" t="s">
        <v>1706</v>
      </c>
      <c r="C111" s="14" t="s">
        <v>1707</v>
      </c>
      <c r="D111" s="14" t="s">
        <v>4427</v>
      </c>
      <c r="E111" s="14" t="s">
        <v>1040</v>
      </c>
      <c r="G111" s="14" t="s">
        <v>1708</v>
      </c>
      <c r="H111" s="14" t="s">
        <v>1709</v>
      </c>
      <c r="I111" s="14" t="s">
        <v>1710</v>
      </c>
      <c r="J111" s="14" t="s">
        <v>1711</v>
      </c>
      <c r="L111" s="14" t="s">
        <v>1712</v>
      </c>
      <c r="N111" s="14" t="s">
        <v>1713</v>
      </c>
      <c r="O111" s="14" t="str">
        <f t="shared" si="1"/>
        <v>https://www.google.co.jp/maps?q=35.622267,139.6133855</v>
      </c>
      <c r="P111" s="14">
        <v>35.622267000000001</v>
      </c>
      <c r="Q111" s="14">
        <v>139.61338549999999</v>
      </c>
    </row>
    <row r="112" spans="1:17">
      <c r="A112" s="14">
        <v>110</v>
      </c>
      <c r="B112" s="14" t="s">
        <v>1714</v>
      </c>
      <c r="C112" s="14" t="s">
        <v>1715</v>
      </c>
      <c r="D112" s="14" t="s">
        <v>4427</v>
      </c>
      <c r="E112" s="14" t="s">
        <v>1040</v>
      </c>
      <c r="G112" s="14" t="s">
        <v>1708</v>
      </c>
      <c r="H112" s="14" t="s">
        <v>1716</v>
      </c>
      <c r="I112" s="14" t="s">
        <v>1717</v>
      </c>
      <c r="J112" s="14" t="s">
        <v>1718</v>
      </c>
      <c r="L112" s="14" t="s">
        <v>1719</v>
      </c>
      <c r="M112" s="14" t="s">
        <v>1121</v>
      </c>
      <c r="N112" s="14" t="s">
        <v>1720</v>
      </c>
      <c r="O112" s="14" t="str">
        <f t="shared" si="1"/>
        <v>https://www.google.co.jp/maps?q=35.667458,139.625616</v>
      </c>
      <c r="P112" s="14">
        <v>35.667458000000003</v>
      </c>
      <c r="Q112" s="14">
        <v>139.62561600000001</v>
      </c>
    </row>
    <row r="113" spans="1:17">
      <c r="A113" s="14">
        <v>111</v>
      </c>
      <c r="B113" s="14" t="s">
        <v>1721</v>
      </c>
      <c r="C113" s="14" t="s">
        <v>1722</v>
      </c>
      <c r="D113" s="14" t="s">
        <v>4427</v>
      </c>
      <c r="E113" s="14" t="s">
        <v>1040</v>
      </c>
      <c r="G113" s="14" t="s">
        <v>1708</v>
      </c>
      <c r="H113" s="14" t="s">
        <v>1723</v>
      </c>
      <c r="I113" s="14" t="s">
        <v>1724</v>
      </c>
      <c r="J113" s="14" t="s">
        <v>1725</v>
      </c>
      <c r="L113" s="14" t="s">
        <v>1726</v>
      </c>
      <c r="M113" s="14" t="s">
        <v>1727</v>
      </c>
      <c r="N113" s="14" t="s">
        <v>1728</v>
      </c>
      <c r="O113" s="14" t="str">
        <f t="shared" si="1"/>
        <v>https://www.google.co.jp/maps?q=35.6535867,139.5966378</v>
      </c>
      <c r="P113" s="14">
        <v>35.653586699999998</v>
      </c>
      <c r="Q113" s="14">
        <v>139.5966378</v>
      </c>
    </row>
    <row r="114" spans="1:17">
      <c r="A114" s="14">
        <v>112</v>
      </c>
      <c r="B114" s="14" t="s">
        <v>1729</v>
      </c>
      <c r="C114" s="14" t="s">
        <v>1730</v>
      </c>
      <c r="D114" s="14" t="s">
        <v>4427</v>
      </c>
      <c r="E114" s="14" t="s">
        <v>1040</v>
      </c>
      <c r="G114" s="14" t="s">
        <v>1708</v>
      </c>
      <c r="H114" s="14" t="s">
        <v>1731</v>
      </c>
      <c r="I114" s="14" t="s">
        <v>1732</v>
      </c>
      <c r="J114" s="14" t="s">
        <v>1733</v>
      </c>
      <c r="L114" s="14" t="s">
        <v>1734</v>
      </c>
      <c r="M114" s="14" t="s">
        <v>1735</v>
      </c>
      <c r="N114" s="14" t="s">
        <v>1736</v>
      </c>
      <c r="O114" s="14" t="str">
        <f t="shared" si="1"/>
        <v>https://www.google.co.jp/maps?q=35.6430597,139.642908</v>
      </c>
      <c r="P114" s="14">
        <v>35.643059700000002</v>
      </c>
      <c r="Q114" s="14">
        <v>139.64290800000001</v>
      </c>
    </row>
    <row r="115" spans="1:17">
      <c r="A115" s="14">
        <v>113</v>
      </c>
      <c r="B115" s="14" t="s">
        <v>1737</v>
      </c>
      <c r="C115" s="14" t="s">
        <v>1738</v>
      </c>
      <c r="D115" s="14" t="s">
        <v>4427</v>
      </c>
      <c r="E115" s="14" t="s">
        <v>1040</v>
      </c>
      <c r="G115" s="14" t="s">
        <v>1708</v>
      </c>
      <c r="H115" s="14" t="s">
        <v>1739</v>
      </c>
      <c r="I115" s="14" t="s">
        <v>1740</v>
      </c>
      <c r="J115" s="14" t="s">
        <v>1741</v>
      </c>
      <c r="L115" s="14" t="s">
        <v>1742</v>
      </c>
      <c r="M115" s="14" t="s">
        <v>1266</v>
      </c>
      <c r="N115" s="14" t="s">
        <v>1743</v>
      </c>
      <c r="O115" s="14" t="str">
        <f t="shared" si="1"/>
        <v>https://www.google.co.jp/maps?q=35.6359206,139.6300942</v>
      </c>
      <c r="P115" s="14">
        <v>35.635920599999999</v>
      </c>
      <c r="Q115" s="14">
        <v>139.6300942</v>
      </c>
    </row>
    <row r="116" spans="1:17">
      <c r="A116" s="14">
        <v>114</v>
      </c>
      <c r="B116" s="14" t="s">
        <v>1744</v>
      </c>
      <c r="C116" s="14" t="s">
        <v>1745</v>
      </c>
      <c r="D116" s="14" t="s">
        <v>4427</v>
      </c>
      <c r="E116" s="14" t="s">
        <v>1040</v>
      </c>
      <c r="G116" s="14" t="s">
        <v>1708</v>
      </c>
      <c r="H116" s="14" t="s">
        <v>1746</v>
      </c>
      <c r="I116" s="14" t="s">
        <v>1747</v>
      </c>
      <c r="J116" s="14" t="s">
        <v>1748</v>
      </c>
      <c r="L116" s="14" t="s">
        <v>1749</v>
      </c>
      <c r="M116" s="14" t="s">
        <v>1095</v>
      </c>
      <c r="N116" s="14" t="s">
        <v>1750</v>
      </c>
      <c r="O116" s="14" t="str">
        <f t="shared" si="1"/>
        <v>https://www.google.co.jp/maps?q=35.6716842,139.6015419</v>
      </c>
      <c r="P116" s="14">
        <v>35.671684200000001</v>
      </c>
      <c r="Q116" s="14">
        <v>139.6015419</v>
      </c>
    </row>
    <row r="117" spans="1:17">
      <c r="A117" s="14">
        <v>115</v>
      </c>
      <c r="B117" s="14" t="s">
        <v>1751</v>
      </c>
      <c r="C117" s="14" t="s">
        <v>1752</v>
      </c>
      <c r="D117" s="14" t="s">
        <v>4427</v>
      </c>
      <c r="E117" s="14" t="s">
        <v>1040</v>
      </c>
      <c r="G117" s="14" t="s">
        <v>1708</v>
      </c>
      <c r="H117" s="14" t="s">
        <v>1753</v>
      </c>
      <c r="I117" s="14" t="s">
        <v>1754</v>
      </c>
      <c r="J117" s="14" t="s">
        <v>1755</v>
      </c>
      <c r="L117" s="14" t="s">
        <v>1756</v>
      </c>
      <c r="N117" s="14" t="s">
        <v>1757</v>
      </c>
      <c r="O117" s="14" t="str">
        <f t="shared" si="1"/>
        <v>https://www.google.co.jp/maps?q=35.6247329,139.5947511</v>
      </c>
      <c r="P117" s="14">
        <v>35.624732899999998</v>
      </c>
      <c r="Q117" s="14">
        <v>139.5947511</v>
      </c>
    </row>
    <row r="118" spans="1:17">
      <c r="A118" s="14">
        <v>116</v>
      </c>
      <c r="B118" s="14" t="s">
        <v>1758</v>
      </c>
      <c r="C118" s="14" t="s">
        <v>1759</v>
      </c>
      <c r="D118" s="14" t="s">
        <v>4427</v>
      </c>
      <c r="E118" s="14" t="s">
        <v>1040</v>
      </c>
      <c r="G118" s="14" t="s">
        <v>1708</v>
      </c>
      <c r="H118" s="14" t="s">
        <v>1760</v>
      </c>
      <c r="I118" s="14" t="s">
        <v>1761</v>
      </c>
      <c r="J118" s="14" t="s">
        <v>1762</v>
      </c>
      <c r="L118" s="14" t="s">
        <v>1763</v>
      </c>
      <c r="M118" s="14" t="s">
        <v>1201</v>
      </c>
      <c r="N118" s="14" t="s">
        <v>1764</v>
      </c>
      <c r="O118" s="14" t="str">
        <f t="shared" si="1"/>
        <v>https://www.google.co.jp/maps?q=35.6448443,139.6221055</v>
      </c>
      <c r="P118" s="14">
        <v>35.644844300000003</v>
      </c>
      <c r="Q118" s="14">
        <v>139.6221055</v>
      </c>
    </row>
    <row r="119" spans="1:17">
      <c r="A119" s="14">
        <v>117</v>
      </c>
      <c r="B119" s="14" t="s">
        <v>1765</v>
      </c>
      <c r="C119" s="14" t="s">
        <v>1766</v>
      </c>
      <c r="D119" s="14" t="s">
        <v>4427</v>
      </c>
      <c r="E119" s="14" t="s">
        <v>1040</v>
      </c>
      <c r="G119" s="14" t="s">
        <v>1708</v>
      </c>
      <c r="H119" s="14" t="s">
        <v>1767</v>
      </c>
      <c r="I119" s="14" t="s">
        <v>1768</v>
      </c>
      <c r="J119" s="14" t="s">
        <v>1769</v>
      </c>
      <c r="L119" s="14" t="s">
        <v>1770</v>
      </c>
      <c r="M119" s="14" t="s">
        <v>1771</v>
      </c>
      <c r="N119" s="14" t="s">
        <v>1772</v>
      </c>
      <c r="O119" s="14" t="str">
        <f t="shared" si="1"/>
        <v>https://www.google.co.jp/maps?q=35.6309685,139.6477205</v>
      </c>
      <c r="P119" s="14">
        <v>35.630968500000002</v>
      </c>
      <c r="Q119" s="14">
        <v>139.64772049999999</v>
      </c>
    </row>
    <row r="120" spans="1:17">
      <c r="A120" s="14">
        <v>118</v>
      </c>
      <c r="B120" s="14" t="s">
        <v>1773</v>
      </c>
      <c r="C120" s="14" t="s">
        <v>1774</v>
      </c>
      <c r="D120" s="14" t="s">
        <v>4427</v>
      </c>
      <c r="E120" s="14" t="s">
        <v>1040</v>
      </c>
      <c r="G120" s="14" t="s">
        <v>1708</v>
      </c>
      <c r="H120" s="14" t="s">
        <v>1775</v>
      </c>
      <c r="I120" s="14" t="s">
        <v>1776</v>
      </c>
      <c r="J120" s="14" t="s">
        <v>1777</v>
      </c>
      <c r="L120" s="14" t="s">
        <v>1778</v>
      </c>
      <c r="M120" s="14" t="s">
        <v>1170</v>
      </c>
      <c r="N120" s="14" t="s">
        <v>1779</v>
      </c>
      <c r="O120" s="14" t="str">
        <f t="shared" si="1"/>
        <v>https://www.google.co.jp/maps?q=35.634123,139.5976084</v>
      </c>
      <c r="P120" s="14">
        <v>35.634123000000002</v>
      </c>
      <c r="Q120" s="14">
        <v>139.59760840000001</v>
      </c>
    </row>
    <row r="121" spans="1:17">
      <c r="A121" s="14">
        <v>119</v>
      </c>
      <c r="B121" s="14" t="s">
        <v>1780</v>
      </c>
      <c r="C121" s="14" t="s">
        <v>1781</v>
      </c>
      <c r="D121" s="14" t="s">
        <v>4427</v>
      </c>
      <c r="E121" s="14" t="s">
        <v>1040</v>
      </c>
      <c r="G121" s="14" t="s">
        <v>1708</v>
      </c>
      <c r="H121" s="14" t="s">
        <v>1782</v>
      </c>
      <c r="I121" s="14" t="s">
        <v>1783</v>
      </c>
      <c r="J121" s="14" t="s">
        <v>1784</v>
      </c>
      <c r="L121" s="14" t="s">
        <v>1785</v>
      </c>
      <c r="M121" s="14" t="s">
        <v>1301</v>
      </c>
      <c r="N121" s="14" t="s">
        <v>1786</v>
      </c>
      <c r="O121" s="14" t="str">
        <f t="shared" si="1"/>
        <v>https://www.google.co.jp/maps?q=35.6497542,139.6061788</v>
      </c>
      <c r="P121" s="14">
        <v>35.649754199999997</v>
      </c>
      <c r="Q121" s="14">
        <v>139.60617880000001</v>
      </c>
    </row>
    <row r="122" spans="1:17">
      <c r="A122" s="14">
        <v>120</v>
      </c>
      <c r="B122" s="14" t="s">
        <v>1787</v>
      </c>
      <c r="C122" s="14" t="s">
        <v>1788</v>
      </c>
      <c r="D122" s="14" t="s">
        <v>4427</v>
      </c>
      <c r="E122" s="14" t="s">
        <v>1040</v>
      </c>
      <c r="G122" s="14" t="s">
        <v>1789</v>
      </c>
      <c r="H122" s="14" t="s">
        <v>1316</v>
      </c>
      <c r="I122" s="14" t="s">
        <v>1790</v>
      </c>
      <c r="J122" s="14" t="s">
        <v>1791</v>
      </c>
      <c r="L122" s="14" t="s">
        <v>1792</v>
      </c>
      <c r="M122" s="14" t="s">
        <v>1793</v>
      </c>
      <c r="N122" s="14" t="s">
        <v>1794</v>
      </c>
      <c r="O122" s="14" t="str">
        <f t="shared" si="1"/>
        <v>https://www.google.co.jp/maps?q=35.66286,139.660722</v>
      </c>
      <c r="P122" s="14">
        <v>35.662860000000002</v>
      </c>
      <c r="Q122" s="14">
        <v>139.66072199999999</v>
      </c>
    </row>
    <row r="123" spans="1:17">
      <c r="A123" s="14">
        <v>121</v>
      </c>
      <c r="B123" s="14" t="s">
        <v>1795</v>
      </c>
      <c r="C123" s="14" t="s">
        <v>1796</v>
      </c>
      <c r="D123" s="14" t="s">
        <v>4427</v>
      </c>
      <c r="E123" s="14" t="s">
        <v>1040</v>
      </c>
      <c r="G123" s="14" t="s">
        <v>1708</v>
      </c>
      <c r="H123" s="14" t="s">
        <v>1797</v>
      </c>
      <c r="I123" s="14" t="s">
        <v>1798</v>
      </c>
      <c r="J123" s="14" t="s">
        <v>1799</v>
      </c>
      <c r="L123" s="14" t="s">
        <v>1800</v>
      </c>
      <c r="N123" s="14" t="s">
        <v>1801</v>
      </c>
      <c r="O123" s="14" t="str">
        <f t="shared" si="1"/>
        <v>https://www.google.co.jp/maps?q=35.65185,139.66319</v>
      </c>
      <c r="P123" s="14">
        <v>35.651850000000003</v>
      </c>
      <c r="Q123" s="14">
        <v>139.66318999999999</v>
      </c>
    </row>
    <row r="124" spans="1:17">
      <c r="A124" s="14">
        <v>122</v>
      </c>
      <c r="B124" s="14" t="s">
        <v>1802</v>
      </c>
      <c r="C124" s="14" t="s">
        <v>1803</v>
      </c>
      <c r="D124" s="14" t="s">
        <v>4427</v>
      </c>
      <c r="E124" s="14" t="s">
        <v>1040</v>
      </c>
      <c r="G124" s="14" t="s">
        <v>1804</v>
      </c>
      <c r="H124" s="14" t="s">
        <v>1334</v>
      </c>
      <c r="I124" s="14" t="s">
        <v>1805</v>
      </c>
      <c r="J124" s="14" t="s">
        <v>1806</v>
      </c>
      <c r="L124" s="14" t="s">
        <v>1807</v>
      </c>
      <c r="N124" s="14" t="s">
        <v>1808</v>
      </c>
      <c r="O124" s="14" t="str">
        <f t="shared" si="1"/>
        <v>https://www.google.co.jp/maps?q=35.6229336,139.6330223</v>
      </c>
      <c r="P124" s="14">
        <v>35.622933600000003</v>
      </c>
      <c r="Q124" s="14">
        <v>139.63302229999999</v>
      </c>
    </row>
    <row r="125" spans="1:17">
      <c r="A125" s="14">
        <v>123</v>
      </c>
      <c r="B125" s="14" t="s">
        <v>1809</v>
      </c>
      <c r="C125" s="14" t="s">
        <v>1810</v>
      </c>
      <c r="D125" s="14" t="s">
        <v>4427</v>
      </c>
      <c r="E125" s="14" t="s">
        <v>1040</v>
      </c>
      <c r="G125" s="14" t="s">
        <v>1708</v>
      </c>
      <c r="H125" s="14" t="s">
        <v>1365</v>
      </c>
      <c r="I125" s="14" t="s">
        <v>1811</v>
      </c>
      <c r="J125" s="14" t="s">
        <v>1812</v>
      </c>
      <c r="L125" s="14" t="s">
        <v>1813</v>
      </c>
      <c r="M125" s="14" t="s">
        <v>1814</v>
      </c>
      <c r="N125" s="14" t="s">
        <v>1815</v>
      </c>
      <c r="O125" s="14" t="str">
        <f t="shared" si="1"/>
        <v>https://www.google.co.jp/maps?q=35.6369594,139.6518283</v>
      </c>
      <c r="P125" s="14">
        <v>35.636959400000002</v>
      </c>
      <c r="Q125" s="14">
        <v>139.65182830000001</v>
      </c>
    </row>
    <row r="126" spans="1:17">
      <c r="A126" s="14">
        <v>124</v>
      </c>
      <c r="B126" s="14" t="s">
        <v>1816</v>
      </c>
      <c r="C126" s="14" t="s">
        <v>1817</v>
      </c>
      <c r="D126" s="14" t="s">
        <v>4427</v>
      </c>
      <c r="E126" s="14" t="s">
        <v>1040</v>
      </c>
      <c r="G126" s="14" t="s">
        <v>1708</v>
      </c>
      <c r="H126" s="14" t="s">
        <v>1818</v>
      </c>
      <c r="I126" s="14" t="s">
        <v>1819</v>
      </c>
      <c r="J126" s="14" t="s">
        <v>1820</v>
      </c>
      <c r="L126" s="14" t="s">
        <v>1821</v>
      </c>
      <c r="M126" s="14" t="s">
        <v>1822</v>
      </c>
      <c r="N126" s="14" t="s">
        <v>1823</v>
      </c>
      <c r="O126" s="14" t="str">
        <f t="shared" si="1"/>
        <v>https://www.google.co.jp/maps?q=35.6113876,139.6499404</v>
      </c>
      <c r="P126" s="14">
        <v>35.6113876</v>
      </c>
      <c r="Q126" s="14">
        <v>139.64994039999999</v>
      </c>
    </row>
    <row r="127" spans="1:17">
      <c r="A127" s="14">
        <v>125</v>
      </c>
      <c r="B127" s="14" t="s">
        <v>1824</v>
      </c>
      <c r="C127" s="14" t="s">
        <v>1825</v>
      </c>
      <c r="D127" s="14" t="s">
        <v>4427</v>
      </c>
      <c r="E127" s="14" t="s">
        <v>1040</v>
      </c>
      <c r="G127" s="14" t="s">
        <v>1708</v>
      </c>
      <c r="H127" s="14" t="s">
        <v>1826</v>
      </c>
      <c r="I127" s="14" t="s">
        <v>1827</v>
      </c>
      <c r="J127" s="14" t="s">
        <v>1828</v>
      </c>
      <c r="L127" s="14" t="s">
        <v>1829</v>
      </c>
      <c r="M127" s="14" t="s">
        <v>1222</v>
      </c>
      <c r="N127" s="14" t="s">
        <v>1830</v>
      </c>
      <c r="O127" s="14" t="str">
        <f t="shared" si="1"/>
        <v>https://www.google.co.jp/maps?q=35.6347324,139.6710127</v>
      </c>
      <c r="P127" s="14">
        <v>35.634732399999997</v>
      </c>
      <c r="Q127" s="14">
        <v>139.67101270000001</v>
      </c>
    </row>
    <row r="128" spans="1:17">
      <c r="A128" s="14">
        <v>126</v>
      </c>
      <c r="B128" s="14" t="s">
        <v>1831</v>
      </c>
      <c r="C128" s="14" t="s">
        <v>1832</v>
      </c>
      <c r="D128" s="14" t="s">
        <v>4427</v>
      </c>
      <c r="E128" s="14" t="s">
        <v>1040</v>
      </c>
      <c r="G128" s="14" t="s">
        <v>1708</v>
      </c>
      <c r="H128" s="14" t="s">
        <v>1377</v>
      </c>
      <c r="I128" s="14" t="s">
        <v>1833</v>
      </c>
      <c r="J128" s="14" t="s">
        <v>1834</v>
      </c>
      <c r="L128" s="14" t="s">
        <v>1835</v>
      </c>
      <c r="N128" s="14" t="s">
        <v>1836</v>
      </c>
      <c r="O128" s="14" t="str">
        <f t="shared" si="1"/>
        <v>https://www.google.co.jp/maps?q=35.6202253,139.6538064</v>
      </c>
      <c r="P128" s="14">
        <v>35.620225300000001</v>
      </c>
      <c r="Q128" s="14">
        <v>139.65380640000001</v>
      </c>
    </row>
    <row r="129" spans="1:17">
      <c r="A129" s="14">
        <v>127</v>
      </c>
      <c r="B129" s="14" t="s">
        <v>1837</v>
      </c>
      <c r="C129" s="14" t="s">
        <v>1838</v>
      </c>
      <c r="D129" s="14" t="s">
        <v>4427</v>
      </c>
      <c r="E129" s="14" t="s">
        <v>1040</v>
      </c>
      <c r="G129" s="14" t="s">
        <v>1708</v>
      </c>
      <c r="H129" s="14" t="s">
        <v>1839</v>
      </c>
      <c r="I129" s="14" t="s">
        <v>1840</v>
      </c>
      <c r="J129" s="14" t="s">
        <v>1841</v>
      </c>
      <c r="L129" s="14" t="s">
        <v>1842</v>
      </c>
      <c r="M129" s="14" t="s">
        <v>1201</v>
      </c>
      <c r="N129" s="14" t="s">
        <v>1843</v>
      </c>
      <c r="O129" s="14" t="str">
        <f t="shared" si="1"/>
        <v>https://www.google.co.jp/maps?q=35.6548762,139.6254518</v>
      </c>
      <c r="P129" s="14">
        <v>35.654876199999997</v>
      </c>
      <c r="Q129" s="14">
        <v>139.62545180000001</v>
      </c>
    </row>
    <row r="130" spans="1:17">
      <c r="A130" s="14">
        <v>128</v>
      </c>
      <c r="B130" s="14" t="s">
        <v>1844</v>
      </c>
      <c r="C130" s="14" t="s">
        <v>1845</v>
      </c>
      <c r="D130" s="14" t="s">
        <v>4427</v>
      </c>
      <c r="E130" s="14" t="s">
        <v>1040</v>
      </c>
      <c r="G130" s="14" t="s">
        <v>1708</v>
      </c>
      <c r="H130" s="14" t="s">
        <v>1846</v>
      </c>
      <c r="I130" s="14" t="s">
        <v>1847</v>
      </c>
      <c r="J130" s="14" t="s">
        <v>1848</v>
      </c>
      <c r="L130" s="14" t="s">
        <v>1849</v>
      </c>
      <c r="M130" s="14" t="s">
        <v>1850</v>
      </c>
      <c r="N130" s="14" t="s">
        <v>1851</v>
      </c>
      <c r="O130" s="14" t="str">
        <f t="shared" si="1"/>
        <v>https://www.google.co.jp/maps?q=35.6644224,139.6417752</v>
      </c>
      <c r="P130" s="14">
        <v>35.664422399999999</v>
      </c>
      <c r="Q130" s="14">
        <v>139.64177520000001</v>
      </c>
    </row>
    <row r="131" spans="1:17">
      <c r="A131" s="14">
        <v>129</v>
      </c>
      <c r="B131" s="14" t="s">
        <v>1852</v>
      </c>
      <c r="C131" s="14" t="s">
        <v>1853</v>
      </c>
      <c r="D131" s="14" t="s">
        <v>4427</v>
      </c>
      <c r="E131" s="14" t="s">
        <v>1040</v>
      </c>
      <c r="G131" s="14" t="s">
        <v>1708</v>
      </c>
      <c r="H131" s="14" t="s">
        <v>1854</v>
      </c>
      <c r="I131" s="14" t="s">
        <v>1855</v>
      </c>
      <c r="J131" s="14" t="s">
        <v>1856</v>
      </c>
      <c r="L131" s="14" t="s">
        <v>1857</v>
      </c>
      <c r="M131" s="14" t="s">
        <v>1527</v>
      </c>
      <c r="N131" s="14" t="s">
        <v>1858</v>
      </c>
      <c r="O131" s="14" t="str">
        <f t="shared" si="1"/>
        <v>https://www.google.co.jp/maps?q=35.6168926,139.6387859</v>
      </c>
      <c r="P131" s="14">
        <v>35.6168926</v>
      </c>
      <c r="Q131" s="14">
        <v>139.63878589999999</v>
      </c>
    </row>
    <row r="132" spans="1:17">
      <c r="A132" s="14">
        <v>130</v>
      </c>
      <c r="B132" s="14" t="s">
        <v>1859</v>
      </c>
      <c r="C132" s="14" t="s">
        <v>1860</v>
      </c>
      <c r="D132" s="14" t="s">
        <v>4427</v>
      </c>
      <c r="E132" s="14" t="s">
        <v>1040</v>
      </c>
      <c r="G132" s="14" t="s">
        <v>1708</v>
      </c>
      <c r="H132" s="14" t="s">
        <v>1861</v>
      </c>
      <c r="I132" s="14" t="s">
        <v>1862</v>
      </c>
      <c r="J132" s="14" t="s">
        <v>1863</v>
      </c>
      <c r="L132" s="14" t="s">
        <v>1864</v>
      </c>
      <c r="M132" s="14" t="s">
        <v>1301</v>
      </c>
      <c r="N132" s="14" t="s">
        <v>1865</v>
      </c>
      <c r="O132" s="14" t="str">
        <f t="shared" si="1"/>
        <v>https://www.google.co.jp/maps?q=35.6379785,139.614701</v>
      </c>
      <c r="P132" s="14">
        <v>35.637978500000003</v>
      </c>
      <c r="Q132" s="14">
        <v>139.614701</v>
      </c>
    </row>
    <row r="133" spans="1:17">
      <c r="A133" s="14">
        <v>131</v>
      </c>
      <c r="B133" s="14" t="s">
        <v>1866</v>
      </c>
      <c r="C133" s="14" t="s">
        <v>1867</v>
      </c>
      <c r="D133" s="14" t="s">
        <v>4427</v>
      </c>
      <c r="E133" s="14" t="s">
        <v>1040</v>
      </c>
      <c r="G133" s="14" t="s">
        <v>1708</v>
      </c>
      <c r="H133" s="14" t="s">
        <v>3872</v>
      </c>
      <c r="I133" s="14" t="s">
        <v>1868</v>
      </c>
      <c r="J133" s="14" t="s">
        <v>1869</v>
      </c>
      <c r="L133" s="14" t="s">
        <v>1870</v>
      </c>
      <c r="M133" s="14" t="s">
        <v>1871</v>
      </c>
      <c r="N133" s="14" t="s">
        <v>1872</v>
      </c>
      <c r="O133" s="14" t="str">
        <f t="shared" si="1"/>
        <v>https://www.google.co.jp/maps?q=35.6486358,139.6569858</v>
      </c>
      <c r="P133" s="14">
        <v>35.648635800000001</v>
      </c>
      <c r="Q133" s="14">
        <v>139.6569858</v>
      </c>
    </row>
    <row r="134" spans="1:17">
      <c r="A134" s="14">
        <v>132</v>
      </c>
      <c r="B134" s="14" t="s">
        <v>4451</v>
      </c>
      <c r="C134" s="14" t="s">
        <v>1873</v>
      </c>
      <c r="D134" s="14" t="s">
        <v>4427</v>
      </c>
      <c r="E134" s="14" t="s">
        <v>1040</v>
      </c>
      <c r="G134" s="14" t="s">
        <v>1874</v>
      </c>
      <c r="H134" s="14" t="s">
        <v>1875</v>
      </c>
      <c r="I134" s="14" t="s">
        <v>1876</v>
      </c>
      <c r="J134" s="14" t="s">
        <v>1876</v>
      </c>
      <c r="L134" s="14" t="s">
        <v>1877</v>
      </c>
      <c r="M134" s="14" t="s">
        <v>1067</v>
      </c>
      <c r="N134" s="14" t="s">
        <v>1878</v>
      </c>
      <c r="O134" s="14" t="str">
        <f t="shared" ref="O134:O197" si="2">"https://www.google.co.jp/maps?q="&amp;P134&amp;","&amp;Q134</f>
        <v>https://www.google.co.jp/maps?q=35.6004977,139.671541599999</v>
      </c>
      <c r="P134" s="14">
        <v>35.600497699999998</v>
      </c>
      <c r="Q134" s="14">
        <v>139.67154159999899</v>
      </c>
    </row>
    <row r="135" spans="1:17">
      <c r="A135" s="14">
        <v>133</v>
      </c>
      <c r="B135" s="14" t="s">
        <v>1885</v>
      </c>
      <c r="C135" s="14" t="s">
        <v>1886</v>
      </c>
      <c r="D135" s="14" t="s">
        <v>4427</v>
      </c>
      <c r="G135" s="14" t="s">
        <v>1887</v>
      </c>
      <c r="H135" s="14" t="s">
        <v>1888</v>
      </c>
      <c r="I135" s="14" t="s">
        <v>1889</v>
      </c>
      <c r="J135" s="14" t="s">
        <v>1889</v>
      </c>
      <c r="N135" s="14" t="s">
        <v>1890</v>
      </c>
      <c r="O135" s="14" t="str">
        <f t="shared" si="2"/>
        <v>https://www.google.co.jp/maps?q=35.6753197,139.591176</v>
      </c>
      <c r="P135" s="14">
        <v>35.675319700000003</v>
      </c>
      <c r="Q135" s="14">
        <v>139.59117599999999</v>
      </c>
    </row>
    <row r="136" spans="1:17">
      <c r="A136" s="14">
        <v>134</v>
      </c>
      <c r="B136" s="14" t="s">
        <v>1891</v>
      </c>
      <c r="C136" s="14" t="s">
        <v>1892</v>
      </c>
      <c r="D136" s="14" t="s">
        <v>4427</v>
      </c>
      <c r="G136" s="14" t="s">
        <v>1887</v>
      </c>
      <c r="H136" s="14" t="s">
        <v>1893</v>
      </c>
      <c r="I136" s="14" t="s">
        <v>1894</v>
      </c>
      <c r="N136" s="14" t="s">
        <v>1895</v>
      </c>
      <c r="O136" s="14" t="str">
        <f t="shared" si="2"/>
        <v>https://www.google.co.jp/maps?q=35.6323322,139.6525756</v>
      </c>
      <c r="P136" s="14">
        <v>35.6323322</v>
      </c>
      <c r="Q136" s="14">
        <v>139.65257560000001</v>
      </c>
    </row>
    <row r="137" spans="1:17">
      <c r="A137" s="14">
        <v>135</v>
      </c>
      <c r="B137" s="14" t="s">
        <v>1896</v>
      </c>
      <c r="C137" s="14" t="s">
        <v>1897</v>
      </c>
      <c r="D137" s="14" t="s">
        <v>4427</v>
      </c>
      <c r="G137" s="14" t="s">
        <v>1887</v>
      </c>
      <c r="H137" s="14" t="s">
        <v>1898</v>
      </c>
      <c r="I137" s="14" t="s">
        <v>1899</v>
      </c>
      <c r="N137" s="14" t="s">
        <v>1900</v>
      </c>
      <c r="O137" s="14" t="str">
        <f t="shared" si="2"/>
        <v>https://www.google.co.jp/maps?q=35.6443982,139.6811365</v>
      </c>
      <c r="P137" s="14">
        <v>35.644398199999998</v>
      </c>
      <c r="Q137" s="14">
        <v>139.68113650000001</v>
      </c>
    </row>
    <row r="138" spans="1:17">
      <c r="A138" s="14">
        <v>136</v>
      </c>
      <c r="B138" s="14" t="s">
        <v>1901</v>
      </c>
      <c r="C138" s="14" t="s">
        <v>1902</v>
      </c>
      <c r="D138" s="14" t="s">
        <v>4427</v>
      </c>
      <c r="G138" s="14" t="s">
        <v>1903</v>
      </c>
      <c r="H138" s="14" t="s">
        <v>1904</v>
      </c>
      <c r="I138" s="14" t="s">
        <v>1905</v>
      </c>
      <c r="N138" s="14" t="s">
        <v>1906</v>
      </c>
      <c r="O138" s="14" t="str">
        <f t="shared" si="2"/>
        <v>https://www.google.co.jp/maps?q=35.6588247,139.656206</v>
      </c>
      <c r="P138" s="14">
        <v>35.658824699999997</v>
      </c>
      <c r="Q138" s="14">
        <v>139.656206</v>
      </c>
    </row>
    <row r="139" spans="1:17">
      <c r="A139" s="14">
        <v>137</v>
      </c>
      <c r="B139" s="14" t="s">
        <v>1907</v>
      </c>
      <c r="C139" s="14" t="s">
        <v>1908</v>
      </c>
      <c r="D139" s="14" t="s">
        <v>4427</v>
      </c>
      <c r="H139" s="14" t="s">
        <v>1909</v>
      </c>
      <c r="I139" s="14" t="s">
        <v>3873</v>
      </c>
      <c r="M139" s="14" t="s">
        <v>1910</v>
      </c>
      <c r="N139" s="14" t="s">
        <v>1911</v>
      </c>
      <c r="O139" s="14" t="str">
        <f t="shared" si="2"/>
        <v>https://www.google.co.jp/maps?q=35.616021,139.613582</v>
      </c>
      <c r="P139" s="14">
        <v>35.616021000000003</v>
      </c>
      <c r="Q139" s="14">
        <v>139.61358200000001</v>
      </c>
    </row>
    <row r="140" spans="1:17">
      <c r="A140" s="14">
        <v>138</v>
      </c>
      <c r="B140" s="14" t="s">
        <v>655</v>
      </c>
      <c r="C140" s="14" t="s">
        <v>1912</v>
      </c>
      <c r="D140" s="14" t="s">
        <v>1913</v>
      </c>
      <c r="E140" s="14" t="s">
        <v>1040</v>
      </c>
      <c r="F140" s="14" t="s">
        <v>1914</v>
      </c>
      <c r="G140" s="14" t="s">
        <v>1915</v>
      </c>
      <c r="H140" s="14" t="s">
        <v>656</v>
      </c>
      <c r="I140" s="14" t="s">
        <v>657</v>
      </c>
      <c r="J140" s="14" t="s">
        <v>1916</v>
      </c>
      <c r="K140" s="14" t="s">
        <v>1917</v>
      </c>
      <c r="L140" s="14" t="s">
        <v>1918</v>
      </c>
      <c r="M140" s="14" t="s">
        <v>1919</v>
      </c>
      <c r="N140" s="14" t="s">
        <v>1920</v>
      </c>
      <c r="O140" s="14" t="str">
        <f t="shared" si="2"/>
        <v>https://www.google.co.jp/maps?q=35.6603146,139.641406</v>
      </c>
      <c r="P140" s="14">
        <v>35.6603146</v>
      </c>
      <c r="Q140" s="14">
        <v>139.64140599999999</v>
      </c>
    </row>
    <row r="141" spans="1:17">
      <c r="A141" s="14">
        <v>139</v>
      </c>
      <c r="B141" s="14" t="s">
        <v>691</v>
      </c>
      <c r="C141" s="14" t="s">
        <v>1921</v>
      </c>
      <c r="D141" s="14" t="s">
        <v>1913</v>
      </c>
      <c r="E141" s="14" t="s">
        <v>1040</v>
      </c>
      <c r="F141" s="14" t="s">
        <v>1914</v>
      </c>
      <c r="G141" s="14" t="s">
        <v>1922</v>
      </c>
      <c r="H141" s="14" t="s">
        <v>10</v>
      </c>
      <c r="I141" s="14" t="s">
        <v>11</v>
      </c>
      <c r="J141" s="14" t="s">
        <v>1923</v>
      </c>
      <c r="K141" s="14" t="s">
        <v>1917</v>
      </c>
      <c r="L141" s="14" t="s">
        <v>1924</v>
      </c>
      <c r="M141" s="14" t="s">
        <v>1925</v>
      </c>
      <c r="N141" s="14" t="s">
        <v>1926</v>
      </c>
      <c r="O141" s="14" t="str">
        <f t="shared" si="2"/>
        <v>https://www.google.co.jp/maps?q=35.64663,139.682518</v>
      </c>
      <c r="P141" s="14">
        <v>35.646630000000002</v>
      </c>
      <c r="Q141" s="14">
        <v>139.68251799999999</v>
      </c>
    </row>
    <row r="142" spans="1:17">
      <c r="A142" s="14">
        <v>140</v>
      </c>
      <c r="B142" s="14" t="s">
        <v>714</v>
      </c>
      <c r="C142" s="14" t="s">
        <v>1927</v>
      </c>
      <c r="D142" s="14" t="s">
        <v>1913</v>
      </c>
      <c r="E142" s="14" t="s">
        <v>1040</v>
      </c>
      <c r="F142" s="14" t="s">
        <v>1914</v>
      </c>
      <c r="G142" s="14" t="s">
        <v>1915</v>
      </c>
      <c r="H142" s="14" t="s">
        <v>715</v>
      </c>
      <c r="I142" s="14" t="s">
        <v>716</v>
      </c>
      <c r="J142" s="14" t="s">
        <v>1928</v>
      </c>
      <c r="K142" s="14" t="s">
        <v>1917</v>
      </c>
      <c r="L142" s="14" t="s">
        <v>1929</v>
      </c>
      <c r="M142" s="14" t="s">
        <v>1301</v>
      </c>
      <c r="N142" s="14" t="s">
        <v>1930</v>
      </c>
      <c r="O142" s="14" t="str">
        <f t="shared" si="2"/>
        <v>https://www.google.co.jp/maps?q=35.6408613,139.6122816</v>
      </c>
      <c r="P142" s="14">
        <v>35.640861299999997</v>
      </c>
      <c r="Q142" s="14">
        <v>139.61228159999999</v>
      </c>
    </row>
    <row r="143" spans="1:17">
      <c r="A143" s="14">
        <v>141</v>
      </c>
      <c r="B143" s="14" t="s">
        <v>720</v>
      </c>
      <c r="C143" s="14" t="s">
        <v>1932</v>
      </c>
      <c r="D143" s="14" t="s">
        <v>1913</v>
      </c>
      <c r="E143" s="14" t="s">
        <v>1040</v>
      </c>
      <c r="F143" s="14" t="s">
        <v>1914</v>
      </c>
      <c r="G143" s="14" t="s">
        <v>1931</v>
      </c>
      <c r="H143" s="14" t="s">
        <v>721</v>
      </c>
      <c r="I143" s="14" t="s">
        <v>722</v>
      </c>
      <c r="J143" s="14" t="s">
        <v>1933</v>
      </c>
      <c r="K143" s="14" t="s">
        <v>1917</v>
      </c>
      <c r="L143" s="14" t="s">
        <v>1934</v>
      </c>
      <c r="M143" s="14" t="s">
        <v>1935</v>
      </c>
      <c r="N143" s="14" t="s">
        <v>1936</v>
      </c>
      <c r="O143" s="14" t="str">
        <f t="shared" si="2"/>
        <v>https://www.google.co.jp/maps?q=35.605261,139.6756687</v>
      </c>
      <c r="P143" s="14">
        <v>35.605260999999999</v>
      </c>
      <c r="Q143" s="14">
        <v>139.67566869999999</v>
      </c>
    </row>
    <row r="144" spans="1:17">
      <c r="A144" s="14">
        <v>142</v>
      </c>
      <c r="B144" s="14" t="s">
        <v>697</v>
      </c>
      <c r="C144" s="14" t="s">
        <v>1937</v>
      </c>
      <c r="D144" s="14" t="s">
        <v>1913</v>
      </c>
      <c r="E144" s="14" t="s">
        <v>1040</v>
      </c>
      <c r="F144" s="14" t="s">
        <v>1914</v>
      </c>
      <c r="G144" s="14" t="s">
        <v>1922</v>
      </c>
      <c r="H144" s="14" t="s">
        <v>36</v>
      </c>
      <c r="I144" s="14" t="s">
        <v>37</v>
      </c>
      <c r="J144" s="14" t="s">
        <v>1938</v>
      </c>
      <c r="K144" s="14" t="s">
        <v>1917</v>
      </c>
      <c r="L144" s="14" t="s">
        <v>1939</v>
      </c>
      <c r="M144" s="14" t="s">
        <v>1940</v>
      </c>
      <c r="N144" s="14" t="s">
        <v>1941</v>
      </c>
      <c r="O144" s="14" t="str">
        <f t="shared" si="2"/>
        <v>https://www.google.co.jp/maps?q=35.6408035,139.6577887</v>
      </c>
      <c r="P144" s="14">
        <v>35.640803499999997</v>
      </c>
      <c r="Q144" s="14">
        <v>139.6577887</v>
      </c>
    </row>
    <row r="145" spans="1:17">
      <c r="A145" s="14">
        <v>143</v>
      </c>
      <c r="B145" s="14" t="s">
        <v>669</v>
      </c>
      <c r="C145" s="14" t="s">
        <v>1942</v>
      </c>
      <c r="D145" s="14" t="s">
        <v>1913</v>
      </c>
      <c r="E145" s="14" t="s">
        <v>1040</v>
      </c>
      <c r="F145" s="14" t="s">
        <v>1914</v>
      </c>
      <c r="G145" s="14" t="s">
        <v>1922</v>
      </c>
      <c r="H145" s="14" t="s">
        <v>670</v>
      </c>
      <c r="I145" s="14" t="s">
        <v>671</v>
      </c>
      <c r="J145" s="14" t="s">
        <v>1943</v>
      </c>
      <c r="K145" s="14" t="s">
        <v>1917</v>
      </c>
      <c r="L145" s="14" t="s">
        <v>1944</v>
      </c>
      <c r="M145" s="14" t="s">
        <v>1945</v>
      </c>
      <c r="N145" s="14" t="s">
        <v>1946</v>
      </c>
      <c r="O145" s="14" t="str">
        <f t="shared" si="2"/>
        <v>https://www.google.co.jp/maps?q=35.6696294,139.6200264</v>
      </c>
      <c r="P145" s="14">
        <v>35.669629399999998</v>
      </c>
      <c r="Q145" s="14">
        <v>139.6200264</v>
      </c>
    </row>
    <row r="146" spans="1:17">
      <c r="A146" s="14">
        <v>144</v>
      </c>
      <c r="B146" s="14" t="s">
        <v>688</v>
      </c>
      <c r="C146" s="14" t="s">
        <v>1947</v>
      </c>
      <c r="D146" s="14" t="s">
        <v>1913</v>
      </c>
      <c r="E146" s="14" t="s">
        <v>1040</v>
      </c>
      <c r="F146" s="14" t="s">
        <v>1914</v>
      </c>
      <c r="G146" s="14" t="s">
        <v>1922</v>
      </c>
      <c r="H146" s="14" t="s">
        <v>689</v>
      </c>
      <c r="I146" s="14" t="s">
        <v>690</v>
      </c>
      <c r="J146" s="14" t="s">
        <v>1948</v>
      </c>
      <c r="K146" s="14" t="s">
        <v>1917</v>
      </c>
      <c r="L146" s="14" t="s">
        <v>1949</v>
      </c>
      <c r="M146" s="14" t="s">
        <v>1095</v>
      </c>
      <c r="N146" s="14" t="s">
        <v>1950</v>
      </c>
      <c r="O146" s="14" t="str">
        <f t="shared" si="2"/>
        <v>https://www.google.co.jp/maps?q=35.663302,139.601309</v>
      </c>
      <c r="P146" s="14">
        <v>35.663302000000002</v>
      </c>
      <c r="Q146" s="14">
        <v>139.60130899999999</v>
      </c>
    </row>
    <row r="147" spans="1:17">
      <c r="A147" s="14">
        <v>145</v>
      </c>
      <c r="B147" s="14" t="s">
        <v>685</v>
      </c>
      <c r="C147" s="14" t="s">
        <v>1951</v>
      </c>
      <c r="D147" s="14" t="s">
        <v>1913</v>
      </c>
      <c r="E147" s="14" t="s">
        <v>1040</v>
      </c>
      <c r="F147" s="14" t="s">
        <v>1914</v>
      </c>
      <c r="G147" s="14" t="s">
        <v>1922</v>
      </c>
      <c r="H147" s="14" t="s">
        <v>686</v>
      </c>
      <c r="I147" s="14" t="s">
        <v>687</v>
      </c>
      <c r="J147" s="14" t="s">
        <v>1952</v>
      </c>
      <c r="K147" s="14" t="s">
        <v>1917</v>
      </c>
      <c r="L147" s="14" t="s">
        <v>1953</v>
      </c>
      <c r="N147" s="14" t="s">
        <v>1954</v>
      </c>
      <c r="O147" s="14" t="str">
        <f t="shared" si="2"/>
        <v>https://www.google.co.jp/maps?q=35.6538866,139.5966433</v>
      </c>
      <c r="P147" s="14">
        <v>35.6538866</v>
      </c>
      <c r="Q147" s="14">
        <v>139.59664330000001</v>
      </c>
    </row>
    <row r="148" spans="1:17">
      <c r="A148" s="14">
        <v>146</v>
      </c>
      <c r="B148" s="14" t="s">
        <v>709</v>
      </c>
      <c r="C148" s="14" t="s">
        <v>1955</v>
      </c>
      <c r="D148" s="14" t="s">
        <v>1913</v>
      </c>
      <c r="E148" s="14" t="s">
        <v>1040</v>
      </c>
      <c r="F148" s="14" t="s">
        <v>1914</v>
      </c>
      <c r="G148" s="14" t="s">
        <v>1931</v>
      </c>
      <c r="H148" s="14" t="s">
        <v>710</v>
      </c>
      <c r="I148" s="14" t="s">
        <v>711</v>
      </c>
      <c r="J148" s="14" t="s">
        <v>1956</v>
      </c>
      <c r="K148" s="14" t="s">
        <v>1917</v>
      </c>
      <c r="L148" s="14" t="s">
        <v>1957</v>
      </c>
      <c r="M148" s="14" t="s">
        <v>1266</v>
      </c>
      <c r="N148" s="14" t="s">
        <v>1958</v>
      </c>
      <c r="O148" s="14" t="str">
        <f t="shared" si="2"/>
        <v>https://www.google.co.jp/maps?q=35.6348986,139.6304303</v>
      </c>
      <c r="P148" s="14">
        <v>35.6348986</v>
      </c>
      <c r="Q148" s="14">
        <v>139.6304303</v>
      </c>
    </row>
    <row r="149" spans="1:17">
      <c r="A149" s="14">
        <v>147</v>
      </c>
      <c r="B149" s="14" t="s">
        <v>647</v>
      </c>
      <c r="C149" s="14" t="s">
        <v>1959</v>
      </c>
      <c r="D149" s="14" t="s">
        <v>1913</v>
      </c>
      <c r="E149" s="14" t="s">
        <v>1040</v>
      </c>
      <c r="F149" s="14" t="s">
        <v>1914</v>
      </c>
      <c r="G149" s="14" t="s">
        <v>1915</v>
      </c>
      <c r="H149" s="14" t="s">
        <v>648</v>
      </c>
      <c r="I149" s="14" t="s">
        <v>649</v>
      </c>
      <c r="J149" s="14" t="s">
        <v>1960</v>
      </c>
      <c r="K149" s="14" t="s">
        <v>1917</v>
      </c>
      <c r="L149" s="14" t="s">
        <v>1961</v>
      </c>
      <c r="M149" s="14" t="s">
        <v>1095</v>
      </c>
      <c r="N149" s="14" t="s">
        <v>1962</v>
      </c>
      <c r="O149" s="14" t="str">
        <f t="shared" si="2"/>
        <v>https://www.google.co.jp/maps?q=35.6774198,139.6019194</v>
      </c>
      <c r="P149" s="14">
        <v>35.677419800000003</v>
      </c>
      <c r="Q149" s="14">
        <v>139.60191940000001</v>
      </c>
    </row>
    <row r="150" spans="1:17">
      <c r="A150" s="14">
        <v>148</v>
      </c>
      <c r="B150" s="14" t="s">
        <v>717</v>
      </c>
      <c r="C150" s="14" t="s">
        <v>1963</v>
      </c>
      <c r="D150" s="14" t="s">
        <v>1913</v>
      </c>
      <c r="E150" s="14" t="s">
        <v>1040</v>
      </c>
      <c r="F150" s="14" t="s">
        <v>1914</v>
      </c>
      <c r="G150" s="14" t="s">
        <v>1915</v>
      </c>
      <c r="H150" s="14" t="s">
        <v>718</v>
      </c>
      <c r="I150" s="14" t="s">
        <v>719</v>
      </c>
      <c r="J150" s="14" t="s">
        <v>1964</v>
      </c>
      <c r="K150" s="14" t="s">
        <v>1917</v>
      </c>
      <c r="L150" s="14" t="s">
        <v>1965</v>
      </c>
      <c r="M150" s="14" t="s">
        <v>1170</v>
      </c>
      <c r="N150" s="14" t="s">
        <v>1966</v>
      </c>
      <c r="O150" s="14" t="str">
        <f t="shared" si="2"/>
        <v>https://www.google.co.jp/maps?q=35.6343369,139.5971806</v>
      </c>
      <c r="P150" s="14">
        <v>35.634336900000001</v>
      </c>
      <c r="Q150" s="14">
        <v>139.5971806</v>
      </c>
    </row>
    <row r="151" spans="1:17">
      <c r="A151" s="14">
        <v>149</v>
      </c>
      <c r="B151" s="14" t="s">
        <v>672</v>
      </c>
      <c r="C151" s="14" t="s">
        <v>1967</v>
      </c>
      <c r="D151" s="14" t="s">
        <v>1913</v>
      </c>
      <c r="E151" s="14" t="s">
        <v>1040</v>
      </c>
      <c r="F151" s="14" t="s">
        <v>1914</v>
      </c>
      <c r="G151" s="14" t="s">
        <v>1922</v>
      </c>
      <c r="H151" s="14" t="s">
        <v>1968</v>
      </c>
      <c r="I151" s="14" t="s">
        <v>673</v>
      </c>
      <c r="J151" s="14" t="s">
        <v>1969</v>
      </c>
      <c r="K151" s="14" t="s">
        <v>1917</v>
      </c>
      <c r="L151" s="14" t="s">
        <v>1970</v>
      </c>
      <c r="N151" s="14" t="s">
        <v>1971</v>
      </c>
      <c r="O151" s="14" t="str">
        <f t="shared" si="2"/>
        <v>https://www.google.co.jp/maps?q=35.658681,139.620613</v>
      </c>
      <c r="P151" s="14">
        <v>35.658681000000001</v>
      </c>
      <c r="Q151" s="14">
        <v>139.62061299999999</v>
      </c>
    </row>
    <row r="152" spans="1:17">
      <c r="A152" s="14">
        <v>150</v>
      </c>
      <c r="B152" s="14" t="s">
        <v>1972</v>
      </c>
      <c r="C152" s="14" t="s">
        <v>1973</v>
      </c>
      <c r="D152" s="14" t="s">
        <v>1913</v>
      </c>
      <c r="E152" s="14" t="s">
        <v>1040</v>
      </c>
      <c r="F152" s="14" t="s">
        <v>1914</v>
      </c>
      <c r="G152" s="14" t="s">
        <v>1931</v>
      </c>
      <c r="H152" s="14" t="s">
        <v>683</v>
      </c>
      <c r="I152" s="14" t="s">
        <v>684</v>
      </c>
      <c r="J152" s="14" t="s">
        <v>1974</v>
      </c>
      <c r="K152" s="14" t="s">
        <v>1917</v>
      </c>
      <c r="L152" s="14" t="s">
        <v>1975</v>
      </c>
      <c r="M152" s="14" t="s">
        <v>1095</v>
      </c>
      <c r="N152" s="14" t="s">
        <v>1976</v>
      </c>
      <c r="O152" s="14" t="str">
        <f t="shared" si="2"/>
        <v>https://www.google.co.jp/maps?q=35.6650099,139.5933402</v>
      </c>
      <c r="P152" s="14">
        <v>35.665009900000001</v>
      </c>
      <c r="Q152" s="14">
        <v>139.5933402</v>
      </c>
    </row>
    <row r="153" spans="1:17">
      <c r="A153" s="14">
        <v>151</v>
      </c>
      <c r="B153" s="14" t="s">
        <v>660</v>
      </c>
      <c r="C153" s="14" t="s">
        <v>1977</v>
      </c>
      <c r="D153" s="14" t="s">
        <v>1913</v>
      </c>
      <c r="E153" s="14" t="s">
        <v>1040</v>
      </c>
      <c r="F153" s="14" t="s">
        <v>1914</v>
      </c>
      <c r="G153" s="14" t="s">
        <v>1931</v>
      </c>
      <c r="H153" s="14" t="s">
        <v>661</v>
      </c>
      <c r="I153" s="14" t="s">
        <v>662</v>
      </c>
      <c r="J153" s="14" t="s">
        <v>1978</v>
      </c>
      <c r="K153" s="14" t="s">
        <v>1917</v>
      </c>
      <c r="L153" s="14" t="s">
        <v>1979</v>
      </c>
      <c r="M153" s="14" t="s">
        <v>1980</v>
      </c>
      <c r="N153" s="14" t="s">
        <v>1981</v>
      </c>
      <c r="O153" s="14" t="str">
        <f t="shared" si="2"/>
        <v>https://www.google.co.jp/maps?q=35.6553793,139.6494528</v>
      </c>
      <c r="P153" s="14">
        <v>35.6553793</v>
      </c>
      <c r="Q153" s="14">
        <v>139.64945280000001</v>
      </c>
    </row>
    <row r="154" spans="1:17">
      <c r="A154" s="14">
        <v>152</v>
      </c>
      <c r="B154" s="14" t="s">
        <v>734</v>
      </c>
      <c r="C154" s="14" t="s">
        <v>1982</v>
      </c>
      <c r="D154" s="14" t="s">
        <v>1913</v>
      </c>
      <c r="E154" s="14" t="s">
        <v>1040</v>
      </c>
      <c r="F154" s="14" t="s">
        <v>1914</v>
      </c>
      <c r="G154" s="14" t="s">
        <v>1931</v>
      </c>
      <c r="H154" s="14" t="s">
        <v>735</v>
      </c>
      <c r="I154" s="14" t="s">
        <v>736</v>
      </c>
      <c r="J154" s="14" t="s">
        <v>1983</v>
      </c>
      <c r="K154" s="14" t="s">
        <v>1917</v>
      </c>
      <c r="L154" s="14" t="s">
        <v>1984</v>
      </c>
      <c r="N154" s="14" t="s">
        <v>1985</v>
      </c>
      <c r="O154" s="14" t="str">
        <f t="shared" si="2"/>
        <v>https://www.google.co.jp/maps?q=35.624133,139.594942</v>
      </c>
      <c r="P154" s="14">
        <v>35.624133</v>
      </c>
      <c r="Q154" s="14">
        <v>139.594942</v>
      </c>
    </row>
    <row r="155" spans="1:17">
      <c r="A155" s="14">
        <v>153</v>
      </c>
      <c r="B155" s="14" t="s">
        <v>698</v>
      </c>
      <c r="C155" s="14" t="s">
        <v>1986</v>
      </c>
      <c r="D155" s="14" t="s">
        <v>1913</v>
      </c>
      <c r="E155" s="14" t="s">
        <v>1040</v>
      </c>
      <c r="F155" s="14" t="s">
        <v>1914</v>
      </c>
      <c r="G155" s="14" t="s">
        <v>1931</v>
      </c>
      <c r="H155" s="14" t="s">
        <v>34</v>
      </c>
      <c r="I155" s="14" t="s">
        <v>35</v>
      </c>
      <c r="J155" s="14" t="s">
        <v>1987</v>
      </c>
      <c r="K155" s="14" t="s">
        <v>1917</v>
      </c>
      <c r="L155" s="14" t="s">
        <v>1988</v>
      </c>
      <c r="M155" s="14" t="s">
        <v>1648</v>
      </c>
      <c r="N155" s="14" t="s">
        <v>1989</v>
      </c>
      <c r="O155" s="14" t="str">
        <f t="shared" si="2"/>
        <v>https://www.google.co.jp/maps?q=35.6336462,139.6653244</v>
      </c>
      <c r="P155" s="14">
        <v>35.633646200000001</v>
      </c>
      <c r="Q155" s="14">
        <v>139.6653244</v>
      </c>
    </row>
    <row r="156" spans="1:17">
      <c r="A156" s="14">
        <v>154</v>
      </c>
      <c r="B156" s="14" t="s">
        <v>713</v>
      </c>
      <c r="C156" s="14" t="s">
        <v>1990</v>
      </c>
      <c r="D156" s="14" t="s">
        <v>1913</v>
      </c>
      <c r="E156" s="14" t="s">
        <v>1040</v>
      </c>
      <c r="F156" s="14" t="s">
        <v>1914</v>
      </c>
      <c r="G156" s="14" t="s">
        <v>1931</v>
      </c>
      <c r="H156" s="14" t="s">
        <v>20</v>
      </c>
      <c r="I156" s="14" t="s">
        <v>21</v>
      </c>
      <c r="J156" s="14" t="s">
        <v>1991</v>
      </c>
      <c r="K156" s="14" t="s">
        <v>1917</v>
      </c>
      <c r="L156" s="14" t="s">
        <v>1992</v>
      </c>
      <c r="M156" s="14" t="s">
        <v>1993</v>
      </c>
      <c r="N156" s="14" t="s">
        <v>1994</v>
      </c>
      <c r="O156" s="14" t="str">
        <f t="shared" si="2"/>
        <v>https://www.google.co.jp/maps?q=35.6429169,139.6353378</v>
      </c>
      <c r="P156" s="14">
        <v>35.642916900000003</v>
      </c>
      <c r="Q156" s="14">
        <v>139.6353378</v>
      </c>
    </row>
    <row r="157" spans="1:17">
      <c r="A157" s="14">
        <v>155</v>
      </c>
      <c r="B157" s="14" t="s">
        <v>693</v>
      </c>
      <c r="C157" s="14" t="s">
        <v>1995</v>
      </c>
      <c r="D157" s="14" t="s">
        <v>1913</v>
      </c>
      <c r="E157" s="14" t="s">
        <v>1040</v>
      </c>
      <c r="F157" s="14" t="s">
        <v>1914</v>
      </c>
      <c r="G157" s="14" t="s">
        <v>1922</v>
      </c>
      <c r="H157" s="14" t="s">
        <v>16</v>
      </c>
      <c r="I157" s="14" t="s">
        <v>17</v>
      </c>
      <c r="J157" s="14" t="s">
        <v>1996</v>
      </c>
      <c r="K157" s="14" t="s">
        <v>1917</v>
      </c>
      <c r="L157" s="14" t="s">
        <v>1997</v>
      </c>
      <c r="M157" s="14" t="s">
        <v>1214</v>
      </c>
      <c r="N157" s="14" t="s">
        <v>1998</v>
      </c>
      <c r="O157" s="14" t="str">
        <f t="shared" si="2"/>
        <v>https://www.google.co.jp/maps?q=35.6406177,139.6696793</v>
      </c>
      <c r="P157" s="14">
        <v>35.6406177</v>
      </c>
      <c r="Q157" s="14">
        <v>139.66967930000001</v>
      </c>
    </row>
    <row r="158" spans="1:17">
      <c r="A158" s="14">
        <v>156</v>
      </c>
      <c r="B158" s="14" t="s">
        <v>692</v>
      </c>
      <c r="C158" s="14" t="s">
        <v>1999</v>
      </c>
      <c r="D158" s="14" t="s">
        <v>1913</v>
      </c>
      <c r="E158" s="14" t="s">
        <v>1040</v>
      </c>
      <c r="F158" s="14" t="s">
        <v>1914</v>
      </c>
      <c r="G158" s="14" t="s">
        <v>1922</v>
      </c>
      <c r="H158" s="14" t="s">
        <v>32</v>
      </c>
      <c r="I158" s="14" t="s">
        <v>33</v>
      </c>
      <c r="J158" s="14" t="s">
        <v>2000</v>
      </c>
      <c r="K158" s="14" t="s">
        <v>1917</v>
      </c>
      <c r="L158" s="14" t="s">
        <v>2001</v>
      </c>
      <c r="N158" s="14" t="s">
        <v>2002</v>
      </c>
      <c r="O158" s="14" t="str">
        <f t="shared" si="2"/>
        <v>https://www.google.co.jp/maps?q=35.636913,139.6826977</v>
      </c>
      <c r="P158" s="14">
        <v>35.636913</v>
      </c>
      <c r="Q158" s="14">
        <v>139.68269770000001</v>
      </c>
    </row>
    <row r="159" spans="1:17">
      <c r="A159" s="14">
        <v>157</v>
      </c>
      <c r="B159" s="14" t="s">
        <v>694</v>
      </c>
      <c r="C159" s="14" t="s">
        <v>2003</v>
      </c>
      <c r="D159" s="14" t="s">
        <v>1913</v>
      </c>
      <c r="E159" s="14" t="s">
        <v>1040</v>
      </c>
      <c r="F159" s="14" t="s">
        <v>1914</v>
      </c>
      <c r="G159" s="14" t="s">
        <v>1931</v>
      </c>
      <c r="H159" s="14" t="s">
        <v>695</v>
      </c>
      <c r="I159" s="14" t="s">
        <v>696</v>
      </c>
      <c r="J159" s="14" t="s">
        <v>2004</v>
      </c>
      <c r="K159" s="14" t="s">
        <v>1917</v>
      </c>
      <c r="L159" s="14" t="s">
        <v>2005</v>
      </c>
      <c r="M159" s="14" t="s">
        <v>1771</v>
      </c>
      <c r="N159" s="14" t="s">
        <v>2006</v>
      </c>
      <c r="O159" s="14" t="str">
        <f t="shared" si="2"/>
        <v>https://www.google.co.jp/maps?q=35.6268217,139.6535257</v>
      </c>
      <c r="P159" s="14">
        <v>35.626821700000001</v>
      </c>
      <c r="Q159" s="14">
        <v>139.65352569999999</v>
      </c>
    </row>
    <row r="160" spans="1:17">
      <c r="A160" s="14">
        <v>158</v>
      </c>
      <c r="B160" s="14" t="s">
        <v>702</v>
      </c>
      <c r="C160" s="14" t="s">
        <v>2007</v>
      </c>
      <c r="D160" s="14" t="s">
        <v>1913</v>
      </c>
      <c r="E160" s="14" t="s">
        <v>1040</v>
      </c>
      <c r="F160" s="14" t="s">
        <v>1914</v>
      </c>
      <c r="G160" s="14" t="s">
        <v>1931</v>
      </c>
      <c r="H160" s="14" t="s">
        <v>2008</v>
      </c>
      <c r="I160" s="14" t="s">
        <v>19</v>
      </c>
      <c r="J160" s="14" t="s">
        <v>2009</v>
      </c>
      <c r="K160" s="14" t="s">
        <v>1917</v>
      </c>
      <c r="L160" s="14" t="s">
        <v>2010</v>
      </c>
      <c r="M160" s="14" t="s">
        <v>1871</v>
      </c>
      <c r="N160" s="14" t="s">
        <v>2011</v>
      </c>
      <c r="O160" s="14" t="str">
        <f t="shared" si="2"/>
        <v>https://www.google.co.jp/maps?q=35.6493715,139.6579597</v>
      </c>
      <c r="P160" s="14">
        <v>35.649371500000001</v>
      </c>
      <c r="Q160" s="14">
        <v>139.65795969999999</v>
      </c>
    </row>
    <row r="161" spans="1:17">
      <c r="A161" s="14">
        <v>159</v>
      </c>
      <c r="B161" s="14" t="s">
        <v>653</v>
      </c>
      <c r="C161" s="14" t="s">
        <v>2012</v>
      </c>
      <c r="D161" s="14" t="s">
        <v>1913</v>
      </c>
      <c r="E161" s="14" t="s">
        <v>1040</v>
      </c>
      <c r="F161" s="14" t="s">
        <v>1914</v>
      </c>
      <c r="G161" s="14" t="s">
        <v>1931</v>
      </c>
      <c r="H161" s="14" t="s">
        <v>14</v>
      </c>
      <c r="I161" s="14" t="s">
        <v>15</v>
      </c>
      <c r="J161" s="14" t="s">
        <v>2013</v>
      </c>
      <c r="K161" s="14" t="s">
        <v>1917</v>
      </c>
      <c r="L161" s="14" t="s">
        <v>2014</v>
      </c>
      <c r="M161" s="14" t="s">
        <v>2015</v>
      </c>
      <c r="N161" s="14" t="s">
        <v>2016</v>
      </c>
      <c r="O161" s="14" t="str">
        <f t="shared" si="2"/>
        <v>https://www.google.co.jp/maps?q=35.6489694,139.6658822</v>
      </c>
      <c r="P161" s="14">
        <v>35.648969399999999</v>
      </c>
      <c r="Q161" s="14">
        <v>139.6658822</v>
      </c>
    </row>
    <row r="162" spans="1:17">
      <c r="A162" s="14">
        <v>160</v>
      </c>
      <c r="B162" s="14" t="s">
        <v>731</v>
      </c>
      <c r="C162" s="14" t="s">
        <v>2017</v>
      </c>
      <c r="D162" s="14" t="s">
        <v>1913</v>
      </c>
      <c r="E162" s="14" t="s">
        <v>1040</v>
      </c>
      <c r="F162" s="14" t="s">
        <v>1914</v>
      </c>
      <c r="G162" s="14" t="s">
        <v>1931</v>
      </c>
      <c r="H162" s="14" t="s">
        <v>732</v>
      </c>
      <c r="I162" s="14" t="s">
        <v>733</v>
      </c>
      <c r="J162" s="14" t="s">
        <v>2018</v>
      </c>
      <c r="K162" s="14" t="s">
        <v>1917</v>
      </c>
      <c r="L162" s="14" t="s">
        <v>1445</v>
      </c>
      <c r="M162" s="14" t="s">
        <v>1446</v>
      </c>
      <c r="N162" s="14" t="s">
        <v>2019</v>
      </c>
      <c r="O162" s="14" t="str">
        <f t="shared" si="2"/>
        <v>https://www.google.co.jp/maps?q=35.6177094,139.624118</v>
      </c>
      <c r="P162" s="14">
        <v>35.617709400000003</v>
      </c>
      <c r="Q162" s="14">
        <v>139.62411800000001</v>
      </c>
    </row>
    <row r="163" spans="1:17">
      <c r="A163" s="14">
        <v>161</v>
      </c>
      <c r="B163" s="14" t="s">
        <v>700</v>
      </c>
      <c r="C163" s="14" t="s">
        <v>2020</v>
      </c>
      <c r="D163" s="14" t="s">
        <v>1913</v>
      </c>
      <c r="E163" s="14" t="s">
        <v>1040</v>
      </c>
      <c r="F163" s="14" t="s">
        <v>1914</v>
      </c>
      <c r="G163" s="14" t="s">
        <v>1922</v>
      </c>
      <c r="H163" s="14" t="s">
        <v>24</v>
      </c>
      <c r="I163" s="14" t="s">
        <v>25</v>
      </c>
      <c r="J163" s="14" t="s">
        <v>2021</v>
      </c>
      <c r="K163" s="14" t="s">
        <v>1917</v>
      </c>
      <c r="L163" s="14" t="s">
        <v>2022</v>
      </c>
      <c r="M163" s="14" t="s">
        <v>1185</v>
      </c>
      <c r="N163" s="14" t="s">
        <v>2023</v>
      </c>
      <c r="O163" s="14" t="str">
        <f t="shared" si="2"/>
        <v>https://www.google.co.jp/maps?q=35.6368705,139.64494</v>
      </c>
      <c r="P163" s="14">
        <v>35.636870500000001</v>
      </c>
      <c r="Q163" s="14">
        <v>139.64493999999999</v>
      </c>
    </row>
    <row r="164" spans="1:17">
      <c r="A164" s="14">
        <v>162</v>
      </c>
      <c r="B164" s="14" t="s">
        <v>723</v>
      </c>
      <c r="C164" s="14" t="s">
        <v>2024</v>
      </c>
      <c r="D164" s="14" t="s">
        <v>1913</v>
      </c>
      <c r="E164" s="14" t="s">
        <v>1040</v>
      </c>
      <c r="F164" s="14" t="s">
        <v>1914</v>
      </c>
      <c r="G164" s="14" t="s">
        <v>1931</v>
      </c>
      <c r="H164" s="14" t="s">
        <v>724</v>
      </c>
      <c r="I164" s="14" t="s">
        <v>725</v>
      </c>
      <c r="J164" s="14" t="s">
        <v>2025</v>
      </c>
      <c r="K164" s="14" t="s">
        <v>1917</v>
      </c>
      <c r="L164" s="14" t="s">
        <v>2026</v>
      </c>
      <c r="M164" s="14" t="s">
        <v>1527</v>
      </c>
      <c r="N164" s="14" t="s">
        <v>2027</v>
      </c>
      <c r="O164" s="14" t="str">
        <f t="shared" si="2"/>
        <v>https://www.google.co.jp/maps?q=35.615465,139.64258</v>
      </c>
      <c r="P164" s="14">
        <v>35.615465</v>
      </c>
      <c r="Q164" s="14">
        <v>139.64258000000001</v>
      </c>
    </row>
    <row r="165" spans="1:17">
      <c r="A165" s="14">
        <v>163</v>
      </c>
      <c r="B165" s="14" t="s">
        <v>699</v>
      </c>
      <c r="C165" s="14" t="s">
        <v>2028</v>
      </c>
      <c r="D165" s="14" t="s">
        <v>1913</v>
      </c>
      <c r="E165" s="14" t="s">
        <v>1040</v>
      </c>
      <c r="F165" s="14" t="s">
        <v>1914</v>
      </c>
      <c r="G165" s="14" t="s">
        <v>1922</v>
      </c>
      <c r="H165" s="14" t="s">
        <v>26</v>
      </c>
      <c r="I165" s="14" t="s">
        <v>27</v>
      </c>
      <c r="J165" s="14" t="s">
        <v>2029</v>
      </c>
      <c r="K165" s="14" t="s">
        <v>1917</v>
      </c>
      <c r="L165" s="14" t="s">
        <v>2030</v>
      </c>
      <c r="M165" s="14" t="s">
        <v>1771</v>
      </c>
      <c r="N165" s="14" t="s">
        <v>2031</v>
      </c>
      <c r="O165" s="14" t="str">
        <f t="shared" si="2"/>
        <v>https://www.google.co.jp/maps?q=35.6382564,139.6403542</v>
      </c>
      <c r="P165" s="14">
        <v>35.638256400000003</v>
      </c>
      <c r="Q165" s="14">
        <v>139.64035419999999</v>
      </c>
    </row>
    <row r="166" spans="1:17">
      <c r="A166" s="14">
        <v>164</v>
      </c>
      <c r="B166" s="14" t="s">
        <v>645</v>
      </c>
      <c r="C166" s="14" t="s">
        <v>2032</v>
      </c>
      <c r="D166" s="14" t="s">
        <v>1913</v>
      </c>
      <c r="E166" s="14" t="s">
        <v>1040</v>
      </c>
      <c r="F166" s="14" t="s">
        <v>1914</v>
      </c>
      <c r="G166" s="14" t="s">
        <v>1922</v>
      </c>
      <c r="H166" s="14" t="s">
        <v>424</v>
      </c>
      <c r="I166" s="14" t="s">
        <v>646</v>
      </c>
      <c r="J166" s="14" t="s">
        <v>2033</v>
      </c>
      <c r="K166" s="14" t="s">
        <v>1917</v>
      </c>
      <c r="L166" s="14" t="s">
        <v>1975</v>
      </c>
      <c r="M166" s="14" t="s">
        <v>1095</v>
      </c>
      <c r="N166" s="14" t="s">
        <v>2034</v>
      </c>
      <c r="O166" s="14" t="str">
        <f t="shared" si="2"/>
        <v>https://www.google.co.jp/maps?q=35.6725534,139.5966367</v>
      </c>
      <c r="P166" s="14">
        <v>35.672553399999998</v>
      </c>
      <c r="Q166" s="14">
        <v>139.5966367</v>
      </c>
    </row>
    <row r="167" spans="1:17">
      <c r="A167" s="14">
        <v>165</v>
      </c>
      <c r="B167" s="14" t="s">
        <v>677</v>
      </c>
      <c r="C167" s="14" t="s">
        <v>2035</v>
      </c>
      <c r="D167" s="14" t="s">
        <v>1913</v>
      </c>
      <c r="E167" s="14" t="s">
        <v>1040</v>
      </c>
      <c r="F167" s="14" t="s">
        <v>1914</v>
      </c>
      <c r="G167" s="14" t="s">
        <v>1931</v>
      </c>
      <c r="H167" s="14" t="s">
        <v>2036</v>
      </c>
      <c r="I167" s="14" t="s">
        <v>678</v>
      </c>
      <c r="J167" s="14" t="s">
        <v>2037</v>
      </c>
      <c r="K167" s="14" t="s">
        <v>1917</v>
      </c>
      <c r="L167" s="14" t="s">
        <v>2038</v>
      </c>
      <c r="M167" s="14" t="s">
        <v>2039</v>
      </c>
      <c r="N167" s="14" t="s">
        <v>2040</v>
      </c>
      <c r="O167" s="14" t="str">
        <f t="shared" si="2"/>
        <v>https://www.google.co.jp/maps?q=35.6656214,139.6116746</v>
      </c>
      <c r="P167" s="14">
        <v>35.665621399999999</v>
      </c>
      <c r="Q167" s="14">
        <v>139.61167459999999</v>
      </c>
    </row>
    <row r="168" spans="1:17">
      <c r="A168" s="14">
        <v>166</v>
      </c>
      <c r="B168" s="14" t="s">
        <v>701</v>
      </c>
      <c r="C168" s="14" t="s">
        <v>2041</v>
      </c>
      <c r="D168" s="14" t="s">
        <v>1913</v>
      </c>
      <c r="E168" s="14" t="s">
        <v>1040</v>
      </c>
      <c r="F168" s="14" t="s">
        <v>1914</v>
      </c>
      <c r="G168" s="14" t="s">
        <v>1922</v>
      </c>
      <c r="H168" s="14" t="s">
        <v>22</v>
      </c>
      <c r="I168" s="14" t="s">
        <v>23</v>
      </c>
      <c r="J168" s="14" t="s">
        <v>2042</v>
      </c>
      <c r="K168" s="14" t="s">
        <v>1917</v>
      </c>
      <c r="L168" s="14" t="s">
        <v>2043</v>
      </c>
      <c r="M168" s="14" t="s">
        <v>1814</v>
      </c>
      <c r="N168" s="14" t="s">
        <v>2044</v>
      </c>
      <c r="O168" s="14" t="str">
        <f t="shared" si="2"/>
        <v>https://www.google.co.jp/maps?q=35.6356679,139.6515256</v>
      </c>
      <c r="P168" s="14">
        <v>35.635667900000001</v>
      </c>
      <c r="Q168" s="14">
        <v>139.65152560000001</v>
      </c>
    </row>
    <row r="169" spans="1:17" ht="12.9" customHeight="1">
      <c r="A169" s="14">
        <v>167</v>
      </c>
      <c r="B169" s="14" t="s">
        <v>4296</v>
      </c>
      <c r="C169" s="14" t="s">
        <v>4297</v>
      </c>
      <c r="D169" s="14" t="s">
        <v>1913</v>
      </c>
      <c r="E169" s="14" t="s">
        <v>1040</v>
      </c>
      <c r="F169" s="14" t="s">
        <v>1914</v>
      </c>
      <c r="G169" s="14" t="s">
        <v>1931</v>
      </c>
      <c r="H169" s="14" t="s">
        <v>4262</v>
      </c>
      <c r="I169" s="14" t="s">
        <v>4263</v>
      </c>
      <c r="J169" s="14" t="s">
        <v>4264</v>
      </c>
      <c r="K169" s="14" t="s">
        <v>1917</v>
      </c>
      <c r="L169" s="16" t="s">
        <v>4265</v>
      </c>
      <c r="M169" s="14" t="s">
        <v>4266</v>
      </c>
      <c r="N169" s="15" t="s">
        <v>4298</v>
      </c>
      <c r="O169" s="14" t="str">
        <f t="shared" si="2"/>
        <v>https://www.google.co.jp/maps?q=35.610577,139.6525027</v>
      </c>
      <c r="P169" s="14">
        <v>35.610576999999999</v>
      </c>
      <c r="Q169" s="14">
        <v>139.65250270000001</v>
      </c>
    </row>
    <row r="170" spans="1:17">
      <c r="A170" s="14">
        <v>168</v>
      </c>
      <c r="B170" s="14" t="s">
        <v>706</v>
      </c>
      <c r="C170" s="14" t="s">
        <v>4414</v>
      </c>
      <c r="D170" s="14" t="s">
        <v>1913</v>
      </c>
      <c r="E170" s="14" t="s">
        <v>1040</v>
      </c>
      <c r="F170" s="14" t="s">
        <v>1914</v>
      </c>
      <c r="G170" s="14" t="s">
        <v>1922</v>
      </c>
      <c r="H170" s="14" t="s">
        <v>707</v>
      </c>
      <c r="I170" s="14" t="s">
        <v>708</v>
      </c>
      <c r="J170" s="14" t="s">
        <v>2045</v>
      </c>
      <c r="K170" s="14" t="s">
        <v>1917</v>
      </c>
      <c r="L170" s="14" t="s">
        <v>2046</v>
      </c>
      <c r="M170" s="14" t="s">
        <v>1266</v>
      </c>
      <c r="N170" s="14" t="s">
        <v>2047</v>
      </c>
      <c r="O170" s="14" t="str">
        <f t="shared" si="2"/>
        <v>https://www.google.co.jp/maps?q=35.6317601,139.6278501</v>
      </c>
      <c r="P170" s="14">
        <v>35.631760100000001</v>
      </c>
      <c r="Q170" s="14">
        <v>139.62785009999999</v>
      </c>
    </row>
    <row r="171" spans="1:17">
      <c r="A171" s="14">
        <v>169</v>
      </c>
      <c r="B171" s="14" t="s">
        <v>2048</v>
      </c>
      <c r="C171" s="14" t="s">
        <v>2049</v>
      </c>
      <c r="D171" s="14" t="s">
        <v>1913</v>
      </c>
      <c r="E171" s="14" t="s">
        <v>1040</v>
      </c>
      <c r="F171" s="14" t="s">
        <v>1914</v>
      </c>
      <c r="G171" s="14" t="s">
        <v>1922</v>
      </c>
      <c r="H171" s="14" t="s">
        <v>674</v>
      </c>
      <c r="I171" s="14" t="s">
        <v>675</v>
      </c>
      <c r="J171" s="14" t="s">
        <v>2050</v>
      </c>
      <c r="K171" s="14" t="s">
        <v>1917</v>
      </c>
      <c r="L171" s="14" t="s">
        <v>2051</v>
      </c>
      <c r="M171" s="14" t="s">
        <v>1883</v>
      </c>
      <c r="N171" s="14" t="s">
        <v>2052</v>
      </c>
      <c r="O171" s="14" t="str">
        <f t="shared" si="2"/>
        <v>https://www.google.co.jp/maps?q=35.6547901,139.6275684</v>
      </c>
      <c r="P171" s="14">
        <v>35.6547901</v>
      </c>
      <c r="Q171" s="14">
        <v>139.6275684</v>
      </c>
    </row>
    <row r="172" spans="1:17">
      <c r="A172" s="14">
        <v>170</v>
      </c>
      <c r="B172" s="14" t="s">
        <v>663</v>
      </c>
      <c r="C172" s="14" t="s">
        <v>2053</v>
      </c>
      <c r="D172" s="14" t="s">
        <v>1913</v>
      </c>
      <c r="E172" s="14" t="s">
        <v>1040</v>
      </c>
      <c r="F172" s="14" t="s">
        <v>1914</v>
      </c>
      <c r="G172" s="14" t="s">
        <v>1922</v>
      </c>
      <c r="H172" s="14" t="s">
        <v>664</v>
      </c>
      <c r="I172" s="14" t="s">
        <v>665</v>
      </c>
      <c r="J172" s="14" t="s">
        <v>2054</v>
      </c>
      <c r="K172" s="14" t="s">
        <v>1917</v>
      </c>
      <c r="L172" s="14" t="s">
        <v>1542</v>
      </c>
      <c r="M172" s="14" t="s">
        <v>1121</v>
      </c>
      <c r="N172" s="14" t="s">
        <v>2055</v>
      </c>
      <c r="O172" s="14" t="str">
        <f t="shared" si="2"/>
        <v>https://www.google.co.jp/maps?q=35.6637582,139.6241598</v>
      </c>
      <c r="P172" s="14">
        <v>35.663758199999997</v>
      </c>
      <c r="Q172" s="14">
        <v>139.6241598</v>
      </c>
    </row>
    <row r="173" spans="1:17">
      <c r="A173" s="14">
        <v>171</v>
      </c>
      <c r="B173" s="14" t="s">
        <v>2056</v>
      </c>
      <c r="C173" s="14" t="s">
        <v>2057</v>
      </c>
      <c r="D173" s="14" t="s">
        <v>1913</v>
      </c>
      <c r="E173" s="14" t="s">
        <v>1040</v>
      </c>
      <c r="F173" s="14" t="s">
        <v>1914</v>
      </c>
      <c r="G173" s="14" t="s">
        <v>1922</v>
      </c>
      <c r="H173" s="14" t="s">
        <v>658</v>
      </c>
      <c r="I173" s="14" t="s">
        <v>659</v>
      </c>
      <c r="J173" s="14" t="s">
        <v>2058</v>
      </c>
      <c r="K173" s="14" t="s">
        <v>1917</v>
      </c>
      <c r="L173" s="14" t="s">
        <v>2059</v>
      </c>
      <c r="M173" s="14" t="s">
        <v>2060</v>
      </c>
      <c r="N173" s="14" t="s">
        <v>2061</v>
      </c>
      <c r="O173" s="14" t="str">
        <f t="shared" si="2"/>
        <v>https://www.google.co.jp/maps?q=35.6665558,139.6536994</v>
      </c>
      <c r="P173" s="14">
        <v>35.666555799999998</v>
      </c>
      <c r="Q173" s="14">
        <v>139.65369939999999</v>
      </c>
    </row>
    <row r="174" spans="1:17">
      <c r="A174" s="14">
        <v>172</v>
      </c>
      <c r="B174" s="14" t="s">
        <v>258</v>
      </c>
      <c r="C174" s="14" t="s">
        <v>2062</v>
      </c>
      <c r="D174" s="14" t="s">
        <v>1913</v>
      </c>
      <c r="E174" s="14" t="s">
        <v>1040</v>
      </c>
      <c r="F174" s="14" t="s">
        <v>1914</v>
      </c>
      <c r="G174" s="14" t="s">
        <v>2063</v>
      </c>
      <c r="H174" s="14" t="s">
        <v>2064</v>
      </c>
      <c r="I174" s="14" t="s">
        <v>259</v>
      </c>
      <c r="J174" s="14" t="s">
        <v>2065</v>
      </c>
      <c r="K174" s="14" t="s">
        <v>2066</v>
      </c>
      <c r="L174" s="14" t="s">
        <v>2067</v>
      </c>
      <c r="M174" s="14" t="s">
        <v>2068</v>
      </c>
      <c r="N174" s="14" t="s">
        <v>2069</v>
      </c>
      <c r="O174" s="14" t="str">
        <f t="shared" si="2"/>
        <v>https://www.google.co.jp/maps?q=35.6653507,139.6615069</v>
      </c>
      <c r="P174" s="14">
        <v>35.665350699999998</v>
      </c>
      <c r="Q174" s="14">
        <v>139.66150690000001</v>
      </c>
    </row>
    <row r="175" spans="1:17">
      <c r="A175" s="14">
        <v>173</v>
      </c>
      <c r="B175" s="14" t="s">
        <v>654</v>
      </c>
      <c r="C175" s="14" t="s">
        <v>2070</v>
      </c>
      <c r="D175" s="14" t="s">
        <v>1913</v>
      </c>
      <c r="E175" s="14" t="s">
        <v>1040</v>
      </c>
      <c r="F175" s="14" t="s">
        <v>1914</v>
      </c>
      <c r="G175" s="14" t="s">
        <v>1931</v>
      </c>
      <c r="H175" s="14" t="s">
        <v>12</v>
      </c>
      <c r="I175" s="14" t="s">
        <v>13</v>
      </c>
      <c r="J175" s="14" t="s">
        <v>2071</v>
      </c>
      <c r="K175" s="14" t="s">
        <v>1917</v>
      </c>
      <c r="L175" s="14" t="s">
        <v>2072</v>
      </c>
      <c r="N175" s="14" t="s">
        <v>2073</v>
      </c>
      <c r="O175" s="14" t="str">
        <f t="shared" si="2"/>
        <v>https://www.google.co.jp/maps?q=35.652783,139.6728787</v>
      </c>
      <c r="P175" s="14">
        <v>35.652782999999999</v>
      </c>
      <c r="Q175" s="14">
        <v>139.67287870000001</v>
      </c>
    </row>
    <row r="176" spans="1:17">
      <c r="A176" s="14">
        <v>174</v>
      </c>
      <c r="B176" s="14" t="s">
        <v>703</v>
      </c>
      <c r="C176" s="14" t="s">
        <v>2074</v>
      </c>
      <c r="D176" s="14" t="s">
        <v>1913</v>
      </c>
      <c r="E176" s="14" t="s">
        <v>1040</v>
      </c>
      <c r="F176" s="14" t="s">
        <v>1914</v>
      </c>
      <c r="G176" s="14" t="s">
        <v>1931</v>
      </c>
      <c r="H176" s="14" t="s">
        <v>704</v>
      </c>
      <c r="I176" s="14" t="s">
        <v>705</v>
      </c>
      <c r="J176" s="14" t="s">
        <v>2075</v>
      </c>
      <c r="K176" s="14" t="s">
        <v>1917</v>
      </c>
      <c r="L176" s="14" t="s">
        <v>2076</v>
      </c>
      <c r="N176" s="14" t="s">
        <v>2077</v>
      </c>
      <c r="O176" s="14" t="str">
        <f t="shared" si="2"/>
        <v>https://www.google.co.jp/maps?q=35.6337431,139.6190231</v>
      </c>
      <c r="P176" s="14">
        <v>35.633743099999997</v>
      </c>
      <c r="Q176" s="14">
        <v>139.61902309999999</v>
      </c>
    </row>
    <row r="177" spans="1:17">
      <c r="A177" s="14">
        <v>175</v>
      </c>
      <c r="B177" s="14" t="s">
        <v>737</v>
      </c>
      <c r="C177" s="14" t="s">
        <v>2078</v>
      </c>
      <c r="D177" s="14" t="s">
        <v>1913</v>
      </c>
      <c r="E177" s="14" t="s">
        <v>1040</v>
      </c>
      <c r="F177" s="14" t="s">
        <v>1914</v>
      </c>
      <c r="G177" s="14" t="s">
        <v>2079</v>
      </c>
      <c r="H177" s="14" t="s">
        <v>738</v>
      </c>
      <c r="I177" s="14" t="s">
        <v>739</v>
      </c>
      <c r="J177" s="14" t="s">
        <v>2080</v>
      </c>
      <c r="K177" s="14" t="s">
        <v>1917</v>
      </c>
      <c r="L177" s="14" t="s">
        <v>2081</v>
      </c>
      <c r="M177" s="14" t="s">
        <v>1935</v>
      </c>
      <c r="N177" s="14" t="s">
        <v>2082</v>
      </c>
      <c r="O177" s="14" t="str">
        <f t="shared" si="2"/>
        <v>https://www.google.co.jp/maps?q=35.5994592,139.6800882</v>
      </c>
      <c r="P177" s="14">
        <v>35.599459199999998</v>
      </c>
      <c r="Q177" s="14">
        <v>139.6800882</v>
      </c>
    </row>
    <row r="178" spans="1:17">
      <c r="A178" s="14">
        <v>176</v>
      </c>
      <c r="B178" s="14" t="s">
        <v>712</v>
      </c>
      <c r="C178" s="14" t="s">
        <v>2083</v>
      </c>
      <c r="D178" s="14" t="s">
        <v>1913</v>
      </c>
      <c r="E178" s="14" t="s">
        <v>1040</v>
      </c>
      <c r="F178" s="14" t="s">
        <v>1914</v>
      </c>
      <c r="G178" s="14" t="s">
        <v>1931</v>
      </c>
      <c r="H178" s="14" t="s">
        <v>28</v>
      </c>
      <c r="I178" s="14" t="s">
        <v>29</v>
      </c>
      <c r="J178" s="14" t="s">
        <v>2084</v>
      </c>
      <c r="K178" s="14" t="s">
        <v>1917</v>
      </c>
      <c r="L178" s="14" t="s">
        <v>2085</v>
      </c>
      <c r="M178" s="14" t="s">
        <v>1201</v>
      </c>
      <c r="N178" s="14" t="s">
        <v>2086</v>
      </c>
      <c r="O178" s="14" t="str">
        <f t="shared" si="2"/>
        <v>https://www.google.co.jp/maps?q=35.6427335,139.6279801</v>
      </c>
      <c r="P178" s="14">
        <v>35.642733499999999</v>
      </c>
      <c r="Q178" s="14">
        <v>139.6279801</v>
      </c>
    </row>
    <row r="179" spans="1:17">
      <c r="A179" s="14">
        <v>177</v>
      </c>
      <c r="B179" s="14" t="s">
        <v>666</v>
      </c>
      <c r="C179" s="14" t="s">
        <v>2087</v>
      </c>
      <c r="D179" s="14" t="s">
        <v>1913</v>
      </c>
      <c r="E179" s="14" t="s">
        <v>1040</v>
      </c>
      <c r="F179" s="14" t="s">
        <v>1914</v>
      </c>
      <c r="G179" s="14" t="s">
        <v>1915</v>
      </c>
      <c r="H179" s="14" t="s">
        <v>667</v>
      </c>
      <c r="I179" s="14" t="s">
        <v>668</v>
      </c>
      <c r="J179" s="14" t="s">
        <v>2088</v>
      </c>
      <c r="K179" s="14" t="s">
        <v>1917</v>
      </c>
      <c r="L179" s="14" t="s">
        <v>2089</v>
      </c>
      <c r="M179" s="14" t="s">
        <v>1879</v>
      </c>
      <c r="N179" s="14" t="s">
        <v>2090</v>
      </c>
      <c r="O179" s="14" t="str">
        <f t="shared" si="2"/>
        <v>https://www.google.co.jp/maps?q=35.6647412,139.6170936</v>
      </c>
      <c r="P179" s="14">
        <v>35.664741200000002</v>
      </c>
      <c r="Q179" s="14">
        <v>139.6170936</v>
      </c>
    </row>
    <row r="180" spans="1:17">
      <c r="A180" s="14">
        <v>178</v>
      </c>
      <c r="B180" s="14" t="s">
        <v>727</v>
      </c>
      <c r="C180" s="14" t="s">
        <v>2091</v>
      </c>
      <c r="D180" s="14" t="s">
        <v>1913</v>
      </c>
      <c r="E180" s="14" t="s">
        <v>1040</v>
      </c>
      <c r="F180" s="14" t="s">
        <v>1914</v>
      </c>
      <c r="G180" s="14" t="s">
        <v>1931</v>
      </c>
      <c r="H180" s="14" t="s">
        <v>726</v>
      </c>
      <c r="I180" s="14" t="s">
        <v>728</v>
      </c>
      <c r="J180" s="14" t="s">
        <v>2092</v>
      </c>
      <c r="K180" s="14" t="s">
        <v>1917</v>
      </c>
      <c r="L180" s="14" t="s">
        <v>2093</v>
      </c>
      <c r="M180" s="14" t="s">
        <v>1266</v>
      </c>
      <c r="N180" s="14" t="s">
        <v>2094</v>
      </c>
      <c r="O180" s="14" t="str">
        <f t="shared" si="2"/>
        <v>https://www.google.co.jp/maps?q=35.6255748,139.6363274</v>
      </c>
      <c r="P180" s="14">
        <v>35.625574800000003</v>
      </c>
      <c r="Q180" s="14">
        <v>139.6363274</v>
      </c>
    </row>
    <row r="181" spans="1:17">
      <c r="A181" s="14">
        <v>179</v>
      </c>
      <c r="B181" s="14" t="s">
        <v>2095</v>
      </c>
      <c r="C181" s="14" t="s">
        <v>2096</v>
      </c>
      <c r="D181" s="14" t="s">
        <v>1913</v>
      </c>
      <c r="E181" s="14" t="s">
        <v>1040</v>
      </c>
      <c r="F181" s="14" t="s">
        <v>1914</v>
      </c>
      <c r="G181" s="14" t="s">
        <v>1922</v>
      </c>
      <c r="H181" s="14" t="s">
        <v>729</v>
      </c>
      <c r="I181" s="14" t="s">
        <v>730</v>
      </c>
      <c r="J181" s="14" t="s">
        <v>2097</v>
      </c>
      <c r="K181" s="14" t="s">
        <v>1917</v>
      </c>
      <c r="L181" s="14" t="s">
        <v>2098</v>
      </c>
      <c r="M181" s="14" t="s">
        <v>1266</v>
      </c>
      <c r="N181" s="14" t="s">
        <v>2099</v>
      </c>
      <c r="O181" s="14" t="str">
        <f t="shared" si="2"/>
        <v>https://www.google.co.jp/maps?q=35.6246138,139.6373468</v>
      </c>
      <c r="P181" s="14">
        <v>35.624613799999999</v>
      </c>
      <c r="Q181" s="14">
        <v>139.63734679999999</v>
      </c>
    </row>
    <row r="182" spans="1:17">
      <c r="A182" s="14">
        <v>180</v>
      </c>
      <c r="B182" s="14" t="s">
        <v>679</v>
      </c>
      <c r="C182" s="14" t="s">
        <v>2100</v>
      </c>
      <c r="D182" s="14" t="s">
        <v>1913</v>
      </c>
      <c r="E182" s="14" t="s">
        <v>1040</v>
      </c>
      <c r="F182" s="14" t="s">
        <v>1914</v>
      </c>
      <c r="G182" s="14" t="s">
        <v>1931</v>
      </c>
      <c r="H182" s="14" t="s">
        <v>680</v>
      </c>
      <c r="I182" s="14" t="s">
        <v>681</v>
      </c>
      <c r="J182" s="14" t="s">
        <v>2101</v>
      </c>
      <c r="K182" s="14" t="s">
        <v>1917</v>
      </c>
      <c r="L182" s="14" t="s">
        <v>2102</v>
      </c>
      <c r="M182" s="14" t="s">
        <v>1275</v>
      </c>
      <c r="N182" s="14" t="s">
        <v>2103</v>
      </c>
      <c r="O182" s="14" t="str">
        <f t="shared" si="2"/>
        <v>https://www.google.co.jp/maps?q=35.669404,139.606286</v>
      </c>
      <c r="P182" s="14">
        <v>35.669404</v>
      </c>
      <c r="Q182" s="14">
        <v>139.60628600000001</v>
      </c>
    </row>
    <row r="183" spans="1:17">
      <c r="A183" s="14">
        <v>181</v>
      </c>
      <c r="B183" s="14" t="s">
        <v>676</v>
      </c>
      <c r="C183" s="14" t="s">
        <v>2104</v>
      </c>
      <c r="D183" s="14" t="s">
        <v>1913</v>
      </c>
      <c r="E183" s="14" t="s">
        <v>1040</v>
      </c>
      <c r="F183" s="14" t="s">
        <v>1914</v>
      </c>
      <c r="G183" s="14" t="s">
        <v>1931</v>
      </c>
      <c r="H183" s="14" t="s">
        <v>30</v>
      </c>
      <c r="I183" s="14" t="s">
        <v>31</v>
      </c>
      <c r="J183" s="14" t="s">
        <v>2105</v>
      </c>
      <c r="K183" s="14" t="s">
        <v>1917</v>
      </c>
      <c r="L183" s="14" t="s">
        <v>2106</v>
      </c>
      <c r="M183" s="14" t="s">
        <v>1194</v>
      </c>
      <c r="N183" s="14" t="s">
        <v>2107</v>
      </c>
      <c r="O183" s="14" t="str">
        <f t="shared" si="2"/>
        <v>https://www.google.co.jp/maps?q=35.6492077,139.6355486</v>
      </c>
      <c r="P183" s="14">
        <v>35.649207699999998</v>
      </c>
      <c r="Q183" s="14">
        <v>139.63554859999999</v>
      </c>
    </row>
    <row r="184" spans="1:17">
      <c r="A184" s="14">
        <v>182</v>
      </c>
      <c r="B184" s="14" t="s">
        <v>650</v>
      </c>
      <c r="C184" s="14" t="s">
        <v>2108</v>
      </c>
      <c r="D184" s="14" t="s">
        <v>1913</v>
      </c>
      <c r="E184" s="14" t="s">
        <v>1040</v>
      </c>
      <c r="F184" s="14" t="s">
        <v>1914</v>
      </c>
      <c r="G184" s="14" t="s">
        <v>2079</v>
      </c>
      <c r="H184" s="14" t="s">
        <v>651</v>
      </c>
      <c r="I184" s="14" t="s">
        <v>652</v>
      </c>
      <c r="J184" s="14" t="s">
        <v>2109</v>
      </c>
      <c r="K184" s="14" t="s">
        <v>1917</v>
      </c>
      <c r="L184" s="14" t="s">
        <v>2110</v>
      </c>
      <c r="M184" s="14" t="s">
        <v>1880</v>
      </c>
      <c r="N184" s="14" t="s">
        <v>2111</v>
      </c>
      <c r="O184" s="14" t="str">
        <f t="shared" si="2"/>
        <v>https://www.google.co.jp/maps?q=35.6695309,139.6696896</v>
      </c>
      <c r="P184" s="14">
        <v>35.669530899999998</v>
      </c>
      <c r="Q184" s="14">
        <v>139.6696896</v>
      </c>
    </row>
    <row r="185" spans="1:17">
      <c r="A185" s="14">
        <v>183</v>
      </c>
      <c r="B185" s="14" t="s">
        <v>619</v>
      </c>
      <c r="C185" s="14" t="s">
        <v>4188</v>
      </c>
      <c r="D185" s="14" t="s">
        <v>1913</v>
      </c>
      <c r="F185" s="14" t="s">
        <v>880</v>
      </c>
      <c r="G185" s="14" t="s">
        <v>2112</v>
      </c>
      <c r="H185" s="14" t="s">
        <v>371</v>
      </c>
      <c r="I185" s="14" t="s">
        <v>372</v>
      </c>
      <c r="J185" s="14" t="s">
        <v>2113</v>
      </c>
      <c r="K185" s="14" t="s">
        <v>1917</v>
      </c>
      <c r="L185" s="14" t="s">
        <v>2114</v>
      </c>
      <c r="M185" s="14" t="s">
        <v>1446</v>
      </c>
      <c r="N185" s="14" t="s">
        <v>2115</v>
      </c>
      <c r="O185" s="14" t="str">
        <f t="shared" si="2"/>
        <v>https://www.google.co.jp/maps?q=35.6202674,139.6205849</v>
      </c>
      <c r="P185" s="14">
        <v>35.620267400000003</v>
      </c>
      <c r="Q185" s="14">
        <v>139.62058490000001</v>
      </c>
    </row>
    <row r="186" spans="1:17">
      <c r="A186" s="14">
        <v>184</v>
      </c>
      <c r="B186" s="14" t="s">
        <v>560</v>
      </c>
      <c r="C186" s="14" t="s">
        <v>4189</v>
      </c>
      <c r="D186" s="14" t="s">
        <v>1913</v>
      </c>
      <c r="F186" s="14" t="s">
        <v>880</v>
      </c>
      <c r="G186" s="14" t="s">
        <v>2116</v>
      </c>
      <c r="H186" s="14" t="s">
        <v>2117</v>
      </c>
      <c r="I186" s="14" t="s">
        <v>561</v>
      </c>
      <c r="J186" s="14" t="s">
        <v>2118</v>
      </c>
      <c r="K186" s="14" t="s">
        <v>1917</v>
      </c>
      <c r="L186" s="14" t="s">
        <v>2119</v>
      </c>
      <c r="M186" s="14" t="s">
        <v>1266</v>
      </c>
      <c r="N186" s="14" t="s">
        <v>2120</v>
      </c>
      <c r="O186" s="14" t="str">
        <f t="shared" si="2"/>
        <v>https://www.google.co.jp/maps?q=35.6304325,139.6268281</v>
      </c>
      <c r="P186" s="14">
        <v>35.630432499999998</v>
      </c>
      <c r="Q186" s="14">
        <v>139.62682810000001</v>
      </c>
    </row>
    <row r="187" spans="1:17">
      <c r="A187" s="14">
        <v>185</v>
      </c>
      <c r="B187" s="14" t="s">
        <v>2121</v>
      </c>
      <c r="C187" s="14" t="s">
        <v>2122</v>
      </c>
      <c r="D187" s="14" t="s">
        <v>1913</v>
      </c>
      <c r="F187" s="14" t="s">
        <v>880</v>
      </c>
      <c r="G187" s="14" t="s">
        <v>2123</v>
      </c>
      <c r="H187" s="14" t="s">
        <v>3874</v>
      </c>
      <c r="I187" s="14" t="s">
        <v>185</v>
      </c>
      <c r="J187" s="14" t="s">
        <v>2124</v>
      </c>
      <c r="K187" s="14" t="s">
        <v>1917</v>
      </c>
      <c r="L187" s="14" t="s">
        <v>2125</v>
      </c>
      <c r="M187" s="14" t="s">
        <v>1164</v>
      </c>
      <c r="N187" s="14" t="s">
        <v>2126</v>
      </c>
      <c r="O187" s="14" t="str">
        <f t="shared" si="2"/>
        <v>https://www.google.co.jp/maps?q=35.65642,139.66808</v>
      </c>
      <c r="P187" s="14">
        <v>35.656419999999997</v>
      </c>
      <c r="Q187" s="14">
        <v>139.66808</v>
      </c>
    </row>
    <row r="188" spans="1:17">
      <c r="A188" s="14">
        <v>186</v>
      </c>
      <c r="B188" s="14" t="s">
        <v>354</v>
      </c>
      <c r="C188" s="14" t="s">
        <v>2127</v>
      </c>
      <c r="D188" s="14" t="s">
        <v>1913</v>
      </c>
      <c r="F188" s="14" t="s">
        <v>880</v>
      </c>
      <c r="G188" s="14" t="s">
        <v>2128</v>
      </c>
      <c r="H188" s="14" t="s">
        <v>355</v>
      </c>
      <c r="I188" s="14" t="s">
        <v>356</v>
      </c>
      <c r="J188" s="14" t="s">
        <v>2129</v>
      </c>
      <c r="K188" s="14" t="s">
        <v>1917</v>
      </c>
      <c r="L188" s="14" t="s">
        <v>2130</v>
      </c>
      <c r="M188" s="14" t="s">
        <v>2131</v>
      </c>
      <c r="N188" s="14" t="s">
        <v>2132</v>
      </c>
      <c r="O188" s="14" t="str">
        <f t="shared" si="2"/>
        <v>https://www.google.co.jp/maps?q=35.6560596,139.642195</v>
      </c>
      <c r="P188" s="14">
        <v>35.656059599999999</v>
      </c>
      <c r="Q188" s="14">
        <v>139.64219499999999</v>
      </c>
    </row>
    <row r="189" spans="1:17">
      <c r="A189" s="14">
        <v>187</v>
      </c>
      <c r="B189" s="14" t="s">
        <v>266</v>
      </c>
      <c r="C189" s="14" t="s">
        <v>4190</v>
      </c>
      <c r="D189" s="14" t="s">
        <v>1913</v>
      </c>
      <c r="F189" s="14" t="s">
        <v>880</v>
      </c>
      <c r="G189" s="14" t="s">
        <v>2128</v>
      </c>
      <c r="H189" s="14" t="s">
        <v>267</v>
      </c>
      <c r="I189" s="14" t="s">
        <v>268</v>
      </c>
      <c r="J189" s="14" t="s">
        <v>2133</v>
      </c>
      <c r="K189" s="14" t="s">
        <v>1917</v>
      </c>
      <c r="L189" s="14" t="s">
        <v>2134</v>
      </c>
      <c r="M189" s="14" t="s">
        <v>1879</v>
      </c>
      <c r="N189" s="14" t="s">
        <v>2135</v>
      </c>
      <c r="O189" s="14" t="str">
        <f t="shared" si="2"/>
        <v>https://www.google.co.jp/maps?q=35.659788,139.614234</v>
      </c>
      <c r="P189" s="14">
        <v>35.659787999999999</v>
      </c>
      <c r="Q189" s="14">
        <v>139.61423400000001</v>
      </c>
    </row>
    <row r="190" spans="1:17">
      <c r="A190" s="14">
        <v>188</v>
      </c>
      <c r="B190" s="14" t="s">
        <v>168</v>
      </c>
      <c r="C190" s="14" t="s">
        <v>2136</v>
      </c>
      <c r="D190" s="14" t="s">
        <v>1913</v>
      </c>
      <c r="F190" s="14" t="s">
        <v>880</v>
      </c>
      <c r="G190" s="14" t="s">
        <v>2123</v>
      </c>
      <c r="H190" s="14" t="s">
        <v>169</v>
      </c>
      <c r="I190" s="14" t="s">
        <v>170</v>
      </c>
      <c r="K190" s="14" t="s">
        <v>1917</v>
      </c>
      <c r="L190" s="14" t="s">
        <v>2137</v>
      </c>
      <c r="M190" s="14" t="s">
        <v>1055</v>
      </c>
      <c r="N190" s="14" t="s">
        <v>2138</v>
      </c>
      <c r="O190" s="14" t="str">
        <f t="shared" si="2"/>
        <v>https://www.google.co.jp/maps?q=35.6563036,139.6542562</v>
      </c>
      <c r="P190" s="14">
        <v>35.656303600000001</v>
      </c>
      <c r="Q190" s="14">
        <v>139.65425619999999</v>
      </c>
    </row>
    <row r="191" spans="1:17">
      <c r="A191" s="14">
        <v>189</v>
      </c>
      <c r="B191" s="14" t="s">
        <v>165</v>
      </c>
      <c r="C191" s="14" t="s">
        <v>4191</v>
      </c>
      <c r="D191" s="14" t="s">
        <v>1913</v>
      </c>
      <c r="F191" s="14" t="s">
        <v>880</v>
      </c>
      <c r="G191" s="14" t="s">
        <v>2123</v>
      </c>
      <c r="H191" s="14" t="s">
        <v>166</v>
      </c>
      <c r="I191" s="14" t="s">
        <v>167</v>
      </c>
      <c r="K191" s="14" t="s">
        <v>1917</v>
      </c>
      <c r="L191" s="14" t="s">
        <v>2139</v>
      </c>
      <c r="M191" s="14" t="s">
        <v>2140</v>
      </c>
      <c r="N191" s="14" t="s">
        <v>2141</v>
      </c>
      <c r="O191" s="14" t="str">
        <f t="shared" si="2"/>
        <v>https://www.google.co.jp/maps?q=35.6574005,139.6586311</v>
      </c>
      <c r="P191" s="14">
        <v>35.657400500000001</v>
      </c>
      <c r="Q191" s="14">
        <v>139.65863110000001</v>
      </c>
    </row>
    <row r="192" spans="1:17">
      <c r="A192" s="14">
        <v>190</v>
      </c>
      <c r="B192" s="14" t="s">
        <v>206</v>
      </c>
      <c r="C192" s="14" t="s">
        <v>2142</v>
      </c>
      <c r="D192" s="14" t="s">
        <v>1913</v>
      </c>
      <c r="F192" s="14" t="s">
        <v>880</v>
      </c>
      <c r="G192" s="14" t="s">
        <v>1915</v>
      </c>
      <c r="H192" s="14" t="s">
        <v>128</v>
      </c>
      <c r="I192" s="14" t="s">
        <v>129</v>
      </c>
      <c r="J192" s="14" t="s">
        <v>2143</v>
      </c>
      <c r="K192" s="14" t="s">
        <v>1917</v>
      </c>
      <c r="L192" s="14" t="s">
        <v>2144</v>
      </c>
      <c r="M192" s="14" t="s">
        <v>1771</v>
      </c>
      <c r="N192" s="14" t="s">
        <v>2145</v>
      </c>
      <c r="O192" s="14" t="str">
        <f t="shared" si="2"/>
        <v>https://www.google.co.jp/maps?q=35.6334267,139.6412247</v>
      </c>
      <c r="P192" s="14">
        <v>35.633426700000001</v>
      </c>
      <c r="Q192" s="14">
        <v>139.64122470000001</v>
      </c>
    </row>
    <row r="193" spans="1:17">
      <c r="A193" s="14">
        <v>191</v>
      </c>
      <c r="B193" s="14" t="s">
        <v>203</v>
      </c>
      <c r="C193" s="14" t="s">
        <v>2146</v>
      </c>
      <c r="D193" s="14" t="s">
        <v>1913</v>
      </c>
      <c r="F193" s="14" t="s">
        <v>880</v>
      </c>
      <c r="G193" s="14" t="s">
        <v>1915</v>
      </c>
      <c r="H193" s="14" t="s">
        <v>204</v>
      </c>
      <c r="I193" s="14" t="s">
        <v>205</v>
      </c>
      <c r="J193" s="14" t="s">
        <v>2147</v>
      </c>
      <c r="K193" s="14" t="s">
        <v>1917</v>
      </c>
      <c r="L193" s="14" t="s">
        <v>2148</v>
      </c>
      <c r="M193" s="14" t="s">
        <v>1266</v>
      </c>
      <c r="N193" s="14" t="s">
        <v>2149</v>
      </c>
      <c r="O193" s="14" t="str">
        <f t="shared" si="2"/>
        <v>https://www.google.co.jp/maps?q=35.628651,139.637232</v>
      </c>
      <c r="P193" s="14">
        <v>35.628650999999998</v>
      </c>
      <c r="Q193" s="14">
        <v>139.63723200000001</v>
      </c>
    </row>
    <row r="194" spans="1:17">
      <c r="A194" s="14">
        <v>192</v>
      </c>
      <c r="B194" s="14" t="s">
        <v>437</v>
      </c>
      <c r="C194" s="14" t="s">
        <v>2150</v>
      </c>
      <c r="D194" s="14" t="s">
        <v>1913</v>
      </c>
      <c r="F194" s="14" t="s">
        <v>880</v>
      </c>
      <c r="G194" s="14" t="s">
        <v>2151</v>
      </c>
      <c r="H194" s="14" t="s">
        <v>3875</v>
      </c>
      <c r="I194" s="14" t="s">
        <v>45</v>
      </c>
      <c r="J194" s="14" t="s">
        <v>2152</v>
      </c>
      <c r="K194" s="14" t="s">
        <v>1917</v>
      </c>
      <c r="L194" s="14" t="s">
        <v>2153</v>
      </c>
      <c r="M194" s="14" t="s">
        <v>1222</v>
      </c>
      <c r="N194" s="14" t="s">
        <v>2154</v>
      </c>
      <c r="O194" s="14" t="str">
        <f t="shared" si="2"/>
        <v>https://www.google.co.jp/maps?q=35.646556,139.680247</v>
      </c>
      <c r="P194" s="14">
        <v>35.646555999999997</v>
      </c>
      <c r="Q194" s="14">
        <v>139.68024700000001</v>
      </c>
    </row>
    <row r="195" spans="1:17">
      <c r="A195" s="14">
        <v>193</v>
      </c>
      <c r="B195" s="14" t="s">
        <v>320</v>
      </c>
      <c r="C195" s="14" t="s">
        <v>2155</v>
      </c>
      <c r="D195" s="14" t="s">
        <v>1913</v>
      </c>
      <c r="F195" s="14" t="s">
        <v>880</v>
      </c>
      <c r="G195" s="14" t="s">
        <v>2156</v>
      </c>
      <c r="H195" s="14" t="s">
        <v>321</v>
      </c>
      <c r="I195" s="14" t="s">
        <v>322</v>
      </c>
      <c r="J195" s="14" t="s">
        <v>2157</v>
      </c>
      <c r="K195" s="14" t="s">
        <v>1917</v>
      </c>
      <c r="L195" s="14" t="s">
        <v>2158</v>
      </c>
      <c r="M195" s="14" t="s">
        <v>1121</v>
      </c>
      <c r="N195" s="14" t="s">
        <v>2159</v>
      </c>
      <c r="O195" s="14" t="str">
        <f t="shared" si="2"/>
        <v>https://www.google.co.jp/maps?q=35.6695643755962,139.622644362179</v>
      </c>
      <c r="P195" s="14">
        <v>35.669564375596202</v>
      </c>
      <c r="Q195" s="14">
        <v>139.62264436217899</v>
      </c>
    </row>
    <row r="196" spans="1:17">
      <c r="A196" s="14">
        <v>194</v>
      </c>
      <c r="B196" s="14" t="s">
        <v>582</v>
      </c>
      <c r="C196" s="14" t="s">
        <v>2160</v>
      </c>
      <c r="D196" s="14" t="s">
        <v>1913</v>
      </c>
      <c r="F196" s="14" t="s">
        <v>880</v>
      </c>
      <c r="G196" s="14" t="s">
        <v>1931</v>
      </c>
      <c r="H196" s="14" t="s">
        <v>583</v>
      </c>
      <c r="I196" s="14" t="s">
        <v>584</v>
      </c>
      <c r="J196" s="14" t="s">
        <v>2161</v>
      </c>
      <c r="K196" s="14" t="s">
        <v>1917</v>
      </c>
      <c r="L196" s="14" t="s">
        <v>2162</v>
      </c>
      <c r="M196" s="14" t="s">
        <v>2163</v>
      </c>
      <c r="N196" s="14" t="s">
        <v>2164</v>
      </c>
      <c r="O196" s="14" t="str">
        <f t="shared" si="2"/>
        <v>https://www.google.co.jp/maps?q=35.6175674,139.6607947</v>
      </c>
      <c r="P196" s="14">
        <v>35.617567399999999</v>
      </c>
      <c r="Q196" s="14">
        <v>139.6607947</v>
      </c>
    </row>
    <row r="197" spans="1:17">
      <c r="A197" s="14">
        <v>195</v>
      </c>
      <c r="B197" s="14" t="s">
        <v>625</v>
      </c>
      <c r="C197" s="14" t="s">
        <v>2165</v>
      </c>
      <c r="D197" s="14" t="s">
        <v>1913</v>
      </c>
      <c r="F197" s="14" t="s">
        <v>880</v>
      </c>
      <c r="G197" s="14" t="s">
        <v>2166</v>
      </c>
      <c r="H197" s="14" t="s">
        <v>626</v>
      </c>
      <c r="I197" s="14" t="s">
        <v>627</v>
      </c>
      <c r="J197" s="14" t="s">
        <v>2167</v>
      </c>
      <c r="K197" s="14" t="s">
        <v>1917</v>
      </c>
      <c r="L197" s="14" t="s">
        <v>2168</v>
      </c>
      <c r="N197" s="14" t="s">
        <v>2169</v>
      </c>
      <c r="O197" s="14" t="str">
        <f t="shared" si="2"/>
        <v>https://www.google.co.jp/maps?q=35.6210836,139.6009535</v>
      </c>
      <c r="P197" s="14">
        <v>35.621083599999999</v>
      </c>
      <c r="Q197" s="14">
        <v>139.6009535</v>
      </c>
    </row>
    <row r="198" spans="1:17">
      <c r="A198" s="14">
        <v>196</v>
      </c>
      <c r="B198" s="14" t="s">
        <v>2170</v>
      </c>
      <c r="C198" s="14" t="s">
        <v>2171</v>
      </c>
      <c r="D198" s="14" t="s">
        <v>1913</v>
      </c>
      <c r="F198" s="14" t="s">
        <v>880</v>
      </c>
      <c r="G198" s="14" t="s">
        <v>2172</v>
      </c>
      <c r="H198" s="14" t="s">
        <v>199</v>
      </c>
      <c r="I198" s="14" t="s">
        <v>225</v>
      </c>
      <c r="J198" s="14" t="s">
        <v>2173</v>
      </c>
      <c r="K198" s="14" t="s">
        <v>1917</v>
      </c>
      <c r="L198" s="14" t="s">
        <v>2174</v>
      </c>
      <c r="M198" s="14" t="s">
        <v>2175</v>
      </c>
      <c r="N198" s="14" t="s">
        <v>2176</v>
      </c>
      <c r="O198" s="14" t="str">
        <f t="shared" ref="O198:O261" si="3">"https://www.google.co.jp/maps?q="&amp;P198&amp;","&amp;Q198</f>
        <v>https://www.google.co.jp/maps?q=35.6565536,139.6499788</v>
      </c>
      <c r="P198" s="14">
        <v>35.656553600000002</v>
      </c>
      <c r="Q198" s="14">
        <v>139.64997880000001</v>
      </c>
    </row>
    <row r="199" spans="1:17">
      <c r="A199" s="14">
        <v>197</v>
      </c>
      <c r="B199" s="14" t="s">
        <v>439</v>
      </c>
      <c r="C199" s="14" t="s">
        <v>2177</v>
      </c>
      <c r="D199" s="14" t="s">
        <v>1913</v>
      </c>
      <c r="F199" s="14" t="s">
        <v>880</v>
      </c>
      <c r="G199" s="14" t="s">
        <v>1931</v>
      </c>
      <c r="H199" s="14" t="s">
        <v>440</v>
      </c>
      <c r="I199" s="14" t="s">
        <v>441</v>
      </c>
      <c r="J199" s="14" t="s">
        <v>4192</v>
      </c>
      <c r="K199" s="14" t="s">
        <v>1917</v>
      </c>
      <c r="L199" s="14" t="s">
        <v>2178</v>
      </c>
      <c r="M199" s="14" t="s">
        <v>1257</v>
      </c>
      <c r="N199" s="14" t="s">
        <v>2179</v>
      </c>
      <c r="O199" s="14" t="str">
        <f t="shared" si="3"/>
        <v>https://www.google.co.jp/maps?q=35.6495523,139.6540082</v>
      </c>
      <c r="P199" s="14">
        <v>35.649552300000003</v>
      </c>
      <c r="Q199" s="14">
        <v>139.65400819999999</v>
      </c>
    </row>
    <row r="200" spans="1:17">
      <c r="A200" s="14">
        <v>198</v>
      </c>
      <c r="B200" s="14" t="s">
        <v>217</v>
      </c>
      <c r="C200" s="14" t="s">
        <v>2180</v>
      </c>
      <c r="D200" s="14" t="s">
        <v>1913</v>
      </c>
      <c r="F200" s="14" t="s">
        <v>880</v>
      </c>
      <c r="G200" s="14" t="s">
        <v>2172</v>
      </c>
      <c r="H200" s="14" t="s">
        <v>218</v>
      </c>
      <c r="I200" s="14" t="s">
        <v>219</v>
      </c>
      <c r="J200" s="14" t="s">
        <v>4193</v>
      </c>
      <c r="K200" s="14" t="s">
        <v>1917</v>
      </c>
      <c r="L200" s="14" t="s">
        <v>2181</v>
      </c>
      <c r="M200" s="14" t="s">
        <v>1879</v>
      </c>
      <c r="N200" s="14" t="s">
        <v>2182</v>
      </c>
      <c r="O200" s="14" t="str">
        <f t="shared" si="3"/>
        <v>https://www.google.co.jp/maps?q=35.6671803,139.6147758</v>
      </c>
      <c r="P200" s="14">
        <v>35.667180299999998</v>
      </c>
      <c r="Q200" s="14">
        <v>139.61477579999999</v>
      </c>
    </row>
    <row r="201" spans="1:17">
      <c r="A201" s="14">
        <v>199</v>
      </c>
      <c r="B201" s="14" t="s">
        <v>569</v>
      </c>
      <c r="C201" s="14" t="s">
        <v>2183</v>
      </c>
      <c r="D201" s="14" t="s">
        <v>1913</v>
      </c>
      <c r="F201" s="14" t="s">
        <v>880</v>
      </c>
      <c r="G201" s="14" t="s">
        <v>2128</v>
      </c>
      <c r="H201" s="14" t="s">
        <v>2184</v>
      </c>
      <c r="I201" s="14" t="s">
        <v>570</v>
      </c>
      <c r="J201" s="14" t="s">
        <v>2185</v>
      </c>
      <c r="K201" s="14" t="s">
        <v>1917</v>
      </c>
      <c r="L201" s="14" t="s">
        <v>2186</v>
      </c>
      <c r="M201" s="14" t="s">
        <v>1177</v>
      </c>
      <c r="N201" s="14" t="s">
        <v>2187</v>
      </c>
      <c r="O201" s="14" t="str">
        <f t="shared" si="3"/>
        <v>https://www.google.co.jp/maps?q=35.63276,139.6102645</v>
      </c>
      <c r="P201" s="14">
        <v>35.632759999999998</v>
      </c>
      <c r="Q201" s="14">
        <v>139.6102645</v>
      </c>
    </row>
    <row r="202" spans="1:17">
      <c r="A202" s="14">
        <v>200</v>
      </c>
      <c r="B202" s="14" t="s">
        <v>2188</v>
      </c>
      <c r="C202" s="14" t="s">
        <v>2189</v>
      </c>
      <c r="D202" s="14" t="s">
        <v>1913</v>
      </c>
      <c r="F202" s="14" t="s">
        <v>880</v>
      </c>
      <c r="G202" s="14" t="s">
        <v>2190</v>
      </c>
      <c r="H202" s="14" t="s">
        <v>758</v>
      </c>
      <c r="I202" s="14" t="s">
        <v>759</v>
      </c>
      <c r="J202" s="14" t="s">
        <v>2191</v>
      </c>
      <c r="K202" s="14" t="s">
        <v>1917</v>
      </c>
      <c r="L202" s="14" t="s">
        <v>2192</v>
      </c>
      <c r="M202" s="14" t="s">
        <v>2193</v>
      </c>
      <c r="N202" s="14" t="s">
        <v>2194</v>
      </c>
      <c r="O202" s="14" t="str">
        <f t="shared" si="3"/>
        <v>https://www.google.co.jp/maps?q=35.657189,139.64732</v>
      </c>
      <c r="P202" s="14">
        <v>35.657189000000002</v>
      </c>
      <c r="Q202" s="14">
        <v>139.64732000000001</v>
      </c>
    </row>
    <row r="203" spans="1:17">
      <c r="A203" s="14">
        <v>201</v>
      </c>
      <c r="B203" s="14" t="s">
        <v>434</v>
      </c>
      <c r="C203" s="14" t="s">
        <v>2195</v>
      </c>
      <c r="D203" s="14" t="s">
        <v>1913</v>
      </c>
      <c r="F203" s="14" t="s">
        <v>880</v>
      </c>
      <c r="G203" s="14" t="s">
        <v>2166</v>
      </c>
      <c r="H203" s="14" t="s">
        <v>2196</v>
      </c>
      <c r="I203" s="14" t="s">
        <v>435</v>
      </c>
      <c r="J203" s="14" t="s">
        <v>2197</v>
      </c>
      <c r="K203" s="14" t="s">
        <v>1917</v>
      </c>
      <c r="L203" s="14" t="s">
        <v>2198</v>
      </c>
      <c r="M203" s="14" t="s">
        <v>2199</v>
      </c>
      <c r="N203" s="14" t="s">
        <v>2200</v>
      </c>
      <c r="O203" s="14" t="str">
        <f t="shared" si="3"/>
        <v>https://www.google.co.jp/maps?q=35.6273023,139.6152072</v>
      </c>
      <c r="P203" s="14">
        <v>35.627302299999997</v>
      </c>
      <c r="Q203" s="14">
        <v>139.61520719999999</v>
      </c>
    </row>
    <row r="204" spans="1:17">
      <c r="A204" s="14">
        <v>202</v>
      </c>
      <c r="B204" s="14" t="s">
        <v>357</v>
      </c>
      <c r="C204" s="14" t="s">
        <v>2201</v>
      </c>
      <c r="D204" s="14" t="s">
        <v>1913</v>
      </c>
      <c r="F204" s="14" t="s">
        <v>880</v>
      </c>
      <c r="G204" s="14" t="s">
        <v>2128</v>
      </c>
      <c r="H204" s="14" t="s">
        <v>99</v>
      </c>
      <c r="I204" s="14" t="s">
        <v>100</v>
      </c>
      <c r="J204" s="14" t="s">
        <v>2202</v>
      </c>
      <c r="K204" s="14" t="s">
        <v>1917</v>
      </c>
      <c r="L204" s="14" t="s">
        <v>2203</v>
      </c>
      <c r="M204" s="14" t="s">
        <v>1214</v>
      </c>
      <c r="N204" s="14" t="s">
        <v>2204</v>
      </c>
      <c r="O204" s="14" t="str">
        <f t="shared" si="3"/>
        <v>https://www.google.co.jp/maps?q=35.64147,139.67879</v>
      </c>
      <c r="P204" s="14">
        <v>35.641469999999998</v>
      </c>
      <c r="Q204" s="14">
        <v>139.67878999999999</v>
      </c>
    </row>
    <row r="205" spans="1:17">
      <c r="A205" s="14">
        <v>203</v>
      </c>
      <c r="B205" s="14" t="s">
        <v>536</v>
      </c>
      <c r="C205" s="14" t="s">
        <v>2205</v>
      </c>
      <c r="D205" s="14" t="s">
        <v>1913</v>
      </c>
      <c r="F205" s="14" t="s">
        <v>880</v>
      </c>
      <c r="G205" s="14" t="s">
        <v>1931</v>
      </c>
      <c r="H205" s="14" t="s">
        <v>50</v>
      </c>
      <c r="I205" s="14" t="s">
        <v>51</v>
      </c>
      <c r="J205" s="14" t="s">
        <v>2206</v>
      </c>
      <c r="K205" s="14" t="s">
        <v>1917</v>
      </c>
      <c r="L205" s="14" t="s">
        <v>2207</v>
      </c>
      <c r="M205" s="14" t="s">
        <v>1222</v>
      </c>
      <c r="N205" s="14" t="s">
        <v>2208</v>
      </c>
      <c r="O205" s="14" t="str">
        <f t="shared" si="3"/>
        <v>https://www.google.co.jp/maps?q=35.6401763,139.6758899</v>
      </c>
      <c r="P205" s="14">
        <v>35.6401763</v>
      </c>
      <c r="Q205" s="14">
        <v>139.67588989999999</v>
      </c>
    </row>
    <row r="206" spans="1:17">
      <c r="A206" s="14">
        <v>204</v>
      </c>
      <c r="B206" s="14" t="s">
        <v>544</v>
      </c>
      <c r="C206" s="14" t="s">
        <v>2209</v>
      </c>
      <c r="D206" s="14" t="s">
        <v>1913</v>
      </c>
      <c r="F206" s="14" t="s">
        <v>880</v>
      </c>
      <c r="G206" s="14" t="s">
        <v>2210</v>
      </c>
      <c r="H206" s="14" t="s">
        <v>54</v>
      </c>
      <c r="I206" s="14" t="s">
        <v>55</v>
      </c>
      <c r="J206" s="14" t="s">
        <v>2211</v>
      </c>
      <c r="K206" s="14" t="s">
        <v>1917</v>
      </c>
      <c r="L206" s="14" t="s">
        <v>2212</v>
      </c>
      <c r="M206" s="14" t="s">
        <v>2213</v>
      </c>
      <c r="N206" s="14" t="s">
        <v>2214</v>
      </c>
      <c r="O206" s="14" t="str">
        <f t="shared" si="3"/>
        <v>https://www.google.co.jp/maps?q=35.639471,139.6807173</v>
      </c>
      <c r="P206" s="14">
        <v>35.639471</v>
      </c>
      <c r="Q206" s="14">
        <v>139.6807173</v>
      </c>
    </row>
    <row r="207" spans="1:17">
      <c r="A207" s="14">
        <v>205</v>
      </c>
      <c r="B207" s="14" t="s">
        <v>535</v>
      </c>
      <c r="C207" s="14" t="s">
        <v>2215</v>
      </c>
      <c r="D207" s="14" t="s">
        <v>1913</v>
      </c>
      <c r="F207" s="14" t="s">
        <v>880</v>
      </c>
      <c r="G207" s="14" t="s">
        <v>1922</v>
      </c>
      <c r="H207" s="14" t="s">
        <v>2216</v>
      </c>
      <c r="I207" s="14" t="s">
        <v>53</v>
      </c>
      <c r="J207" s="14" t="s">
        <v>2217</v>
      </c>
      <c r="K207" s="14" t="s">
        <v>1917</v>
      </c>
      <c r="L207" s="14" t="s">
        <v>2218</v>
      </c>
      <c r="M207" s="14" t="s">
        <v>1222</v>
      </c>
      <c r="N207" s="14" t="s">
        <v>2219</v>
      </c>
      <c r="O207" s="14" t="str">
        <f t="shared" si="3"/>
        <v>https://www.google.co.jp/maps?q=35.6374489,139.6781287</v>
      </c>
      <c r="P207" s="14">
        <v>35.637448900000003</v>
      </c>
      <c r="Q207" s="14">
        <v>139.6781287</v>
      </c>
    </row>
    <row r="208" spans="1:17">
      <c r="A208" s="14">
        <v>206</v>
      </c>
      <c r="B208" s="14" t="s">
        <v>635</v>
      </c>
      <c r="C208" s="14" t="s">
        <v>2220</v>
      </c>
      <c r="D208" s="14" t="s">
        <v>1913</v>
      </c>
      <c r="F208" s="14" t="s">
        <v>880</v>
      </c>
      <c r="G208" s="14" t="s">
        <v>2221</v>
      </c>
      <c r="H208" s="14" t="s">
        <v>636</v>
      </c>
      <c r="I208" s="14" t="s">
        <v>637</v>
      </c>
      <c r="K208" s="14" t="s">
        <v>1917</v>
      </c>
      <c r="L208" s="14" t="s">
        <v>2222</v>
      </c>
      <c r="M208" s="14" t="s">
        <v>1087</v>
      </c>
      <c r="N208" s="14" t="s">
        <v>2223</v>
      </c>
      <c r="O208" s="14" t="str">
        <f t="shared" si="3"/>
        <v>https://www.google.co.jp/maps?q=35.6063297,139.6551344</v>
      </c>
      <c r="P208" s="14">
        <v>35.606329700000003</v>
      </c>
      <c r="Q208" s="14">
        <v>139.65513440000001</v>
      </c>
    </row>
    <row r="209" spans="1:17">
      <c r="A209" s="14">
        <v>207</v>
      </c>
      <c r="B209" s="14" t="s">
        <v>640</v>
      </c>
      <c r="C209" s="14" t="s">
        <v>2224</v>
      </c>
      <c r="D209" s="14" t="s">
        <v>1913</v>
      </c>
      <c r="F209" s="14" t="s">
        <v>880</v>
      </c>
      <c r="G209" s="14" t="s">
        <v>2225</v>
      </c>
      <c r="H209" s="14" t="s">
        <v>641</v>
      </c>
      <c r="I209" s="14" t="s">
        <v>642</v>
      </c>
      <c r="J209" s="14" t="s">
        <v>2226</v>
      </c>
      <c r="K209" s="14" t="s">
        <v>1917</v>
      </c>
      <c r="L209" s="14" t="s">
        <v>2227</v>
      </c>
      <c r="M209" s="14" t="s">
        <v>2228</v>
      </c>
      <c r="N209" s="14" t="s">
        <v>2229</v>
      </c>
      <c r="O209" s="14" t="str">
        <f t="shared" si="3"/>
        <v>https://www.google.co.jp/maps?q=35.5968424,139.6550379</v>
      </c>
      <c r="P209" s="14">
        <v>35.5968424</v>
      </c>
      <c r="Q209" s="14">
        <v>139.6550379</v>
      </c>
    </row>
    <row r="210" spans="1:17">
      <c r="A210" s="14">
        <v>208</v>
      </c>
      <c r="B210" s="14" t="s">
        <v>290</v>
      </c>
      <c r="C210" s="14" t="s">
        <v>2230</v>
      </c>
      <c r="D210" s="14" t="s">
        <v>1913</v>
      </c>
      <c r="F210" s="14" t="s">
        <v>880</v>
      </c>
      <c r="G210" s="14" t="s">
        <v>2128</v>
      </c>
      <c r="H210" s="14" t="s">
        <v>291</v>
      </c>
      <c r="I210" s="14" t="s">
        <v>292</v>
      </c>
      <c r="J210" s="14" t="s">
        <v>2231</v>
      </c>
      <c r="K210" s="14" t="s">
        <v>1917</v>
      </c>
      <c r="L210" s="14" t="s">
        <v>2232</v>
      </c>
      <c r="M210" s="14" t="s">
        <v>1087</v>
      </c>
      <c r="N210" s="14" t="s">
        <v>2233</v>
      </c>
      <c r="O210" s="14" t="str">
        <f t="shared" si="3"/>
        <v>https://www.google.co.jp/maps?q=35.605825,139.657527</v>
      </c>
      <c r="P210" s="14">
        <v>35.605825000000003</v>
      </c>
      <c r="Q210" s="14">
        <v>139.65752699999999</v>
      </c>
    </row>
    <row r="211" spans="1:17">
      <c r="A211" s="14">
        <v>209</v>
      </c>
      <c r="B211" s="14" t="s">
        <v>504</v>
      </c>
      <c r="C211" s="14" t="s">
        <v>2234</v>
      </c>
      <c r="D211" s="14" t="s">
        <v>1913</v>
      </c>
      <c r="F211" s="14" t="s">
        <v>880</v>
      </c>
      <c r="G211" s="14" t="s">
        <v>2235</v>
      </c>
      <c r="H211" s="14" t="s">
        <v>3876</v>
      </c>
      <c r="I211" s="14" t="s">
        <v>61</v>
      </c>
      <c r="J211" s="14" t="s">
        <v>2236</v>
      </c>
      <c r="K211" s="14" t="s">
        <v>1917</v>
      </c>
      <c r="L211" s="14" t="s">
        <v>2237</v>
      </c>
      <c r="M211" s="14" t="s">
        <v>1648</v>
      </c>
      <c r="N211" s="14" t="s">
        <v>2238</v>
      </c>
      <c r="O211" s="14" t="str">
        <f t="shared" si="3"/>
        <v>https://www.google.co.jp/maps?q=35.6356903,139.6623746</v>
      </c>
      <c r="P211" s="14">
        <v>35.6356903</v>
      </c>
      <c r="Q211" s="14">
        <v>139.66237459999999</v>
      </c>
    </row>
    <row r="212" spans="1:17">
      <c r="A212" s="14">
        <v>210</v>
      </c>
      <c r="B212" s="14" t="s">
        <v>174</v>
      </c>
      <c r="C212" s="14" t="s">
        <v>2239</v>
      </c>
      <c r="D212" s="14" t="s">
        <v>1913</v>
      </c>
      <c r="F212" s="14" t="s">
        <v>880</v>
      </c>
      <c r="G212" s="14" t="s">
        <v>2240</v>
      </c>
      <c r="H212" s="14" t="s">
        <v>175</v>
      </c>
      <c r="I212" s="14" t="s">
        <v>176</v>
      </c>
      <c r="J212" s="14" t="s">
        <v>4194</v>
      </c>
      <c r="K212" s="14" t="s">
        <v>1917</v>
      </c>
      <c r="L212" s="14" t="s">
        <v>2242</v>
      </c>
      <c r="M212" s="14" t="s">
        <v>2243</v>
      </c>
      <c r="N212" s="14" t="s">
        <v>2244</v>
      </c>
      <c r="O212" s="14" t="str">
        <f t="shared" si="3"/>
        <v>https://www.google.co.jp/maps?q=35.6591429,139.6590198</v>
      </c>
      <c r="P212" s="14">
        <v>35.659142899999999</v>
      </c>
      <c r="Q212" s="14">
        <v>139.65901980000001</v>
      </c>
    </row>
    <row r="213" spans="1:17">
      <c r="A213" s="14">
        <v>211</v>
      </c>
      <c r="B213" s="14" t="s">
        <v>177</v>
      </c>
      <c r="C213" s="14" t="s">
        <v>2245</v>
      </c>
      <c r="D213" s="14" t="s">
        <v>1913</v>
      </c>
      <c r="F213" s="14" t="s">
        <v>880</v>
      </c>
      <c r="G213" s="14" t="s">
        <v>2246</v>
      </c>
      <c r="H213" s="14" t="s">
        <v>178</v>
      </c>
      <c r="I213" s="14" t="s">
        <v>176</v>
      </c>
      <c r="J213" s="14" t="s">
        <v>2241</v>
      </c>
      <c r="K213" s="14" t="s">
        <v>1917</v>
      </c>
      <c r="L213" s="14" t="s">
        <v>2247</v>
      </c>
      <c r="M213" s="14" t="s">
        <v>2243</v>
      </c>
      <c r="N213" s="14" t="s">
        <v>2248</v>
      </c>
      <c r="O213" s="14" t="str">
        <f t="shared" si="3"/>
        <v>https://www.google.co.jp/maps?q=35.6588986,139.6572836</v>
      </c>
      <c r="P213" s="14">
        <v>35.658898600000001</v>
      </c>
      <c r="Q213" s="14">
        <v>139.6572836</v>
      </c>
    </row>
    <row r="214" spans="1:17">
      <c r="A214" s="14">
        <v>212</v>
      </c>
      <c r="B214" s="14" t="s">
        <v>2249</v>
      </c>
      <c r="C214" s="14" t="s">
        <v>2250</v>
      </c>
      <c r="D214" s="14" t="s">
        <v>1913</v>
      </c>
      <c r="F214" s="14" t="s">
        <v>880</v>
      </c>
      <c r="G214" s="14" t="s">
        <v>2251</v>
      </c>
      <c r="H214" s="14" t="s">
        <v>3877</v>
      </c>
      <c r="I214" s="14" t="s">
        <v>406</v>
      </c>
      <c r="J214" s="14" t="s">
        <v>2252</v>
      </c>
      <c r="K214" s="14" t="s">
        <v>1917</v>
      </c>
      <c r="L214" s="14" t="s">
        <v>2253</v>
      </c>
      <c r="M214" s="14" t="s">
        <v>1301</v>
      </c>
      <c r="N214" s="14" t="s">
        <v>2254</v>
      </c>
      <c r="O214" s="14" t="str">
        <f t="shared" si="3"/>
        <v>https://www.google.co.jp/maps?q=35.6394821,139.6098413</v>
      </c>
      <c r="P214" s="14">
        <v>35.639482100000002</v>
      </c>
      <c r="Q214" s="14">
        <v>139.6098413</v>
      </c>
    </row>
    <row r="215" spans="1:17">
      <c r="A215" s="14">
        <v>213</v>
      </c>
      <c r="B215" s="14" t="s">
        <v>2255</v>
      </c>
      <c r="C215" s="14" t="s">
        <v>2256</v>
      </c>
      <c r="D215" s="14" t="s">
        <v>1913</v>
      </c>
      <c r="F215" s="14" t="s">
        <v>880</v>
      </c>
      <c r="G215" s="14" t="s">
        <v>2257</v>
      </c>
      <c r="H215" s="14" t="s">
        <v>386</v>
      </c>
      <c r="I215" s="14" t="s">
        <v>387</v>
      </c>
      <c r="J215" s="14" t="s">
        <v>2258</v>
      </c>
      <c r="K215" s="14" t="s">
        <v>1917</v>
      </c>
      <c r="L215" s="14" t="s">
        <v>2259</v>
      </c>
      <c r="M215" s="14" t="s">
        <v>1087</v>
      </c>
      <c r="N215" s="14" t="s">
        <v>2260</v>
      </c>
      <c r="O215" s="14" t="str">
        <f t="shared" si="3"/>
        <v>https://www.google.co.jp/maps?q=35.60793,139.651909</v>
      </c>
      <c r="P215" s="14">
        <v>35.607930000000003</v>
      </c>
      <c r="Q215" s="14">
        <v>139.65190899999999</v>
      </c>
    </row>
    <row r="216" spans="1:17">
      <c r="A216" s="14">
        <v>214</v>
      </c>
      <c r="B216" s="14" t="s">
        <v>2261</v>
      </c>
      <c r="C216" s="14" t="s">
        <v>2262</v>
      </c>
      <c r="D216" s="14" t="s">
        <v>1913</v>
      </c>
      <c r="F216" s="14" t="s">
        <v>880</v>
      </c>
      <c r="G216" s="14" t="s">
        <v>2263</v>
      </c>
      <c r="H216" s="14" t="s">
        <v>2264</v>
      </c>
      <c r="I216" s="14" t="s">
        <v>805</v>
      </c>
      <c r="J216" s="14" t="s">
        <v>2265</v>
      </c>
      <c r="K216" s="14" t="s">
        <v>1917</v>
      </c>
      <c r="L216" s="14" t="s">
        <v>2266</v>
      </c>
      <c r="M216" s="14" t="s">
        <v>2267</v>
      </c>
      <c r="N216" s="14" t="s">
        <v>2268</v>
      </c>
      <c r="O216" s="14" t="str">
        <f t="shared" si="3"/>
        <v>https://www.google.co.jp/maps?q=35.6129652,139.6364403</v>
      </c>
      <c r="P216" s="14">
        <v>35.612965199999998</v>
      </c>
      <c r="Q216" s="14">
        <v>139.6364403</v>
      </c>
    </row>
    <row r="217" spans="1:17">
      <c r="A217" s="14">
        <v>215</v>
      </c>
      <c r="B217" s="14" t="s">
        <v>326</v>
      </c>
      <c r="C217" s="14" t="s">
        <v>4195</v>
      </c>
      <c r="D217" s="14" t="s">
        <v>1913</v>
      </c>
      <c r="F217" s="14" t="s">
        <v>880</v>
      </c>
      <c r="G217" s="14" t="s">
        <v>2156</v>
      </c>
      <c r="H217" s="14" t="s">
        <v>327</v>
      </c>
      <c r="I217" s="14" t="s">
        <v>328</v>
      </c>
      <c r="J217" s="14" t="s">
        <v>2269</v>
      </c>
      <c r="K217" s="14" t="s">
        <v>1917</v>
      </c>
      <c r="L217" s="14" t="s">
        <v>2270</v>
      </c>
      <c r="M217" s="14" t="s">
        <v>2199</v>
      </c>
      <c r="N217" s="14" t="s">
        <v>2271</v>
      </c>
      <c r="O217" s="14" t="str">
        <f t="shared" si="3"/>
        <v>https://www.google.co.jp/maps?q=35.6233580979575,139.610298198394</v>
      </c>
      <c r="P217" s="14">
        <v>35.6233580979575</v>
      </c>
      <c r="Q217" s="14">
        <v>139.61029819839399</v>
      </c>
    </row>
    <row r="218" spans="1:17">
      <c r="A218" s="14">
        <v>216</v>
      </c>
      <c r="B218" s="14" t="s">
        <v>2272</v>
      </c>
      <c r="C218" s="14" t="s">
        <v>4196</v>
      </c>
      <c r="D218" s="14" t="s">
        <v>1913</v>
      </c>
      <c r="F218" s="14" t="s">
        <v>880</v>
      </c>
      <c r="G218" s="14" t="s">
        <v>2273</v>
      </c>
      <c r="H218" s="14" t="s">
        <v>2274</v>
      </c>
      <c r="I218" s="14" t="s">
        <v>325</v>
      </c>
      <c r="J218" s="14" t="s">
        <v>2275</v>
      </c>
      <c r="K218" s="14" t="s">
        <v>1917</v>
      </c>
      <c r="L218" s="14" t="s">
        <v>2276</v>
      </c>
      <c r="M218" s="14" t="s">
        <v>1170</v>
      </c>
      <c r="N218" s="14" t="s">
        <v>2277</v>
      </c>
      <c r="O218" s="14" t="str">
        <f t="shared" si="3"/>
        <v>https://www.google.co.jp/maps?q=35.6410859,139.5999521</v>
      </c>
      <c r="P218" s="14">
        <v>35.6410859</v>
      </c>
      <c r="Q218" s="14">
        <v>139.5999521</v>
      </c>
    </row>
    <row r="219" spans="1:17">
      <c r="A219" s="14">
        <v>217</v>
      </c>
      <c r="B219" s="14" t="s">
        <v>323</v>
      </c>
      <c r="C219" s="14" t="s">
        <v>2278</v>
      </c>
      <c r="D219" s="14" t="s">
        <v>1913</v>
      </c>
      <c r="F219" s="14" t="s">
        <v>880</v>
      </c>
      <c r="G219" s="14" t="s">
        <v>2128</v>
      </c>
      <c r="H219" s="14" t="s">
        <v>324</v>
      </c>
      <c r="I219" s="14" t="s">
        <v>312</v>
      </c>
      <c r="J219" s="14" t="s">
        <v>1541</v>
      </c>
      <c r="K219" s="14" t="s">
        <v>1917</v>
      </c>
      <c r="L219" s="14" t="s">
        <v>2279</v>
      </c>
      <c r="M219" s="14" t="s">
        <v>1121</v>
      </c>
      <c r="N219" s="14" t="s">
        <v>2280</v>
      </c>
      <c r="O219" s="14" t="str">
        <f t="shared" si="3"/>
        <v>https://www.google.co.jp/maps?q=35.6640277162975,139.623672424467</v>
      </c>
      <c r="P219" s="14">
        <v>35.664027716297497</v>
      </c>
      <c r="Q219" s="14">
        <v>139.623672424467</v>
      </c>
    </row>
    <row r="220" spans="1:17">
      <c r="A220" s="14">
        <v>218</v>
      </c>
      <c r="B220" s="14" t="s">
        <v>257</v>
      </c>
      <c r="C220" s="14" t="s">
        <v>2281</v>
      </c>
      <c r="D220" s="14" t="s">
        <v>1913</v>
      </c>
      <c r="F220" s="14" t="s">
        <v>880</v>
      </c>
      <c r="G220" s="14" t="s">
        <v>2282</v>
      </c>
      <c r="H220" s="14" t="s">
        <v>113</v>
      </c>
      <c r="I220" s="14" t="s">
        <v>114</v>
      </c>
      <c r="J220" s="14" t="s">
        <v>2283</v>
      </c>
      <c r="K220" s="14" t="s">
        <v>1917</v>
      </c>
      <c r="L220" s="14" t="s">
        <v>2284</v>
      </c>
      <c r="M220" s="14" t="s">
        <v>1735</v>
      </c>
      <c r="N220" s="14" t="s">
        <v>2285</v>
      </c>
      <c r="O220" s="14" t="str">
        <f t="shared" si="3"/>
        <v>https://www.google.co.jp/maps?q=35.643381,139.64359</v>
      </c>
      <c r="P220" s="14">
        <v>35.643380999999998</v>
      </c>
      <c r="Q220" s="14">
        <v>139.64358999999999</v>
      </c>
    </row>
    <row r="221" spans="1:17">
      <c r="A221" s="14">
        <v>219</v>
      </c>
      <c r="B221" s="14" t="s">
        <v>287</v>
      </c>
      <c r="C221" s="14" t="s">
        <v>2286</v>
      </c>
      <c r="D221" s="14" t="s">
        <v>1913</v>
      </c>
      <c r="F221" s="14" t="s">
        <v>880</v>
      </c>
      <c r="G221" s="14" t="s">
        <v>2128</v>
      </c>
      <c r="H221" s="14" t="s">
        <v>288</v>
      </c>
      <c r="I221" s="14" t="s">
        <v>289</v>
      </c>
      <c r="J221" s="14" t="s">
        <v>2287</v>
      </c>
      <c r="K221" s="14" t="s">
        <v>1917</v>
      </c>
      <c r="L221" s="14" t="s">
        <v>2288</v>
      </c>
      <c r="M221" s="14" t="s">
        <v>1266</v>
      </c>
      <c r="N221" s="14" t="s">
        <v>2289</v>
      </c>
      <c r="O221" s="14" t="str">
        <f t="shared" si="3"/>
        <v>https://www.google.co.jp/maps?q=35.635046,139.625592</v>
      </c>
      <c r="P221" s="14">
        <v>35.635046000000003</v>
      </c>
      <c r="Q221" s="14">
        <v>139.62559200000001</v>
      </c>
    </row>
    <row r="222" spans="1:17">
      <c r="A222" s="14">
        <v>220</v>
      </c>
      <c r="B222" s="14" t="s">
        <v>404</v>
      </c>
      <c r="C222" s="14" t="s">
        <v>2290</v>
      </c>
      <c r="D222" s="14" t="s">
        <v>1913</v>
      </c>
      <c r="F222" s="14" t="s">
        <v>880</v>
      </c>
      <c r="G222" s="14" t="s">
        <v>2291</v>
      </c>
      <c r="H222" s="14" t="s">
        <v>3878</v>
      </c>
      <c r="I222" s="14" t="s">
        <v>405</v>
      </c>
      <c r="J222" s="14" t="s">
        <v>2292</v>
      </c>
      <c r="K222" s="14" t="s">
        <v>1917</v>
      </c>
      <c r="L222" s="14" t="s">
        <v>2293</v>
      </c>
      <c r="M222" s="14" t="s">
        <v>1095</v>
      </c>
      <c r="N222" s="14" t="s">
        <v>2294</v>
      </c>
      <c r="O222" s="14" t="str">
        <f t="shared" si="3"/>
        <v>https://www.google.co.jp/maps?q=35.6751447,139.5917982</v>
      </c>
      <c r="P222" s="14">
        <v>35.675144699999997</v>
      </c>
      <c r="Q222" s="14">
        <v>139.5917982</v>
      </c>
    </row>
    <row r="223" spans="1:17">
      <c r="A223" s="14">
        <v>221</v>
      </c>
      <c r="B223" s="14" t="s">
        <v>506</v>
      </c>
      <c r="C223" s="14" t="s">
        <v>2295</v>
      </c>
      <c r="D223" s="14" t="s">
        <v>1913</v>
      </c>
      <c r="F223" s="14" t="s">
        <v>880</v>
      </c>
      <c r="G223" s="14" t="s">
        <v>2235</v>
      </c>
      <c r="H223" s="14" t="s">
        <v>507</v>
      </c>
      <c r="I223" s="14" t="s">
        <v>508</v>
      </c>
      <c r="J223" s="14" t="s">
        <v>2296</v>
      </c>
      <c r="K223" s="14" t="s">
        <v>1917</v>
      </c>
      <c r="L223" s="14" t="s">
        <v>2297</v>
      </c>
      <c r="M223" s="14" t="s">
        <v>1095</v>
      </c>
      <c r="N223" s="14" t="s">
        <v>2298</v>
      </c>
      <c r="O223" s="14" t="str">
        <f t="shared" si="3"/>
        <v>https://www.google.co.jp/maps?q=35.6650575,139.6062001</v>
      </c>
      <c r="P223" s="14">
        <v>35.665057500000003</v>
      </c>
      <c r="Q223" s="14">
        <v>139.6062001</v>
      </c>
    </row>
    <row r="224" spans="1:17">
      <c r="A224" s="14">
        <v>222</v>
      </c>
      <c r="B224" s="14" t="s">
        <v>2299</v>
      </c>
      <c r="C224" s="14" t="s">
        <v>2300</v>
      </c>
      <c r="D224" s="14" t="s">
        <v>1913</v>
      </c>
      <c r="F224" s="14" t="s">
        <v>880</v>
      </c>
      <c r="G224" s="14" t="s">
        <v>1915</v>
      </c>
      <c r="H224" s="14" t="s">
        <v>64</v>
      </c>
      <c r="I224" s="14" t="s">
        <v>65</v>
      </c>
      <c r="J224" s="14" t="s">
        <v>2301</v>
      </c>
      <c r="K224" s="14" t="s">
        <v>1917</v>
      </c>
      <c r="L224" s="14" t="s">
        <v>2302</v>
      </c>
      <c r="M224" s="14" t="s">
        <v>1201</v>
      </c>
      <c r="N224" s="14" t="s">
        <v>2303</v>
      </c>
      <c r="O224" s="14" t="str">
        <f t="shared" si="3"/>
        <v>https://www.google.co.jp/maps?q=35.6488049,139.6302018</v>
      </c>
      <c r="P224" s="14">
        <v>35.648804900000002</v>
      </c>
      <c r="Q224" s="14">
        <v>139.63020180000001</v>
      </c>
    </row>
    <row r="225" spans="1:17" s="40" customFormat="1">
      <c r="A225" s="14">
        <v>223</v>
      </c>
      <c r="B225" s="14" t="s">
        <v>363</v>
      </c>
      <c r="C225" s="14" t="s">
        <v>2304</v>
      </c>
      <c r="D225" s="14" t="s">
        <v>1913</v>
      </c>
      <c r="E225" s="14"/>
      <c r="F225" s="14" t="s">
        <v>880</v>
      </c>
      <c r="G225" s="14" t="s">
        <v>2305</v>
      </c>
      <c r="H225" s="14" t="s">
        <v>364</v>
      </c>
      <c r="I225" s="14" t="s">
        <v>365</v>
      </c>
      <c r="J225" s="14" t="s">
        <v>2306</v>
      </c>
      <c r="K225" s="14" t="s">
        <v>1917</v>
      </c>
      <c r="L225" s="14" t="s">
        <v>2307</v>
      </c>
      <c r="M225" s="14" t="s">
        <v>1275</v>
      </c>
      <c r="N225" s="14" t="s">
        <v>2308</v>
      </c>
      <c r="O225" s="14" t="str">
        <f t="shared" si="3"/>
        <v>https://www.google.co.jp/maps?q=35.674506,139.607681</v>
      </c>
      <c r="P225" s="14">
        <v>35.674506000000001</v>
      </c>
      <c r="Q225" s="14">
        <v>139.60768100000001</v>
      </c>
    </row>
    <row r="226" spans="1:17">
      <c r="A226" s="14">
        <v>224</v>
      </c>
      <c r="B226" s="14" t="s">
        <v>468</v>
      </c>
      <c r="C226" s="14" t="s">
        <v>2309</v>
      </c>
      <c r="D226" s="14" t="s">
        <v>1913</v>
      </c>
      <c r="F226" s="14" t="s">
        <v>880</v>
      </c>
      <c r="G226" s="14" t="s">
        <v>2310</v>
      </c>
      <c r="H226" s="14" t="s">
        <v>458</v>
      </c>
      <c r="I226" s="14" t="s">
        <v>469</v>
      </c>
      <c r="J226" s="14" t="s">
        <v>2311</v>
      </c>
      <c r="K226" s="14" t="s">
        <v>1917</v>
      </c>
      <c r="L226" s="14" t="s">
        <v>2312</v>
      </c>
      <c r="M226" s="14" t="s">
        <v>1095</v>
      </c>
      <c r="N226" s="14" t="s">
        <v>2313</v>
      </c>
      <c r="O226" s="14" t="str">
        <f t="shared" si="3"/>
        <v>https://www.google.co.jp/maps?q=35.669776,139.5980307</v>
      </c>
      <c r="P226" s="14">
        <v>35.669775999999999</v>
      </c>
      <c r="Q226" s="14">
        <v>139.59803070000001</v>
      </c>
    </row>
    <row r="227" spans="1:17">
      <c r="A227" s="14">
        <v>225</v>
      </c>
      <c r="B227" s="14" t="s">
        <v>494</v>
      </c>
      <c r="C227" s="14" t="s">
        <v>2314</v>
      </c>
      <c r="D227" s="14" t="s">
        <v>1913</v>
      </c>
      <c r="F227" s="14" t="s">
        <v>880</v>
      </c>
      <c r="G227" s="14" t="s">
        <v>1915</v>
      </c>
      <c r="H227" s="14" t="s">
        <v>495</v>
      </c>
      <c r="I227" s="14" t="s">
        <v>496</v>
      </c>
      <c r="J227" s="14" t="s">
        <v>2315</v>
      </c>
      <c r="K227" s="14" t="s">
        <v>1917</v>
      </c>
      <c r="L227" s="14" t="s">
        <v>2316</v>
      </c>
      <c r="M227" s="14" t="s">
        <v>2317</v>
      </c>
      <c r="N227" s="14" t="s">
        <v>2318</v>
      </c>
      <c r="O227" s="14" t="str">
        <f t="shared" si="3"/>
        <v>https://www.google.co.jp/maps?q=35.6550043,139.645817</v>
      </c>
      <c r="P227" s="14">
        <v>35.655004300000002</v>
      </c>
      <c r="Q227" s="14">
        <v>139.64581699999999</v>
      </c>
    </row>
    <row r="228" spans="1:17">
      <c r="A228" s="14">
        <v>226</v>
      </c>
      <c r="B228" s="14" t="s">
        <v>428</v>
      </c>
      <c r="C228" s="14" t="s">
        <v>2319</v>
      </c>
      <c r="D228" s="14" t="s">
        <v>1913</v>
      </c>
      <c r="F228" s="14" t="s">
        <v>880</v>
      </c>
      <c r="G228" s="14" t="s">
        <v>2151</v>
      </c>
      <c r="H228" s="14" t="s">
        <v>429</v>
      </c>
      <c r="I228" s="14" t="s">
        <v>430</v>
      </c>
      <c r="J228" s="14" t="s">
        <v>2320</v>
      </c>
      <c r="K228" s="14" t="s">
        <v>1917</v>
      </c>
      <c r="L228" s="14" t="s">
        <v>2321</v>
      </c>
      <c r="M228" s="14" t="s">
        <v>1095</v>
      </c>
      <c r="N228" s="14" t="s">
        <v>2322</v>
      </c>
      <c r="O228" s="14" t="str">
        <f t="shared" si="3"/>
        <v>https://www.google.co.jp/maps?q=35.6739118,139.6021751</v>
      </c>
      <c r="P228" s="14">
        <v>35.673911799999999</v>
      </c>
      <c r="Q228" s="14">
        <v>139.60217510000001</v>
      </c>
    </row>
    <row r="229" spans="1:17">
      <c r="A229" s="14">
        <v>227</v>
      </c>
      <c r="B229" s="14" t="s">
        <v>232</v>
      </c>
      <c r="C229" s="14" t="s">
        <v>2323</v>
      </c>
      <c r="D229" s="14" t="s">
        <v>1913</v>
      </c>
      <c r="F229" s="14" t="s">
        <v>880</v>
      </c>
      <c r="G229" s="14" t="s">
        <v>2282</v>
      </c>
      <c r="H229" s="14" t="s">
        <v>233</v>
      </c>
      <c r="I229" s="14" t="s">
        <v>234</v>
      </c>
      <c r="J229" s="14" t="s">
        <v>2324</v>
      </c>
      <c r="K229" s="14" t="s">
        <v>1917</v>
      </c>
      <c r="L229" s="14" t="s">
        <v>2325</v>
      </c>
      <c r="M229" s="14" t="s">
        <v>1164</v>
      </c>
      <c r="N229" s="14" t="s">
        <v>2326</v>
      </c>
      <c r="O229" s="14" t="str">
        <f t="shared" si="3"/>
        <v>https://www.google.co.jp/maps?q=35.6662065,139.6658048</v>
      </c>
      <c r="P229" s="14">
        <v>35.666206500000001</v>
      </c>
      <c r="Q229" s="14">
        <v>139.66580479999999</v>
      </c>
    </row>
    <row r="230" spans="1:17">
      <c r="A230" s="14">
        <v>228</v>
      </c>
      <c r="B230" s="14" t="s">
        <v>432</v>
      </c>
      <c r="C230" s="14" t="s">
        <v>2327</v>
      </c>
      <c r="D230" s="14" t="s">
        <v>1913</v>
      </c>
      <c r="F230" s="14" t="s">
        <v>880</v>
      </c>
      <c r="G230" s="14" t="s">
        <v>2166</v>
      </c>
      <c r="H230" s="14" t="s">
        <v>2328</v>
      </c>
      <c r="I230" s="14" t="s">
        <v>433</v>
      </c>
      <c r="K230" s="14" t="s">
        <v>1917</v>
      </c>
      <c r="L230" s="14" t="s">
        <v>2329</v>
      </c>
      <c r="M230" s="14" t="s">
        <v>1170</v>
      </c>
      <c r="N230" s="14" t="s">
        <v>2330</v>
      </c>
      <c r="O230" s="14" t="str">
        <f t="shared" si="3"/>
        <v>https://www.google.co.jp/maps?q=35.6271826,139.5999392</v>
      </c>
      <c r="P230" s="14">
        <v>35.627182599999998</v>
      </c>
      <c r="Q230" s="14">
        <v>139.59993919999999</v>
      </c>
    </row>
    <row r="231" spans="1:17">
      <c r="A231" s="14">
        <v>229</v>
      </c>
      <c r="B231" s="14" t="s">
        <v>620</v>
      </c>
      <c r="C231" s="14" t="s">
        <v>2331</v>
      </c>
      <c r="D231" s="14" t="s">
        <v>1913</v>
      </c>
      <c r="F231" s="14" t="s">
        <v>880</v>
      </c>
      <c r="G231" s="14" t="s">
        <v>2166</v>
      </c>
      <c r="H231" s="14" t="s">
        <v>621</v>
      </c>
      <c r="I231" s="14" t="s">
        <v>622</v>
      </c>
      <c r="J231" s="14" t="s">
        <v>2332</v>
      </c>
      <c r="K231" s="14" t="s">
        <v>1917</v>
      </c>
      <c r="L231" s="14" t="s">
        <v>2333</v>
      </c>
      <c r="N231" s="14" t="s">
        <v>2334</v>
      </c>
      <c r="O231" s="14" t="str">
        <f t="shared" si="3"/>
        <v>https://www.google.co.jp/maps?q=35.62275,139.5981148</v>
      </c>
      <c r="P231" s="14">
        <v>35.622750000000003</v>
      </c>
      <c r="Q231" s="14">
        <v>139.59811479999999</v>
      </c>
    </row>
    <row r="232" spans="1:17" s="40" customFormat="1">
      <c r="A232" s="14">
        <v>230</v>
      </c>
      <c r="B232" s="14" t="s">
        <v>2335</v>
      </c>
      <c r="C232" s="14" t="s">
        <v>2336</v>
      </c>
      <c r="D232" s="14" t="s">
        <v>1913</v>
      </c>
      <c r="E232" s="14"/>
      <c r="F232" s="14" t="s">
        <v>880</v>
      </c>
      <c r="G232" s="14" t="s">
        <v>2246</v>
      </c>
      <c r="H232" s="14" t="s">
        <v>3879</v>
      </c>
      <c r="I232" s="14" t="s">
        <v>186</v>
      </c>
      <c r="J232" s="14" t="s">
        <v>2337</v>
      </c>
      <c r="K232" s="14" t="s">
        <v>1917</v>
      </c>
      <c r="L232" s="14" t="s">
        <v>2338</v>
      </c>
      <c r="M232" s="14" t="s">
        <v>2175</v>
      </c>
      <c r="N232" s="14" t="s">
        <v>2339</v>
      </c>
      <c r="O232" s="14" t="str">
        <f t="shared" si="3"/>
        <v>https://www.google.co.jp/maps?q=35.654758,139.650749</v>
      </c>
      <c r="P232" s="14">
        <v>35.654758000000001</v>
      </c>
      <c r="Q232" s="14">
        <v>139.65074899999999</v>
      </c>
    </row>
    <row r="233" spans="1:17" s="40" customFormat="1">
      <c r="A233" s="14">
        <v>231</v>
      </c>
      <c r="B233" s="14" t="s">
        <v>388</v>
      </c>
      <c r="C233" s="14" t="s">
        <v>2340</v>
      </c>
      <c r="D233" s="14" t="s">
        <v>1913</v>
      </c>
      <c r="E233" s="14"/>
      <c r="F233" s="14" t="s">
        <v>880</v>
      </c>
      <c r="G233" s="14" t="s">
        <v>2341</v>
      </c>
      <c r="H233" s="14" t="s">
        <v>83</v>
      </c>
      <c r="I233" s="14" t="s">
        <v>84</v>
      </c>
      <c r="J233" s="14"/>
      <c r="K233" s="14" t="s">
        <v>1917</v>
      </c>
      <c r="L233" s="14" t="s">
        <v>2342</v>
      </c>
      <c r="M233" s="14" t="s">
        <v>1257</v>
      </c>
      <c r="N233" s="14" t="s">
        <v>2343</v>
      </c>
      <c r="O233" s="14" t="str">
        <f t="shared" si="3"/>
        <v>https://www.google.co.jp/maps?q=35.639777,139.655463</v>
      </c>
      <c r="P233" s="14">
        <v>35.639777000000002</v>
      </c>
      <c r="Q233" s="14">
        <v>139.655463</v>
      </c>
    </row>
    <row r="234" spans="1:17">
      <c r="A234" s="14">
        <v>232</v>
      </c>
      <c r="B234" s="14" t="s">
        <v>274</v>
      </c>
      <c r="C234" s="14" t="s">
        <v>2344</v>
      </c>
      <c r="D234" s="14" t="s">
        <v>1913</v>
      </c>
      <c r="F234" s="14" t="s">
        <v>880</v>
      </c>
      <c r="G234" s="14" t="s">
        <v>2128</v>
      </c>
      <c r="H234" s="14" t="s">
        <v>275</v>
      </c>
      <c r="I234" s="14" t="s">
        <v>276</v>
      </c>
      <c r="J234" s="14" t="s">
        <v>2345</v>
      </c>
      <c r="K234" s="14" t="s">
        <v>1917</v>
      </c>
      <c r="L234" s="14" t="s">
        <v>2346</v>
      </c>
      <c r="M234" s="14" t="s">
        <v>1201</v>
      </c>
      <c r="N234" s="14" t="s">
        <v>2347</v>
      </c>
      <c r="O234" s="14" t="str">
        <f t="shared" si="3"/>
        <v>https://www.google.co.jp/maps?q=35.651702,139.613594</v>
      </c>
      <c r="P234" s="14">
        <v>35.651702</v>
      </c>
      <c r="Q234" s="14">
        <v>139.61359400000001</v>
      </c>
    </row>
    <row r="235" spans="1:17">
      <c r="A235" s="14">
        <v>233</v>
      </c>
      <c r="B235" s="14" t="s">
        <v>334</v>
      </c>
      <c r="C235" s="14" t="s">
        <v>2348</v>
      </c>
      <c r="D235" s="14" t="s">
        <v>1913</v>
      </c>
      <c r="F235" s="14" t="s">
        <v>880</v>
      </c>
      <c r="G235" s="14" t="s">
        <v>2128</v>
      </c>
      <c r="H235" s="14" t="s">
        <v>335</v>
      </c>
      <c r="I235" s="14" t="s">
        <v>336</v>
      </c>
      <c r="J235" s="14" t="s">
        <v>2349</v>
      </c>
      <c r="K235" s="14" t="s">
        <v>1917</v>
      </c>
      <c r="L235" s="14" t="s">
        <v>2350</v>
      </c>
      <c r="M235" s="14" t="s">
        <v>2351</v>
      </c>
      <c r="N235" s="14" t="s">
        <v>2352</v>
      </c>
      <c r="O235" s="14" t="str">
        <f t="shared" si="3"/>
        <v>https://www.google.co.jp/maps?q=35.600456,139.6681892</v>
      </c>
      <c r="P235" s="14">
        <v>35.600456000000001</v>
      </c>
      <c r="Q235" s="14">
        <v>139.6681892</v>
      </c>
    </row>
    <row r="236" spans="1:17">
      <c r="A236" s="14">
        <v>234</v>
      </c>
      <c r="B236" s="14" t="s">
        <v>527</v>
      </c>
      <c r="C236" s="14" t="s">
        <v>2353</v>
      </c>
      <c r="D236" s="14" t="s">
        <v>1913</v>
      </c>
      <c r="F236" s="14" t="s">
        <v>880</v>
      </c>
      <c r="G236" s="14" t="s">
        <v>2354</v>
      </c>
      <c r="H236" s="14" t="s">
        <v>528</v>
      </c>
      <c r="I236" s="14" t="s">
        <v>529</v>
      </c>
      <c r="J236" s="14" t="s">
        <v>2355</v>
      </c>
      <c r="K236" s="14" t="s">
        <v>1917</v>
      </c>
      <c r="L236" s="14" t="s">
        <v>2356</v>
      </c>
      <c r="M236" s="14" t="s">
        <v>1301</v>
      </c>
      <c r="N236" s="14" t="s">
        <v>2357</v>
      </c>
      <c r="O236" s="14" t="str">
        <f t="shared" si="3"/>
        <v>https://www.google.co.jp/maps?q=35.6471991,139.6077649</v>
      </c>
      <c r="P236" s="14">
        <v>35.647199100000002</v>
      </c>
      <c r="Q236" s="14">
        <v>139.60776490000001</v>
      </c>
    </row>
    <row r="237" spans="1:17">
      <c r="A237" s="14">
        <v>235</v>
      </c>
      <c r="B237" s="14" t="s">
        <v>179</v>
      </c>
      <c r="C237" s="14" t="s">
        <v>4197</v>
      </c>
      <c r="D237" s="14" t="s">
        <v>1913</v>
      </c>
      <c r="F237" s="14" t="s">
        <v>880</v>
      </c>
      <c r="G237" s="14" t="s">
        <v>2246</v>
      </c>
      <c r="H237" s="14" t="s">
        <v>180</v>
      </c>
      <c r="I237" s="14" t="s">
        <v>181</v>
      </c>
      <c r="K237" s="14" t="s">
        <v>1917</v>
      </c>
      <c r="L237" s="14" t="s">
        <v>2358</v>
      </c>
      <c r="M237" s="14" t="s">
        <v>2359</v>
      </c>
      <c r="N237" s="14" t="s">
        <v>2360</v>
      </c>
      <c r="O237" s="14" t="str">
        <f t="shared" si="3"/>
        <v>https://www.google.co.jp/maps?q=35.6659512,139.6302364</v>
      </c>
      <c r="P237" s="14">
        <v>35.665951200000002</v>
      </c>
      <c r="Q237" s="14">
        <v>139.6302364</v>
      </c>
    </row>
    <row r="238" spans="1:17">
      <c r="A238" s="14">
        <v>236</v>
      </c>
      <c r="B238" s="14" t="s">
        <v>505</v>
      </c>
      <c r="C238" s="14" t="s">
        <v>2361</v>
      </c>
      <c r="D238" s="14" t="s">
        <v>1913</v>
      </c>
      <c r="F238" s="14" t="s">
        <v>880</v>
      </c>
      <c r="G238" s="14" t="s">
        <v>2310</v>
      </c>
      <c r="H238" s="14" t="s">
        <v>58</v>
      </c>
      <c r="I238" s="14" t="s">
        <v>59</v>
      </c>
      <c r="J238" s="14" t="s">
        <v>2362</v>
      </c>
      <c r="K238" s="14" t="s">
        <v>1917</v>
      </c>
      <c r="L238" s="14" t="s">
        <v>2363</v>
      </c>
      <c r="M238" s="14" t="s">
        <v>1201</v>
      </c>
      <c r="N238" s="14" t="s">
        <v>2364</v>
      </c>
      <c r="O238" s="14" t="str">
        <f t="shared" si="3"/>
        <v>https://www.google.co.jp/maps?q=35.6482355,139.628402</v>
      </c>
      <c r="P238" s="14">
        <v>35.648235499999998</v>
      </c>
      <c r="Q238" s="14">
        <v>139.62840199999999</v>
      </c>
    </row>
    <row r="239" spans="1:17">
      <c r="A239" s="14">
        <v>237</v>
      </c>
      <c r="B239" s="14" t="s">
        <v>548</v>
      </c>
      <c r="C239" s="14" t="s">
        <v>2365</v>
      </c>
      <c r="D239" s="14" t="s">
        <v>1913</v>
      </c>
      <c r="F239" s="14" t="s">
        <v>880</v>
      </c>
      <c r="G239" s="14" t="s">
        <v>2366</v>
      </c>
      <c r="H239" s="14" t="s">
        <v>85</v>
      </c>
      <c r="I239" s="14" t="s">
        <v>86</v>
      </c>
      <c r="J239" s="14" t="s">
        <v>2367</v>
      </c>
      <c r="K239" s="14" t="s">
        <v>1917</v>
      </c>
      <c r="L239" s="14" t="s">
        <v>2368</v>
      </c>
      <c r="M239" s="14" t="s">
        <v>1688</v>
      </c>
      <c r="N239" s="14" t="s">
        <v>2369</v>
      </c>
      <c r="O239" s="14" t="str">
        <f t="shared" si="3"/>
        <v>https://www.google.co.jp/maps?q=35.642186,139.649165</v>
      </c>
      <c r="P239" s="14">
        <v>35.642186000000002</v>
      </c>
      <c r="Q239" s="14">
        <v>139.64916500000001</v>
      </c>
    </row>
    <row r="240" spans="1:17">
      <c r="A240" s="14">
        <v>238</v>
      </c>
      <c r="B240" s="14" t="s">
        <v>630</v>
      </c>
      <c r="C240" s="14" t="s">
        <v>2370</v>
      </c>
      <c r="D240" s="14" t="s">
        <v>1913</v>
      </c>
      <c r="F240" s="14" t="s">
        <v>880</v>
      </c>
      <c r="G240" s="14" t="s">
        <v>2235</v>
      </c>
      <c r="H240" s="14" t="s">
        <v>631</v>
      </c>
      <c r="I240" s="14" t="s">
        <v>632</v>
      </c>
      <c r="J240" s="14" t="s">
        <v>2371</v>
      </c>
      <c r="K240" s="14" t="s">
        <v>1917</v>
      </c>
      <c r="L240" s="14" t="s">
        <v>2372</v>
      </c>
      <c r="M240" s="14" t="s">
        <v>1935</v>
      </c>
      <c r="N240" s="14" t="s">
        <v>2373</v>
      </c>
      <c r="O240" s="14" t="str">
        <f t="shared" si="3"/>
        <v>https://www.google.co.jp/maps?q=35.6037696,139.6782269</v>
      </c>
      <c r="P240" s="14">
        <v>35.6037696</v>
      </c>
      <c r="Q240" s="14">
        <v>139.6782269</v>
      </c>
    </row>
    <row r="241" spans="1:17">
      <c r="A241" s="14">
        <v>239</v>
      </c>
      <c r="B241" s="14" t="s">
        <v>2374</v>
      </c>
      <c r="C241" s="14" t="s">
        <v>4198</v>
      </c>
      <c r="D241" s="14" t="s">
        <v>1913</v>
      </c>
      <c r="F241" s="14" t="s">
        <v>880</v>
      </c>
      <c r="G241" s="14" t="s">
        <v>1915</v>
      </c>
      <c r="H241" s="14" t="s">
        <v>3880</v>
      </c>
      <c r="I241" s="14" t="s">
        <v>436</v>
      </c>
      <c r="J241" s="14" t="s">
        <v>2375</v>
      </c>
      <c r="K241" s="14" t="s">
        <v>1917</v>
      </c>
      <c r="L241" s="14" t="s">
        <v>2376</v>
      </c>
      <c r="M241" s="14" t="s">
        <v>1822</v>
      </c>
      <c r="N241" s="14" t="s">
        <v>2377</v>
      </c>
      <c r="O241" s="14" t="str">
        <f t="shared" si="3"/>
        <v>https://www.google.co.jp/maps?q=35.6077325,139.6479824</v>
      </c>
      <c r="P241" s="14">
        <v>35.607732499999997</v>
      </c>
      <c r="Q241" s="14">
        <v>139.64798239999999</v>
      </c>
    </row>
    <row r="242" spans="1:17">
      <c r="A242" s="14">
        <v>240</v>
      </c>
      <c r="B242" s="14" t="s">
        <v>402</v>
      </c>
      <c r="C242" s="14" t="s">
        <v>4199</v>
      </c>
      <c r="D242" s="14" t="s">
        <v>1913</v>
      </c>
      <c r="F242" s="14" t="s">
        <v>880</v>
      </c>
      <c r="G242" s="14" t="s">
        <v>2251</v>
      </c>
      <c r="H242" s="14" t="s">
        <v>3881</v>
      </c>
      <c r="I242" s="14" t="s">
        <v>403</v>
      </c>
      <c r="J242" s="14" t="s">
        <v>2378</v>
      </c>
      <c r="K242" s="14" t="s">
        <v>1917</v>
      </c>
      <c r="L242" s="14" t="s">
        <v>2379</v>
      </c>
      <c r="M242" s="14" t="s">
        <v>1527</v>
      </c>
      <c r="N242" s="14" t="s">
        <v>2380</v>
      </c>
      <c r="O242" s="14" t="str">
        <f t="shared" si="3"/>
        <v>https://www.google.co.jp/maps?q=35.6103435,139.6393917</v>
      </c>
      <c r="P242" s="14">
        <v>35.610343499999999</v>
      </c>
      <c r="Q242" s="14">
        <v>139.6393917</v>
      </c>
    </row>
    <row r="243" spans="1:17">
      <c r="A243" s="14">
        <v>241</v>
      </c>
      <c r="B243" s="14" t="s">
        <v>293</v>
      </c>
      <c r="C243" s="14" t="s">
        <v>2381</v>
      </c>
      <c r="D243" s="14" t="s">
        <v>1913</v>
      </c>
      <c r="F243" s="14" t="s">
        <v>880</v>
      </c>
      <c r="G243" s="14" t="s">
        <v>2128</v>
      </c>
      <c r="H243" s="14" t="s">
        <v>294</v>
      </c>
      <c r="I243" s="14" t="s">
        <v>295</v>
      </c>
      <c r="J243" s="14" t="s">
        <v>2382</v>
      </c>
      <c r="K243" s="14" t="s">
        <v>1917</v>
      </c>
      <c r="L243" s="14" t="s">
        <v>2383</v>
      </c>
      <c r="M243" s="14" t="s">
        <v>1067</v>
      </c>
      <c r="N243" s="14" t="s">
        <v>2384</v>
      </c>
      <c r="O243" s="14" t="str">
        <f t="shared" si="3"/>
        <v>https://www.google.co.jp/maps?q=35.596458,139.677922</v>
      </c>
      <c r="P243" s="14">
        <v>35.596457999999998</v>
      </c>
      <c r="Q243" s="14">
        <v>139.677922</v>
      </c>
    </row>
    <row r="244" spans="1:17">
      <c r="A244" s="14">
        <v>242</v>
      </c>
      <c r="B244" s="14" t="s">
        <v>182</v>
      </c>
      <c r="C244" s="14" t="s">
        <v>2385</v>
      </c>
      <c r="D244" s="14" t="s">
        <v>1913</v>
      </c>
      <c r="F244" s="14" t="s">
        <v>880</v>
      </c>
      <c r="G244" s="14" t="s">
        <v>2386</v>
      </c>
      <c r="H244" s="14" t="s">
        <v>140</v>
      </c>
      <c r="I244" s="14" t="s">
        <v>141</v>
      </c>
      <c r="K244" s="14" t="s">
        <v>1917</v>
      </c>
      <c r="L244" s="14" t="s">
        <v>2387</v>
      </c>
      <c r="M244" s="14" t="s">
        <v>2388</v>
      </c>
      <c r="N244" s="14" t="s">
        <v>2389</v>
      </c>
      <c r="O244" s="14" t="str">
        <f t="shared" si="3"/>
        <v>https://www.google.co.jp/maps?q=35.6434343,139.6556615</v>
      </c>
      <c r="P244" s="14">
        <v>35.643434300000003</v>
      </c>
      <c r="Q244" s="14">
        <v>139.65566150000001</v>
      </c>
    </row>
    <row r="245" spans="1:17">
      <c r="A245" s="14">
        <v>243</v>
      </c>
      <c r="B245" s="14" t="s">
        <v>362</v>
      </c>
      <c r="C245" s="14" t="s">
        <v>2390</v>
      </c>
      <c r="D245" s="14" t="s">
        <v>1913</v>
      </c>
      <c r="F245" s="14" t="s">
        <v>880</v>
      </c>
      <c r="G245" s="14" t="s">
        <v>2391</v>
      </c>
      <c r="H245" s="14" t="s">
        <v>93</v>
      </c>
      <c r="I245" s="14" t="s">
        <v>94</v>
      </c>
      <c r="J245" s="14" t="s">
        <v>2392</v>
      </c>
      <c r="K245" s="14" t="s">
        <v>1917</v>
      </c>
      <c r="L245" s="14" t="s">
        <v>2393</v>
      </c>
      <c r="M245" s="14" t="s">
        <v>1257</v>
      </c>
      <c r="N245" s="14" t="s">
        <v>2394</v>
      </c>
      <c r="O245" s="14" t="str">
        <f t="shared" si="3"/>
        <v>https://www.google.co.jp/maps?q=35.6424226,139.654619499999</v>
      </c>
      <c r="P245" s="14">
        <v>35.642422600000003</v>
      </c>
      <c r="Q245" s="14">
        <v>139.654619499999</v>
      </c>
    </row>
    <row r="246" spans="1:17">
      <c r="A246" s="14">
        <v>244</v>
      </c>
      <c r="B246" s="14" t="s">
        <v>359</v>
      </c>
      <c r="C246" s="14" t="s">
        <v>2395</v>
      </c>
      <c r="D246" s="14" t="s">
        <v>1913</v>
      </c>
      <c r="F246" s="14" t="s">
        <v>880</v>
      </c>
      <c r="G246" s="14" t="s">
        <v>2128</v>
      </c>
      <c r="H246" s="14" t="s">
        <v>95</v>
      </c>
      <c r="I246" s="14" t="s">
        <v>96</v>
      </c>
      <c r="J246" s="14" t="s">
        <v>2396</v>
      </c>
      <c r="K246" s="14" t="s">
        <v>1917</v>
      </c>
      <c r="L246" s="14" t="s">
        <v>2397</v>
      </c>
      <c r="M246" s="14" t="s">
        <v>1871</v>
      </c>
      <c r="N246" s="14" t="s">
        <v>2398</v>
      </c>
      <c r="O246" s="14" t="str">
        <f t="shared" si="3"/>
        <v>https://www.google.co.jp/maps?q=35.649345,139.660713</v>
      </c>
      <c r="P246" s="14">
        <v>35.649344999999997</v>
      </c>
      <c r="Q246" s="14">
        <v>139.66071299999999</v>
      </c>
    </row>
    <row r="247" spans="1:17">
      <c r="A247" s="14">
        <v>245</v>
      </c>
      <c r="B247" s="14" t="s">
        <v>470</v>
      </c>
      <c r="C247" s="14" t="s">
        <v>2399</v>
      </c>
      <c r="D247" s="14" t="s">
        <v>1913</v>
      </c>
      <c r="F247" s="14" t="s">
        <v>880</v>
      </c>
      <c r="G247" s="14" t="s">
        <v>2128</v>
      </c>
      <c r="H247" s="14" t="s">
        <v>2400</v>
      </c>
      <c r="I247" s="14" t="s">
        <v>471</v>
      </c>
      <c r="J247" s="14" t="s">
        <v>471</v>
      </c>
      <c r="K247" s="14" t="s">
        <v>1917</v>
      </c>
      <c r="L247" s="14" t="s">
        <v>2401</v>
      </c>
      <c r="M247" s="14" t="s">
        <v>1095</v>
      </c>
      <c r="N247" s="14" t="s">
        <v>2402</v>
      </c>
      <c r="O247" s="14" t="str">
        <f t="shared" si="3"/>
        <v>https://www.google.co.jp/maps?q=35.667046,139.601641</v>
      </c>
      <c r="P247" s="14">
        <v>35.667045999999999</v>
      </c>
      <c r="Q247" s="14">
        <v>139.601641</v>
      </c>
    </row>
    <row r="248" spans="1:17">
      <c r="A248" s="14">
        <v>246</v>
      </c>
      <c r="B248" s="14" t="s">
        <v>414</v>
      </c>
      <c r="C248" s="14" t="s">
        <v>2403</v>
      </c>
      <c r="D248" s="14" t="s">
        <v>1913</v>
      </c>
      <c r="F248" s="14" t="s">
        <v>880</v>
      </c>
      <c r="G248" s="14" t="s">
        <v>2251</v>
      </c>
      <c r="H248" s="14" t="s">
        <v>3882</v>
      </c>
      <c r="I248" s="14" t="s">
        <v>77</v>
      </c>
      <c r="J248" s="14" t="s">
        <v>2404</v>
      </c>
      <c r="K248" s="14" t="s">
        <v>1917</v>
      </c>
      <c r="L248" s="14" t="s">
        <v>2405</v>
      </c>
      <c r="M248" s="14" t="s">
        <v>1940</v>
      </c>
      <c r="N248" s="14" t="s">
        <v>2406</v>
      </c>
      <c r="O248" s="14" t="str">
        <f t="shared" si="3"/>
        <v>https://www.google.co.jp/maps?q=35.6363336,139.6567167</v>
      </c>
      <c r="P248" s="14">
        <v>35.6363336</v>
      </c>
      <c r="Q248" s="14">
        <v>139.6567167</v>
      </c>
    </row>
    <row r="249" spans="1:17">
      <c r="A249" s="14">
        <v>247</v>
      </c>
      <c r="B249" s="14" t="s">
        <v>400</v>
      </c>
      <c r="C249" s="14" t="s">
        <v>2407</v>
      </c>
      <c r="D249" s="14" t="s">
        <v>1913</v>
      </c>
      <c r="F249" s="14" t="s">
        <v>880</v>
      </c>
      <c r="G249" s="14" t="s">
        <v>4200</v>
      </c>
      <c r="H249" s="14" t="s">
        <v>3883</v>
      </c>
      <c r="I249" s="14" t="s">
        <v>401</v>
      </c>
      <c r="J249" s="14" t="s">
        <v>2408</v>
      </c>
      <c r="K249" s="14" t="s">
        <v>1917</v>
      </c>
      <c r="L249" s="14" t="s">
        <v>2409</v>
      </c>
      <c r="M249" s="14" t="s">
        <v>1648</v>
      </c>
      <c r="N249" s="14" t="s">
        <v>2410</v>
      </c>
      <c r="O249" s="14" t="str">
        <f t="shared" si="3"/>
        <v>https://www.google.co.jp/maps?q=35.6230473,139.6600418</v>
      </c>
      <c r="P249" s="14">
        <v>35.623047300000003</v>
      </c>
      <c r="Q249" s="14">
        <v>139.66004179999999</v>
      </c>
    </row>
    <row r="250" spans="1:17">
      <c r="A250" s="14">
        <v>248</v>
      </c>
      <c r="B250" s="14" t="s">
        <v>243</v>
      </c>
      <c r="C250" s="14" t="s">
        <v>2411</v>
      </c>
      <c r="D250" s="14" t="s">
        <v>1913</v>
      </c>
      <c r="F250" s="14" t="s">
        <v>880</v>
      </c>
      <c r="G250" s="14" t="s">
        <v>2282</v>
      </c>
      <c r="H250" s="14" t="s">
        <v>244</v>
      </c>
      <c r="I250" s="14" t="s">
        <v>192</v>
      </c>
      <c r="J250" s="14" t="s">
        <v>1673</v>
      </c>
      <c r="K250" s="14" t="s">
        <v>1917</v>
      </c>
      <c r="L250" s="14" t="s">
        <v>2412</v>
      </c>
      <c r="M250" s="14" t="s">
        <v>1648</v>
      </c>
      <c r="N250" s="14" t="s">
        <v>2413</v>
      </c>
      <c r="O250" s="14" t="str">
        <f t="shared" si="3"/>
        <v>https://www.google.co.jp/maps?q=35.6247637,139.6589578</v>
      </c>
      <c r="P250" s="14">
        <v>35.624763700000003</v>
      </c>
      <c r="Q250" s="14">
        <v>139.6589578</v>
      </c>
    </row>
    <row r="251" spans="1:17">
      <c r="A251" s="14">
        <v>249</v>
      </c>
      <c r="B251" s="14" t="s">
        <v>633</v>
      </c>
      <c r="C251" s="14" t="s">
        <v>2414</v>
      </c>
      <c r="D251" s="14" t="s">
        <v>1913</v>
      </c>
      <c r="F251" s="14" t="s">
        <v>880</v>
      </c>
      <c r="G251" s="14" t="s">
        <v>2415</v>
      </c>
      <c r="H251" s="14" t="s">
        <v>2416</v>
      </c>
      <c r="I251" s="14" t="s">
        <v>634</v>
      </c>
      <c r="J251" s="14" t="s">
        <v>2417</v>
      </c>
      <c r="K251" s="14" t="s">
        <v>1917</v>
      </c>
      <c r="L251" s="14" t="s">
        <v>2418</v>
      </c>
      <c r="M251" s="14" t="s">
        <v>1822</v>
      </c>
      <c r="N251" s="14" t="s">
        <v>2419</v>
      </c>
      <c r="O251" s="14" t="str">
        <f t="shared" si="3"/>
        <v>https://www.google.co.jp/maps?q=35.6080464,139.6479713</v>
      </c>
      <c r="P251" s="14">
        <v>35.608046399999999</v>
      </c>
      <c r="Q251" s="14">
        <v>139.64797129999999</v>
      </c>
    </row>
    <row r="252" spans="1:17">
      <c r="A252" s="14">
        <v>250</v>
      </c>
      <c r="B252" s="14" t="s">
        <v>568</v>
      </c>
      <c r="C252" s="14" t="s">
        <v>2420</v>
      </c>
      <c r="D252" s="14" t="s">
        <v>1913</v>
      </c>
      <c r="F252" s="14" t="s">
        <v>880</v>
      </c>
      <c r="G252" s="14" t="s">
        <v>1915</v>
      </c>
      <c r="H252" s="14" t="s">
        <v>56</v>
      </c>
      <c r="I252" s="14" t="s">
        <v>57</v>
      </c>
      <c r="J252" s="14" t="s">
        <v>2421</v>
      </c>
      <c r="K252" s="14" t="s">
        <v>1917</v>
      </c>
      <c r="L252" s="14" t="s">
        <v>2422</v>
      </c>
      <c r="M252" s="14" t="s">
        <v>1201</v>
      </c>
      <c r="N252" s="14" t="s">
        <v>2423</v>
      </c>
      <c r="O252" s="14" t="str">
        <f t="shared" si="3"/>
        <v>https://www.google.co.jp/maps?q=35.6429696,139.6218111</v>
      </c>
      <c r="P252" s="14">
        <v>35.642969600000001</v>
      </c>
      <c r="Q252" s="14">
        <v>139.6218111</v>
      </c>
    </row>
    <row r="253" spans="1:17">
      <c r="A253" s="14">
        <v>251</v>
      </c>
      <c r="B253" s="14" t="s">
        <v>557</v>
      </c>
      <c r="C253" s="14" t="s">
        <v>2424</v>
      </c>
      <c r="D253" s="14" t="s">
        <v>1913</v>
      </c>
      <c r="F253" s="14" t="s">
        <v>880</v>
      </c>
      <c r="G253" s="14" t="s">
        <v>2166</v>
      </c>
      <c r="H253" s="14" t="s">
        <v>558</v>
      </c>
      <c r="I253" s="14" t="s">
        <v>559</v>
      </c>
      <c r="J253" s="14" t="s">
        <v>2425</v>
      </c>
      <c r="K253" s="14" t="s">
        <v>1917</v>
      </c>
      <c r="L253" s="14" t="s">
        <v>2426</v>
      </c>
      <c r="M253" s="14" t="s">
        <v>1771</v>
      </c>
      <c r="N253" s="14" t="s">
        <v>2427</v>
      </c>
      <c r="O253" s="14" t="str">
        <f t="shared" si="3"/>
        <v>https://www.google.co.jp/maps?q=35.6320934,139.638963</v>
      </c>
      <c r="P253" s="14">
        <v>35.632093400000002</v>
      </c>
      <c r="Q253" s="14">
        <v>139.63896299999999</v>
      </c>
    </row>
    <row r="254" spans="1:17">
      <c r="A254" s="14">
        <v>252</v>
      </c>
      <c r="B254" s="14" t="s">
        <v>415</v>
      </c>
      <c r="C254" s="14" t="s">
        <v>2428</v>
      </c>
      <c r="D254" s="14" t="s">
        <v>1913</v>
      </c>
      <c r="F254" s="14" t="s">
        <v>880</v>
      </c>
      <c r="G254" s="14" t="s">
        <v>2151</v>
      </c>
      <c r="H254" s="14" t="s">
        <v>3884</v>
      </c>
      <c r="I254" s="14" t="s">
        <v>75</v>
      </c>
      <c r="J254" s="14" t="s">
        <v>2429</v>
      </c>
      <c r="K254" s="14" t="s">
        <v>1917</v>
      </c>
      <c r="L254" s="14" t="s">
        <v>2430</v>
      </c>
      <c r="M254" s="14" t="s">
        <v>1194</v>
      </c>
      <c r="N254" s="14" t="s">
        <v>2431</v>
      </c>
      <c r="O254" s="14" t="str">
        <f t="shared" si="3"/>
        <v>https://www.google.co.jp/maps?q=35.6407325,139.6352922</v>
      </c>
      <c r="P254" s="14">
        <v>35.640732499999999</v>
      </c>
      <c r="Q254" s="14">
        <v>139.63529220000001</v>
      </c>
    </row>
    <row r="255" spans="1:17">
      <c r="A255" s="14">
        <v>253</v>
      </c>
      <c r="B255" s="14" t="s">
        <v>358</v>
      </c>
      <c r="C255" s="14" t="s">
        <v>2432</v>
      </c>
      <c r="D255" s="14" t="s">
        <v>1913</v>
      </c>
      <c r="F255" s="14" t="s">
        <v>880</v>
      </c>
      <c r="G255" s="14" t="s">
        <v>2128</v>
      </c>
      <c r="H255" s="14" t="s">
        <v>97</v>
      </c>
      <c r="I255" s="14" t="s">
        <v>98</v>
      </c>
      <c r="J255" s="14" t="s">
        <v>2433</v>
      </c>
      <c r="K255" s="14" t="s">
        <v>1917</v>
      </c>
      <c r="L255" s="14" t="s">
        <v>2434</v>
      </c>
      <c r="M255" s="14" t="s">
        <v>1201</v>
      </c>
      <c r="N255" s="14" t="s">
        <v>2435</v>
      </c>
      <c r="O255" s="14" t="str">
        <f t="shared" si="3"/>
        <v>https://www.google.co.jp/maps?q=35.6384008,139.621528099999</v>
      </c>
      <c r="P255" s="14">
        <v>35.638400799999999</v>
      </c>
      <c r="Q255" s="14">
        <v>139.62152809999901</v>
      </c>
    </row>
    <row r="256" spans="1:17">
      <c r="A256" s="14">
        <v>254</v>
      </c>
      <c r="B256" s="14" t="s">
        <v>611</v>
      </c>
      <c r="C256" s="14" t="s">
        <v>4201</v>
      </c>
      <c r="D256" s="14" t="s">
        <v>1913</v>
      </c>
      <c r="F256" s="14" t="s">
        <v>880</v>
      </c>
      <c r="G256" s="14" t="s">
        <v>2116</v>
      </c>
      <c r="H256" s="14" t="s">
        <v>3885</v>
      </c>
      <c r="I256" s="14" t="s">
        <v>612</v>
      </c>
      <c r="J256" s="14" t="s">
        <v>2436</v>
      </c>
      <c r="K256" s="14" t="s">
        <v>1917</v>
      </c>
      <c r="L256" s="14" t="s">
        <v>2437</v>
      </c>
      <c r="M256" s="14" t="s">
        <v>1266</v>
      </c>
      <c r="N256" s="14" t="s">
        <v>2438</v>
      </c>
      <c r="O256" s="14" t="str">
        <f t="shared" si="3"/>
        <v>https://www.google.co.jp/maps?q=35.6248805,139.6305002</v>
      </c>
      <c r="P256" s="14">
        <v>35.624880500000003</v>
      </c>
      <c r="Q256" s="14">
        <v>139.6305002</v>
      </c>
    </row>
    <row r="257" spans="1:17">
      <c r="A257" s="14">
        <v>255</v>
      </c>
      <c r="B257" s="14" t="s">
        <v>553</v>
      </c>
      <c r="C257" s="14" t="s">
        <v>2439</v>
      </c>
      <c r="D257" s="14" t="s">
        <v>1913</v>
      </c>
      <c r="F257" s="14" t="s">
        <v>880</v>
      </c>
      <c r="G257" s="14" t="s">
        <v>2151</v>
      </c>
      <c r="H257" s="14" t="s">
        <v>3886</v>
      </c>
      <c r="I257" s="14" t="s">
        <v>41</v>
      </c>
      <c r="J257" s="14" t="s">
        <v>2440</v>
      </c>
      <c r="K257" s="14" t="s">
        <v>1917</v>
      </c>
      <c r="L257" s="14" t="s">
        <v>2441</v>
      </c>
      <c r="M257" s="14" t="s">
        <v>1201</v>
      </c>
      <c r="N257" s="14" t="s">
        <v>2442</v>
      </c>
      <c r="O257" s="14" t="str">
        <f t="shared" si="3"/>
        <v>https://www.google.co.jp/maps?q=35.643114,139.6288633</v>
      </c>
      <c r="P257" s="14">
        <v>35.643113999999997</v>
      </c>
      <c r="Q257" s="14">
        <v>139.62886330000001</v>
      </c>
    </row>
    <row r="258" spans="1:17">
      <c r="A258" s="14">
        <v>256</v>
      </c>
      <c r="B258" s="14" t="s">
        <v>2443</v>
      </c>
      <c r="C258" s="14" t="s">
        <v>2444</v>
      </c>
      <c r="D258" s="14" t="s">
        <v>1913</v>
      </c>
      <c r="F258" s="14" t="s">
        <v>880</v>
      </c>
      <c r="G258" s="14" t="s">
        <v>1922</v>
      </c>
      <c r="H258" s="14" t="s">
        <v>42</v>
      </c>
      <c r="I258" s="14" t="s">
        <v>43</v>
      </c>
      <c r="J258" s="14" t="s">
        <v>2445</v>
      </c>
      <c r="K258" s="14" t="s">
        <v>1917</v>
      </c>
      <c r="L258" s="14" t="s">
        <v>2446</v>
      </c>
      <c r="M258" s="14" t="s">
        <v>1201</v>
      </c>
      <c r="N258" s="14" t="s">
        <v>2447</v>
      </c>
      <c r="O258" s="14" t="str">
        <f t="shared" si="3"/>
        <v>https://www.google.co.jp/maps?q=35.6459054,139.6232315</v>
      </c>
      <c r="P258" s="14">
        <v>35.645905399999997</v>
      </c>
      <c r="Q258" s="14">
        <v>139.6232315</v>
      </c>
    </row>
    <row r="259" spans="1:17">
      <c r="A259" s="14">
        <v>257</v>
      </c>
      <c r="B259" s="14" t="s">
        <v>501</v>
      </c>
      <c r="C259" s="14" t="s">
        <v>2448</v>
      </c>
      <c r="D259" s="14" t="s">
        <v>1913</v>
      </c>
      <c r="F259" s="14" t="s">
        <v>880</v>
      </c>
      <c r="G259" s="14" t="s">
        <v>1915</v>
      </c>
      <c r="H259" s="14" t="s">
        <v>502</v>
      </c>
      <c r="I259" s="14" t="s">
        <v>503</v>
      </c>
      <c r="J259" s="14" t="s">
        <v>4202</v>
      </c>
      <c r="K259" s="14" t="s">
        <v>1917</v>
      </c>
      <c r="L259" s="14" t="s">
        <v>2449</v>
      </c>
      <c r="M259" s="14" t="s">
        <v>1882</v>
      </c>
      <c r="N259" s="14" t="s">
        <v>2450</v>
      </c>
      <c r="O259" s="14" t="str">
        <f t="shared" si="3"/>
        <v>https://www.google.co.jp/maps?q=35.6602866,139.6316761</v>
      </c>
      <c r="P259" s="14">
        <v>35.660286599999999</v>
      </c>
      <c r="Q259" s="14">
        <v>139.63167609999999</v>
      </c>
    </row>
    <row r="260" spans="1:17">
      <c r="A260" s="14">
        <v>258</v>
      </c>
      <c r="B260" s="14" t="s">
        <v>497</v>
      </c>
      <c r="C260" s="14" t="s">
        <v>2451</v>
      </c>
      <c r="D260" s="14" t="s">
        <v>1913</v>
      </c>
      <c r="F260" s="14" t="s">
        <v>880</v>
      </c>
      <c r="G260" s="14" t="s">
        <v>1922</v>
      </c>
      <c r="H260" s="14" t="s">
        <v>498</v>
      </c>
      <c r="I260" s="14" t="s">
        <v>499</v>
      </c>
      <c r="J260" s="14" t="s">
        <v>2452</v>
      </c>
      <c r="K260" s="14" t="s">
        <v>1917</v>
      </c>
      <c r="L260" s="14" t="s">
        <v>2453</v>
      </c>
      <c r="M260" s="14" t="s">
        <v>1850</v>
      </c>
      <c r="N260" s="14" t="s">
        <v>2454</v>
      </c>
      <c r="O260" s="14" t="str">
        <f t="shared" si="3"/>
        <v>https://www.google.co.jp/maps?q=35.6641502,139.639717</v>
      </c>
      <c r="P260" s="14">
        <v>35.664150200000002</v>
      </c>
      <c r="Q260" s="14">
        <v>139.63971699999999</v>
      </c>
    </row>
    <row r="261" spans="1:17">
      <c r="A261" s="14">
        <v>259</v>
      </c>
      <c r="B261" s="14" t="s">
        <v>301</v>
      </c>
      <c r="C261" s="14" t="s">
        <v>2455</v>
      </c>
      <c r="D261" s="14" t="s">
        <v>1913</v>
      </c>
      <c r="F261" s="14" t="s">
        <v>880</v>
      </c>
      <c r="G261" s="14" t="s">
        <v>2128</v>
      </c>
      <c r="H261" s="14" t="s">
        <v>107</v>
      </c>
      <c r="I261" s="14" t="s">
        <v>108</v>
      </c>
      <c r="J261" s="14" t="s">
        <v>2456</v>
      </c>
      <c r="K261" s="14" t="s">
        <v>1917</v>
      </c>
      <c r="L261" s="14" t="s">
        <v>2457</v>
      </c>
      <c r="M261" s="14" t="s">
        <v>1214</v>
      </c>
      <c r="N261" s="14" t="s">
        <v>2458</v>
      </c>
      <c r="O261" s="14" t="str">
        <f t="shared" si="3"/>
        <v>https://www.google.co.jp/maps?q=35.642431,139.668202</v>
      </c>
      <c r="P261" s="14">
        <v>35.642431000000002</v>
      </c>
      <c r="Q261" s="14">
        <v>139.66820200000001</v>
      </c>
    </row>
    <row r="262" spans="1:17">
      <c r="A262" s="14">
        <v>260</v>
      </c>
      <c r="B262" s="14" t="s">
        <v>2459</v>
      </c>
      <c r="C262" s="14" t="s">
        <v>2460</v>
      </c>
      <c r="D262" s="14" t="s">
        <v>1913</v>
      </c>
      <c r="F262" s="14" t="s">
        <v>880</v>
      </c>
      <c r="G262" s="14" t="s">
        <v>2282</v>
      </c>
      <c r="H262" s="14" t="s">
        <v>117</v>
      </c>
      <c r="I262" s="14" t="s">
        <v>118</v>
      </c>
      <c r="J262" s="14" t="s">
        <v>2461</v>
      </c>
      <c r="K262" s="14" t="s">
        <v>1917</v>
      </c>
      <c r="L262" s="14" t="s">
        <v>2462</v>
      </c>
      <c r="M262" s="14" t="s">
        <v>2463</v>
      </c>
      <c r="N262" s="14" t="s">
        <v>2464</v>
      </c>
      <c r="O262" s="14" t="str">
        <f t="shared" ref="O262:O325" si="4">"https://www.google.co.jp/maps?q="&amp;P262&amp;","&amp;Q262</f>
        <v>https://www.google.co.jp/maps?q=35.6422876,139.6625942</v>
      </c>
      <c r="P262" s="14">
        <v>35.642287600000003</v>
      </c>
      <c r="Q262" s="14">
        <v>139.6625942</v>
      </c>
    </row>
    <row r="263" spans="1:17">
      <c r="A263" s="14">
        <v>261</v>
      </c>
      <c r="B263" s="14" t="s">
        <v>299</v>
      </c>
      <c r="C263" s="14" t="s">
        <v>2465</v>
      </c>
      <c r="D263" s="14" t="s">
        <v>1913</v>
      </c>
      <c r="F263" s="14" t="s">
        <v>880</v>
      </c>
      <c r="G263" s="14" t="s">
        <v>2128</v>
      </c>
      <c r="H263" s="14" t="s">
        <v>111</v>
      </c>
      <c r="I263" s="14" t="s">
        <v>112</v>
      </c>
      <c r="J263" s="14" t="s">
        <v>2466</v>
      </c>
      <c r="K263" s="14" t="s">
        <v>1917</v>
      </c>
      <c r="L263" s="14" t="s">
        <v>2467</v>
      </c>
      <c r="M263" s="14" t="s">
        <v>2468</v>
      </c>
      <c r="N263" s="14" t="s">
        <v>2469</v>
      </c>
      <c r="O263" s="14" t="str">
        <f t="shared" si="4"/>
        <v>https://www.google.co.jp/maps?q=35.641901,139.66054</v>
      </c>
      <c r="P263" s="14">
        <v>35.641900999999997</v>
      </c>
      <c r="Q263" s="14">
        <v>139.66054</v>
      </c>
    </row>
    <row r="264" spans="1:17">
      <c r="A264" s="14">
        <v>262</v>
      </c>
      <c r="B264" s="14" t="s">
        <v>541</v>
      </c>
      <c r="C264" s="14" t="s">
        <v>2470</v>
      </c>
      <c r="D264" s="14" t="s">
        <v>1913</v>
      </c>
      <c r="F264" s="14" t="s">
        <v>880</v>
      </c>
      <c r="G264" s="14" t="s">
        <v>2063</v>
      </c>
      <c r="H264" s="14" t="s">
        <v>4203</v>
      </c>
      <c r="I264" s="14" t="s">
        <v>139</v>
      </c>
      <c r="J264" s="14" t="s">
        <v>4204</v>
      </c>
      <c r="K264" s="14" t="s">
        <v>1917</v>
      </c>
      <c r="L264" s="14" t="s">
        <v>2471</v>
      </c>
      <c r="M264" s="14" t="s">
        <v>1214</v>
      </c>
      <c r="N264" s="14" t="s">
        <v>2472</v>
      </c>
      <c r="O264" s="14" t="str">
        <f t="shared" si="4"/>
        <v>https://www.google.co.jp/maps?q=35.6408555,139.6666738</v>
      </c>
      <c r="P264" s="14">
        <v>35.640855500000001</v>
      </c>
      <c r="Q264" s="14">
        <v>139.66667380000001</v>
      </c>
    </row>
    <row r="265" spans="1:17">
      <c r="A265" s="14">
        <v>263</v>
      </c>
      <c r="B265" s="14" t="s">
        <v>543</v>
      </c>
      <c r="C265" s="14" t="s">
        <v>2473</v>
      </c>
      <c r="D265" s="14" t="s">
        <v>1913</v>
      </c>
      <c r="F265" s="14" t="s">
        <v>880</v>
      </c>
      <c r="G265" s="14" t="s">
        <v>2235</v>
      </c>
      <c r="H265" s="14" t="s">
        <v>46</v>
      </c>
      <c r="I265" s="14" t="s">
        <v>47</v>
      </c>
      <c r="J265" s="14" t="s">
        <v>2474</v>
      </c>
      <c r="K265" s="14" t="s">
        <v>1917</v>
      </c>
      <c r="L265" s="14" t="s">
        <v>2475</v>
      </c>
      <c r="M265" s="14" t="s">
        <v>2476</v>
      </c>
      <c r="N265" s="14" t="s">
        <v>2477</v>
      </c>
      <c r="O265" s="14" t="str">
        <f t="shared" si="4"/>
        <v>https://www.google.co.jp/maps?q=35.6359573,139.6754012</v>
      </c>
      <c r="P265" s="14">
        <v>35.635957300000001</v>
      </c>
      <c r="Q265" s="14">
        <v>139.67540120000001</v>
      </c>
    </row>
    <row r="266" spans="1:17">
      <c r="A266" s="14">
        <v>264</v>
      </c>
      <c r="B266" s="14" t="s">
        <v>481</v>
      </c>
      <c r="C266" s="14" t="s">
        <v>2478</v>
      </c>
      <c r="D266" s="14" t="s">
        <v>1913</v>
      </c>
      <c r="F266" s="14" t="s">
        <v>880</v>
      </c>
      <c r="G266" s="14" t="s">
        <v>1915</v>
      </c>
      <c r="H266" s="14" t="s">
        <v>48</v>
      </c>
      <c r="I266" s="14" t="s">
        <v>49</v>
      </c>
      <c r="J266" s="14" t="s">
        <v>2479</v>
      </c>
      <c r="K266" s="14" t="s">
        <v>1917</v>
      </c>
      <c r="L266" s="14" t="s">
        <v>2480</v>
      </c>
      <c r="M266" s="14" t="s">
        <v>2481</v>
      </c>
      <c r="N266" s="14" t="s">
        <v>2482</v>
      </c>
      <c r="O266" s="14" t="str">
        <f t="shared" si="4"/>
        <v>https://www.google.co.jp/maps?q=35.652397,139.6743619</v>
      </c>
      <c r="P266" s="14">
        <v>35.652397000000001</v>
      </c>
      <c r="Q266" s="14">
        <v>139.67436190000001</v>
      </c>
    </row>
    <row r="267" spans="1:17">
      <c r="A267" s="14">
        <v>265</v>
      </c>
      <c r="B267" s="14" t="s">
        <v>171</v>
      </c>
      <c r="C267" s="14" t="s">
        <v>2483</v>
      </c>
      <c r="D267" s="14" t="s">
        <v>1913</v>
      </c>
      <c r="F267" s="14" t="s">
        <v>880</v>
      </c>
      <c r="G267" s="14" t="s">
        <v>2123</v>
      </c>
      <c r="H267" s="14" t="s">
        <v>172</v>
      </c>
      <c r="I267" s="14" t="s">
        <v>173</v>
      </c>
      <c r="J267" s="14" t="s">
        <v>2484</v>
      </c>
      <c r="K267" s="14" t="s">
        <v>1917</v>
      </c>
      <c r="L267" s="14" t="s">
        <v>2485</v>
      </c>
      <c r="M267" s="14" t="s">
        <v>2486</v>
      </c>
      <c r="N267" s="14" t="s">
        <v>2487</v>
      </c>
      <c r="O267" s="14" t="str">
        <f t="shared" si="4"/>
        <v>https://www.google.co.jp/maps?q=35.6620865,139.6630504</v>
      </c>
      <c r="P267" s="14">
        <v>35.662086500000001</v>
      </c>
      <c r="Q267" s="14">
        <v>139.6630504</v>
      </c>
    </row>
    <row r="268" spans="1:17">
      <c r="A268" s="14">
        <v>266</v>
      </c>
      <c r="B268" s="14" t="s">
        <v>489</v>
      </c>
      <c r="C268" s="14" t="s">
        <v>2488</v>
      </c>
      <c r="D268" s="14" t="s">
        <v>1913</v>
      </c>
      <c r="F268" s="14" t="s">
        <v>880</v>
      </c>
      <c r="G268" s="14" t="s">
        <v>2489</v>
      </c>
      <c r="H268" s="14" t="s">
        <v>490</v>
      </c>
      <c r="I268" s="14" t="s">
        <v>491</v>
      </c>
      <c r="J268" s="14" t="s">
        <v>2490</v>
      </c>
      <c r="K268" s="14" t="s">
        <v>2491</v>
      </c>
      <c r="L268" s="14" t="s">
        <v>2492</v>
      </c>
      <c r="M268" s="14" t="s">
        <v>2317</v>
      </c>
      <c r="N268" s="14" t="s">
        <v>2493</v>
      </c>
      <c r="O268" s="14" t="str">
        <f t="shared" si="4"/>
        <v>https://www.google.co.jp/maps?q=35.6534712,139.6476586</v>
      </c>
      <c r="P268" s="14">
        <v>35.653471199999998</v>
      </c>
      <c r="Q268" s="14">
        <v>139.6476586</v>
      </c>
    </row>
    <row r="269" spans="1:17">
      <c r="A269" s="14">
        <v>267</v>
      </c>
      <c r="B269" s="14" t="s">
        <v>392</v>
      </c>
      <c r="C269" s="14" t="s">
        <v>2494</v>
      </c>
      <c r="D269" s="14" t="s">
        <v>1913</v>
      </c>
      <c r="F269" s="14" t="s">
        <v>880</v>
      </c>
      <c r="G269" s="14" t="s">
        <v>4205</v>
      </c>
      <c r="H269" s="14" t="s">
        <v>91</v>
      </c>
      <c r="I269" s="14" t="s">
        <v>92</v>
      </c>
      <c r="J269" s="14" t="s">
        <v>2495</v>
      </c>
      <c r="K269" s="14" t="s">
        <v>1917</v>
      </c>
      <c r="L269" s="14" t="s">
        <v>2496</v>
      </c>
      <c r="M269" s="14" t="s">
        <v>1222</v>
      </c>
      <c r="N269" s="14" t="s">
        <v>2497</v>
      </c>
      <c r="O269" s="14" t="str">
        <f t="shared" si="4"/>
        <v>https://www.google.co.jp/maps?q=35.6435869,139.6738039</v>
      </c>
      <c r="P269" s="14">
        <v>35.643586900000003</v>
      </c>
      <c r="Q269" s="14">
        <v>139.6738039</v>
      </c>
    </row>
    <row r="270" spans="1:17">
      <c r="A270" s="14">
        <v>268</v>
      </c>
      <c r="B270" s="14" t="s">
        <v>522</v>
      </c>
      <c r="C270" s="14" t="s">
        <v>2498</v>
      </c>
      <c r="D270" s="14" t="s">
        <v>1913</v>
      </c>
      <c r="F270" s="14" t="s">
        <v>880</v>
      </c>
      <c r="G270" s="14" t="s">
        <v>1922</v>
      </c>
      <c r="H270" s="14" t="s">
        <v>523</v>
      </c>
      <c r="I270" s="14" t="s">
        <v>4299</v>
      </c>
      <c r="J270" s="14" t="s">
        <v>1593</v>
      </c>
      <c r="K270" s="14" t="s">
        <v>1917</v>
      </c>
      <c r="L270" s="14" t="s">
        <v>2499</v>
      </c>
      <c r="M270" s="14" t="s">
        <v>1201</v>
      </c>
      <c r="N270" s="14" t="s">
        <v>2500</v>
      </c>
      <c r="O270" s="14" t="str">
        <f t="shared" si="4"/>
        <v>https://www.google.co.jp/maps?q=35.6480438,139.6209081</v>
      </c>
      <c r="P270" s="14">
        <v>35.648043800000004</v>
      </c>
      <c r="Q270" s="14">
        <v>139.62090810000001</v>
      </c>
    </row>
    <row r="271" spans="1:17">
      <c r="A271" s="14">
        <v>269</v>
      </c>
      <c r="B271" s="14" t="s">
        <v>562</v>
      </c>
      <c r="C271" s="14" t="s">
        <v>2501</v>
      </c>
      <c r="D271" s="14" t="s">
        <v>1913</v>
      </c>
      <c r="F271" s="14" t="s">
        <v>880</v>
      </c>
      <c r="G271" s="14" t="s">
        <v>1915</v>
      </c>
      <c r="H271" s="14" t="s">
        <v>3887</v>
      </c>
      <c r="I271" s="14" t="s">
        <v>67</v>
      </c>
      <c r="J271" s="14" t="s">
        <v>2502</v>
      </c>
      <c r="K271" s="14" t="s">
        <v>1917</v>
      </c>
      <c r="L271" s="14" t="s">
        <v>2503</v>
      </c>
      <c r="M271" s="14" t="s">
        <v>1201</v>
      </c>
      <c r="N271" s="14" t="s">
        <v>2504</v>
      </c>
      <c r="O271" s="14" t="str">
        <f t="shared" si="4"/>
        <v>https://www.google.co.jp/maps?q=35.6460524,139.6212555</v>
      </c>
      <c r="P271" s="14">
        <v>35.646052400000002</v>
      </c>
      <c r="Q271" s="14">
        <v>139.62125549999999</v>
      </c>
    </row>
    <row r="272" spans="1:17">
      <c r="A272" s="14">
        <v>270</v>
      </c>
      <c r="B272" s="14" t="s">
        <v>238</v>
      </c>
      <c r="C272" s="14" t="s">
        <v>2505</v>
      </c>
      <c r="D272" s="14" t="s">
        <v>1913</v>
      </c>
      <c r="F272" s="14" t="s">
        <v>880</v>
      </c>
      <c r="G272" s="14" t="s">
        <v>2282</v>
      </c>
      <c r="H272" s="14" t="s">
        <v>2506</v>
      </c>
      <c r="I272" s="14" t="s">
        <v>2507</v>
      </c>
      <c r="J272" s="14" t="s">
        <v>2508</v>
      </c>
      <c r="K272" s="14" t="s">
        <v>1917</v>
      </c>
      <c r="L272" s="14" t="s">
        <v>2509</v>
      </c>
      <c r="M272" s="14" t="s">
        <v>2510</v>
      </c>
      <c r="N272" s="14" t="s">
        <v>2511</v>
      </c>
      <c r="O272" s="14" t="str">
        <f t="shared" si="4"/>
        <v>https://www.google.co.jp/maps?q=35.6380815,139.6804935</v>
      </c>
      <c r="P272" s="14">
        <v>35.638081499999998</v>
      </c>
      <c r="Q272" s="14">
        <v>139.68049350000001</v>
      </c>
    </row>
    <row r="273" spans="1:17">
      <c r="A273" s="14">
        <v>271</v>
      </c>
      <c r="B273" s="14" t="s">
        <v>549</v>
      </c>
      <c r="C273" s="14" t="s">
        <v>2512</v>
      </c>
      <c r="D273" s="14" t="s">
        <v>1913</v>
      </c>
      <c r="F273" s="14" t="s">
        <v>880</v>
      </c>
      <c r="G273" s="14" t="s">
        <v>2235</v>
      </c>
      <c r="H273" s="14" t="s">
        <v>2513</v>
      </c>
      <c r="I273" s="14" t="s">
        <v>803</v>
      </c>
      <c r="J273" s="14" t="s">
        <v>2514</v>
      </c>
      <c r="K273" s="14" t="s">
        <v>1917</v>
      </c>
      <c r="L273" s="14" t="s">
        <v>2515</v>
      </c>
      <c r="M273" s="14" t="s">
        <v>1771</v>
      </c>
      <c r="N273" s="14" t="s">
        <v>2516</v>
      </c>
      <c r="O273" s="14" t="str">
        <f t="shared" si="4"/>
        <v>https://www.google.co.jp/maps?q=35.6330682,139.644368</v>
      </c>
      <c r="P273" s="14">
        <v>35.633068199999997</v>
      </c>
      <c r="Q273" s="14">
        <v>139.64436799999999</v>
      </c>
    </row>
    <row r="274" spans="1:17">
      <c r="A274" s="14">
        <v>272</v>
      </c>
      <c r="B274" s="14" t="s">
        <v>482</v>
      </c>
      <c r="C274" s="14" t="s">
        <v>2517</v>
      </c>
      <c r="D274" s="14" t="s">
        <v>1913</v>
      </c>
      <c r="F274" s="14" t="s">
        <v>880</v>
      </c>
      <c r="G274" s="14" t="s">
        <v>2235</v>
      </c>
      <c r="H274" s="14" t="s">
        <v>483</v>
      </c>
      <c r="I274" s="14" t="s">
        <v>484</v>
      </c>
      <c r="J274" s="14" t="s">
        <v>484</v>
      </c>
      <c r="K274" s="14" t="s">
        <v>1917</v>
      </c>
      <c r="L274" s="14" t="s">
        <v>2518</v>
      </c>
      <c r="M274" s="14" t="s">
        <v>2519</v>
      </c>
      <c r="N274" s="14" t="s">
        <v>2520</v>
      </c>
      <c r="O274" s="14" t="str">
        <f t="shared" si="4"/>
        <v>https://www.google.co.jp/maps?q=35.659118,139.66793</v>
      </c>
      <c r="P274" s="14">
        <v>35.659117999999999</v>
      </c>
      <c r="Q274" s="14">
        <v>139.66793000000001</v>
      </c>
    </row>
    <row r="275" spans="1:17">
      <c r="A275" s="14">
        <v>273</v>
      </c>
      <c r="B275" s="14" t="s">
        <v>193</v>
      </c>
      <c r="C275" s="14" t="s">
        <v>2521</v>
      </c>
      <c r="D275" s="14" t="s">
        <v>1913</v>
      </c>
      <c r="F275" s="14" t="s">
        <v>880</v>
      </c>
      <c r="G275" s="14" t="s">
        <v>2522</v>
      </c>
      <c r="H275" s="14" t="s">
        <v>3888</v>
      </c>
      <c r="I275" s="14" t="s">
        <v>194</v>
      </c>
      <c r="J275" s="14" t="s">
        <v>2523</v>
      </c>
      <c r="K275" s="14" t="s">
        <v>1917</v>
      </c>
      <c r="L275" s="14" t="s">
        <v>2524</v>
      </c>
      <c r="M275" s="14" t="s">
        <v>1164</v>
      </c>
      <c r="N275" s="14" t="s">
        <v>2525</v>
      </c>
      <c r="O275" s="14" t="str">
        <f t="shared" si="4"/>
        <v>https://www.google.co.jp/maps?q=35.6614792,139.6660758</v>
      </c>
      <c r="P275" s="14">
        <v>35.661479200000002</v>
      </c>
      <c r="Q275" s="14">
        <v>139.66607579999999</v>
      </c>
    </row>
    <row r="276" spans="1:17">
      <c r="A276" s="14">
        <v>274</v>
      </c>
      <c r="B276" s="14" t="s">
        <v>563</v>
      </c>
      <c r="C276" s="14" t="s">
        <v>2526</v>
      </c>
      <c r="D276" s="14" t="s">
        <v>1913</v>
      </c>
      <c r="F276" s="14" t="s">
        <v>880</v>
      </c>
      <c r="G276" s="14" t="s">
        <v>2527</v>
      </c>
      <c r="H276" s="14" t="s">
        <v>2528</v>
      </c>
      <c r="I276" s="14" t="s">
        <v>564</v>
      </c>
      <c r="J276" s="14" t="s">
        <v>2529</v>
      </c>
      <c r="K276" s="14" t="s">
        <v>1917</v>
      </c>
      <c r="L276" s="14" t="s">
        <v>2530</v>
      </c>
      <c r="M276" s="14" t="s">
        <v>1301</v>
      </c>
      <c r="N276" s="14" t="s">
        <v>2531</v>
      </c>
      <c r="O276" s="14" t="str">
        <f t="shared" si="4"/>
        <v>https://www.google.co.jp/maps?q=35.6346345,139.6128041</v>
      </c>
      <c r="P276" s="14">
        <v>35.634634499999997</v>
      </c>
      <c r="Q276" s="14">
        <v>139.61280410000001</v>
      </c>
    </row>
    <row r="277" spans="1:17">
      <c r="A277" s="14">
        <v>275</v>
      </c>
      <c r="B277" s="14" t="s">
        <v>492</v>
      </c>
      <c r="C277" s="14" t="s">
        <v>4206</v>
      </c>
      <c r="D277" s="14" t="s">
        <v>1913</v>
      </c>
      <c r="F277" s="14" t="s">
        <v>880</v>
      </c>
      <c r="G277" s="14" t="s">
        <v>2532</v>
      </c>
      <c r="H277" s="14" t="s">
        <v>3889</v>
      </c>
      <c r="I277" s="14" t="s">
        <v>493</v>
      </c>
      <c r="J277" s="14" t="s">
        <v>4207</v>
      </c>
      <c r="K277" s="14" t="s">
        <v>1917</v>
      </c>
      <c r="L277" s="14" t="s">
        <v>2533</v>
      </c>
      <c r="M277" s="14" t="s">
        <v>2175</v>
      </c>
      <c r="N277" s="14" t="s">
        <v>2534</v>
      </c>
      <c r="O277" s="14" t="str">
        <f t="shared" si="4"/>
        <v>https://www.google.co.jp/maps?q=35.66012,139.65331</v>
      </c>
      <c r="P277" s="14">
        <v>35.660119999999999</v>
      </c>
      <c r="Q277" s="14">
        <v>139.65331</v>
      </c>
    </row>
    <row r="278" spans="1:17">
      <c r="A278" s="14">
        <v>276</v>
      </c>
      <c r="B278" s="14" t="s">
        <v>281</v>
      </c>
      <c r="C278" s="14" t="s">
        <v>2535</v>
      </c>
      <c r="D278" s="14" t="s">
        <v>1913</v>
      </c>
      <c r="F278" s="14" t="s">
        <v>880</v>
      </c>
      <c r="G278" s="14" t="s">
        <v>2128</v>
      </c>
      <c r="H278" s="14" t="s">
        <v>282</v>
      </c>
      <c r="I278" s="14" t="s">
        <v>283</v>
      </c>
      <c r="J278" s="14" t="s">
        <v>2536</v>
      </c>
      <c r="K278" s="14" t="s">
        <v>1917</v>
      </c>
      <c r="L278" s="14" t="s">
        <v>2537</v>
      </c>
      <c r="M278" s="14" t="s">
        <v>1201</v>
      </c>
      <c r="N278" s="14" t="s">
        <v>2538</v>
      </c>
      <c r="O278" s="14" t="str">
        <f t="shared" si="4"/>
        <v>https://www.google.co.jp/maps?q=35.642886,139.618095</v>
      </c>
      <c r="P278" s="14">
        <v>35.642885999999997</v>
      </c>
      <c r="Q278" s="14">
        <v>139.61809500000001</v>
      </c>
    </row>
    <row r="279" spans="1:17">
      <c r="A279" s="14">
        <v>277</v>
      </c>
      <c r="B279" s="14" t="s">
        <v>443</v>
      </c>
      <c r="C279" s="14" t="s">
        <v>2539</v>
      </c>
      <c r="D279" s="14" t="s">
        <v>1913</v>
      </c>
      <c r="F279" s="14" t="s">
        <v>880</v>
      </c>
      <c r="G279" s="14" t="s">
        <v>2540</v>
      </c>
      <c r="H279" s="14" t="s">
        <v>2541</v>
      </c>
      <c r="I279" s="14" t="s">
        <v>444</v>
      </c>
      <c r="J279" s="14" t="s">
        <v>2542</v>
      </c>
      <c r="K279" s="14" t="s">
        <v>1917</v>
      </c>
      <c r="L279" s="14" t="s">
        <v>2543</v>
      </c>
      <c r="M279" s="14" t="s">
        <v>1301</v>
      </c>
      <c r="N279" s="14" t="s">
        <v>2544</v>
      </c>
      <c r="O279" s="14" t="str">
        <f t="shared" si="4"/>
        <v>https://www.google.co.jp/maps?q=35.643922,139.6147034</v>
      </c>
      <c r="P279" s="14">
        <v>35.643922000000003</v>
      </c>
      <c r="Q279" s="14">
        <v>139.6147034</v>
      </c>
    </row>
    <row r="280" spans="1:17">
      <c r="A280" s="14">
        <v>278</v>
      </c>
      <c r="B280" s="14" t="s">
        <v>431</v>
      </c>
      <c r="C280" s="14" t="s">
        <v>2545</v>
      </c>
      <c r="D280" s="14" t="s">
        <v>1913</v>
      </c>
      <c r="F280" s="14" t="s">
        <v>880</v>
      </c>
      <c r="G280" s="14" t="s">
        <v>2546</v>
      </c>
      <c r="H280" s="14" t="s">
        <v>2547</v>
      </c>
      <c r="I280" s="14" t="s">
        <v>366</v>
      </c>
      <c r="J280" s="14" t="s">
        <v>2548</v>
      </c>
      <c r="K280" s="14" t="s">
        <v>1917</v>
      </c>
      <c r="L280" s="14" t="s">
        <v>2549</v>
      </c>
      <c r="N280" s="14" t="s">
        <v>2550</v>
      </c>
      <c r="O280" s="14" t="str">
        <f t="shared" si="4"/>
        <v>https://www.google.co.jp/maps?q=35.648618,139.593941</v>
      </c>
      <c r="P280" s="14">
        <v>35.648617999999999</v>
      </c>
      <c r="Q280" s="14">
        <v>139.593941</v>
      </c>
    </row>
    <row r="281" spans="1:17">
      <c r="A281" s="14">
        <v>279</v>
      </c>
      <c r="B281" s="14" t="s">
        <v>391</v>
      </c>
      <c r="C281" s="14" t="s">
        <v>2551</v>
      </c>
      <c r="D281" s="14" t="s">
        <v>1913</v>
      </c>
      <c r="F281" s="14" t="s">
        <v>880</v>
      </c>
      <c r="G281" s="14" t="s">
        <v>2257</v>
      </c>
      <c r="H281" s="14" t="s">
        <v>78</v>
      </c>
      <c r="I281" s="14" t="s">
        <v>79</v>
      </c>
      <c r="J281" s="14" t="s">
        <v>2552</v>
      </c>
      <c r="K281" s="14" t="s">
        <v>1917</v>
      </c>
      <c r="L281" s="14" t="s">
        <v>2553</v>
      </c>
      <c r="M281" s="14" t="s">
        <v>2554</v>
      </c>
      <c r="N281" s="14" t="s">
        <v>2555</v>
      </c>
      <c r="O281" s="14" t="str">
        <f t="shared" si="4"/>
        <v>https://www.google.co.jp/maps?q=35.637212,139.640657</v>
      </c>
      <c r="P281" s="14">
        <v>35.637211999999998</v>
      </c>
      <c r="Q281" s="14">
        <v>139.640657</v>
      </c>
    </row>
    <row r="282" spans="1:17">
      <c r="A282" s="14">
        <v>280</v>
      </c>
      <c r="B282" s="14" t="s">
        <v>390</v>
      </c>
      <c r="C282" s="14" t="s">
        <v>2556</v>
      </c>
      <c r="D282" s="14" t="s">
        <v>1913</v>
      </c>
      <c r="F282" s="14" t="s">
        <v>880</v>
      </c>
      <c r="G282" s="14" t="s">
        <v>2257</v>
      </c>
      <c r="H282" s="14" t="s">
        <v>78</v>
      </c>
      <c r="I282" s="14" t="s">
        <v>80</v>
      </c>
      <c r="J282" s="14" t="s">
        <v>2557</v>
      </c>
      <c r="K282" s="14" t="s">
        <v>1917</v>
      </c>
      <c r="L282" s="14" t="s">
        <v>2553</v>
      </c>
      <c r="M282" s="14" t="s">
        <v>1771</v>
      </c>
      <c r="N282" s="14" t="s">
        <v>2558</v>
      </c>
      <c r="O282" s="14" t="str">
        <f t="shared" si="4"/>
        <v>https://www.google.co.jp/maps?q=35.637222,139.640307</v>
      </c>
      <c r="P282" s="14">
        <v>35.637222000000001</v>
      </c>
      <c r="Q282" s="14">
        <v>139.64030700000001</v>
      </c>
    </row>
    <row r="283" spans="1:17">
      <c r="A283" s="14">
        <v>281</v>
      </c>
      <c r="B283" s="14" t="s">
        <v>239</v>
      </c>
      <c r="C283" s="14" t="s">
        <v>2559</v>
      </c>
      <c r="D283" s="14" t="s">
        <v>1913</v>
      </c>
      <c r="F283" s="14" t="s">
        <v>880</v>
      </c>
      <c r="G283" s="14" t="s">
        <v>2282</v>
      </c>
      <c r="H283" s="14" t="s">
        <v>119</v>
      </c>
      <c r="I283" s="14" t="s">
        <v>120</v>
      </c>
      <c r="J283" s="14" t="s">
        <v>2560</v>
      </c>
      <c r="K283" s="14" t="s">
        <v>1917</v>
      </c>
      <c r="L283" s="14" t="s">
        <v>2561</v>
      </c>
      <c r="M283" s="14" t="s">
        <v>1688</v>
      </c>
      <c r="N283" s="14" t="s">
        <v>2562</v>
      </c>
      <c r="O283" s="14" t="str">
        <f t="shared" si="4"/>
        <v>https://www.google.co.jp/maps?q=35.6415002,139.6498799</v>
      </c>
      <c r="P283" s="14">
        <v>35.641500200000003</v>
      </c>
      <c r="Q283" s="14">
        <v>139.6498799</v>
      </c>
    </row>
    <row r="284" spans="1:17">
      <c r="A284" s="14">
        <v>282</v>
      </c>
      <c r="B284" s="14" t="s">
        <v>419</v>
      </c>
      <c r="C284" s="14" t="s">
        <v>2563</v>
      </c>
      <c r="D284" s="14" t="s">
        <v>1913</v>
      </c>
      <c r="F284" s="14" t="s">
        <v>880</v>
      </c>
      <c r="G284" s="14" t="s">
        <v>2564</v>
      </c>
      <c r="H284" s="14" t="s">
        <v>3890</v>
      </c>
      <c r="I284" s="14" t="s">
        <v>420</v>
      </c>
      <c r="J284" s="14" t="s">
        <v>2565</v>
      </c>
      <c r="K284" s="14" t="s">
        <v>1917</v>
      </c>
      <c r="L284" s="14" t="s">
        <v>2566</v>
      </c>
      <c r="M284" s="14" t="s">
        <v>1910</v>
      </c>
      <c r="N284" s="14" t="s">
        <v>2567</v>
      </c>
      <c r="O284" s="14" t="str">
        <f t="shared" si="4"/>
        <v>https://www.google.co.jp/maps?q=35.622033,139.618465</v>
      </c>
      <c r="P284" s="14">
        <v>35.622033000000002</v>
      </c>
      <c r="Q284" s="14">
        <v>139.61846499999999</v>
      </c>
    </row>
    <row r="285" spans="1:17">
      <c r="A285" s="14">
        <v>283</v>
      </c>
      <c r="B285" s="14" t="s">
        <v>379</v>
      </c>
      <c r="C285" s="14" t="s">
        <v>2568</v>
      </c>
      <c r="D285" s="14" t="s">
        <v>1913</v>
      </c>
      <c r="F285" s="14" t="s">
        <v>880</v>
      </c>
      <c r="G285" s="14" t="s">
        <v>2257</v>
      </c>
      <c r="H285" s="14" t="s">
        <v>380</v>
      </c>
      <c r="I285" s="14" t="s">
        <v>381</v>
      </c>
      <c r="J285" s="14" t="s">
        <v>2569</v>
      </c>
      <c r="K285" s="14" t="s">
        <v>1917</v>
      </c>
      <c r="L285" s="14" t="s">
        <v>2570</v>
      </c>
      <c r="M285" s="14" t="s">
        <v>1648</v>
      </c>
      <c r="N285" s="14" t="s">
        <v>2571</v>
      </c>
      <c r="O285" s="14" t="str">
        <f t="shared" si="4"/>
        <v>https://www.google.co.jp/maps?q=35.620812,139.657143</v>
      </c>
      <c r="P285" s="14">
        <v>35.620812000000001</v>
      </c>
      <c r="Q285" s="14">
        <v>139.65714299999999</v>
      </c>
    </row>
    <row r="286" spans="1:17">
      <c r="A286" s="14">
        <v>284</v>
      </c>
      <c r="B286" s="14" t="s">
        <v>472</v>
      </c>
      <c r="C286" s="14" t="s">
        <v>2572</v>
      </c>
      <c r="D286" s="14" t="s">
        <v>1913</v>
      </c>
      <c r="F286" s="14" t="s">
        <v>880</v>
      </c>
      <c r="G286" s="14" t="s">
        <v>2151</v>
      </c>
      <c r="H286" s="14" t="s">
        <v>473</v>
      </c>
      <c r="I286" s="14" t="s">
        <v>474</v>
      </c>
      <c r="J286" s="14" t="s">
        <v>2573</v>
      </c>
      <c r="K286" s="14" t="s">
        <v>1917</v>
      </c>
      <c r="L286" s="14" t="s">
        <v>2574</v>
      </c>
      <c r="M286" s="14" t="s">
        <v>1095</v>
      </c>
      <c r="N286" s="14" t="s">
        <v>2575</v>
      </c>
      <c r="O286" s="14" t="str">
        <f t="shared" si="4"/>
        <v>https://www.google.co.jp/maps?q=35.6756891,139.5892651</v>
      </c>
      <c r="P286" s="14">
        <v>35.6756891</v>
      </c>
      <c r="Q286" s="14">
        <v>139.58926510000001</v>
      </c>
    </row>
    <row r="287" spans="1:17">
      <c r="A287" s="14">
        <v>285</v>
      </c>
      <c r="B287" s="14" t="s">
        <v>337</v>
      </c>
      <c r="C287" s="14" t="s">
        <v>2576</v>
      </c>
      <c r="D287" s="14" t="s">
        <v>1913</v>
      </c>
      <c r="F287" s="14" t="s">
        <v>880</v>
      </c>
      <c r="G287" s="14" t="s">
        <v>2128</v>
      </c>
      <c r="H287" s="14" t="s">
        <v>338</v>
      </c>
      <c r="I287" s="14" t="s">
        <v>339</v>
      </c>
      <c r="J287" s="14" t="s">
        <v>2577</v>
      </c>
      <c r="K287" s="14" t="s">
        <v>1917</v>
      </c>
      <c r="L287" s="14" t="s">
        <v>2578</v>
      </c>
      <c r="M287" s="14" t="s">
        <v>1822</v>
      </c>
      <c r="N287" s="14" t="s">
        <v>2579</v>
      </c>
      <c r="O287" s="14" t="str">
        <f t="shared" si="4"/>
        <v>https://www.google.co.jp/maps?q=35.600191,139.646703</v>
      </c>
      <c r="P287" s="14">
        <v>35.600191000000002</v>
      </c>
      <c r="Q287" s="14">
        <v>139.646703</v>
      </c>
    </row>
    <row r="288" spans="1:17">
      <c r="A288" s="14">
        <v>286</v>
      </c>
      <c r="B288" s="14" t="s">
        <v>235</v>
      </c>
      <c r="C288" s="14" t="s">
        <v>2580</v>
      </c>
      <c r="D288" s="14" t="s">
        <v>1913</v>
      </c>
      <c r="F288" s="14" t="s">
        <v>880</v>
      </c>
      <c r="G288" s="14" t="s">
        <v>2282</v>
      </c>
      <c r="H288" s="14" t="s">
        <v>236</v>
      </c>
      <c r="I288" s="14" t="s">
        <v>237</v>
      </c>
      <c r="J288" s="14" t="s">
        <v>2581</v>
      </c>
      <c r="K288" s="14" t="s">
        <v>1917</v>
      </c>
      <c r="L288" s="14" t="s">
        <v>2582</v>
      </c>
      <c r="M288" s="14" t="s">
        <v>2583</v>
      </c>
      <c r="N288" s="14" t="s">
        <v>2584</v>
      </c>
      <c r="O288" s="14" t="str">
        <f t="shared" si="4"/>
        <v>https://www.google.co.jp/maps?q=35.6588253,139.663016</v>
      </c>
      <c r="P288" s="14">
        <v>35.658825299999997</v>
      </c>
      <c r="Q288" s="14">
        <v>139.663016</v>
      </c>
    </row>
    <row r="289" spans="1:17">
      <c r="A289" s="14">
        <v>287</v>
      </c>
      <c r="B289" s="14" t="s">
        <v>519</v>
      </c>
      <c r="C289" s="14" t="s">
        <v>2585</v>
      </c>
      <c r="D289" s="14" t="s">
        <v>1913</v>
      </c>
      <c r="F289" s="14" t="s">
        <v>880</v>
      </c>
      <c r="G289" s="14" t="s">
        <v>2166</v>
      </c>
      <c r="H289" s="14" t="s">
        <v>520</v>
      </c>
      <c r="I289" s="14" t="s">
        <v>521</v>
      </c>
      <c r="J289" s="14" t="s">
        <v>1660</v>
      </c>
      <c r="K289" s="14" t="s">
        <v>1917</v>
      </c>
      <c r="L289" s="14" t="s">
        <v>2586</v>
      </c>
      <c r="M289" s="14" t="s">
        <v>1095</v>
      </c>
      <c r="N289" s="14" t="s">
        <v>2587</v>
      </c>
      <c r="O289" s="14" t="str">
        <f t="shared" si="4"/>
        <v>https://www.google.co.jp/maps?q=35.6574085,139.6033119</v>
      </c>
      <c r="P289" s="14">
        <v>35.657408500000003</v>
      </c>
      <c r="Q289" s="14">
        <v>139.60331189999999</v>
      </c>
    </row>
    <row r="290" spans="1:17">
      <c r="A290" s="14">
        <v>288</v>
      </c>
      <c r="B290" s="14" t="s">
        <v>442</v>
      </c>
      <c r="C290" s="14" t="s">
        <v>2588</v>
      </c>
      <c r="D290" s="14" t="s">
        <v>1913</v>
      </c>
      <c r="F290" s="14" t="s">
        <v>880</v>
      </c>
      <c r="G290" s="14" t="s">
        <v>2235</v>
      </c>
      <c r="H290" s="14" t="s">
        <v>70</v>
      </c>
      <c r="I290" s="14" t="s">
        <v>71</v>
      </c>
      <c r="K290" s="14" t="s">
        <v>1917</v>
      </c>
      <c r="L290" s="14" t="s">
        <v>2589</v>
      </c>
      <c r="M290" s="14" t="s">
        <v>2590</v>
      </c>
      <c r="N290" s="14" t="s">
        <v>2591</v>
      </c>
      <c r="O290" s="14" t="str">
        <f t="shared" si="4"/>
        <v>https://www.google.co.jp/maps?q=35.6355408,139.6769233</v>
      </c>
      <c r="P290" s="14">
        <v>35.635540800000001</v>
      </c>
      <c r="Q290" s="14">
        <v>139.6769233</v>
      </c>
    </row>
    <row r="291" spans="1:17">
      <c r="A291" s="14">
        <v>289</v>
      </c>
      <c r="B291" s="14" t="s">
        <v>533</v>
      </c>
      <c r="C291" s="14" t="s">
        <v>2592</v>
      </c>
      <c r="D291" s="14" t="s">
        <v>1913</v>
      </c>
      <c r="F291" s="14" t="s">
        <v>880</v>
      </c>
      <c r="G291" s="14" t="s">
        <v>2593</v>
      </c>
      <c r="H291" s="14" t="s">
        <v>534</v>
      </c>
      <c r="I291" s="14" t="s">
        <v>260</v>
      </c>
      <c r="J291" s="14" t="s">
        <v>1519</v>
      </c>
      <c r="K291" s="14" t="s">
        <v>1917</v>
      </c>
      <c r="L291" s="14" t="s">
        <v>2594</v>
      </c>
      <c r="M291" s="14" t="s">
        <v>1095</v>
      </c>
      <c r="N291" s="14" t="s">
        <v>2595</v>
      </c>
      <c r="O291" s="14" t="str">
        <f t="shared" si="4"/>
        <v>https://www.google.co.jp/maps?q=35.6567835,139.60074</v>
      </c>
      <c r="P291" s="14">
        <v>35.656783500000003</v>
      </c>
      <c r="Q291" s="14">
        <v>139.60074</v>
      </c>
    </row>
    <row r="292" spans="1:17">
      <c r="A292" s="14">
        <v>290</v>
      </c>
      <c r="B292" s="14" t="s">
        <v>530</v>
      </c>
      <c r="C292" s="14" t="s">
        <v>2596</v>
      </c>
      <c r="D292" s="14" t="s">
        <v>1913</v>
      </c>
      <c r="F292" s="14" t="s">
        <v>880</v>
      </c>
      <c r="G292" s="14" t="s">
        <v>1922</v>
      </c>
      <c r="H292" s="14" t="s">
        <v>531</v>
      </c>
      <c r="I292" s="14" t="s">
        <v>532</v>
      </c>
      <c r="J292" s="14" t="s">
        <v>2597</v>
      </c>
      <c r="K292" s="14" t="s">
        <v>1917</v>
      </c>
      <c r="L292" s="14" t="s">
        <v>2598</v>
      </c>
      <c r="M292" s="14" t="s">
        <v>2599</v>
      </c>
      <c r="N292" s="14" t="s">
        <v>2600</v>
      </c>
      <c r="O292" s="14" t="str">
        <f t="shared" si="4"/>
        <v>https://www.google.co.jp/maps?q=35.6601912,139.5948487</v>
      </c>
      <c r="P292" s="14">
        <v>35.6601912</v>
      </c>
      <c r="Q292" s="14">
        <v>139.5948487</v>
      </c>
    </row>
    <row r="293" spans="1:17">
      <c r="A293" s="14">
        <v>291</v>
      </c>
      <c r="B293" s="14" t="s">
        <v>516</v>
      </c>
      <c r="C293" s="14" t="s">
        <v>2601</v>
      </c>
      <c r="D293" s="14" t="s">
        <v>1913</v>
      </c>
      <c r="F293" s="14" t="s">
        <v>880</v>
      </c>
      <c r="G293" s="14" t="s">
        <v>2128</v>
      </c>
      <c r="H293" s="14" t="s">
        <v>517</v>
      </c>
      <c r="I293" s="14" t="s">
        <v>518</v>
      </c>
      <c r="J293" s="14" t="s">
        <v>4208</v>
      </c>
      <c r="K293" s="14" t="s">
        <v>1917</v>
      </c>
      <c r="L293" s="14" t="s">
        <v>2602</v>
      </c>
      <c r="M293" s="14" t="s">
        <v>1301</v>
      </c>
      <c r="N293" s="14" t="s">
        <v>2603</v>
      </c>
      <c r="O293" s="14" t="str">
        <f t="shared" si="4"/>
        <v>https://www.google.co.jp/maps?q=35.6482518,139.61242</v>
      </c>
      <c r="P293" s="14">
        <v>35.648251799999997</v>
      </c>
      <c r="Q293" s="14">
        <v>139.61241999999999</v>
      </c>
    </row>
    <row r="294" spans="1:17">
      <c r="A294" s="14">
        <v>292</v>
      </c>
      <c r="B294" s="14" t="s">
        <v>876</v>
      </c>
      <c r="C294" s="14" t="s">
        <v>2604</v>
      </c>
      <c r="D294" s="14" t="s">
        <v>1913</v>
      </c>
      <c r="F294" s="14" t="s">
        <v>880</v>
      </c>
      <c r="G294" s="14" t="s">
        <v>2128</v>
      </c>
      <c r="H294" s="14" t="s">
        <v>103</v>
      </c>
      <c r="I294" s="14" t="s">
        <v>104</v>
      </c>
      <c r="J294" s="14" t="s">
        <v>2605</v>
      </c>
      <c r="K294" s="14" t="s">
        <v>1917</v>
      </c>
      <c r="L294" s="14" t="s">
        <v>2606</v>
      </c>
      <c r="M294" s="14" t="s">
        <v>1201</v>
      </c>
      <c r="N294" s="14" t="s">
        <v>2607</v>
      </c>
      <c r="O294" s="14" t="str">
        <f t="shared" si="4"/>
        <v>https://www.google.co.jp/maps?q=35.647539,139.625423</v>
      </c>
      <c r="P294" s="14">
        <v>35.647539000000002</v>
      </c>
      <c r="Q294" s="14">
        <v>139.62542300000001</v>
      </c>
    </row>
    <row r="295" spans="1:17">
      <c r="A295" s="14">
        <v>293</v>
      </c>
      <c r="B295" s="14" t="s">
        <v>250</v>
      </c>
      <c r="C295" s="14" t="s">
        <v>2608</v>
      </c>
      <c r="D295" s="14" t="s">
        <v>1913</v>
      </c>
      <c r="F295" s="14" t="s">
        <v>880</v>
      </c>
      <c r="G295" s="14" t="s">
        <v>2282</v>
      </c>
      <c r="H295" s="14" t="s">
        <v>251</v>
      </c>
      <c r="I295" s="14" t="s">
        <v>252</v>
      </c>
      <c r="J295" s="14" t="s">
        <v>2609</v>
      </c>
      <c r="K295" s="14" t="s">
        <v>1917</v>
      </c>
      <c r="L295" s="14" t="s">
        <v>2610</v>
      </c>
      <c r="M295" s="14" t="s">
        <v>1822</v>
      </c>
      <c r="N295" s="14" t="s">
        <v>2611</v>
      </c>
      <c r="O295" s="14" t="str">
        <f t="shared" si="4"/>
        <v>https://www.google.co.jp/maps?q=35.6053175,139.6437775</v>
      </c>
      <c r="P295" s="14">
        <v>35.605317499999998</v>
      </c>
      <c r="Q295" s="14">
        <v>139.6437775</v>
      </c>
    </row>
    <row r="296" spans="1:17">
      <c r="A296" s="14">
        <v>294</v>
      </c>
      <c r="B296" s="14" t="s">
        <v>296</v>
      </c>
      <c r="C296" s="14" t="s">
        <v>2612</v>
      </c>
      <c r="D296" s="14" t="s">
        <v>1913</v>
      </c>
      <c r="F296" s="14" t="s">
        <v>880</v>
      </c>
      <c r="G296" s="14" t="s">
        <v>2128</v>
      </c>
      <c r="H296" s="14" t="s">
        <v>297</v>
      </c>
      <c r="I296" s="14" t="s">
        <v>298</v>
      </c>
      <c r="J296" s="14" t="s">
        <v>2613</v>
      </c>
      <c r="K296" s="14" t="s">
        <v>1917</v>
      </c>
      <c r="L296" s="14" t="s">
        <v>2614</v>
      </c>
      <c r="M296" s="14" t="s">
        <v>2615</v>
      </c>
      <c r="N296" s="14" t="s">
        <v>2616</v>
      </c>
      <c r="O296" s="14" t="str">
        <f t="shared" si="4"/>
        <v>https://www.google.co.jp/maps?q=35.657089,139.670977</v>
      </c>
      <c r="P296" s="14">
        <v>35.657088999999999</v>
      </c>
      <c r="Q296" s="14">
        <v>139.67097699999999</v>
      </c>
    </row>
    <row r="297" spans="1:17">
      <c r="A297" s="14">
        <v>295</v>
      </c>
      <c r="B297" s="14" t="s">
        <v>421</v>
      </c>
      <c r="C297" s="14" t="s">
        <v>2617</v>
      </c>
      <c r="D297" s="14" t="s">
        <v>1913</v>
      </c>
      <c r="F297" s="14" t="s">
        <v>880</v>
      </c>
      <c r="G297" s="14" t="s">
        <v>2618</v>
      </c>
      <c r="H297" s="14" t="s">
        <v>2619</v>
      </c>
      <c r="I297" s="14" t="s">
        <v>422</v>
      </c>
      <c r="J297" s="14" t="s">
        <v>2620</v>
      </c>
      <c r="K297" s="14" t="s">
        <v>1917</v>
      </c>
      <c r="L297" s="14" t="s">
        <v>2621</v>
      </c>
      <c r="M297" s="14" t="s">
        <v>2622</v>
      </c>
      <c r="N297" s="14" t="s">
        <v>2623</v>
      </c>
      <c r="O297" s="14" t="str">
        <f t="shared" si="4"/>
        <v>https://www.google.co.jp/maps?q=35.657854,139.668662</v>
      </c>
      <c r="P297" s="14">
        <v>35.657854</v>
      </c>
      <c r="Q297" s="14">
        <v>139.66866200000001</v>
      </c>
    </row>
    <row r="298" spans="1:17">
      <c r="A298" s="14">
        <v>296</v>
      </c>
      <c r="B298" s="14" t="s">
        <v>480</v>
      </c>
      <c r="C298" s="14" t="s">
        <v>2624</v>
      </c>
      <c r="D298" s="14" t="s">
        <v>1913</v>
      </c>
      <c r="F298" s="14" t="s">
        <v>880</v>
      </c>
      <c r="G298" s="14" t="s">
        <v>2151</v>
      </c>
      <c r="H298" s="14" t="s">
        <v>62</v>
      </c>
      <c r="I298" s="14" t="s">
        <v>63</v>
      </c>
      <c r="J298" s="14" t="s">
        <v>2625</v>
      </c>
      <c r="K298" s="14" t="s">
        <v>1917</v>
      </c>
      <c r="L298" s="14" t="s">
        <v>2626</v>
      </c>
      <c r="M298" s="14" t="s">
        <v>1214</v>
      </c>
      <c r="N298" s="14" t="s">
        <v>2627</v>
      </c>
      <c r="O298" s="14" t="str">
        <f t="shared" si="4"/>
        <v>https://www.google.co.jp/maps?q=35.6473642,139.673476</v>
      </c>
      <c r="P298" s="14">
        <v>35.647364199999998</v>
      </c>
      <c r="Q298" s="14">
        <v>139.67347599999999</v>
      </c>
    </row>
    <row r="299" spans="1:17">
      <c r="A299" s="14">
        <v>297</v>
      </c>
      <c r="B299" s="14" t="s">
        <v>373</v>
      </c>
      <c r="C299" s="14" t="s">
        <v>2628</v>
      </c>
      <c r="D299" s="14" t="s">
        <v>1913</v>
      </c>
      <c r="F299" s="14" t="s">
        <v>880</v>
      </c>
      <c r="G299" s="14" t="s">
        <v>2305</v>
      </c>
      <c r="H299" s="14" t="s">
        <v>374</v>
      </c>
      <c r="I299" s="14" t="s">
        <v>375</v>
      </c>
      <c r="J299" s="14" t="s">
        <v>2629</v>
      </c>
      <c r="K299" s="14" t="s">
        <v>1917</v>
      </c>
      <c r="L299" s="14" t="s">
        <v>2630</v>
      </c>
      <c r="M299" s="14" t="s">
        <v>1275</v>
      </c>
      <c r="N299" s="14" t="s">
        <v>2631</v>
      </c>
      <c r="O299" s="14" t="str">
        <f t="shared" si="4"/>
        <v>https://www.google.co.jp/maps?q=35.668919,139.6087</v>
      </c>
      <c r="P299" s="14">
        <v>35.668919000000002</v>
      </c>
      <c r="Q299" s="14">
        <v>139.6087</v>
      </c>
    </row>
    <row r="300" spans="1:17">
      <c r="A300" s="14">
        <v>298</v>
      </c>
      <c r="B300" s="14" t="s">
        <v>376</v>
      </c>
      <c r="C300" s="14" t="s">
        <v>2632</v>
      </c>
      <c r="D300" s="14" t="s">
        <v>1913</v>
      </c>
      <c r="F300" s="14" t="s">
        <v>880</v>
      </c>
      <c r="G300" s="14" t="s">
        <v>2257</v>
      </c>
      <c r="H300" s="14" t="s">
        <v>377</v>
      </c>
      <c r="I300" s="14" t="s">
        <v>378</v>
      </c>
      <c r="J300" s="14" t="s">
        <v>2633</v>
      </c>
      <c r="K300" s="14" t="s">
        <v>1917</v>
      </c>
      <c r="L300" s="14" t="s">
        <v>2634</v>
      </c>
      <c r="M300" s="14" t="s">
        <v>1301</v>
      </c>
      <c r="N300" s="14" t="s">
        <v>2635</v>
      </c>
      <c r="O300" s="14" t="str">
        <f t="shared" si="4"/>
        <v>https://www.google.co.jp/maps?q=35.6423,139.615374</v>
      </c>
      <c r="P300" s="14">
        <v>35.642299999999999</v>
      </c>
      <c r="Q300" s="14">
        <v>139.615374</v>
      </c>
    </row>
    <row r="301" spans="1:17">
      <c r="A301" s="14">
        <v>299</v>
      </c>
      <c r="B301" s="14" t="s">
        <v>407</v>
      </c>
      <c r="C301" s="14" t="s">
        <v>2636</v>
      </c>
      <c r="D301" s="14" t="s">
        <v>1913</v>
      </c>
      <c r="F301" s="14" t="s">
        <v>880</v>
      </c>
      <c r="G301" s="14" t="s">
        <v>2235</v>
      </c>
      <c r="H301" s="14" t="s">
        <v>408</v>
      </c>
      <c r="I301" s="14" t="s">
        <v>409</v>
      </c>
      <c r="J301" s="14" t="s">
        <v>2637</v>
      </c>
      <c r="K301" s="14" t="s">
        <v>1917</v>
      </c>
      <c r="L301" s="14" t="s">
        <v>2638</v>
      </c>
      <c r="M301" s="14" t="s">
        <v>1201</v>
      </c>
      <c r="N301" s="14" t="s">
        <v>2639</v>
      </c>
      <c r="O301" s="14" t="str">
        <f t="shared" si="4"/>
        <v>https://www.google.co.jp/maps?q=35.6564117,139.6207895</v>
      </c>
      <c r="P301" s="14">
        <v>35.6564117</v>
      </c>
      <c r="Q301" s="14">
        <v>139.6207895</v>
      </c>
    </row>
    <row r="302" spans="1:17">
      <c r="A302" s="14">
        <v>300</v>
      </c>
      <c r="B302" s="14" t="s">
        <v>445</v>
      </c>
      <c r="C302" s="14" t="s">
        <v>2640</v>
      </c>
      <c r="D302" s="14" t="s">
        <v>1913</v>
      </c>
      <c r="F302" s="14" t="s">
        <v>880</v>
      </c>
      <c r="G302" s="14" t="s">
        <v>2641</v>
      </c>
      <c r="H302" s="14" t="s">
        <v>446</v>
      </c>
      <c r="I302" s="14" t="s">
        <v>447</v>
      </c>
      <c r="J302" s="14" t="s">
        <v>2642</v>
      </c>
      <c r="K302" s="14" t="s">
        <v>1917</v>
      </c>
      <c r="L302" s="14" t="s">
        <v>2643</v>
      </c>
      <c r="M302" s="14" t="s">
        <v>2644</v>
      </c>
      <c r="N302" s="14" t="s">
        <v>2645</v>
      </c>
      <c r="O302" s="14" t="str">
        <f t="shared" si="4"/>
        <v>https://www.google.co.jp/maps?q=35.6565395,139.6127445</v>
      </c>
      <c r="P302" s="14">
        <v>35.656539500000001</v>
      </c>
      <c r="Q302" s="14">
        <v>139.61274449999999</v>
      </c>
    </row>
    <row r="303" spans="1:17">
      <c r="A303" s="14">
        <v>301</v>
      </c>
      <c r="B303" s="14" t="s">
        <v>2646</v>
      </c>
      <c r="C303" s="14" t="s">
        <v>2647</v>
      </c>
      <c r="D303" s="14" t="s">
        <v>1913</v>
      </c>
      <c r="F303" s="14" t="s">
        <v>880</v>
      </c>
      <c r="G303" s="14" t="s">
        <v>4209</v>
      </c>
      <c r="H303" s="14" t="s">
        <v>332</v>
      </c>
      <c r="I303" s="14" t="s">
        <v>333</v>
      </c>
      <c r="J303" s="14" t="s">
        <v>2648</v>
      </c>
      <c r="K303" s="14" t="s">
        <v>1917</v>
      </c>
      <c r="L303" s="14" t="s">
        <v>2649</v>
      </c>
      <c r="M303" s="14" t="s">
        <v>1301</v>
      </c>
      <c r="N303" s="14" t="s">
        <v>2650</v>
      </c>
      <c r="O303" s="14" t="str">
        <f t="shared" si="4"/>
        <v>https://www.google.co.jp/maps?q=35.650576,139.610725</v>
      </c>
      <c r="P303" s="14">
        <v>35.650576000000001</v>
      </c>
      <c r="Q303" s="14">
        <v>139.610725</v>
      </c>
    </row>
    <row r="304" spans="1:17">
      <c r="A304" s="14">
        <v>302</v>
      </c>
      <c r="B304" s="14" t="s">
        <v>2651</v>
      </c>
      <c r="C304" s="14" t="s">
        <v>2652</v>
      </c>
      <c r="D304" s="14" t="s">
        <v>1913</v>
      </c>
      <c r="F304" s="14" t="s">
        <v>880</v>
      </c>
      <c r="G304" s="14" t="s">
        <v>2166</v>
      </c>
      <c r="H304" s="14" t="s">
        <v>2653</v>
      </c>
      <c r="I304" s="14" t="s">
        <v>438</v>
      </c>
      <c r="K304" s="14" t="s">
        <v>1917</v>
      </c>
      <c r="L304" s="14" t="s">
        <v>2654</v>
      </c>
      <c r="M304" s="14" t="s">
        <v>1535</v>
      </c>
      <c r="N304" s="14" t="s">
        <v>2655</v>
      </c>
      <c r="O304" s="14" t="str">
        <f t="shared" si="4"/>
        <v>https://www.google.co.jp/maps?q=35.6175678,139.6210183</v>
      </c>
      <c r="P304" s="14">
        <v>35.617567800000003</v>
      </c>
      <c r="Q304" s="14">
        <v>139.6210183</v>
      </c>
    </row>
    <row r="305" spans="1:17">
      <c r="A305" s="14">
        <v>303</v>
      </c>
      <c r="B305" s="14" t="s">
        <v>425</v>
      </c>
      <c r="C305" s="14" t="s">
        <v>2656</v>
      </c>
      <c r="D305" s="14" t="s">
        <v>1913</v>
      </c>
      <c r="F305" s="14" t="s">
        <v>880</v>
      </c>
      <c r="G305" s="14" t="s">
        <v>1915</v>
      </c>
      <c r="H305" s="14" t="s">
        <v>426</v>
      </c>
      <c r="I305" s="14" t="s">
        <v>427</v>
      </c>
      <c r="J305" s="14" t="s">
        <v>2657</v>
      </c>
      <c r="K305" s="14" t="s">
        <v>1917</v>
      </c>
      <c r="L305" s="14" t="s">
        <v>2658</v>
      </c>
      <c r="M305" s="14" t="s">
        <v>1654</v>
      </c>
      <c r="N305" s="14" t="s">
        <v>2659</v>
      </c>
      <c r="O305" s="14" t="str">
        <f t="shared" si="4"/>
        <v>https://www.google.co.jp/maps?q=35.6662801,139.6273261</v>
      </c>
      <c r="P305" s="14">
        <v>35.666280100000002</v>
      </c>
      <c r="Q305" s="14">
        <v>139.6273261</v>
      </c>
    </row>
    <row r="306" spans="1:17">
      <c r="A306" s="14">
        <v>304</v>
      </c>
      <c r="B306" s="14" t="s">
        <v>395</v>
      </c>
      <c r="C306" s="14" t="s">
        <v>2660</v>
      </c>
      <c r="D306" s="14" t="s">
        <v>1913</v>
      </c>
      <c r="F306" s="14" t="s">
        <v>880</v>
      </c>
      <c r="G306" s="14" t="s">
        <v>4209</v>
      </c>
      <c r="H306" s="14" t="s">
        <v>396</v>
      </c>
      <c r="I306" s="14" t="s">
        <v>397</v>
      </c>
      <c r="J306" s="14" t="s">
        <v>2662</v>
      </c>
      <c r="K306" s="14" t="s">
        <v>1917</v>
      </c>
      <c r="L306" s="14" t="s">
        <v>2663</v>
      </c>
      <c r="M306" s="14" t="s">
        <v>1170</v>
      </c>
      <c r="N306" s="14" t="s">
        <v>2664</v>
      </c>
      <c r="O306" s="14" t="str">
        <f t="shared" si="4"/>
        <v>https://www.google.co.jp/maps?q=35.6301005,139.6086533</v>
      </c>
      <c r="P306" s="14">
        <v>35.630100499999998</v>
      </c>
      <c r="Q306" s="14">
        <v>139.60865329999999</v>
      </c>
    </row>
    <row r="307" spans="1:17">
      <c r="A307" s="14">
        <v>305</v>
      </c>
      <c r="B307" s="14" t="s">
        <v>2665</v>
      </c>
      <c r="C307" s="14" t="s">
        <v>2666</v>
      </c>
      <c r="D307" s="14" t="s">
        <v>1913</v>
      </c>
      <c r="F307" s="14" t="s">
        <v>880</v>
      </c>
      <c r="G307" s="14" t="s">
        <v>1922</v>
      </c>
      <c r="H307" s="14" t="s">
        <v>511</v>
      </c>
      <c r="I307" s="14" t="s">
        <v>512</v>
      </c>
      <c r="J307" s="14" t="s">
        <v>2667</v>
      </c>
      <c r="K307" s="14" t="s">
        <v>1917</v>
      </c>
      <c r="L307" s="14" t="s">
        <v>2668</v>
      </c>
      <c r="M307" s="14" t="s">
        <v>1201</v>
      </c>
      <c r="N307" s="14" t="s">
        <v>2669</v>
      </c>
      <c r="O307" s="14" t="str">
        <f t="shared" si="4"/>
        <v>https://www.google.co.jp/maps?q=35.6520514,139.6151612</v>
      </c>
      <c r="P307" s="14">
        <v>35.652051399999998</v>
      </c>
      <c r="Q307" s="14">
        <v>139.61516119999999</v>
      </c>
    </row>
    <row r="308" spans="1:17">
      <c r="A308" s="14">
        <v>306</v>
      </c>
      <c r="B308" s="14" t="s">
        <v>513</v>
      </c>
      <c r="C308" s="14" t="s">
        <v>2670</v>
      </c>
      <c r="D308" s="14" t="s">
        <v>1913</v>
      </c>
      <c r="F308" s="14" t="s">
        <v>880</v>
      </c>
      <c r="G308" s="14" t="s">
        <v>2112</v>
      </c>
      <c r="H308" s="14" t="s">
        <v>514</v>
      </c>
      <c r="I308" s="14" t="s">
        <v>515</v>
      </c>
      <c r="J308" s="14" t="s">
        <v>2671</v>
      </c>
      <c r="K308" s="14" t="s">
        <v>1917</v>
      </c>
      <c r="L308" s="14" t="s">
        <v>2672</v>
      </c>
      <c r="M308" s="14" t="s">
        <v>1095</v>
      </c>
      <c r="N308" s="14" t="s">
        <v>2673</v>
      </c>
      <c r="O308" s="14" t="str">
        <f t="shared" si="4"/>
        <v>https://www.google.co.jp/maps?q=35.6578197,139.6070171</v>
      </c>
      <c r="P308" s="14">
        <v>35.657819699999997</v>
      </c>
      <c r="Q308" s="14">
        <v>139.60701710000001</v>
      </c>
    </row>
    <row r="309" spans="1:17">
      <c r="A309" s="14">
        <v>307</v>
      </c>
      <c r="B309" s="14" t="s">
        <v>448</v>
      </c>
      <c r="C309" s="14" t="s">
        <v>2674</v>
      </c>
      <c r="D309" s="14" t="s">
        <v>1913</v>
      </c>
      <c r="F309" s="14" t="s">
        <v>880</v>
      </c>
      <c r="G309" s="14" t="s">
        <v>2235</v>
      </c>
      <c r="H309" s="14" t="s">
        <v>449</v>
      </c>
      <c r="I309" s="14" t="s">
        <v>450</v>
      </c>
      <c r="J309" s="14" t="s">
        <v>2675</v>
      </c>
      <c r="K309" s="14" t="s">
        <v>1917</v>
      </c>
      <c r="L309" s="14" t="s">
        <v>2676</v>
      </c>
      <c r="M309" s="14" t="s">
        <v>1301</v>
      </c>
      <c r="N309" s="14" t="s">
        <v>2677</v>
      </c>
      <c r="O309" s="14" t="str">
        <f t="shared" si="4"/>
        <v>https://www.google.co.jp/maps?q=35.6451105,139.6083872</v>
      </c>
      <c r="P309" s="14">
        <v>35.645110500000001</v>
      </c>
      <c r="Q309" s="14">
        <v>139.60838720000001</v>
      </c>
    </row>
    <row r="310" spans="1:17">
      <c r="A310" s="14">
        <v>308</v>
      </c>
      <c r="B310" s="14" t="s">
        <v>317</v>
      </c>
      <c r="C310" s="14" t="s">
        <v>2678</v>
      </c>
      <c r="D310" s="14" t="s">
        <v>1913</v>
      </c>
      <c r="F310" s="14" t="s">
        <v>880</v>
      </c>
      <c r="G310" s="14" t="s">
        <v>2156</v>
      </c>
      <c r="H310" s="14" t="s">
        <v>318</v>
      </c>
      <c r="I310" s="14" t="s">
        <v>319</v>
      </c>
      <c r="J310" s="14" t="s">
        <v>2679</v>
      </c>
      <c r="K310" s="14" t="s">
        <v>1917</v>
      </c>
      <c r="L310" s="14" t="s">
        <v>2680</v>
      </c>
      <c r="M310" s="14" t="s">
        <v>1170</v>
      </c>
      <c r="N310" s="14" t="s">
        <v>2681</v>
      </c>
      <c r="O310" s="14" t="str">
        <f t="shared" si="4"/>
        <v>https://www.google.co.jp/maps?q=35.6537865907327,139.600101575038</v>
      </c>
      <c r="P310" s="14">
        <v>35.6537865907327</v>
      </c>
      <c r="Q310" s="14">
        <v>139.600101575038</v>
      </c>
    </row>
    <row r="311" spans="1:17">
      <c r="A311" s="14">
        <v>309</v>
      </c>
      <c r="B311" s="14" t="s">
        <v>2682</v>
      </c>
      <c r="C311" s="14" t="s">
        <v>2683</v>
      </c>
      <c r="D311" s="14" t="s">
        <v>1913</v>
      </c>
      <c r="F311" s="14" t="s">
        <v>880</v>
      </c>
      <c r="G311" s="14" t="s">
        <v>2128</v>
      </c>
      <c r="H311" s="14" t="s">
        <v>269</v>
      </c>
      <c r="I311" s="14" t="s">
        <v>270</v>
      </c>
      <c r="J311" s="14" t="s">
        <v>2684</v>
      </c>
      <c r="K311" s="14" t="s">
        <v>1917</v>
      </c>
      <c r="L311" s="14" t="s">
        <v>2685</v>
      </c>
      <c r="M311" s="14" t="s">
        <v>1170</v>
      </c>
      <c r="N311" s="14" t="s">
        <v>2686</v>
      </c>
      <c r="O311" s="14" t="str">
        <f t="shared" si="4"/>
        <v>https://www.google.co.jp/maps?q=35.655414,139.597609</v>
      </c>
      <c r="P311" s="14">
        <v>35.655414</v>
      </c>
      <c r="Q311" s="14">
        <v>139.59760900000001</v>
      </c>
    </row>
    <row r="312" spans="1:17">
      <c r="A312" s="14">
        <v>310</v>
      </c>
      <c r="B312" s="14" t="s">
        <v>340</v>
      </c>
      <c r="C312" s="14" t="s">
        <v>2687</v>
      </c>
      <c r="D312" s="14" t="s">
        <v>1913</v>
      </c>
      <c r="F312" s="14" t="s">
        <v>880</v>
      </c>
      <c r="G312" s="14" t="s">
        <v>2128</v>
      </c>
      <c r="H312" s="14" t="s">
        <v>341</v>
      </c>
      <c r="I312" s="14" t="s">
        <v>342</v>
      </c>
      <c r="J312" s="14" t="s">
        <v>2688</v>
      </c>
      <c r="K312" s="14" t="s">
        <v>1917</v>
      </c>
      <c r="L312" s="14" t="s">
        <v>2689</v>
      </c>
      <c r="M312" s="14" t="s">
        <v>1822</v>
      </c>
      <c r="N312" s="14" t="s">
        <v>2690</v>
      </c>
      <c r="O312" s="14" t="str">
        <f t="shared" si="4"/>
        <v>https://www.google.co.jp/maps?q=35.611608,139.652755</v>
      </c>
      <c r="P312" s="14">
        <v>35.611607999999997</v>
      </c>
      <c r="Q312" s="14">
        <v>139.65275500000001</v>
      </c>
    </row>
    <row r="313" spans="1:17">
      <c r="A313" s="14">
        <v>311</v>
      </c>
      <c r="B313" s="14" t="s">
        <v>540</v>
      </c>
      <c r="C313" s="14" t="s">
        <v>2691</v>
      </c>
      <c r="D313" s="14" t="s">
        <v>1913</v>
      </c>
      <c r="F313" s="14" t="s">
        <v>880</v>
      </c>
      <c r="G313" s="14" t="s">
        <v>2282</v>
      </c>
      <c r="H313" s="14" t="s">
        <v>124</v>
      </c>
      <c r="I313" s="14" t="s">
        <v>125</v>
      </c>
      <c r="K313" s="14" t="s">
        <v>1917</v>
      </c>
      <c r="L313" s="14" t="s">
        <v>2692</v>
      </c>
      <c r="M313" s="14" t="s">
        <v>1214</v>
      </c>
      <c r="N313" s="14" t="s">
        <v>2693</v>
      </c>
      <c r="O313" s="14" t="str">
        <f t="shared" si="4"/>
        <v>https://www.google.co.jp/maps?q=35.6461283,139.6738732</v>
      </c>
      <c r="P313" s="14">
        <v>35.646128300000001</v>
      </c>
      <c r="Q313" s="14">
        <v>139.6738732</v>
      </c>
    </row>
    <row r="314" spans="1:17">
      <c r="A314" s="14">
        <v>312</v>
      </c>
      <c r="B314" s="14" t="s">
        <v>2694</v>
      </c>
      <c r="C314" s="14" t="s">
        <v>2695</v>
      </c>
      <c r="D314" s="14" t="s">
        <v>1913</v>
      </c>
      <c r="F314" s="14" t="s">
        <v>880</v>
      </c>
      <c r="G314" s="14" t="s">
        <v>2123</v>
      </c>
      <c r="H314" s="14" t="s">
        <v>3891</v>
      </c>
      <c r="I314" s="14" t="s">
        <v>137</v>
      </c>
      <c r="J314" s="14" t="s">
        <v>2696</v>
      </c>
      <c r="K314" s="14" t="s">
        <v>1917</v>
      </c>
      <c r="L314" s="14" t="s">
        <v>2697</v>
      </c>
      <c r="M314" s="14" t="s">
        <v>1257</v>
      </c>
      <c r="N314" s="14" t="s">
        <v>2698</v>
      </c>
      <c r="O314" s="14" t="str">
        <f t="shared" si="4"/>
        <v>https://www.google.co.jp/maps?q=35.6476255,139.6568466</v>
      </c>
      <c r="P314" s="14">
        <v>35.647625499999997</v>
      </c>
      <c r="Q314" s="14">
        <v>139.65684659999999</v>
      </c>
    </row>
    <row r="315" spans="1:17">
      <c r="A315" s="14">
        <v>313</v>
      </c>
      <c r="B315" s="14" t="s">
        <v>256</v>
      </c>
      <c r="C315" s="14" t="s">
        <v>2699</v>
      </c>
      <c r="D315" s="14" t="s">
        <v>1913</v>
      </c>
      <c r="F315" s="14" t="s">
        <v>880</v>
      </c>
      <c r="G315" s="14" t="s">
        <v>2282</v>
      </c>
      <c r="H315" s="14" t="s">
        <v>115</v>
      </c>
      <c r="I315" s="14" t="s">
        <v>116</v>
      </c>
      <c r="J315" s="14" t="s">
        <v>2700</v>
      </c>
      <c r="K315" s="14" t="s">
        <v>1917</v>
      </c>
      <c r="L315" s="14" t="s">
        <v>2701</v>
      </c>
      <c r="M315" s="14" t="s">
        <v>1629</v>
      </c>
      <c r="N315" s="14" t="s">
        <v>2702</v>
      </c>
      <c r="O315" s="14" t="str">
        <f t="shared" si="4"/>
        <v>https://www.google.co.jp/maps?q=35.6309732,139.6816847</v>
      </c>
      <c r="P315" s="14">
        <v>35.6309732</v>
      </c>
      <c r="Q315" s="14">
        <v>139.68168470000001</v>
      </c>
    </row>
    <row r="316" spans="1:17" ht="13.5" customHeight="1">
      <c r="A316" s="14">
        <v>314</v>
      </c>
      <c r="B316" s="14" t="s">
        <v>590</v>
      </c>
      <c r="C316" s="14" t="s">
        <v>2703</v>
      </c>
      <c r="D316" s="14" t="s">
        <v>1913</v>
      </c>
      <c r="F316" s="14" t="s">
        <v>880</v>
      </c>
      <c r="G316" s="14" t="s">
        <v>2354</v>
      </c>
      <c r="H316" s="14" t="s">
        <v>4300</v>
      </c>
      <c r="I316" s="14" t="s">
        <v>592</v>
      </c>
      <c r="J316" s="14" t="s">
        <v>2704</v>
      </c>
      <c r="K316" s="14" t="s">
        <v>1917</v>
      </c>
      <c r="L316" s="16" t="s">
        <v>4301</v>
      </c>
      <c r="M316" s="14" t="s">
        <v>4302</v>
      </c>
      <c r="N316" s="14" t="s">
        <v>2705</v>
      </c>
      <c r="O316" s="14" t="str">
        <f t="shared" si="4"/>
        <v>https://www.google.co.jp/maps?q=35.6029697,139.6578439</v>
      </c>
      <c r="P316" s="14">
        <v>35.602969700000003</v>
      </c>
      <c r="Q316" s="14">
        <v>139.65784389999999</v>
      </c>
    </row>
    <row r="317" spans="1:17">
      <c r="A317" s="14">
        <v>315</v>
      </c>
      <c r="B317" s="14" t="s">
        <v>2706</v>
      </c>
      <c r="C317" s="14" t="s">
        <v>2707</v>
      </c>
      <c r="D317" s="14" t="s">
        <v>1913</v>
      </c>
      <c r="F317" s="14" t="s">
        <v>880</v>
      </c>
      <c r="G317" s="14" t="s">
        <v>2116</v>
      </c>
      <c r="H317" s="14" t="s">
        <v>588</v>
      </c>
      <c r="I317" s="14" t="s">
        <v>589</v>
      </c>
      <c r="J317" s="14" t="s">
        <v>2708</v>
      </c>
      <c r="K317" s="14" t="s">
        <v>1917</v>
      </c>
      <c r="L317" s="14" t="s">
        <v>2709</v>
      </c>
      <c r="M317" s="14" t="s">
        <v>1881</v>
      </c>
      <c r="N317" s="14" t="s">
        <v>2710</v>
      </c>
      <c r="O317" s="14" t="str">
        <f t="shared" si="4"/>
        <v>https://www.google.co.jp/maps?q=35.6103183,139.6620337</v>
      </c>
      <c r="P317" s="14">
        <v>35.610318300000003</v>
      </c>
      <c r="Q317" s="14">
        <v>139.66203369999999</v>
      </c>
    </row>
    <row r="318" spans="1:17">
      <c r="A318" s="14">
        <v>316</v>
      </c>
      <c r="B318" s="14" t="s">
        <v>577</v>
      </c>
      <c r="C318" s="14" t="s">
        <v>2711</v>
      </c>
      <c r="D318" s="14" t="s">
        <v>1913</v>
      </c>
      <c r="F318" s="14" t="s">
        <v>880</v>
      </c>
      <c r="G318" s="14" t="s">
        <v>4303</v>
      </c>
      <c r="H318" s="14" t="s">
        <v>578</v>
      </c>
      <c r="I318" s="14" t="s">
        <v>579</v>
      </c>
      <c r="J318" s="14" t="s">
        <v>2712</v>
      </c>
      <c r="K318" s="14" t="s">
        <v>1917</v>
      </c>
      <c r="L318" s="14" t="s">
        <v>2713</v>
      </c>
      <c r="M318" s="14" t="s">
        <v>1087</v>
      </c>
      <c r="N318" s="14" t="s">
        <v>2714</v>
      </c>
      <c r="O318" s="14" t="str">
        <f t="shared" si="4"/>
        <v>https://www.google.co.jp/maps?q=35.6091572,139.6531346</v>
      </c>
      <c r="P318" s="14">
        <v>35.609157199999999</v>
      </c>
      <c r="Q318" s="14">
        <v>139.65313459999999</v>
      </c>
    </row>
    <row r="319" spans="1:17">
      <c r="A319" s="14">
        <v>317</v>
      </c>
      <c r="B319" s="14" t="s">
        <v>2715</v>
      </c>
      <c r="C319" s="14" t="s">
        <v>4210</v>
      </c>
      <c r="D319" s="14" t="s">
        <v>1913</v>
      </c>
      <c r="F319" s="14" t="s">
        <v>880</v>
      </c>
      <c r="G319" s="14" t="s">
        <v>4211</v>
      </c>
      <c r="H319" s="14" t="s">
        <v>638</v>
      </c>
      <c r="I319" s="14" t="s">
        <v>639</v>
      </c>
      <c r="J319" s="14" t="s">
        <v>2716</v>
      </c>
      <c r="K319" s="14" t="s">
        <v>1917</v>
      </c>
      <c r="L319" s="14" t="s">
        <v>2717</v>
      </c>
      <c r="M319" s="14" t="s">
        <v>2163</v>
      </c>
      <c r="N319" s="14" t="s">
        <v>2718</v>
      </c>
      <c r="O319" s="14" t="str">
        <f t="shared" si="4"/>
        <v>https://www.google.co.jp/maps?q=35.6032498,139.6651447</v>
      </c>
      <c r="P319" s="14">
        <v>35.6032498</v>
      </c>
      <c r="Q319" s="14">
        <v>139.66514470000001</v>
      </c>
    </row>
    <row r="320" spans="1:17">
      <c r="A320" s="14">
        <v>318</v>
      </c>
      <c r="B320" s="14" t="s">
        <v>2719</v>
      </c>
      <c r="C320" s="14" t="s">
        <v>4212</v>
      </c>
      <c r="D320" s="14" t="s">
        <v>1913</v>
      </c>
      <c r="F320" s="14" t="s">
        <v>880</v>
      </c>
      <c r="G320" s="14" t="s">
        <v>4213</v>
      </c>
      <c r="H320" s="14" t="s">
        <v>643</v>
      </c>
      <c r="I320" s="14" t="s">
        <v>644</v>
      </c>
      <c r="J320" s="14" t="s">
        <v>2720</v>
      </c>
      <c r="K320" s="14" t="s">
        <v>1917</v>
      </c>
      <c r="L320" s="14" t="s">
        <v>2721</v>
      </c>
      <c r="M320" s="14" t="s">
        <v>1822</v>
      </c>
      <c r="N320" s="14" t="s">
        <v>2722</v>
      </c>
      <c r="O320" s="14" t="str">
        <f t="shared" si="4"/>
        <v>https://www.google.co.jp/maps?q=35.6046275,139.6418861</v>
      </c>
      <c r="P320" s="14">
        <v>35.604627499999999</v>
      </c>
      <c r="Q320" s="14">
        <v>139.64188609999999</v>
      </c>
    </row>
    <row r="321" spans="1:17">
      <c r="A321" s="14">
        <v>319</v>
      </c>
      <c r="B321" s="14" t="s">
        <v>214</v>
      </c>
      <c r="C321" s="14" t="s">
        <v>2723</v>
      </c>
      <c r="D321" s="14" t="s">
        <v>1913</v>
      </c>
      <c r="F321" s="14" t="s">
        <v>880</v>
      </c>
      <c r="G321" s="14" t="s">
        <v>2282</v>
      </c>
      <c r="H321" s="14" t="s">
        <v>215</v>
      </c>
      <c r="I321" s="14" t="s">
        <v>216</v>
      </c>
      <c r="J321" s="14" t="s">
        <v>2724</v>
      </c>
      <c r="K321" s="14" t="s">
        <v>1917</v>
      </c>
      <c r="L321" s="14" t="s">
        <v>2725</v>
      </c>
      <c r="M321" s="14" t="s">
        <v>1095</v>
      </c>
      <c r="N321" s="14" t="s">
        <v>2726</v>
      </c>
      <c r="O321" s="14" t="str">
        <f t="shared" si="4"/>
        <v>https://www.google.co.jp/maps?q=35.669931,139.5932159</v>
      </c>
      <c r="P321" s="14">
        <v>35.669930999999998</v>
      </c>
      <c r="Q321" s="14">
        <v>139.59321589999999</v>
      </c>
    </row>
    <row r="322" spans="1:17">
      <c r="A322" s="14">
        <v>320</v>
      </c>
      <c r="B322" s="14" t="s">
        <v>245</v>
      </c>
      <c r="C322" s="14" t="s">
        <v>2727</v>
      </c>
      <c r="D322" s="14" t="s">
        <v>1913</v>
      </c>
      <c r="F322" s="14" t="s">
        <v>880</v>
      </c>
      <c r="G322" s="14" t="s">
        <v>2282</v>
      </c>
      <c r="H322" s="14" t="s">
        <v>246</v>
      </c>
      <c r="I322" s="14" t="s">
        <v>247</v>
      </c>
      <c r="J322" s="14" t="s">
        <v>4214</v>
      </c>
      <c r="K322" s="14" t="s">
        <v>1917</v>
      </c>
      <c r="L322" s="14" t="s">
        <v>2728</v>
      </c>
      <c r="M322" s="14" t="s">
        <v>1095</v>
      </c>
      <c r="N322" s="14" t="s">
        <v>2729</v>
      </c>
      <c r="O322" s="14" t="str">
        <f t="shared" si="4"/>
        <v>https://www.google.co.jp/maps?q=35.6684494,139.5925869</v>
      </c>
      <c r="P322" s="14">
        <v>35.6684494</v>
      </c>
      <c r="Q322" s="14">
        <v>139.59258689999999</v>
      </c>
    </row>
    <row r="323" spans="1:17">
      <c r="A323" s="14">
        <v>321</v>
      </c>
      <c r="B323" s="14" t="s">
        <v>329</v>
      </c>
      <c r="C323" s="14" t="s">
        <v>2730</v>
      </c>
      <c r="D323" s="14" t="s">
        <v>1913</v>
      </c>
      <c r="F323" s="14" t="s">
        <v>880</v>
      </c>
      <c r="G323" s="14" t="s">
        <v>2128</v>
      </c>
      <c r="H323" s="14" t="s">
        <v>330</v>
      </c>
      <c r="I323" s="14" t="s">
        <v>331</v>
      </c>
      <c r="J323" s="14" t="s">
        <v>2731</v>
      </c>
      <c r="K323" s="14" t="s">
        <v>1917</v>
      </c>
      <c r="L323" s="14" t="s">
        <v>2732</v>
      </c>
      <c r="M323" s="14" t="s">
        <v>1275</v>
      </c>
      <c r="N323" s="14" t="s">
        <v>2733</v>
      </c>
      <c r="O323" s="14" t="str">
        <f t="shared" si="4"/>
        <v>https://www.google.co.jp/maps?q=35.6580260743408,139.61126048095</v>
      </c>
      <c r="P323" s="14">
        <v>35.658026074340803</v>
      </c>
      <c r="Q323" s="14">
        <v>139.61126048094999</v>
      </c>
    </row>
    <row r="324" spans="1:17">
      <c r="A324" s="14">
        <v>322</v>
      </c>
      <c r="B324" s="14" t="s">
        <v>2734</v>
      </c>
      <c r="C324" s="14" t="s">
        <v>2735</v>
      </c>
      <c r="D324" s="14" t="s">
        <v>1913</v>
      </c>
      <c r="F324" s="14" t="s">
        <v>880</v>
      </c>
      <c r="G324" s="14" t="s">
        <v>2246</v>
      </c>
      <c r="H324" s="14" t="s">
        <v>3892</v>
      </c>
      <c r="I324" s="14" t="s">
        <v>184</v>
      </c>
      <c r="J324" s="14" t="s">
        <v>2736</v>
      </c>
      <c r="K324" s="14" t="s">
        <v>2066</v>
      </c>
      <c r="L324" s="14" t="s">
        <v>2737</v>
      </c>
      <c r="M324" s="14" t="s">
        <v>2738</v>
      </c>
      <c r="N324" s="14" t="s">
        <v>2739</v>
      </c>
      <c r="O324" s="14" t="str">
        <f t="shared" si="4"/>
        <v>https://www.google.co.jp/maps?q=35.6650215,139.6536985</v>
      </c>
      <c r="P324" s="14">
        <v>35.665021500000002</v>
      </c>
      <c r="Q324" s="14">
        <v>139.65369849999999</v>
      </c>
    </row>
    <row r="325" spans="1:17">
      <c r="A325" s="14">
        <v>323</v>
      </c>
      <c r="B325" s="14" t="s">
        <v>313</v>
      </c>
      <c r="C325" s="14" t="s">
        <v>2740</v>
      </c>
      <c r="D325" s="14" t="s">
        <v>1913</v>
      </c>
      <c r="F325" s="14" t="s">
        <v>880</v>
      </c>
      <c r="G325" s="14" t="s">
        <v>2741</v>
      </c>
      <c r="H325" s="14" t="s">
        <v>314</v>
      </c>
      <c r="I325" s="14" t="s">
        <v>315</v>
      </c>
      <c r="J325" s="14" t="s">
        <v>2742</v>
      </c>
      <c r="K325" s="14" t="s">
        <v>1917</v>
      </c>
      <c r="L325" s="14" t="s">
        <v>2743</v>
      </c>
      <c r="M325" s="14" t="s">
        <v>1882</v>
      </c>
      <c r="N325" s="14" t="s">
        <v>2744</v>
      </c>
      <c r="O325" s="14" t="str">
        <f t="shared" si="4"/>
        <v>https://www.google.co.jp/maps?q=35.6591645,139.627948599999</v>
      </c>
      <c r="P325" s="14">
        <v>35.659164500000003</v>
      </c>
      <c r="Q325" s="14">
        <v>139.627948599999</v>
      </c>
    </row>
    <row r="326" spans="1:17">
      <c r="A326" s="14">
        <v>324</v>
      </c>
      <c r="B326" s="14" t="s">
        <v>207</v>
      </c>
      <c r="C326" s="14" t="s">
        <v>2745</v>
      </c>
      <c r="D326" s="14" t="s">
        <v>1913</v>
      </c>
      <c r="F326" s="14" t="s">
        <v>880</v>
      </c>
      <c r="G326" s="14" t="s">
        <v>2282</v>
      </c>
      <c r="H326" s="14" t="s">
        <v>208</v>
      </c>
      <c r="I326" s="14" t="s">
        <v>209</v>
      </c>
      <c r="J326" s="14" t="s">
        <v>2746</v>
      </c>
      <c r="K326" s="14" t="s">
        <v>1917</v>
      </c>
      <c r="L326" s="14" t="s">
        <v>2747</v>
      </c>
      <c r="M326" s="14" t="s">
        <v>1881</v>
      </c>
      <c r="N326" s="14" t="s">
        <v>2748</v>
      </c>
      <c r="O326" s="14" t="str">
        <f t="shared" ref="O326:O389" si="5">"https://www.google.co.jp/maps?q="&amp;P326&amp;","&amp;Q326</f>
        <v>https://www.google.co.jp/maps?q=35.6072041,139.6610788</v>
      </c>
      <c r="P326" s="14">
        <v>35.607204099999997</v>
      </c>
      <c r="Q326" s="14">
        <v>139.66107880000001</v>
      </c>
    </row>
    <row r="327" spans="1:17">
      <c r="A327" s="14">
        <v>325</v>
      </c>
      <c r="B327" s="14" t="s">
        <v>343</v>
      </c>
      <c r="C327" s="14" t="s">
        <v>4215</v>
      </c>
      <c r="D327" s="14" t="s">
        <v>1913</v>
      </c>
      <c r="F327" s="14" t="s">
        <v>880</v>
      </c>
      <c r="G327" s="14" t="s">
        <v>2128</v>
      </c>
      <c r="H327" s="14" t="s">
        <v>344</v>
      </c>
      <c r="I327" s="14" t="s">
        <v>345</v>
      </c>
      <c r="J327" s="14" t="s">
        <v>2749</v>
      </c>
      <c r="K327" s="14" t="s">
        <v>1917</v>
      </c>
      <c r="L327" s="14" t="s">
        <v>2750</v>
      </c>
      <c r="M327" s="14" t="s">
        <v>1822</v>
      </c>
      <c r="N327" s="14" t="s">
        <v>2751</v>
      </c>
      <c r="O327" s="14" t="str">
        <f t="shared" si="5"/>
        <v>https://www.google.co.jp/maps?q=35.618587,139.651943</v>
      </c>
      <c r="P327" s="14">
        <v>35.618586999999998</v>
      </c>
      <c r="Q327" s="14">
        <v>139.65194299999999</v>
      </c>
    </row>
    <row r="328" spans="1:17">
      <c r="A328" s="14">
        <v>326</v>
      </c>
      <c r="B328" s="14" t="s">
        <v>2752</v>
      </c>
      <c r="C328" s="14" t="s">
        <v>2753</v>
      </c>
      <c r="D328" s="14" t="s">
        <v>1913</v>
      </c>
      <c r="F328" s="14" t="s">
        <v>880</v>
      </c>
      <c r="G328" s="14" t="s">
        <v>2282</v>
      </c>
      <c r="H328" s="14" t="s">
        <v>212</v>
      </c>
      <c r="I328" s="14" t="s">
        <v>213</v>
      </c>
      <c r="J328" s="14" t="s">
        <v>2754</v>
      </c>
      <c r="K328" s="14" t="s">
        <v>1917</v>
      </c>
      <c r="L328" s="14" t="s">
        <v>2755</v>
      </c>
      <c r="M328" s="14" t="s">
        <v>2756</v>
      </c>
      <c r="N328" s="14" t="s">
        <v>2757</v>
      </c>
      <c r="O328" s="14" t="str">
        <f t="shared" si="5"/>
        <v>https://www.google.co.jp/maps?q=35.6584943,139.6155264</v>
      </c>
      <c r="P328" s="14">
        <v>35.658494300000001</v>
      </c>
      <c r="Q328" s="14">
        <v>139.61552639999999</v>
      </c>
    </row>
    <row r="329" spans="1:17">
      <c r="A329" s="14">
        <v>327</v>
      </c>
      <c r="B329" s="14" t="s">
        <v>2758</v>
      </c>
      <c r="C329" s="14" t="s">
        <v>2759</v>
      </c>
      <c r="D329" s="14" t="s">
        <v>1913</v>
      </c>
      <c r="F329" s="14" t="s">
        <v>880</v>
      </c>
      <c r="G329" s="14" t="s">
        <v>2386</v>
      </c>
      <c r="H329" s="14" t="s">
        <v>3893</v>
      </c>
      <c r="I329" s="14" t="s">
        <v>133</v>
      </c>
      <c r="J329" s="14" t="s">
        <v>2760</v>
      </c>
      <c r="K329" s="14" t="s">
        <v>1917</v>
      </c>
      <c r="L329" s="14" t="s">
        <v>2761</v>
      </c>
      <c r="M329" s="14" t="s">
        <v>1648</v>
      </c>
      <c r="N329" s="14" t="s">
        <v>2762</v>
      </c>
      <c r="O329" s="14" t="str">
        <f t="shared" si="5"/>
        <v>https://www.google.co.jp/maps?q=35.6342094,139.6714581</v>
      </c>
      <c r="P329" s="14">
        <v>35.634209400000003</v>
      </c>
      <c r="Q329" s="14">
        <v>139.6714581</v>
      </c>
    </row>
    <row r="330" spans="1:17">
      <c r="A330" s="14">
        <v>328</v>
      </c>
      <c r="B330" s="14" t="s">
        <v>309</v>
      </c>
      <c r="C330" s="14" t="s">
        <v>2763</v>
      </c>
      <c r="D330" s="14" t="s">
        <v>1913</v>
      </c>
      <c r="F330" s="14" t="s">
        <v>880</v>
      </c>
      <c r="G330" s="14" t="s">
        <v>2741</v>
      </c>
      <c r="H330" s="14" t="s">
        <v>310</v>
      </c>
      <c r="I330" s="14" t="s">
        <v>311</v>
      </c>
      <c r="J330" s="14" t="s">
        <v>2764</v>
      </c>
      <c r="K330" s="14" t="s">
        <v>1917</v>
      </c>
      <c r="L330" s="14" t="s">
        <v>2765</v>
      </c>
      <c r="M330" s="14" t="s">
        <v>1170</v>
      </c>
      <c r="N330" s="14" t="s">
        <v>2766</v>
      </c>
      <c r="O330" s="14" t="str">
        <f t="shared" si="5"/>
        <v>https://www.google.co.jp/maps?q=35.6346202,139.599741399999</v>
      </c>
      <c r="P330" s="14">
        <v>35.634620200000001</v>
      </c>
      <c r="Q330" s="14">
        <v>139.599741399999</v>
      </c>
    </row>
    <row r="331" spans="1:17">
      <c r="A331" s="14">
        <v>329</v>
      </c>
      <c r="B331" s="14" t="s">
        <v>2767</v>
      </c>
      <c r="C331" s="14" t="s">
        <v>2768</v>
      </c>
      <c r="D331" s="14" t="s">
        <v>1913</v>
      </c>
      <c r="F331" s="14" t="s">
        <v>880</v>
      </c>
      <c r="G331" s="14" t="s">
        <v>2128</v>
      </c>
      <c r="H331" s="14" t="s">
        <v>279</v>
      </c>
      <c r="I331" s="14" t="s">
        <v>280</v>
      </c>
      <c r="J331" s="14" t="s">
        <v>2769</v>
      </c>
      <c r="K331" s="14" t="s">
        <v>1917</v>
      </c>
      <c r="L331" s="14" t="s">
        <v>2770</v>
      </c>
      <c r="M331" s="14" t="s">
        <v>1170</v>
      </c>
      <c r="N331" s="14" t="s">
        <v>2771</v>
      </c>
      <c r="O331" s="14" t="str">
        <f t="shared" si="5"/>
        <v>https://www.google.co.jp/maps?q=35.631876,139.600814</v>
      </c>
      <c r="P331" s="14">
        <v>35.631875999999998</v>
      </c>
      <c r="Q331" s="14">
        <v>139.60081400000001</v>
      </c>
    </row>
    <row r="332" spans="1:17">
      <c r="A332" s="14">
        <v>330</v>
      </c>
      <c r="B332" s="14" t="s">
        <v>348</v>
      </c>
      <c r="C332" s="14" t="s">
        <v>2772</v>
      </c>
      <c r="D332" s="14" t="s">
        <v>1913</v>
      </c>
      <c r="F332" s="14" t="s">
        <v>880</v>
      </c>
      <c r="G332" s="14" t="s">
        <v>2128</v>
      </c>
      <c r="H332" s="14" t="s">
        <v>349</v>
      </c>
      <c r="I332" s="14" t="s">
        <v>350</v>
      </c>
      <c r="J332" s="14" t="s">
        <v>2773</v>
      </c>
      <c r="K332" s="14" t="s">
        <v>1917</v>
      </c>
      <c r="L332" s="14" t="s">
        <v>2774</v>
      </c>
      <c r="M332" s="14" t="s">
        <v>1266</v>
      </c>
      <c r="N332" s="14" t="s">
        <v>2775</v>
      </c>
      <c r="O332" s="14" t="str">
        <f t="shared" si="5"/>
        <v>https://www.google.co.jp/maps?q=35.6345514,139.6292082</v>
      </c>
      <c r="P332" s="14">
        <v>35.634551399999999</v>
      </c>
      <c r="Q332" s="14">
        <v>139.62920819999999</v>
      </c>
    </row>
    <row r="333" spans="1:17">
      <c r="A333" s="14">
        <v>331</v>
      </c>
      <c r="B333" s="14" t="s">
        <v>542</v>
      </c>
      <c r="C333" s="14" t="s">
        <v>2776</v>
      </c>
      <c r="D333" s="14" t="s">
        <v>1913</v>
      </c>
      <c r="F333" s="14" t="s">
        <v>880</v>
      </c>
      <c r="G333" s="14" t="s">
        <v>2257</v>
      </c>
      <c r="H333" s="14" t="s">
        <v>38</v>
      </c>
      <c r="I333" s="14" t="s">
        <v>39</v>
      </c>
      <c r="J333" s="14" t="s">
        <v>2777</v>
      </c>
      <c r="K333" s="14" t="s">
        <v>1917</v>
      </c>
      <c r="L333" s="14" t="s">
        <v>2778</v>
      </c>
      <c r="M333" s="14" t="s">
        <v>1222</v>
      </c>
      <c r="N333" s="14" t="s">
        <v>2779</v>
      </c>
      <c r="O333" s="14" t="str">
        <f t="shared" si="5"/>
        <v>https://www.google.co.jp/maps?q=35.6419982,139.6743205</v>
      </c>
      <c r="P333" s="14">
        <v>35.641998200000003</v>
      </c>
      <c r="Q333" s="14">
        <v>139.67432049999999</v>
      </c>
    </row>
    <row r="334" spans="1:17">
      <c r="A334" s="14">
        <v>332</v>
      </c>
      <c r="B334" s="14" t="s">
        <v>475</v>
      </c>
      <c r="C334" s="14" t="s">
        <v>2780</v>
      </c>
      <c r="D334" s="14" t="s">
        <v>1913</v>
      </c>
      <c r="F334" s="14" t="s">
        <v>880</v>
      </c>
      <c r="G334" s="14" t="s">
        <v>2151</v>
      </c>
      <c r="H334" s="14" t="s">
        <v>476</v>
      </c>
      <c r="I334" s="14" t="s">
        <v>477</v>
      </c>
      <c r="J334" s="14" t="s">
        <v>2781</v>
      </c>
      <c r="K334" s="14" t="s">
        <v>1917</v>
      </c>
      <c r="L334" s="14" t="s">
        <v>2782</v>
      </c>
      <c r="M334" s="14" t="s">
        <v>2783</v>
      </c>
      <c r="N334" s="14" t="s">
        <v>2784</v>
      </c>
      <c r="O334" s="14" t="str">
        <f t="shared" si="5"/>
        <v>https://www.google.co.jp/maps?q=35.6651316,139.6733338</v>
      </c>
      <c r="P334" s="14">
        <v>35.665131600000002</v>
      </c>
      <c r="Q334" s="14">
        <v>139.67333379999999</v>
      </c>
    </row>
    <row r="335" spans="1:17">
      <c r="A335" s="14">
        <v>333</v>
      </c>
      <c r="B335" s="14" t="s">
        <v>188</v>
      </c>
      <c r="C335" s="14" t="s">
        <v>2785</v>
      </c>
      <c r="D335" s="14" t="s">
        <v>1913</v>
      </c>
      <c r="F335" s="14" t="s">
        <v>880</v>
      </c>
      <c r="G335" s="14" t="s">
        <v>2246</v>
      </c>
      <c r="H335" s="14" t="s">
        <v>3894</v>
      </c>
      <c r="I335" s="14" t="s">
        <v>189</v>
      </c>
      <c r="J335" s="14" t="s">
        <v>2786</v>
      </c>
      <c r="K335" s="14" t="s">
        <v>1917</v>
      </c>
      <c r="L335" s="14" t="s">
        <v>2787</v>
      </c>
      <c r="M335" s="14" t="s">
        <v>2788</v>
      </c>
      <c r="N335" s="14" t="s">
        <v>2789</v>
      </c>
      <c r="O335" s="14" t="str">
        <f t="shared" si="5"/>
        <v>https://www.google.co.jp/maps?q=35.59922,139.673099</v>
      </c>
      <c r="P335" s="14">
        <v>35.599220000000003</v>
      </c>
      <c r="Q335" s="14">
        <v>139.67309900000001</v>
      </c>
    </row>
    <row r="336" spans="1:17">
      <c r="A336" s="14">
        <v>334</v>
      </c>
      <c r="B336" s="14" t="s">
        <v>524</v>
      </c>
      <c r="C336" s="14" t="s">
        <v>2790</v>
      </c>
      <c r="D336" s="14" t="s">
        <v>1913</v>
      </c>
      <c r="F336" s="14" t="s">
        <v>880</v>
      </c>
      <c r="G336" s="14" t="s">
        <v>3895</v>
      </c>
      <c r="H336" s="14" t="s">
        <v>525</v>
      </c>
      <c r="I336" s="14" t="s">
        <v>526</v>
      </c>
      <c r="J336" s="14" t="s">
        <v>2791</v>
      </c>
      <c r="K336" s="14" t="s">
        <v>1917</v>
      </c>
      <c r="L336" s="14" t="s">
        <v>2792</v>
      </c>
      <c r="M336" s="14" t="s">
        <v>1201</v>
      </c>
      <c r="N336" s="14" t="s">
        <v>2793</v>
      </c>
      <c r="O336" s="14" t="str">
        <f t="shared" si="5"/>
        <v>https://www.google.co.jp/maps?q=35.6553177,139.6225159</v>
      </c>
      <c r="P336" s="14">
        <v>35.655317699999998</v>
      </c>
      <c r="Q336" s="14">
        <v>139.6225159</v>
      </c>
    </row>
    <row r="337" spans="1:17">
      <c r="A337" s="14">
        <v>335</v>
      </c>
      <c r="B337" s="14" t="s">
        <v>554</v>
      </c>
      <c r="C337" s="14" t="s">
        <v>2794</v>
      </c>
      <c r="D337" s="14" t="s">
        <v>1913</v>
      </c>
      <c r="F337" s="14" t="s">
        <v>880</v>
      </c>
      <c r="G337" s="14" t="s">
        <v>2795</v>
      </c>
      <c r="H337" s="14" t="s">
        <v>555</v>
      </c>
      <c r="I337" s="14" t="s">
        <v>556</v>
      </c>
      <c r="J337" s="14" t="s">
        <v>2796</v>
      </c>
      <c r="K337" s="14" t="s">
        <v>1917</v>
      </c>
      <c r="L337" s="14" t="s">
        <v>2797</v>
      </c>
      <c r="M337" s="14" t="s">
        <v>1771</v>
      </c>
      <c r="N337" s="14" t="s">
        <v>2798</v>
      </c>
      <c r="O337" s="14" t="str">
        <f t="shared" si="5"/>
        <v>https://www.google.co.jp/maps?q=35.6337459,139.6430264</v>
      </c>
      <c r="P337" s="14">
        <v>35.633745900000001</v>
      </c>
      <c r="Q337" s="14">
        <v>139.6430264</v>
      </c>
    </row>
    <row r="338" spans="1:17">
      <c r="A338" s="14">
        <v>336</v>
      </c>
      <c r="B338" s="14" t="s">
        <v>220</v>
      </c>
      <c r="C338" s="14" t="s">
        <v>2799</v>
      </c>
      <c r="D338" s="14" t="s">
        <v>1913</v>
      </c>
      <c r="F338" s="14" t="s">
        <v>880</v>
      </c>
      <c r="G338" s="14" t="s">
        <v>2282</v>
      </c>
      <c r="H338" s="14" t="s">
        <v>221</v>
      </c>
      <c r="I338" s="14" t="s">
        <v>222</v>
      </c>
      <c r="J338" s="14" t="s">
        <v>2800</v>
      </c>
      <c r="K338" s="14" t="s">
        <v>1917</v>
      </c>
      <c r="L338" s="14" t="s">
        <v>2801</v>
      </c>
      <c r="M338" s="14" t="s">
        <v>1301</v>
      </c>
      <c r="N338" s="14" t="s">
        <v>2802</v>
      </c>
      <c r="O338" s="14" t="str">
        <f t="shared" si="5"/>
        <v>https://www.google.co.jp/maps?q=35.6424683,139.6123692</v>
      </c>
      <c r="P338" s="14">
        <v>35.642468299999997</v>
      </c>
      <c r="Q338" s="14">
        <v>139.61236919999999</v>
      </c>
    </row>
    <row r="339" spans="1:17">
      <c r="A339" s="14">
        <v>337</v>
      </c>
      <c r="B339" s="14" t="s">
        <v>2803</v>
      </c>
      <c r="C339" s="14" t="s">
        <v>2804</v>
      </c>
      <c r="D339" s="14" t="s">
        <v>1913</v>
      </c>
      <c r="F339" s="14" t="s">
        <v>880</v>
      </c>
      <c r="G339" s="14" t="s">
        <v>2246</v>
      </c>
      <c r="H339" s="14" t="s">
        <v>3896</v>
      </c>
      <c r="I339" s="14" t="s">
        <v>187</v>
      </c>
      <c r="J339" s="14" t="s">
        <v>2805</v>
      </c>
      <c r="K339" s="14" t="s">
        <v>1917</v>
      </c>
      <c r="L339" s="14" t="s">
        <v>2806</v>
      </c>
      <c r="M339" s="14" t="s">
        <v>1301</v>
      </c>
      <c r="N339" s="14" t="s">
        <v>2807</v>
      </c>
      <c r="O339" s="14" t="str">
        <f t="shared" si="5"/>
        <v>https://www.google.co.jp/maps?q=35.643785,139.617256</v>
      </c>
      <c r="P339" s="14">
        <v>35.643785000000001</v>
      </c>
      <c r="Q339" s="14">
        <v>139.617256</v>
      </c>
    </row>
    <row r="340" spans="1:17">
      <c r="A340" s="14">
        <v>338</v>
      </c>
      <c r="B340" s="14" t="s">
        <v>2808</v>
      </c>
      <c r="C340" s="14" t="s">
        <v>2809</v>
      </c>
      <c r="D340" s="14" t="s">
        <v>1913</v>
      </c>
      <c r="F340" s="14" t="s">
        <v>880</v>
      </c>
      <c r="G340" s="14" t="s">
        <v>2128</v>
      </c>
      <c r="H340" s="14" t="s">
        <v>264</v>
      </c>
      <c r="I340" s="14" t="s">
        <v>265</v>
      </c>
      <c r="J340" s="14" t="s">
        <v>2810</v>
      </c>
      <c r="K340" s="14" t="s">
        <v>1917</v>
      </c>
      <c r="L340" s="14" t="s">
        <v>2811</v>
      </c>
      <c r="M340" s="14" t="s">
        <v>1275</v>
      </c>
      <c r="N340" s="14" t="s">
        <v>2812</v>
      </c>
      <c r="O340" s="14" t="str">
        <f t="shared" si="5"/>
        <v>https://www.google.co.jp/maps?q=35.663467,139.610876</v>
      </c>
      <c r="P340" s="14">
        <v>35.663466999999997</v>
      </c>
      <c r="Q340" s="14">
        <v>139.61087599999999</v>
      </c>
    </row>
    <row r="341" spans="1:17">
      <c r="A341" s="14">
        <v>339</v>
      </c>
      <c r="B341" s="14" t="s">
        <v>384</v>
      </c>
      <c r="C341" s="14" t="s">
        <v>2813</v>
      </c>
      <c r="D341" s="14" t="s">
        <v>1913</v>
      </c>
      <c r="F341" s="14" t="s">
        <v>880</v>
      </c>
      <c r="G341" s="14" t="s">
        <v>2814</v>
      </c>
      <c r="H341" s="14" t="s">
        <v>3897</v>
      </c>
      <c r="I341" s="14" t="s">
        <v>385</v>
      </c>
      <c r="J341" s="14" t="s">
        <v>2815</v>
      </c>
      <c r="K341" s="14" t="s">
        <v>1917</v>
      </c>
      <c r="L341" s="14" t="s">
        <v>2816</v>
      </c>
      <c r="M341" s="14" t="s">
        <v>1648</v>
      </c>
      <c r="N341" s="14" t="s">
        <v>2817</v>
      </c>
      <c r="O341" s="14" t="str">
        <f t="shared" si="5"/>
        <v>https://www.google.co.jp/maps?q=35.619556,139.665255</v>
      </c>
      <c r="P341" s="14">
        <v>35.619556000000003</v>
      </c>
      <c r="Q341" s="14">
        <v>139.665255</v>
      </c>
    </row>
    <row r="342" spans="1:17">
      <c r="A342" s="14">
        <v>340</v>
      </c>
      <c r="B342" s="14" t="s">
        <v>306</v>
      </c>
      <c r="C342" s="14" t="s">
        <v>2818</v>
      </c>
      <c r="D342" s="14" t="s">
        <v>1913</v>
      </c>
      <c r="F342" s="14" t="s">
        <v>880</v>
      </c>
      <c r="G342" s="14" t="s">
        <v>3898</v>
      </c>
      <c r="H342" s="14" t="s">
        <v>307</v>
      </c>
      <c r="I342" s="14" t="s">
        <v>308</v>
      </c>
      <c r="J342" s="14" t="s">
        <v>2819</v>
      </c>
      <c r="K342" s="14" t="s">
        <v>1917</v>
      </c>
      <c r="L342" s="14" t="s">
        <v>2820</v>
      </c>
      <c r="M342" s="14" t="s">
        <v>1201</v>
      </c>
      <c r="N342" s="14" t="s">
        <v>2821</v>
      </c>
      <c r="O342" s="14" t="str">
        <f t="shared" si="5"/>
        <v>https://www.google.co.jp/maps?q=35.6498575,139.6249049</v>
      </c>
      <c r="P342" s="14">
        <v>35.649857500000003</v>
      </c>
      <c r="Q342" s="14">
        <v>139.62490489999999</v>
      </c>
    </row>
    <row r="343" spans="1:17">
      <c r="A343" s="14">
        <v>341</v>
      </c>
      <c r="B343" s="14" t="s">
        <v>277</v>
      </c>
      <c r="C343" s="14" t="s">
        <v>2822</v>
      </c>
      <c r="D343" s="14" t="s">
        <v>1913</v>
      </c>
      <c r="F343" s="14" t="s">
        <v>880</v>
      </c>
      <c r="G343" s="14" t="s">
        <v>2128</v>
      </c>
      <c r="H343" s="14" t="s">
        <v>2823</v>
      </c>
      <c r="I343" s="14" t="s">
        <v>278</v>
      </c>
      <c r="J343" s="14" t="s">
        <v>2824</v>
      </c>
      <c r="K343" s="14" t="s">
        <v>1917</v>
      </c>
      <c r="L343" s="14" t="s">
        <v>2606</v>
      </c>
      <c r="M343" s="14" t="s">
        <v>1201</v>
      </c>
      <c r="N343" s="14" t="s">
        <v>2825</v>
      </c>
      <c r="O343" s="14" t="str">
        <f t="shared" si="5"/>
        <v>https://www.google.co.jp/maps?q=35.647331,139.621743</v>
      </c>
      <c r="P343" s="14">
        <v>35.647331000000001</v>
      </c>
      <c r="Q343" s="14">
        <v>139.62174300000001</v>
      </c>
    </row>
    <row r="344" spans="1:17">
      <c r="A344" s="14">
        <v>342</v>
      </c>
      <c r="B344" s="14" t="s">
        <v>2826</v>
      </c>
      <c r="C344" s="14" t="s">
        <v>2827</v>
      </c>
      <c r="D344" s="14" t="s">
        <v>1913</v>
      </c>
      <c r="F344" s="14" t="s">
        <v>880</v>
      </c>
      <c r="G344" s="14" t="s">
        <v>2828</v>
      </c>
      <c r="H344" s="14" t="s">
        <v>3899</v>
      </c>
      <c r="I344" s="14" t="s">
        <v>131</v>
      </c>
      <c r="J344" s="14" t="s">
        <v>131</v>
      </c>
      <c r="K344" s="14" t="s">
        <v>1917</v>
      </c>
      <c r="L344" s="14" t="s">
        <v>2829</v>
      </c>
      <c r="M344" s="14" t="s">
        <v>1222</v>
      </c>
      <c r="N344" s="14" t="s">
        <v>2830</v>
      </c>
      <c r="O344" s="14" t="str">
        <f t="shared" si="5"/>
        <v>https://www.google.co.jp/maps?q=35.6399371,139.6658269</v>
      </c>
      <c r="P344" s="14">
        <v>35.639937099999997</v>
      </c>
      <c r="Q344" s="14">
        <v>139.66582690000001</v>
      </c>
    </row>
    <row r="345" spans="1:17">
      <c r="A345" s="14">
        <v>343</v>
      </c>
      <c r="B345" s="14" t="s">
        <v>2831</v>
      </c>
      <c r="C345" s="14" t="s">
        <v>2832</v>
      </c>
      <c r="D345" s="14" t="s">
        <v>1913</v>
      </c>
      <c r="F345" s="14" t="s">
        <v>880</v>
      </c>
      <c r="G345" s="14" t="s">
        <v>2833</v>
      </c>
      <c r="H345" s="14" t="s">
        <v>126</v>
      </c>
      <c r="I345" s="14" t="s">
        <v>127</v>
      </c>
      <c r="J345" s="14" t="s">
        <v>127</v>
      </c>
      <c r="K345" s="14" t="s">
        <v>1917</v>
      </c>
      <c r="L345" s="14" t="s">
        <v>2834</v>
      </c>
      <c r="M345" s="14" t="s">
        <v>2835</v>
      </c>
      <c r="N345" s="14" t="s">
        <v>2836</v>
      </c>
      <c r="O345" s="14" t="str">
        <f t="shared" si="5"/>
        <v>https://www.google.co.jp/maps?q=35.641539,139.648348</v>
      </c>
      <c r="P345" s="14">
        <v>35.641539000000002</v>
      </c>
      <c r="Q345" s="14">
        <v>139.648348</v>
      </c>
    </row>
    <row r="346" spans="1:17">
      <c r="A346" s="14">
        <v>344</v>
      </c>
      <c r="B346" s="14" t="s">
        <v>2837</v>
      </c>
      <c r="C346" s="14" t="s">
        <v>2838</v>
      </c>
      <c r="D346" s="14" t="s">
        <v>1913</v>
      </c>
      <c r="F346" s="14" t="s">
        <v>880</v>
      </c>
      <c r="G346" s="14" t="s">
        <v>2257</v>
      </c>
      <c r="H346" s="14" t="s">
        <v>382</v>
      </c>
      <c r="I346" s="14" t="s">
        <v>383</v>
      </c>
      <c r="J346" s="14" t="s">
        <v>2839</v>
      </c>
      <c r="K346" s="14" t="s">
        <v>1917</v>
      </c>
      <c r="L346" s="14" t="s">
        <v>2840</v>
      </c>
      <c r="M346" s="14" t="s">
        <v>1771</v>
      </c>
      <c r="N346" s="14" t="s">
        <v>2841</v>
      </c>
      <c r="O346" s="14" t="str">
        <f t="shared" si="5"/>
        <v>https://www.google.co.jp/maps?q=35.63283,139.643103</v>
      </c>
      <c r="P346" s="14">
        <v>35.632829999999998</v>
      </c>
      <c r="Q346" s="14">
        <v>139.643103</v>
      </c>
    </row>
    <row r="347" spans="1:17">
      <c r="A347" s="14">
        <v>345</v>
      </c>
      <c r="B347" s="14" t="s">
        <v>2842</v>
      </c>
      <c r="C347" s="14" t="s">
        <v>2843</v>
      </c>
      <c r="D347" s="14" t="s">
        <v>1913</v>
      </c>
      <c r="F347" s="14" t="s">
        <v>880</v>
      </c>
      <c r="G347" s="14" t="s">
        <v>2257</v>
      </c>
      <c r="H347" s="14" t="s">
        <v>417</v>
      </c>
      <c r="I347" s="14" t="s">
        <v>418</v>
      </c>
      <c r="J347" s="14" t="s">
        <v>2844</v>
      </c>
      <c r="K347" s="14" t="s">
        <v>1917</v>
      </c>
      <c r="L347" s="14" t="s">
        <v>2845</v>
      </c>
      <c r="M347" s="14" t="s">
        <v>1301</v>
      </c>
      <c r="N347" s="14" t="s">
        <v>2846</v>
      </c>
      <c r="O347" s="14" t="str">
        <f t="shared" si="5"/>
        <v>https://www.google.co.jp/maps?q=35.647518,139.607093</v>
      </c>
      <c r="P347" s="14">
        <v>35.647517999999998</v>
      </c>
      <c r="Q347" s="14">
        <v>139.60709299999999</v>
      </c>
    </row>
    <row r="348" spans="1:17">
      <c r="A348" s="14">
        <v>346</v>
      </c>
      <c r="B348" s="14" t="s">
        <v>389</v>
      </c>
      <c r="C348" s="14" t="s">
        <v>2847</v>
      </c>
      <c r="D348" s="14" t="s">
        <v>1913</v>
      </c>
      <c r="F348" s="14" t="s">
        <v>880</v>
      </c>
      <c r="G348" s="14" t="s">
        <v>2257</v>
      </c>
      <c r="H348" s="14" t="s">
        <v>81</v>
      </c>
      <c r="I348" s="14" t="s">
        <v>82</v>
      </c>
      <c r="J348" s="14" t="s">
        <v>2848</v>
      </c>
      <c r="K348" s="14" t="s">
        <v>1917</v>
      </c>
      <c r="L348" s="14" t="s">
        <v>2849</v>
      </c>
      <c r="M348" s="14" t="s">
        <v>1194</v>
      </c>
      <c r="N348" s="14" t="s">
        <v>2850</v>
      </c>
      <c r="O348" s="14" t="str">
        <f t="shared" si="5"/>
        <v>https://www.google.co.jp/maps?q=35.649091,139.631932</v>
      </c>
      <c r="P348" s="14">
        <v>35.649090999999999</v>
      </c>
      <c r="Q348" s="14">
        <v>139.63193200000001</v>
      </c>
    </row>
    <row r="349" spans="1:17">
      <c r="A349" s="14">
        <v>347</v>
      </c>
      <c r="B349" s="14" t="s">
        <v>2851</v>
      </c>
      <c r="C349" s="14" t="s">
        <v>2852</v>
      </c>
      <c r="D349" s="14" t="s">
        <v>1913</v>
      </c>
      <c r="F349" s="14" t="s">
        <v>880</v>
      </c>
      <c r="G349" s="14" t="s">
        <v>2128</v>
      </c>
      <c r="H349" s="14" t="s">
        <v>2853</v>
      </c>
      <c r="I349" s="14" t="s">
        <v>2854</v>
      </c>
      <c r="J349" s="14" t="s">
        <v>2855</v>
      </c>
      <c r="K349" s="14" t="s">
        <v>1917</v>
      </c>
      <c r="L349" s="14" t="s">
        <v>2856</v>
      </c>
      <c r="M349" s="14" t="s">
        <v>1771</v>
      </c>
      <c r="N349" s="14" t="s">
        <v>2857</v>
      </c>
      <c r="O349" s="14" t="str">
        <f t="shared" si="5"/>
        <v>https://www.google.co.jp/maps?q=35.6216864,139.644848899999</v>
      </c>
      <c r="P349" s="14">
        <v>35.621686400000002</v>
      </c>
      <c r="Q349" s="14">
        <v>139.644848899999</v>
      </c>
    </row>
    <row r="350" spans="1:17">
      <c r="A350" s="14">
        <v>348</v>
      </c>
      <c r="B350" s="14" t="s">
        <v>412</v>
      </c>
      <c r="C350" s="14" t="s">
        <v>2858</v>
      </c>
      <c r="D350" s="14" t="s">
        <v>1913</v>
      </c>
      <c r="F350" s="14" t="s">
        <v>880</v>
      </c>
      <c r="G350" s="14" t="s">
        <v>2859</v>
      </c>
      <c r="H350" s="14" t="s">
        <v>3900</v>
      </c>
      <c r="I350" s="14" t="s">
        <v>413</v>
      </c>
      <c r="J350" s="14" t="s">
        <v>2860</v>
      </c>
      <c r="K350" s="14" t="s">
        <v>1917</v>
      </c>
      <c r="L350" s="14" t="s">
        <v>2861</v>
      </c>
      <c r="M350" s="14" t="s">
        <v>2862</v>
      </c>
      <c r="N350" s="14" t="s">
        <v>2863</v>
      </c>
      <c r="O350" s="14" t="str">
        <f t="shared" si="5"/>
        <v>https://www.google.co.jp/maps?q=35.6650201,139.6604711</v>
      </c>
      <c r="P350" s="14">
        <v>35.6650201</v>
      </c>
      <c r="Q350" s="14">
        <v>139.6604711</v>
      </c>
    </row>
    <row r="351" spans="1:17">
      <c r="A351" s="14">
        <v>349</v>
      </c>
      <c r="B351" s="14" t="s">
        <v>229</v>
      </c>
      <c r="C351" s="14" t="s">
        <v>2864</v>
      </c>
      <c r="D351" s="14" t="s">
        <v>1913</v>
      </c>
      <c r="F351" s="14" t="s">
        <v>880</v>
      </c>
      <c r="G351" s="14" t="s">
        <v>2282</v>
      </c>
      <c r="H351" s="14" t="s">
        <v>230</v>
      </c>
      <c r="I351" s="14" t="s">
        <v>231</v>
      </c>
      <c r="J351" s="14" t="s">
        <v>231</v>
      </c>
      <c r="K351" s="14" t="s">
        <v>1917</v>
      </c>
      <c r="L351" s="14" t="s">
        <v>2865</v>
      </c>
      <c r="M351" s="14" t="s">
        <v>2866</v>
      </c>
      <c r="N351" s="14" t="s">
        <v>2867</v>
      </c>
      <c r="O351" s="14" t="str">
        <f t="shared" si="5"/>
        <v>https://www.google.co.jp/maps?q=35.6692545,139.6528038</v>
      </c>
      <c r="P351" s="14">
        <v>35.669254500000001</v>
      </c>
      <c r="Q351" s="14">
        <v>139.65280379999999</v>
      </c>
    </row>
    <row r="352" spans="1:17">
      <c r="A352" s="14">
        <v>350</v>
      </c>
      <c r="B352" s="14" t="s">
        <v>226</v>
      </c>
      <c r="C352" s="14" t="s">
        <v>2868</v>
      </c>
      <c r="D352" s="14" t="s">
        <v>1913</v>
      </c>
      <c r="F352" s="14" t="s">
        <v>880</v>
      </c>
      <c r="G352" s="14" t="s">
        <v>2282</v>
      </c>
      <c r="H352" s="14" t="s">
        <v>227</v>
      </c>
      <c r="I352" s="14" t="s">
        <v>228</v>
      </c>
      <c r="J352" s="14" t="s">
        <v>2869</v>
      </c>
      <c r="K352" s="14" t="s">
        <v>1917</v>
      </c>
      <c r="L352" s="14" t="s">
        <v>2870</v>
      </c>
      <c r="M352" s="14" t="s">
        <v>2866</v>
      </c>
      <c r="N352" s="14" t="s">
        <v>2871</v>
      </c>
      <c r="O352" s="14" t="str">
        <f t="shared" si="5"/>
        <v>https://www.google.co.jp/maps?q=35.6646594,139.6477001</v>
      </c>
      <c r="P352" s="14">
        <v>35.664659399999998</v>
      </c>
      <c r="Q352" s="14">
        <v>139.64770010000001</v>
      </c>
    </row>
    <row r="353" spans="1:17">
      <c r="A353" s="14">
        <v>351</v>
      </c>
      <c r="B353" s="14" t="s">
        <v>486</v>
      </c>
      <c r="C353" s="14" t="s">
        <v>2872</v>
      </c>
      <c r="D353" s="14" t="s">
        <v>1913</v>
      </c>
      <c r="F353" s="14" t="s">
        <v>880</v>
      </c>
      <c r="G353" s="14" t="s">
        <v>2873</v>
      </c>
      <c r="H353" s="26" t="s">
        <v>4344</v>
      </c>
      <c r="I353" s="26" t="s">
        <v>4345</v>
      </c>
      <c r="J353" s="26" t="s">
        <v>4346</v>
      </c>
      <c r="K353" s="14" t="s">
        <v>1917</v>
      </c>
      <c r="L353" s="14" t="s">
        <v>2874</v>
      </c>
      <c r="M353" s="14" t="s">
        <v>2875</v>
      </c>
      <c r="N353" s="14" t="s">
        <v>2876</v>
      </c>
      <c r="O353" s="14" t="str">
        <f t="shared" si="5"/>
        <v>https://www.google.co.jp/maps?q=35.6628301,139.6505175</v>
      </c>
      <c r="P353" s="14">
        <v>35.662830100000001</v>
      </c>
      <c r="Q353" s="14">
        <v>139.65051750000001</v>
      </c>
    </row>
    <row r="354" spans="1:17">
      <c r="A354" s="14">
        <v>352</v>
      </c>
      <c r="B354" s="14" t="s">
        <v>351</v>
      </c>
      <c r="C354" s="14" t="s">
        <v>2877</v>
      </c>
      <c r="D354" s="14" t="s">
        <v>1913</v>
      </c>
      <c r="F354" s="14" t="s">
        <v>880</v>
      </c>
      <c r="G354" s="14" t="s">
        <v>2878</v>
      </c>
      <c r="H354" s="14" t="s">
        <v>352</v>
      </c>
      <c r="I354" s="14" t="s">
        <v>353</v>
      </c>
      <c r="J354" s="14" t="s">
        <v>2879</v>
      </c>
      <c r="K354" s="14" t="s">
        <v>1917</v>
      </c>
      <c r="L354" s="14" t="s">
        <v>2880</v>
      </c>
      <c r="M354" s="14" t="s">
        <v>2881</v>
      </c>
      <c r="N354" s="14" t="s">
        <v>2882</v>
      </c>
      <c r="O354" s="14" t="str">
        <f t="shared" si="5"/>
        <v>https://www.google.co.jp/maps?q=35.658898,139.638901</v>
      </c>
      <c r="P354" s="14">
        <v>35.658898000000001</v>
      </c>
      <c r="Q354" s="14">
        <v>139.638901</v>
      </c>
    </row>
    <row r="355" spans="1:17">
      <c r="A355" s="14">
        <v>353</v>
      </c>
      <c r="B355" s="14" t="s">
        <v>546</v>
      </c>
      <c r="C355" s="14" t="s">
        <v>2883</v>
      </c>
      <c r="D355" s="14" t="s">
        <v>1913</v>
      </c>
      <c r="F355" s="14" t="s">
        <v>880</v>
      </c>
      <c r="G355" s="14" t="s">
        <v>2884</v>
      </c>
      <c r="H355" s="14" t="s">
        <v>3901</v>
      </c>
      <c r="I355" s="14" t="s">
        <v>88</v>
      </c>
      <c r="J355" s="14" t="s">
        <v>2885</v>
      </c>
      <c r="K355" s="14" t="s">
        <v>1917</v>
      </c>
      <c r="L355" s="14" t="s">
        <v>2886</v>
      </c>
      <c r="M355" s="14" t="s">
        <v>1648</v>
      </c>
      <c r="N355" s="14" t="s">
        <v>2887</v>
      </c>
      <c r="O355" s="14" t="str">
        <f t="shared" si="5"/>
        <v>https://www.google.co.jp/maps?q=35.6383094,139.660083</v>
      </c>
      <c r="P355" s="14">
        <v>35.638309399999997</v>
      </c>
      <c r="Q355" s="14">
        <v>139.66008299999999</v>
      </c>
    </row>
    <row r="356" spans="1:17">
      <c r="A356" s="14">
        <v>354</v>
      </c>
      <c r="B356" s="14" t="s">
        <v>302</v>
      </c>
      <c r="C356" s="14" t="s">
        <v>2888</v>
      </c>
      <c r="D356" s="14" t="s">
        <v>1913</v>
      </c>
      <c r="F356" s="14" t="s">
        <v>880</v>
      </c>
      <c r="G356" s="14" t="s">
        <v>2540</v>
      </c>
      <c r="H356" s="14" t="s">
        <v>105</v>
      </c>
      <c r="I356" s="14" t="s">
        <v>106</v>
      </c>
      <c r="J356" s="14" t="s">
        <v>2889</v>
      </c>
      <c r="K356" s="14" t="s">
        <v>1917</v>
      </c>
      <c r="L356" s="14" t="s">
        <v>2890</v>
      </c>
      <c r="M356" s="14" t="s">
        <v>1214</v>
      </c>
      <c r="N356" s="14" t="s">
        <v>2891</v>
      </c>
      <c r="O356" s="14" t="str">
        <f t="shared" si="5"/>
        <v>https://www.google.co.jp/maps?q=35.650327,139.669357</v>
      </c>
      <c r="P356" s="14">
        <v>35.650326999999997</v>
      </c>
      <c r="Q356" s="14">
        <v>139.66935699999999</v>
      </c>
    </row>
    <row r="357" spans="1:17">
      <c r="A357" s="14">
        <v>355</v>
      </c>
      <c r="B357" s="14" t="s">
        <v>608</v>
      </c>
      <c r="C357" s="14" t="s">
        <v>2892</v>
      </c>
      <c r="D357" s="14" t="s">
        <v>1913</v>
      </c>
      <c r="F357" s="14" t="s">
        <v>880</v>
      </c>
      <c r="G357" s="14" t="s">
        <v>2116</v>
      </c>
      <c r="H357" s="14" t="s">
        <v>609</v>
      </c>
      <c r="I357" s="14" t="s">
        <v>610</v>
      </c>
      <c r="J357" s="14" t="s">
        <v>2893</v>
      </c>
      <c r="K357" s="14" t="s">
        <v>1917</v>
      </c>
      <c r="L357" s="14" t="s">
        <v>2894</v>
      </c>
      <c r="M357" s="14" t="s">
        <v>1535</v>
      </c>
      <c r="N357" s="14" t="s">
        <v>2895</v>
      </c>
      <c r="O357" s="14" t="str">
        <f t="shared" si="5"/>
        <v>https://www.google.co.jp/maps?q=35.6192203,139.6260066</v>
      </c>
      <c r="P357" s="14">
        <v>35.619220300000002</v>
      </c>
      <c r="Q357" s="14">
        <v>139.62600660000001</v>
      </c>
    </row>
    <row r="358" spans="1:17">
      <c r="A358" s="14">
        <v>356</v>
      </c>
      <c r="B358" s="14" t="s">
        <v>2896</v>
      </c>
      <c r="C358" s="14" t="s">
        <v>4216</v>
      </c>
      <c r="D358" s="14" t="s">
        <v>1913</v>
      </c>
      <c r="F358" s="14" t="s">
        <v>880</v>
      </c>
      <c r="G358" s="14" t="s">
        <v>2897</v>
      </c>
      <c r="H358" s="14" t="s">
        <v>606</v>
      </c>
      <c r="I358" s="14" t="s">
        <v>607</v>
      </c>
      <c r="J358" s="14" t="s">
        <v>2898</v>
      </c>
      <c r="K358" s="14" t="s">
        <v>2491</v>
      </c>
      <c r="L358" s="14" t="s">
        <v>2899</v>
      </c>
      <c r="M358" s="14" t="s">
        <v>1535</v>
      </c>
      <c r="N358" s="14" t="s">
        <v>2900</v>
      </c>
      <c r="O358" s="14" t="str">
        <f t="shared" si="5"/>
        <v>https://www.google.co.jp/maps?q=35.6183703,139.6334142</v>
      </c>
      <c r="P358" s="14">
        <v>35.618370300000002</v>
      </c>
      <c r="Q358" s="14">
        <v>139.6334142</v>
      </c>
    </row>
    <row r="359" spans="1:17">
      <c r="A359" s="14">
        <v>357</v>
      </c>
      <c r="B359" s="14" t="s">
        <v>410</v>
      </c>
      <c r="C359" s="14" t="s">
        <v>2901</v>
      </c>
      <c r="D359" s="14" t="s">
        <v>1913</v>
      </c>
      <c r="F359" s="14" t="s">
        <v>880</v>
      </c>
      <c r="G359" s="14" t="s">
        <v>2151</v>
      </c>
      <c r="H359" s="14" t="s">
        <v>3902</v>
      </c>
      <c r="I359" s="14" t="s">
        <v>411</v>
      </c>
      <c r="J359" s="14" t="s">
        <v>2902</v>
      </c>
      <c r="K359" s="14" t="s">
        <v>1917</v>
      </c>
      <c r="L359" s="14" t="s">
        <v>2903</v>
      </c>
      <c r="M359" s="14" t="s">
        <v>1654</v>
      </c>
      <c r="N359" s="14" t="s">
        <v>2904</v>
      </c>
      <c r="O359" s="14" t="str">
        <f t="shared" si="5"/>
        <v>https://www.google.co.jp/maps?q=35.6644444,139.628479</v>
      </c>
      <c r="P359" s="14">
        <v>35.664444400000001</v>
      </c>
      <c r="Q359" s="14">
        <v>139.628479</v>
      </c>
    </row>
    <row r="360" spans="1:17">
      <c r="A360" s="14">
        <v>358</v>
      </c>
      <c r="B360" s="14" t="s">
        <v>574</v>
      </c>
      <c r="C360" s="14" t="s">
        <v>2905</v>
      </c>
      <c r="D360" s="14" t="s">
        <v>1913</v>
      </c>
      <c r="F360" s="14" t="s">
        <v>880</v>
      </c>
      <c r="G360" s="14" t="s">
        <v>2166</v>
      </c>
      <c r="H360" s="14" t="s">
        <v>575</v>
      </c>
      <c r="I360" s="14" t="s">
        <v>576</v>
      </c>
      <c r="J360" s="14" t="s">
        <v>2906</v>
      </c>
      <c r="K360" s="14" t="s">
        <v>1917</v>
      </c>
      <c r="L360" s="14" t="s">
        <v>2907</v>
      </c>
      <c r="N360" s="14" t="s">
        <v>2908</v>
      </c>
      <c r="O360" s="14" t="str">
        <f t="shared" si="5"/>
        <v>https://www.google.co.jp/maps?q=35.6161147,139.6577756</v>
      </c>
      <c r="P360" s="14">
        <v>35.616114699999997</v>
      </c>
      <c r="Q360" s="14">
        <v>139.65777560000001</v>
      </c>
    </row>
    <row r="361" spans="1:17">
      <c r="A361" s="14">
        <v>359</v>
      </c>
      <c r="B361" s="14" t="s">
        <v>465</v>
      </c>
      <c r="C361" s="14" t="s">
        <v>2909</v>
      </c>
      <c r="D361" s="14" t="s">
        <v>1913</v>
      </c>
      <c r="F361" s="14" t="s">
        <v>880</v>
      </c>
      <c r="G361" s="14" t="s">
        <v>2910</v>
      </c>
      <c r="H361" s="14" t="s">
        <v>466</v>
      </c>
      <c r="I361" s="14" t="s">
        <v>467</v>
      </c>
      <c r="K361" s="14" t="s">
        <v>1917</v>
      </c>
      <c r="L361" s="14" t="s">
        <v>2911</v>
      </c>
      <c r="M361" s="14" t="s">
        <v>1095</v>
      </c>
      <c r="N361" s="14" t="s">
        <v>2912</v>
      </c>
      <c r="O361" s="14" t="str">
        <f t="shared" si="5"/>
        <v>https://www.google.co.jp/maps?q=35.6708176,139.6013725</v>
      </c>
      <c r="P361" s="14">
        <v>35.670817599999999</v>
      </c>
      <c r="Q361" s="14">
        <v>139.6013725</v>
      </c>
    </row>
    <row r="362" spans="1:17">
      <c r="A362" s="14">
        <v>360</v>
      </c>
      <c r="B362" s="14" t="s">
        <v>2913</v>
      </c>
      <c r="C362" s="14" t="s">
        <v>2914</v>
      </c>
      <c r="D362" s="14" t="s">
        <v>1913</v>
      </c>
      <c r="F362" s="14" t="s">
        <v>880</v>
      </c>
      <c r="G362" s="14" t="s">
        <v>2172</v>
      </c>
      <c r="H362" s="14" t="s">
        <v>2915</v>
      </c>
      <c r="I362" s="14" t="s">
        <v>123</v>
      </c>
      <c r="J362" s="14" t="s">
        <v>2916</v>
      </c>
      <c r="K362" s="14" t="s">
        <v>1917</v>
      </c>
      <c r="L362" s="14" t="s">
        <v>2917</v>
      </c>
      <c r="M362" s="14" t="s">
        <v>1214</v>
      </c>
      <c r="N362" s="14" t="s">
        <v>2918</v>
      </c>
      <c r="O362" s="14" t="str">
        <f t="shared" si="5"/>
        <v>https://www.google.co.jp/maps?q=35.6384299,139.6681172</v>
      </c>
      <c r="P362" s="14">
        <v>35.638429899999998</v>
      </c>
      <c r="Q362" s="14">
        <v>139.66811720000001</v>
      </c>
    </row>
    <row r="363" spans="1:17">
      <c r="A363" s="14">
        <v>361</v>
      </c>
      <c r="B363" s="14" t="s">
        <v>271</v>
      </c>
      <c r="C363" s="14" t="s">
        <v>2919</v>
      </c>
      <c r="D363" s="14" t="s">
        <v>1913</v>
      </c>
      <c r="F363" s="14" t="s">
        <v>880</v>
      </c>
      <c r="G363" s="14" t="s">
        <v>2128</v>
      </c>
      <c r="H363" s="14" t="s">
        <v>272</v>
      </c>
      <c r="I363" s="14" t="s">
        <v>273</v>
      </c>
      <c r="J363" s="14" t="s">
        <v>2920</v>
      </c>
      <c r="K363" s="14" t="s">
        <v>1917</v>
      </c>
      <c r="L363" s="14" t="s">
        <v>2921</v>
      </c>
      <c r="M363" s="14" t="s">
        <v>1201</v>
      </c>
      <c r="N363" s="14" t="s">
        <v>2922</v>
      </c>
      <c r="O363" s="14" t="str">
        <f t="shared" si="5"/>
        <v>https://www.google.co.jp/maps?q=35.655723,139.617914</v>
      </c>
      <c r="P363" s="14">
        <v>35.655723000000002</v>
      </c>
      <c r="Q363" s="14">
        <v>139.61791400000001</v>
      </c>
    </row>
    <row r="364" spans="1:17">
      <c r="A364" s="14">
        <v>362</v>
      </c>
      <c r="B364" s="14" t="s">
        <v>538</v>
      </c>
      <c r="C364" s="14" t="s">
        <v>2923</v>
      </c>
      <c r="D364" s="14" t="s">
        <v>1913</v>
      </c>
      <c r="F364" s="14" t="s">
        <v>880</v>
      </c>
      <c r="G364" s="14" t="s">
        <v>2257</v>
      </c>
      <c r="H364" s="14" t="s">
        <v>68</v>
      </c>
      <c r="I364" s="14" t="s">
        <v>69</v>
      </c>
      <c r="J364" s="14" t="s">
        <v>2924</v>
      </c>
      <c r="K364" s="14" t="s">
        <v>1917</v>
      </c>
      <c r="L364" s="14" t="s">
        <v>2925</v>
      </c>
      <c r="M364" s="14" t="s">
        <v>1222</v>
      </c>
      <c r="N364" s="14" t="s">
        <v>2926</v>
      </c>
      <c r="O364" s="14" t="str">
        <f t="shared" si="5"/>
        <v>https://www.google.co.jp/maps?q=35.6437647,139.6732317</v>
      </c>
      <c r="P364" s="14">
        <v>35.643764699999998</v>
      </c>
      <c r="Q364" s="14">
        <v>139.6732317</v>
      </c>
    </row>
    <row r="365" spans="1:17">
      <c r="A365" s="14">
        <v>363</v>
      </c>
      <c r="B365" s="14" t="s">
        <v>416</v>
      </c>
      <c r="C365" s="14" t="s">
        <v>2927</v>
      </c>
      <c r="D365" s="14" t="s">
        <v>1913</v>
      </c>
      <c r="F365" s="14" t="s">
        <v>880</v>
      </c>
      <c r="G365" s="14" t="s">
        <v>2151</v>
      </c>
      <c r="H365" s="14" t="s">
        <v>3903</v>
      </c>
      <c r="I365" s="14" t="s">
        <v>73</v>
      </c>
      <c r="J365" s="14" t="s">
        <v>2928</v>
      </c>
      <c r="K365" s="14" t="s">
        <v>1917</v>
      </c>
      <c r="L365" s="14" t="s">
        <v>2929</v>
      </c>
      <c r="M365" s="14" t="s">
        <v>1696</v>
      </c>
      <c r="N365" s="14" t="s">
        <v>2930</v>
      </c>
      <c r="O365" s="14" t="str">
        <f t="shared" si="5"/>
        <v>https://www.google.co.jp/maps?q=35.6517164,139.6758852</v>
      </c>
      <c r="P365" s="14">
        <v>35.651716399999998</v>
      </c>
      <c r="Q365" s="14">
        <v>139.67588520000001</v>
      </c>
    </row>
    <row r="366" spans="1:17">
      <c r="A366" s="14">
        <v>364</v>
      </c>
      <c r="B366" s="14" t="s">
        <v>613</v>
      </c>
      <c r="C366" s="14" t="s">
        <v>2931</v>
      </c>
      <c r="D366" s="14" t="s">
        <v>1913</v>
      </c>
      <c r="F366" s="14" t="s">
        <v>880</v>
      </c>
      <c r="G366" s="14" t="s">
        <v>2116</v>
      </c>
      <c r="H366" s="14" t="s">
        <v>614</v>
      </c>
      <c r="I366" s="14" t="s">
        <v>615</v>
      </c>
      <c r="J366" s="14" t="s">
        <v>2932</v>
      </c>
      <c r="K366" s="14" t="s">
        <v>1917</v>
      </c>
      <c r="L366" s="14" t="s">
        <v>2933</v>
      </c>
      <c r="M366" s="14" t="s">
        <v>2934</v>
      </c>
      <c r="N366" s="14" t="s">
        <v>2935</v>
      </c>
      <c r="O366" s="14" t="str">
        <f t="shared" si="5"/>
        <v>https://www.google.co.jp/maps?q=35.6233306,139.6427213</v>
      </c>
      <c r="P366" s="14">
        <v>35.623330600000003</v>
      </c>
      <c r="Q366" s="14">
        <v>139.64272130000001</v>
      </c>
    </row>
    <row r="367" spans="1:17">
      <c r="A367" s="14">
        <v>365</v>
      </c>
      <c r="B367" s="14" t="s">
        <v>585</v>
      </c>
      <c r="C367" s="14" t="s">
        <v>2936</v>
      </c>
      <c r="D367" s="14" t="s">
        <v>1913</v>
      </c>
      <c r="F367" s="14" t="s">
        <v>880</v>
      </c>
      <c r="G367" s="14" t="s">
        <v>2116</v>
      </c>
      <c r="H367" s="14" t="s">
        <v>586</v>
      </c>
      <c r="I367" s="14" t="s">
        <v>587</v>
      </c>
      <c r="J367" s="14" t="s">
        <v>2937</v>
      </c>
      <c r="K367" s="14" t="s">
        <v>1917</v>
      </c>
      <c r="L367" s="14" t="s">
        <v>2938</v>
      </c>
      <c r="M367" s="14" t="s">
        <v>1771</v>
      </c>
      <c r="N367" s="14" t="s">
        <v>2939</v>
      </c>
      <c r="O367" s="14" t="str">
        <f t="shared" si="5"/>
        <v>https://www.google.co.jp/maps?q=35.6267273,139.6527035</v>
      </c>
      <c r="P367" s="14">
        <v>35.626727299999999</v>
      </c>
      <c r="Q367" s="14">
        <v>139.6527035</v>
      </c>
    </row>
    <row r="368" spans="1:17">
      <c r="A368" s="14">
        <v>366</v>
      </c>
      <c r="B368" s="14" t="s">
        <v>346</v>
      </c>
      <c r="C368" s="14" t="s">
        <v>2940</v>
      </c>
      <c r="D368" s="14" t="s">
        <v>1913</v>
      </c>
      <c r="F368" s="14" t="s">
        <v>880</v>
      </c>
      <c r="G368" s="14" t="s">
        <v>2128</v>
      </c>
      <c r="H368" s="26" t="s">
        <v>4347</v>
      </c>
      <c r="I368" s="14" t="s">
        <v>347</v>
      </c>
      <c r="J368" s="14" t="s">
        <v>2941</v>
      </c>
      <c r="K368" s="14" t="s">
        <v>1917</v>
      </c>
      <c r="L368" s="14" t="s">
        <v>2942</v>
      </c>
      <c r="M368" s="14" t="s">
        <v>1266</v>
      </c>
      <c r="N368" s="14" t="s">
        <v>2943</v>
      </c>
      <c r="O368" s="14" t="str">
        <f t="shared" si="5"/>
        <v>https://www.google.co.jp/maps?q=35.6300495,139.6372373</v>
      </c>
      <c r="P368" s="14">
        <v>35.630049499999998</v>
      </c>
      <c r="Q368" s="14">
        <v>139.63723730000001</v>
      </c>
    </row>
    <row r="369" spans="1:17">
      <c r="A369" s="14">
        <v>367</v>
      </c>
      <c r="B369" s="14" t="s">
        <v>284</v>
      </c>
      <c r="C369" s="14" t="s">
        <v>2944</v>
      </c>
      <c r="D369" s="14" t="s">
        <v>1913</v>
      </c>
      <c r="F369" s="14" t="s">
        <v>880</v>
      </c>
      <c r="G369" s="14" t="s">
        <v>2128</v>
      </c>
      <c r="H369" s="14" t="s">
        <v>285</v>
      </c>
      <c r="I369" s="14" t="s">
        <v>286</v>
      </c>
      <c r="J369" s="14" t="s">
        <v>2945</v>
      </c>
      <c r="K369" s="14" t="s">
        <v>1917</v>
      </c>
      <c r="L369" s="14" t="s">
        <v>2946</v>
      </c>
      <c r="M369" s="14" t="s">
        <v>1266</v>
      </c>
      <c r="N369" s="14" t="s">
        <v>2947</v>
      </c>
      <c r="O369" s="14" t="str">
        <f t="shared" si="5"/>
        <v>https://www.google.co.jp/maps?q=35.628697,139.634883</v>
      </c>
      <c r="P369" s="14">
        <v>35.628697000000003</v>
      </c>
      <c r="Q369" s="14">
        <v>139.634883</v>
      </c>
    </row>
    <row r="370" spans="1:17">
      <c r="A370" s="14">
        <v>368</v>
      </c>
      <c r="B370" s="14" t="s">
        <v>300</v>
      </c>
      <c r="C370" s="14" t="s">
        <v>2948</v>
      </c>
      <c r="D370" s="14" t="s">
        <v>1913</v>
      </c>
      <c r="F370" s="14" t="s">
        <v>880</v>
      </c>
      <c r="G370" s="14" t="s">
        <v>2128</v>
      </c>
      <c r="H370" s="14" t="s">
        <v>109</v>
      </c>
      <c r="I370" s="14" t="s">
        <v>110</v>
      </c>
      <c r="J370" s="14" t="s">
        <v>2949</v>
      </c>
      <c r="K370" s="14" t="s">
        <v>1917</v>
      </c>
      <c r="L370" s="14" t="s">
        <v>2397</v>
      </c>
      <c r="M370" s="14" t="s">
        <v>1871</v>
      </c>
      <c r="N370" s="14" t="s">
        <v>2950</v>
      </c>
      <c r="O370" s="14" t="str">
        <f t="shared" si="5"/>
        <v>https://www.google.co.jp/maps?q=35.646753,139.66354</v>
      </c>
      <c r="P370" s="14">
        <v>35.646752999999997</v>
      </c>
      <c r="Q370" s="14">
        <v>139.66354000000001</v>
      </c>
    </row>
    <row r="371" spans="1:17">
      <c r="A371" s="14">
        <v>369</v>
      </c>
      <c r="B371" s="14" t="s">
        <v>2951</v>
      </c>
      <c r="C371" s="14" t="s">
        <v>2952</v>
      </c>
      <c r="D371" s="14" t="s">
        <v>1913</v>
      </c>
      <c r="F371" s="14" t="s">
        <v>880</v>
      </c>
      <c r="G371" s="14" t="s">
        <v>2246</v>
      </c>
      <c r="H371" s="14" t="s">
        <v>3904</v>
      </c>
      <c r="I371" s="14" t="s">
        <v>183</v>
      </c>
      <c r="J371" s="14" t="s">
        <v>2953</v>
      </c>
      <c r="K371" s="14" t="s">
        <v>1917</v>
      </c>
      <c r="L371" s="14" t="s">
        <v>2954</v>
      </c>
      <c r="M371" s="14" t="s">
        <v>1648</v>
      </c>
      <c r="N371" s="14" t="s">
        <v>2955</v>
      </c>
      <c r="O371" s="14" t="str">
        <f t="shared" si="5"/>
        <v>https://www.google.co.jp/maps?q=35.6300302,139.6534774</v>
      </c>
      <c r="P371" s="14">
        <v>35.6300302</v>
      </c>
      <c r="Q371" s="14">
        <v>139.65347740000001</v>
      </c>
    </row>
    <row r="372" spans="1:17">
      <c r="A372" s="14">
        <v>370</v>
      </c>
      <c r="B372" s="14" t="s">
        <v>200</v>
      </c>
      <c r="C372" s="14" t="s">
        <v>2956</v>
      </c>
      <c r="D372" s="14" t="s">
        <v>1913</v>
      </c>
      <c r="F372" s="14" t="s">
        <v>880</v>
      </c>
      <c r="G372" s="14" t="s">
        <v>4217</v>
      </c>
      <c r="H372" s="14" t="s">
        <v>201</v>
      </c>
      <c r="I372" s="14" t="s">
        <v>202</v>
      </c>
      <c r="J372" s="14" t="s">
        <v>2957</v>
      </c>
      <c r="K372" s="14" t="s">
        <v>1917</v>
      </c>
      <c r="L372" s="14" t="s">
        <v>2958</v>
      </c>
      <c r="M372" s="14" t="s">
        <v>1095</v>
      </c>
      <c r="N372" s="14" t="s">
        <v>2959</v>
      </c>
      <c r="O372" s="14" t="str">
        <f t="shared" si="5"/>
        <v>https://www.google.co.jp/maps?q=35.6715506,139.599213</v>
      </c>
      <c r="P372" s="14">
        <v>35.671550600000003</v>
      </c>
      <c r="Q372" s="14">
        <v>139.59921299999999</v>
      </c>
    </row>
    <row r="373" spans="1:17">
      <c r="A373" s="14">
        <v>371</v>
      </c>
      <c r="B373" s="14" t="s">
        <v>196</v>
      </c>
      <c r="C373" s="14" t="s">
        <v>2960</v>
      </c>
      <c r="D373" s="14" t="s">
        <v>1913</v>
      </c>
      <c r="F373" s="14" t="s">
        <v>880</v>
      </c>
      <c r="G373" s="14" t="s">
        <v>4217</v>
      </c>
      <c r="H373" s="14" t="s">
        <v>4218</v>
      </c>
      <c r="I373" s="14" t="s">
        <v>198</v>
      </c>
      <c r="J373" s="14" t="s">
        <v>2961</v>
      </c>
      <c r="K373" s="14" t="s">
        <v>1917</v>
      </c>
      <c r="L373" s="14" t="s">
        <v>2962</v>
      </c>
      <c r="M373" s="14" t="s">
        <v>1095</v>
      </c>
      <c r="N373" s="14" t="s">
        <v>2963</v>
      </c>
      <c r="O373" s="14" t="str">
        <f t="shared" si="5"/>
        <v>https://www.google.co.jp/maps?q=35.671952,139.5996751</v>
      </c>
      <c r="P373" s="14">
        <v>35.671951999999997</v>
      </c>
      <c r="Q373" s="14">
        <v>139.59967510000001</v>
      </c>
    </row>
    <row r="374" spans="1:17">
      <c r="A374" s="14">
        <v>372</v>
      </c>
      <c r="B374" s="14" t="s">
        <v>456</v>
      </c>
      <c r="C374" s="14" t="s">
        <v>2964</v>
      </c>
      <c r="D374" s="14" t="s">
        <v>1913</v>
      </c>
      <c r="F374" s="14" t="s">
        <v>880</v>
      </c>
      <c r="G374" s="14" t="s">
        <v>2366</v>
      </c>
      <c r="H374" s="14" t="s">
        <v>2965</v>
      </c>
      <c r="I374" s="14" t="s">
        <v>90</v>
      </c>
      <c r="J374" s="14" t="s">
        <v>2966</v>
      </c>
      <c r="K374" s="14" t="s">
        <v>1917</v>
      </c>
      <c r="L374" s="14" t="s">
        <v>2967</v>
      </c>
      <c r="M374" s="14" t="s">
        <v>1194</v>
      </c>
      <c r="N374" s="14" t="s">
        <v>2968</v>
      </c>
      <c r="O374" s="14" t="str">
        <f t="shared" si="5"/>
        <v>https://www.google.co.jp/maps?q=35.6486495,139.6375262</v>
      </c>
      <c r="P374" s="14">
        <v>35.648649499999998</v>
      </c>
      <c r="Q374" s="14">
        <v>139.6375262</v>
      </c>
    </row>
    <row r="375" spans="1:17">
      <c r="A375" s="14">
        <v>373</v>
      </c>
      <c r="B375" s="14" t="s">
        <v>253</v>
      </c>
      <c r="C375" s="14" t="s">
        <v>2969</v>
      </c>
      <c r="D375" s="14" t="s">
        <v>1913</v>
      </c>
      <c r="F375" s="14" t="s">
        <v>880</v>
      </c>
      <c r="G375" s="14" t="s">
        <v>2282</v>
      </c>
      <c r="H375" s="14" t="s">
        <v>254</v>
      </c>
      <c r="I375" s="14" t="s">
        <v>255</v>
      </c>
      <c r="J375" s="14" t="s">
        <v>2970</v>
      </c>
      <c r="K375" s="14" t="s">
        <v>1917</v>
      </c>
      <c r="L375" s="14" t="s">
        <v>2971</v>
      </c>
      <c r="M375" s="14" t="s">
        <v>2972</v>
      </c>
      <c r="N375" s="14" t="s">
        <v>2973</v>
      </c>
      <c r="O375" s="14" t="str">
        <f t="shared" si="5"/>
        <v>https://www.google.co.jp/maps?q=35.6564733,139.6784558</v>
      </c>
      <c r="P375" s="14">
        <v>35.656473300000002</v>
      </c>
      <c r="Q375" s="14">
        <v>139.67845579999999</v>
      </c>
    </row>
    <row r="376" spans="1:17">
      <c r="A376" s="14">
        <v>374</v>
      </c>
      <c r="B376" s="14" t="s">
        <v>4219</v>
      </c>
      <c r="C376" s="14" t="s">
        <v>2974</v>
      </c>
      <c r="D376" s="14" t="s">
        <v>1913</v>
      </c>
      <c r="F376" s="14" t="s">
        <v>880</v>
      </c>
      <c r="G376" s="14" t="s">
        <v>2172</v>
      </c>
      <c r="H376" s="14" t="s">
        <v>248</v>
      </c>
      <c r="I376" s="14" t="s">
        <v>249</v>
      </c>
      <c r="J376" s="14" t="s">
        <v>2975</v>
      </c>
      <c r="K376" s="14" t="s">
        <v>1917</v>
      </c>
      <c r="L376" s="14" t="s">
        <v>2976</v>
      </c>
      <c r="M376" s="14" t="s">
        <v>1446</v>
      </c>
      <c r="N376" s="14" t="s">
        <v>2977</v>
      </c>
      <c r="O376" s="14" t="str">
        <f t="shared" si="5"/>
        <v>https://www.google.co.jp/maps?q=35.6167698,139.6256213</v>
      </c>
      <c r="P376" s="14">
        <v>35.6167698</v>
      </c>
      <c r="Q376" s="14">
        <v>139.62562130000001</v>
      </c>
    </row>
    <row r="377" spans="1:17">
      <c r="A377" s="14">
        <v>375</v>
      </c>
      <c r="B377" s="14" t="s">
        <v>2978</v>
      </c>
      <c r="C377" s="14" t="s">
        <v>2979</v>
      </c>
      <c r="D377" s="14" t="s">
        <v>1913</v>
      </c>
      <c r="F377" s="14" t="s">
        <v>880</v>
      </c>
      <c r="G377" s="14" t="s">
        <v>2282</v>
      </c>
      <c r="H377" s="14" t="s">
        <v>223</v>
      </c>
      <c r="I377" s="14" t="s">
        <v>224</v>
      </c>
      <c r="J377" s="14" t="s">
        <v>2980</v>
      </c>
      <c r="K377" s="14" t="s">
        <v>1917</v>
      </c>
      <c r="L377" s="14" t="s">
        <v>2981</v>
      </c>
      <c r="M377" s="14" t="s">
        <v>1446</v>
      </c>
      <c r="N377" s="14" t="s">
        <v>2982</v>
      </c>
      <c r="O377" s="14" t="str">
        <f t="shared" si="5"/>
        <v>https://www.google.co.jp/maps?q=35.6240704,139.617052</v>
      </c>
      <c r="P377" s="14">
        <v>35.624070400000001</v>
      </c>
      <c r="Q377" s="14">
        <v>139.617052</v>
      </c>
    </row>
    <row r="378" spans="1:17">
      <c r="A378" s="14">
        <v>376</v>
      </c>
      <c r="B378" s="14" t="s">
        <v>462</v>
      </c>
      <c r="C378" s="14" t="s">
        <v>2983</v>
      </c>
      <c r="D378" s="14" t="s">
        <v>1913</v>
      </c>
      <c r="F378" s="14" t="s">
        <v>880</v>
      </c>
      <c r="G378" s="14" t="s">
        <v>2235</v>
      </c>
      <c r="H378" s="14" t="s">
        <v>463</v>
      </c>
      <c r="I378" s="14" t="s">
        <v>464</v>
      </c>
      <c r="J378" s="14" t="s">
        <v>464</v>
      </c>
      <c r="K378" s="14" t="s">
        <v>1917</v>
      </c>
      <c r="L378" s="14" t="s">
        <v>2984</v>
      </c>
      <c r="M378" s="14" t="s">
        <v>1095</v>
      </c>
      <c r="N378" s="14" t="s">
        <v>2985</v>
      </c>
      <c r="O378" s="14" t="str">
        <f t="shared" si="5"/>
        <v>https://www.google.co.jp/maps?q=35.66026,139.608082</v>
      </c>
      <c r="P378" s="14">
        <v>35.660260000000001</v>
      </c>
      <c r="Q378" s="14">
        <v>139.608082</v>
      </c>
    </row>
    <row r="379" spans="1:17">
      <c r="A379" s="14">
        <v>377</v>
      </c>
      <c r="B379" s="14" t="s">
        <v>2986</v>
      </c>
      <c r="C379" s="14" t="s">
        <v>2987</v>
      </c>
      <c r="D379" s="14" t="s">
        <v>1913</v>
      </c>
      <c r="F379" s="14" t="s">
        <v>880</v>
      </c>
      <c r="G379" s="14" t="s">
        <v>2282</v>
      </c>
      <c r="H379" s="14" t="s">
        <v>2988</v>
      </c>
      <c r="I379" s="14" t="s">
        <v>240</v>
      </c>
      <c r="J379" s="14" t="s">
        <v>2989</v>
      </c>
      <c r="K379" s="14" t="s">
        <v>1917</v>
      </c>
      <c r="L379" s="14" t="s">
        <v>2990</v>
      </c>
      <c r="M379" s="14" t="s">
        <v>2991</v>
      </c>
      <c r="N379" s="14" t="s">
        <v>2992</v>
      </c>
      <c r="O379" s="14" t="str">
        <f t="shared" si="5"/>
        <v>https://www.google.co.jp/maps?q=35.657986,139.620874</v>
      </c>
      <c r="P379" s="14">
        <v>35.657986000000001</v>
      </c>
      <c r="Q379" s="14">
        <v>139.62087399999999</v>
      </c>
    </row>
    <row r="380" spans="1:17">
      <c r="A380" s="14">
        <v>378</v>
      </c>
      <c r="B380" s="14" t="s">
        <v>603</v>
      </c>
      <c r="C380" s="14" t="s">
        <v>2993</v>
      </c>
      <c r="D380" s="14" t="s">
        <v>1913</v>
      </c>
      <c r="F380" s="14" t="s">
        <v>880</v>
      </c>
      <c r="G380" s="14" t="s">
        <v>2116</v>
      </c>
      <c r="H380" s="14" t="s">
        <v>604</v>
      </c>
      <c r="I380" s="14" t="s">
        <v>605</v>
      </c>
      <c r="J380" s="14" t="s">
        <v>4220</v>
      </c>
      <c r="K380" s="14" t="s">
        <v>1917</v>
      </c>
      <c r="L380" s="14" t="s">
        <v>2994</v>
      </c>
      <c r="M380" s="14" t="s">
        <v>1535</v>
      </c>
      <c r="N380" s="14" t="s">
        <v>2995</v>
      </c>
      <c r="O380" s="14" t="str">
        <f t="shared" si="5"/>
        <v>https://www.google.co.jp/maps?q=35.6148819,139.6311257</v>
      </c>
      <c r="P380" s="14">
        <v>35.6148819</v>
      </c>
      <c r="Q380" s="14">
        <v>139.63112570000001</v>
      </c>
    </row>
    <row r="381" spans="1:17">
      <c r="A381" s="14">
        <v>379</v>
      </c>
      <c r="B381" s="14" t="s">
        <v>2996</v>
      </c>
      <c r="C381" s="14" t="s">
        <v>2997</v>
      </c>
      <c r="D381" s="14" t="s">
        <v>1913</v>
      </c>
      <c r="F381" s="14" t="s">
        <v>880</v>
      </c>
      <c r="G381" s="14" t="s">
        <v>2246</v>
      </c>
      <c r="H381" s="14" t="s">
        <v>3905</v>
      </c>
      <c r="I381" s="14" t="s">
        <v>135</v>
      </c>
      <c r="J381" s="14" t="s">
        <v>2998</v>
      </c>
      <c r="K381" s="14" t="s">
        <v>1917</v>
      </c>
      <c r="L381" s="14" t="s">
        <v>2999</v>
      </c>
      <c r="M381" s="14" t="s">
        <v>1629</v>
      </c>
      <c r="N381" s="14" t="s">
        <v>3000</v>
      </c>
      <c r="O381" s="14" t="str">
        <f t="shared" si="5"/>
        <v>https://www.google.co.jp/maps?q=35.6310978,139.6769206</v>
      </c>
      <c r="P381" s="14">
        <v>35.631097799999999</v>
      </c>
      <c r="Q381" s="14">
        <v>139.67692059999999</v>
      </c>
    </row>
    <row r="382" spans="1:17">
      <c r="A382" s="14">
        <v>380</v>
      </c>
      <c r="B382" s="14" t="s">
        <v>454</v>
      </c>
      <c r="C382" s="14" t="s">
        <v>3001</v>
      </c>
      <c r="D382" s="14" t="s">
        <v>1913</v>
      </c>
      <c r="F382" s="14" t="s">
        <v>880</v>
      </c>
      <c r="G382" s="14" t="s">
        <v>3002</v>
      </c>
      <c r="H382" s="14" t="s">
        <v>4221</v>
      </c>
      <c r="I382" s="14" t="s">
        <v>455</v>
      </c>
      <c r="J382" s="14" t="s">
        <v>3003</v>
      </c>
      <c r="K382" s="14" t="s">
        <v>1917</v>
      </c>
      <c r="L382" s="14" t="s">
        <v>3004</v>
      </c>
      <c r="M382" s="14" t="s">
        <v>1194</v>
      </c>
      <c r="N382" s="14" t="s">
        <v>3005</v>
      </c>
      <c r="O382" s="14" t="str">
        <f t="shared" si="5"/>
        <v>https://www.google.co.jp/maps?q=35.6569871,139.6314291</v>
      </c>
      <c r="P382" s="14">
        <v>35.656987100000002</v>
      </c>
      <c r="Q382" s="14">
        <v>139.63142909999999</v>
      </c>
    </row>
    <row r="383" spans="1:17">
      <c r="A383" s="14">
        <v>381</v>
      </c>
      <c r="B383" s="14" t="s">
        <v>4222</v>
      </c>
      <c r="C383" s="14" t="s">
        <v>4223</v>
      </c>
      <c r="D383" s="14" t="s">
        <v>1913</v>
      </c>
      <c r="F383" s="14" t="s">
        <v>880</v>
      </c>
      <c r="G383" s="14" t="s">
        <v>2257</v>
      </c>
      <c r="H383" s="14" t="s">
        <v>4224</v>
      </c>
      <c r="I383" s="14" t="s">
        <v>802</v>
      </c>
      <c r="J383" s="14" t="s">
        <v>4225</v>
      </c>
      <c r="K383" s="14" t="s">
        <v>1917</v>
      </c>
      <c r="L383" s="14" t="s">
        <v>3006</v>
      </c>
      <c r="M383" s="14" t="s">
        <v>1771</v>
      </c>
      <c r="N383" s="14" t="s">
        <v>3007</v>
      </c>
      <c r="O383" s="14" t="s">
        <v>4226</v>
      </c>
      <c r="P383" s="14">
        <v>35.6277635</v>
      </c>
      <c r="Q383" s="14">
        <v>139.64548819999999</v>
      </c>
    </row>
    <row r="384" spans="1:17">
      <c r="A384" s="14">
        <v>382</v>
      </c>
      <c r="B384" s="14" t="s">
        <v>580</v>
      </c>
      <c r="C384" s="14" t="s">
        <v>3008</v>
      </c>
      <c r="D384" s="14" t="s">
        <v>1913</v>
      </c>
      <c r="F384" s="14" t="s">
        <v>880</v>
      </c>
      <c r="G384" s="14" t="s">
        <v>3009</v>
      </c>
      <c r="H384" s="14" t="s">
        <v>3010</v>
      </c>
      <c r="I384" s="14" t="s">
        <v>581</v>
      </c>
      <c r="J384" s="14" t="s">
        <v>581</v>
      </c>
      <c r="K384" s="14" t="s">
        <v>1917</v>
      </c>
      <c r="L384" s="14" t="s">
        <v>2376</v>
      </c>
      <c r="M384" s="14" t="s">
        <v>1822</v>
      </c>
      <c r="N384" s="14" t="s">
        <v>3011</v>
      </c>
      <c r="O384" s="14" t="str">
        <f t="shared" si="5"/>
        <v>https://www.google.co.jp/maps?q=35.6101155,139.6505571</v>
      </c>
      <c r="P384" s="14">
        <v>35.610115499999999</v>
      </c>
      <c r="Q384" s="14">
        <v>139.65055709999999</v>
      </c>
    </row>
    <row r="385" spans="1:17">
      <c r="A385" s="14">
        <v>383</v>
      </c>
      <c r="B385" s="14" t="s">
        <v>457</v>
      </c>
      <c r="C385" s="14" t="s">
        <v>3012</v>
      </c>
      <c r="D385" s="14" t="s">
        <v>1913</v>
      </c>
      <c r="F385" s="14" t="s">
        <v>880</v>
      </c>
      <c r="G385" s="14" t="s">
        <v>3002</v>
      </c>
      <c r="H385" s="14" t="s">
        <v>3013</v>
      </c>
      <c r="I385" s="14" t="s">
        <v>102</v>
      </c>
      <c r="J385" s="14" t="s">
        <v>3014</v>
      </c>
      <c r="K385" s="14" t="s">
        <v>1917</v>
      </c>
      <c r="L385" s="14" t="s">
        <v>3015</v>
      </c>
      <c r="M385" s="14" t="s">
        <v>4227</v>
      </c>
      <c r="N385" s="14" t="s">
        <v>3016</v>
      </c>
      <c r="O385" s="14" t="str">
        <f>"https://www.google.co.jp/maps?q="&amp;P385&amp;","&amp;Q385</f>
        <v>https://www.google.co.jp/maps?q=35.6485087,139.6797615</v>
      </c>
      <c r="P385" s="14">
        <v>35.648508700000001</v>
      </c>
      <c r="Q385" s="14">
        <v>139.67976150000001</v>
      </c>
    </row>
    <row r="386" spans="1:17">
      <c r="A386" s="14">
        <v>384</v>
      </c>
      <c r="B386" s="14" t="s">
        <v>4228</v>
      </c>
      <c r="C386" s="14" t="s">
        <v>4229</v>
      </c>
      <c r="D386" s="14" t="s">
        <v>1913</v>
      </c>
      <c r="F386" s="14" t="s">
        <v>880</v>
      </c>
      <c r="G386" s="14" t="s">
        <v>4230</v>
      </c>
      <c r="H386" s="14" t="s">
        <v>4231</v>
      </c>
      <c r="I386" s="14" t="s">
        <v>4167</v>
      </c>
      <c r="J386" s="14" t="s">
        <v>4232</v>
      </c>
      <c r="K386" s="14" t="s">
        <v>1917</v>
      </c>
      <c r="L386" s="14" t="s">
        <v>4233</v>
      </c>
      <c r="M386" s="14" t="s">
        <v>4234</v>
      </c>
      <c r="N386" s="14" t="s">
        <v>4235</v>
      </c>
      <c r="O386" s="14" t="str">
        <f>"https://www.google.co.jp/maps?q="&amp;P386&amp;","&amp;Q386</f>
        <v>https://www.google.co.jp/maps?q=35.6615596,139.6653355</v>
      </c>
      <c r="P386" s="14">
        <v>35.661559599999997</v>
      </c>
      <c r="Q386" s="14">
        <v>139.6653355</v>
      </c>
    </row>
    <row r="387" spans="1:17">
      <c r="A387" s="14">
        <v>385</v>
      </c>
      <c r="B387" s="14" t="s">
        <v>4348</v>
      </c>
      <c r="C387" s="14" t="s">
        <v>4327</v>
      </c>
      <c r="D387" s="14" t="s">
        <v>1913</v>
      </c>
      <c r="F387" s="14" t="s">
        <v>880</v>
      </c>
      <c r="G387" s="14" t="s">
        <v>4209</v>
      </c>
      <c r="H387" s="14" t="s">
        <v>4236</v>
      </c>
      <c r="I387" s="14" t="s">
        <v>4168</v>
      </c>
      <c r="J387" s="14" t="s">
        <v>4237</v>
      </c>
      <c r="K387" s="14" t="s">
        <v>1917</v>
      </c>
      <c r="L387" s="14" t="s">
        <v>4238</v>
      </c>
      <c r="M387" s="14" t="s">
        <v>4239</v>
      </c>
      <c r="N387" s="14" t="s">
        <v>4240</v>
      </c>
      <c r="O387" s="14" t="str">
        <f>"https://www.google.co.jp/maps?q="&amp;P387&amp;","&amp;Q387</f>
        <v>https://www.google.co.jp/maps?q=35.6461825,139.6470524</v>
      </c>
      <c r="P387" s="14">
        <v>35.646182500000002</v>
      </c>
      <c r="Q387" s="14">
        <v>139.64705240000001</v>
      </c>
    </row>
    <row r="388" spans="1:17">
      <c r="A388" s="14">
        <v>386</v>
      </c>
      <c r="B388" s="14" t="s">
        <v>3017</v>
      </c>
      <c r="C388" s="14" t="s">
        <v>3018</v>
      </c>
      <c r="D388" s="14" t="s">
        <v>1913</v>
      </c>
      <c r="F388" s="14" t="s">
        <v>3019</v>
      </c>
      <c r="G388" s="14" t="s">
        <v>3020</v>
      </c>
      <c r="H388" s="14" t="s">
        <v>3021</v>
      </c>
      <c r="I388" s="14" t="s">
        <v>145</v>
      </c>
      <c r="J388" s="14" t="s">
        <v>3022</v>
      </c>
      <c r="K388" s="14" t="s">
        <v>1917</v>
      </c>
      <c r="L388" s="14" t="s">
        <v>3023</v>
      </c>
      <c r="M388" s="14" t="s">
        <v>3024</v>
      </c>
      <c r="N388" s="14" t="s">
        <v>3025</v>
      </c>
      <c r="O388" s="14" t="str">
        <f t="shared" si="5"/>
        <v>https://www.google.co.jp/maps?q=35.6345268,139.6696878</v>
      </c>
      <c r="P388" s="14">
        <v>35.634526800000003</v>
      </c>
      <c r="Q388" s="14">
        <v>139.66968779999999</v>
      </c>
    </row>
    <row r="389" spans="1:17">
      <c r="A389" s="14">
        <v>387</v>
      </c>
      <c r="B389" s="14" t="s">
        <v>3026</v>
      </c>
      <c r="C389" s="14" t="s">
        <v>3027</v>
      </c>
      <c r="D389" s="14" t="s">
        <v>1913</v>
      </c>
      <c r="F389" s="14" t="s">
        <v>3019</v>
      </c>
      <c r="G389" s="14" t="s">
        <v>3028</v>
      </c>
      <c r="H389" s="14" t="s">
        <v>393</v>
      </c>
      <c r="I389" s="14" t="s">
        <v>394</v>
      </c>
      <c r="J389" s="14" t="s">
        <v>3029</v>
      </c>
      <c r="K389" s="14" t="s">
        <v>2491</v>
      </c>
      <c r="L389" s="14" t="s">
        <v>3030</v>
      </c>
      <c r="M389" s="14" t="s">
        <v>3031</v>
      </c>
      <c r="N389" s="14" t="s">
        <v>3032</v>
      </c>
      <c r="O389" s="14" t="str">
        <f t="shared" si="5"/>
        <v>https://www.google.co.jp/maps?q=35.650244,139.652152</v>
      </c>
      <c r="P389" s="14">
        <v>35.650244000000001</v>
      </c>
      <c r="Q389" s="14">
        <v>139.652152</v>
      </c>
    </row>
    <row r="390" spans="1:17">
      <c r="A390" s="14">
        <v>388</v>
      </c>
      <c r="B390" s="14" t="s">
        <v>3033</v>
      </c>
      <c r="C390" s="14" t="s">
        <v>3034</v>
      </c>
      <c r="D390" s="14" t="s">
        <v>1913</v>
      </c>
      <c r="F390" s="14" t="s">
        <v>3019</v>
      </c>
      <c r="G390" s="14" t="s">
        <v>3035</v>
      </c>
      <c r="H390" s="14" t="s">
        <v>146</v>
      </c>
      <c r="I390" s="14" t="s">
        <v>147</v>
      </c>
      <c r="J390" s="14" t="s">
        <v>3036</v>
      </c>
      <c r="K390" s="14" t="s">
        <v>1917</v>
      </c>
      <c r="L390" s="14" t="s">
        <v>3037</v>
      </c>
      <c r="M390" s="14" t="s">
        <v>1214</v>
      </c>
      <c r="N390" s="14" t="s">
        <v>3038</v>
      </c>
      <c r="O390" s="14" t="str">
        <f t="shared" ref="O390:O453" si="6">"https://www.google.co.jp/maps?q="&amp;P390&amp;","&amp;Q390</f>
        <v>https://www.google.co.jp/maps?q=35.6443425,139.6759648</v>
      </c>
      <c r="P390" s="14">
        <v>35.6443425</v>
      </c>
      <c r="Q390" s="14">
        <v>139.6759648</v>
      </c>
    </row>
    <row r="391" spans="1:17">
      <c r="A391" s="14">
        <v>389</v>
      </c>
      <c r="B391" s="14" t="s">
        <v>3039</v>
      </c>
      <c r="C391" s="14" t="s">
        <v>4241</v>
      </c>
      <c r="D391" s="14" t="s">
        <v>1913</v>
      </c>
      <c r="F391" s="14" t="s">
        <v>3019</v>
      </c>
      <c r="G391" s="14" t="s">
        <v>2282</v>
      </c>
      <c r="H391" s="14" t="s">
        <v>210</v>
      </c>
      <c r="I391" s="14" t="s">
        <v>211</v>
      </c>
      <c r="J391" s="14" t="s">
        <v>3040</v>
      </c>
      <c r="K391" s="14" t="s">
        <v>1917</v>
      </c>
      <c r="L391" s="14" t="s">
        <v>3041</v>
      </c>
      <c r="M391" s="14" t="s">
        <v>3042</v>
      </c>
      <c r="N391" s="14" t="s">
        <v>3043</v>
      </c>
      <c r="O391" s="14" t="str">
        <f t="shared" si="6"/>
        <v>https://www.google.co.jp/maps?q=35.6558516,139.6078705</v>
      </c>
      <c r="P391" s="14">
        <v>35.655851599999998</v>
      </c>
      <c r="Q391" s="14">
        <v>139.60787049999999</v>
      </c>
    </row>
    <row r="392" spans="1:17">
      <c r="A392" s="14">
        <v>390</v>
      </c>
      <c r="B392" s="14" t="s">
        <v>3044</v>
      </c>
      <c r="C392" s="14" t="s">
        <v>3045</v>
      </c>
      <c r="D392" s="14" t="s">
        <v>1913</v>
      </c>
      <c r="F392" s="14" t="s">
        <v>3019</v>
      </c>
      <c r="G392" s="14" t="s">
        <v>4304</v>
      </c>
      <c r="H392" s="14" t="s">
        <v>148</v>
      </c>
      <c r="I392" s="14" t="s">
        <v>149</v>
      </c>
      <c r="J392" s="14" t="s">
        <v>3046</v>
      </c>
      <c r="K392" s="14" t="s">
        <v>1917</v>
      </c>
      <c r="L392" s="14" t="s">
        <v>3047</v>
      </c>
      <c r="M392" s="14" t="s">
        <v>1222</v>
      </c>
      <c r="N392" s="14" t="s">
        <v>3048</v>
      </c>
      <c r="O392" s="14" t="str">
        <f t="shared" si="6"/>
        <v>https://www.google.co.jp/maps?q=35.6370404,139.6703516</v>
      </c>
      <c r="P392" s="14">
        <v>35.637040399999997</v>
      </c>
      <c r="Q392" s="14">
        <v>139.6703516</v>
      </c>
    </row>
    <row r="393" spans="1:17">
      <c r="A393" s="14">
        <v>391</v>
      </c>
      <c r="B393" s="14" t="s">
        <v>3049</v>
      </c>
      <c r="C393" s="14" t="s">
        <v>3050</v>
      </c>
      <c r="D393" s="14" t="s">
        <v>1913</v>
      </c>
      <c r="F393" s="14" t="s">
        <v>3019</v>
      </c>
      <c r="G393" s="14" t="s">
        <v>3051</v>
      </c>
      <c r="H393" s="14" t="s">
        <v>488</v>
      </c>
      <c r="I393" s="14" t="s">
        <v>3052</v>
      </c>
      <c r="J393" s="14" t="s">
        <v>3053</v>
      </c>
      <c r="K393" s="14" t="s">
        <v>1917</v>
      </c>
      <c r="L393" s="14" t="s">
        <v>3054</v>
      </c>
      <c r="M393" s="14" t="s">
        <v>1608</v>
      </c>
      <c r="N393" s="14" t="s">
        <v>3055</v>
      </c>
      <c r="O393" s="14" t="str">
        <f t="shared" si="6"/>
        <v>https://www.google.co.jp/maps?q=35.6607704,139.6557411</v>
      </c>
      <c r="P393" s="14">
        <v>35.660770399999997</v>
      </c>
      <c r="Q393" s="14">
        <v>139.6557411</v>
      </c>
    </row>
    <row r="394" spans="1:17">
      <c r="A394" s="14">
        <v>392</v>
      </c>
      <c r="B394" s="14" t="s">
        <v>3056</v>
      </c>
      <c r="C394" s="14" t="s">
        <v>3057</v>
      </c>
      <c r="D394" s="14" t="s">
        <v>1913</v>
      </c>
      <c r="F394" s="14" t="s">
        <v>3058</v>
      </c>
      <c r="G394" s="14" t="s">
        <v>4349</v>
      </c>
      <c r="H394" s="14" t="s">
        <v>3060</v>
      </c>
      <c r="I394" s="14" t="s">
        <v>260</v>
      </c>
      <c r="J394" s="14" t="s">
        <v>1519</v>
      </c>
      <c r="K394" s="14" t="s">
        <v>1917</v>
      </c>
      <c r="L394" s="14" t="s">
        <v>3061</v>
      </c>
      <c r="M394" s="14" t="s">
        <v>1095</v>
      </c>
      <c r="N394" s="14" t="s">
        <v>3062</v>
      </c>
      <c r="O394" s="14" t="str">
        <f t="shared" si="6"/>
        <v>https://www.google.co.jp/maps?q=35.6634402,139.6011901</v>
      </c>
      <c r="P394" s="14">
        <v>35.663440199999997</v>
      </c>
      <c r="Q394" s="14">
        <v>139.6011901</v>
      </c>
    </row>
    <row r="395" spans="1:17">
      <c r="A395" s="14">
        <v>393</v>
      </c>
      <c r="B395" s="14" t="s">
        <v>3063</v>
      </c>
      <c r="C395" s="14" t="s">
        <v>3064</v>
      </c>
      <c r="D395" s="14" t="s">
        <v>1913</v>
      </c>
      <c r="F395" s="14" t="s">
        <v>3058</v>
      </c>
      <c r="G395" s="14" t="s">
        <v>4242</v>
      </c>
      <c r="H395" s="14" t="s">
        <v>3065</v>
      </c>
      <c r="I395" s="14" t="s">
        <v>260</v>
      </c>
      <c r="J395" s="14" t="s">
        <v>1519</v>
      </c>
      <c r="K395" s="14" t="s">
        <v>1917</v>
      </c>
      <c r="L395" s="14" t="s">
        <v>3066</v>
      </c>
      <c r="M395" s="14" t="s">
        <v>1170</v>
      </c>
      <c r="N395" s="14" t="s">
        <v>3062</v>
      </c>
      <c r="O395" s="14" t="str">
        <f t="shared" si="6"/>
        <v>https://www.google.co.jp/maps?q=35.656917,139.593078</v>
      </c>
      <c r="P395" s="14">
        <v>35.656917</v>
      </c>
      <c r="Q395" s="14">
        <v>139.59307799999999</v>
      </c>
    </row>
    <row r="396" spans="1:17">
      <c r="A396" s="14">
        <v>394</v>
      </c>
      <c r="B396" s="14" t="s">
        <v>3067</v>
      </c>
      <c r="C396" s="14" t="s">
        <v>3068</v>
      </c>
      <c r="D396" s="14" t="s">
        <v>1913</v>
      </c>
      <c r="F396" s="14" t="s">
        <v>3058</v>
      </c>
      <c r="G396" s="14" t="s">
        <v>4243</v>
      </c>
      <c r="H396" s="14" t="s">
        <v>3069</v>
      </c>
      <c r="I396" s="14" t="s">
        <v>361</v>
      </c>
      <c r="J396" s="14" t="s">
        <v>3070</v>
      </c>
      <c r="K396" s="14" t="s">
        <v>2066</v>
      </c>
      <c r="L396" s="14" t="s">
        <v>3071</v>
      </c>
      <c r="M396" s="14" t="s">
        <v>1201</v>
      </c>
      <c r="N396" s="14" t="s">
        <v>3072</v>
      </c>
      <c r="O396" s="14" t="str">
        <f t="shared" si="6"/>
        <v>https://www.google.co.jp/maps?q=35.653138,139.626139</v>
      </c>
      <c r="P396" s="14">
        <v>35.653137999999998</v>
      </c>
      <c r="Q396" s="14">
        <v>139.62613899999999</v>
      </c>
    </row>
    <row r="397" spans="1:17">
      <c r="A397" s="14">
        <v>395</v>
      </c>
      <c r="B397" s="14" t="s">
        <v>3073</v>
      </c>
      <c r="C397" s="14" t="s">
        <v>3074</v>
      </c>
      <c r="D397" s="14" t="s">
        <v>1913</v>
      </c>
      <c r="F397" s="14" t="s">
        <v>3058</v>
      </c>
      <c r="G397" s="14" t="s">
        <v>3059</v>
      </c>
      <c r="H397" s="14" t="s">
        <v>3075</v>
      </c>
      <c r="I397" s="14" t="s">
        <v>361</v>
      </c>
      <c r="J397" s="14" t="s">
        <v>3070</v>
      </c>
      <c r="K397" s="14" t="s">
        <v>1917</v>
      </c>
      <c r="L397" s="14" t="s">
        <v>3071</v>
      </c>
      <c r="M397" s="14" t="s">
        <v>3076</v>
      </c>
      <c r="N397" s="14" t="s">
        <v>3077</v>
      </c>
      <c r="O397" s="14" t="str">
        <f t="shared" si="6"/>
        <v>https://www.google.co.jp/maps?q=35.6539099,139.6259528</v>
      </c>
      <c r="P397" s="14">
        <v>35.653909900000002</v>
      </c>
      <c r="Q397" s="14">
        <v>139.62595279999999</v>
      </c>
    </row>
    <row r="398" spans="1:17">
      <c r="A398" s="14">
        <v>396</v>
      </c>
      <c r="B398" s="14" t="s">
        <v>3078</v>
      </c>
      <c r="C398" s="14" t="s">
        <v>3079</v>
      </c>
      <c r="D398" s="14" t="s">
        <v>1913</v>
      </c>
      <c r="F398" s="14" t="s">
        <v>878</v>
      </c>
      <c r="G398" s="14" t="s">
        <v>2210</v>
      </c>
      <c r="H398" s="14" t="s">
        <v>371</v>
      </c>
      <c r="I398" s="14" t="s">
        <v>372</v>
      </c>
      <c r="J398" s="14" t="s">
        <v>2113</v>
      </c>
      <c r="K398" s="14" t="s">
        <v>1917</v>
      </c>
      <c r="L398" s="14" t="s">
        <v>3080</v>
      </c>
      <c r="M398" s="14" t="s">
        <v>3081</v>
      </c>
      <c r="N398" s="14" t="s">
        <v>3082</v>
      </c>
      <c r="O398" s="14" t="str">
        <f t="shared" si="6"/>
        <v>https://www.google.co.jp/maps?q=35.62025,139.620656</v>
      </c>
      <c r="P398" s="14">
        <v>35.620249999999999</v>
      </c>
      <c r="Q398" s="14">
        <v>139.620656</v>
      </c>
    </row>
    <row r="399" spans="1:17">
      <c r="A399" s="14">
        <v>397</v>
      </c>
      <c r="B399" s="14" t="s">
        <v>3083</v>
      </c>
      <c r="C399" s="14" t="s">
        <v>369</v>
      </c>
      <c r="D399" s="14" t="s">
        <v>1913</v>
      </c>
      <c r="F399" s="14" t="s">
        <v>878</v>
      </c>
      <c r="G399" s="14" t="s">
        <v>3084</v>
      </c>
      <c r="H399" s="14" t="s">
        <v>3085</v>
      </c>
      <c r="I399" s="14" t="s">
        <v>370</v>
      </c>
      <c r="J399" s="14" t="s">
        <v>3086</v>
      </c>
      <c r="K399" s="14" t="s">
        <v>1917</v>
      </c>
      <c r="L399" s="14" t="s">
        <v>3087</v>
      </c>
      <c r="M399" s="14" t="s">
        <v>3088</v>
      </c>
      <c r="N399" s="14" t="s">
        <v>3089</v>
      </c>
      <c r="O399" s="14" t="str">
        <f t="shared" si="6"/>
        <v>https://www.google.co.jp/maps?q=35.658763,139.611464</v>
      </c>
      <c r="P399" s="14">
        <v>35.658763</v>
      </c>
      <c r="Q399" s="14">
        <v>139.61146400000001</v>
      </c>
    </row>
    <row r="400" spans="1:17">
      <c r="A400" s="14">
        <v>398</v>
      </c>
      <c r="B400" s="14" t="s">
        <v>3090</v>
      </c>
      <c r="C400" s="14" t="s">
        <v>3091</v>
      </c>
      <c r="D400" s="14" t="s">
        <v>1913</v>
      </c>
      <c r="F400" s="14" t="s">
        <v>878</v>
      </c>
      <c r="G400" s="14" t="s">
        <v>2257</v>
      </c>
      <c r="H400" s="14" t="s">
        <v>1645</v>
      </c>
      <c r="I400" s="14" t="s">
        <v>158</v>
      </c>
      <c r="J400" s="14" t="s">
        <v>1646</v>
      </c>
      <c r="K400" s="14" t="s">
        <v>1917</v>
      </c>
      <c r="L400" s="14" t="s">
        <v>3092</v>
      </c>
      <c r="M400" s="14" t="s">
        <v>1648</v>
      </c>
      <c r="N400" s="14" t="s">
        <v>3093</v>
      </c>
      <c r="O400" s="14" t="str">
        <f t="shared" si="6"/>
        <v>https://www.google.co.jp/maps?q=35.6353695,139.6639875</v>
      </c>
      <c r="P400" s="14">
        <v>35.635369500000003</v>
      </c>
      <c r="Q400" s="14">
        <v>139.66398749999999</v>
      </c>
    </row>
    <row r="401" spans="1:17">
      <c r="A401" s="14">
        <v>399</v>
      </c>
      <c r="B401" s="14" t="s">
        <v>4452</v>
      </c>
      <c r="C401" s="14" t="s">
        <v>4453</v>
      </c>
      <c r="D401" s="14" t="s">
        <v>1913</v>
      </c>
      <c r="F401" s="14" t="s">
        <v>878</v>
      </c>
      <c r="G401" s="14" t="s">
        <v>3094</v>
      </c>
      <c r="H401" s="14" t="s">
        <v>3095</v>
      </c>
      <c r="I401" s="14" t="s">
        <v>316</v>
      </c>
      <c r="J401" s="14" t="s">
        <v>3096</v>
      </c>
      <c r="K401" s="14" t="s">
        <v>1917</v>
      </c>
      <c r="L401" s="14" t="s">
        <v>3097</v>
      </c>
      <c r="M401" s="14" t="s">
        <v>2519</v>
      </c>
      <c r="N401" s="14" t="s">
        <v>3098</v>
      </c>
      <c r="O401" s="14" t="str">
        <f t="shared" si="6"/>
        <v>https://www.google.co.jp/maps?q=35.6641156,139.6675509</v>
      </c>
      <c r="P401" s="14">
        <v>35.664115600000002</v>
      </c>
      <c r="Q401" s="14">
        <v>139.66755090000001</v>
      </c>
    </row>
    <row r="402" spans="1:17">
      <c r="A402" s="14">
        <v>400</v>
      </c>
      <c r="B402" s="14" t="s">
        <v>3099</v>
      </c>
      <c r="C402" s="14" t="s">
        <v>3100</v>
      </c>
      <c r="D402" s="14" t="s">
        <v>1913</v>
      </c>
      <c r="F402" s="14" t="s">
        <v>878</v>
      </c>
      <c r="G402" s="14" t="s">
        <v>2257</v>
      </c>
      <c r="H402" s="14" t="s">
        <v>3101</v>
      </c>
      <c r="I402" s="14" t="s">
        <v>263</v>
      </c>
      <c r="J402" s="14" t="s">
        <v>3102</v>
      </c>
      <c r="K402" s="14" t="s">
        <v>1917</v>
      </c>
      <c r="L402" s="14" t="s">
        <v>3103</v>
      </c>
      <c r="M402" s="14" t="s">
        <v>1771</v>
      </c>
      <c r="N402" s="14" t="s">
        <v>3104</v>
      </c>
      <c r="O402" s="14" t="str">
        <f t="shared" si="6"/>
        <v>https://www.google.co.jp/maps?q=35.631099,139.65182</v>
      </c>
      <c r="P402" s="14">
        <v>35.631098999999999</v>
      </c>
      <c r="Q402" s="14">
        <v>139.65181999999999</v>
      </c>
    </row>
    <row r="403" spans="1:17">
      <c r="A403" s="14">
        <v>401</v>
      </c>
      <c r="B403" s="14" t="s">
        <v>3105</v>
      </c>
      <c r="C403" s="14" t="s">
        <v>3106</v>
      </c>
      <c r="D403" s="14" t="s">
        <v>1913</v>
      </c>
      <c r="F403" s="14" t="s">
        <v>878</v>
      </c>
      <c r="G403" s="14" t="s">
        <v>2282</v>
      </c>
      <c r="H403" s="14" t="s">
        <v>3107</v>
      </c>
      <c r="I403" s="14" t="s">
        <v>162</v>
      </c>
      <c r="J403" s="14" t="s">
        <v>3108</v>
      </c>
      <c r="K403" s="14" t="s">
        <v>1917</v>
      </c>
      <c r="L403" s="14" t="s">
        <v>3109</v>
      </c>
      <c r="M403" s="14" t="s">
        <v>1257</v>
      </c>
      <c r="N403" s="14" t="s">
        <v>3110</v>
      </c>
      <c r="O403" s="14" t="str">
        <f t="shared" si="6"/>
        <v>https://www.google.co.jp/maps?q=35.6444529,139.6530338</v>
      </c>
      <c r="P403" s="14">
        <v>35.644452899999997</v>
      </c>
      <c r="Q403" s="14">
        <v>139.6530338</v>
      </c>
    </row>
    <row r="404" spans="1:17">
      <c r="A404" s="14">
        <v>402</v>
      </c>
      <c r="B404" s="14" t="s">
        <v>3111</v>
      </c>
      <c r="C404" s="14" t="s">
        <v>3112</v>
      </c>
      <c r="D404" s="14" t="s">
        <v>1913</v>
      </c>
      <c r="F404" s="14" t="s">
        <v>878</v>
      </c>
      <c r="G404" s="14" t="s">
        <v>3113</v>
      </c>
      <c r="H404" s="14" t="s">
        <v>3114</v>
      </c>
      <c r="I404" s="14" t="s">
        <v>567</v>
      </c>
      <c r="J404" s="14" t="s">
        <v>3115</v>
      </c>
      <c r="K404" s="14" t="s">
        <v>1917</v>
      </c>
      <c r="L404" s="14" t="s">
        <v>3116</v>
      </c>
      <c r="M404" s="14" t="s">
        <v>1301</v>
      </c>
      <c r="N404" s="14" t="s">
        <v>3117</v>
      </c>
      <c r="O404" s="14" t="str">
        <f t="shared" si="6"/>
        <v>https://www.google.co.jp/maps?q=35.6427026,139.61004</v>
      </c>
      <c r="P404" s="14">
        <v>35.6427026</v>
      </c>
      <c r="Q404" s="14">
        <v>139.61004</v>
      </c>
    </row>
    <row r="405" spans="1:17">
      <c r="A405" s="14">
        <v>403</v>
      </c>
      <c r="B405" s="14" t="s">
        <v>3118</v>
      </c>
      <c r="C405" s="14" t="s">
        <v>3119</v>
      </c>
      <c r="D405" s="14" t="s">
        <v>1913</v>
      </c>
      <c r="F405" s="14" t="s">
        <v>878</v>
      </c>
      <c r="G405" s="14" t="s">
        <v>1922</v>
      </c>
      <c r="H405" s="14" t="s">
        <v>261</v>
      </c>
      <c r="I405" s="14" t="s">
        <v>262</v>
      </c>
      <c r="J405" s="14" t="s">
        <v>3120</v>
      </c>
      <c r="K405" s="14" t="s">
        <v>1917</v>
      </c>
      <c r="L405" s="14" t="s">
        <v>2312</v>
      </c>
      <c r="M405" s="14" t="s">
        <v>1095</v>
      </c>
      <c r="N405" s="14" t="s">
        <v>3121</v>
      </c>
      <c r="O405" s="14" t="str">
        <f t="shared" si="6"/>
        <v>https://www.google.co.jp/maps?q=35.665666,139.604056</v>
      </c>
      <c r="P405" s="14">
        <v>35.665666000000002</v>
      </c>
      <c r="Q405" s="14">
        <v>139.60405600000001</v>
      </c>
    </row>
    <row r="406" spans="1:17">
      <c r="A406" s="14">
        <v>404</v>
      </c>
      <c r="B406" s="14" t="s">
        <v>3122</v>
      </c>
      <c r="C406" s="14" t="s">
        <v>3123</v>
      </c>
      <c r="D406" s="14" t="s">
        <v>1913</v>
      </c>
      <c r="F406" s="14" t="s">
        <v>878</v>
      </c>
      <c r="G406" s="14" t="s">
        <v>2257</v>
      </c>
      <c r="H406" s="14" t="s">
        <v>241</v>
      </c>
      <c r="I406" s="14" t="s">
        <v>242</v>
      </c>
      <c r="J406" s="14" t="s">
        <v>3124</v>
      </c>
      <c r="K406" s="14" t="s">
        <v>1917</v>
      </c>
      <c r="L406" s="14" t="s">
        <v>2630</v>
      </c>
      <c r="M406" s="14" t="s">
        <v>1275</v>
      </c>
      <c r="N406" s="14" t="s">
        <v>3125</v>
      </c>
      <c r="O406" s="14" t="str">
        <f t="shared" si="6"/>
        <v>https://www.google.co.jp/maps?q=35.6727593,139.6085286</v>
      </c>
      <c r="P406" s="14">
        <v>35.672759300000003</v>
      </c>
      <c r="Q406" s="14">
        <v>139.6085286</v>
      </c>
    </row>
    <row r="407" spans="1:17">
      <c r="A407" s="14">
        <v>405</v>
      </c>
      <c r="B407" s="14" t="s">
        <v>3126</v>
      </c>
      <c r="C407" s="14" t="s">
        <v>3127</v>
      </c>
      <c r="D407" s="14" t="s">
        <v>1913</v>
      </c>
      <c r="F407" s="14" t="s">
        <v>878</v>
      </c>
      <c r="G407" s="14" t="s">
        <v>3128</v>
      </c>
      <c r="H407" s="14" t="s">
        <v>3129</v>
      </c>
      <c r="I407" s="14" t="s">
        <v>191</v>
      </c>
      <c r="J407" s="14" t="s">
        <v>3130</v>
      </c>
      <c r="K407" s="14" t="s">
        <v>1917</v>
      </c>
      <c r="L407" s="14" t="s">
        <v>3131</v>
      </c>
      <c r="M407" s="14" t="s">
        <v>1822</v>
      </c>
      <c r="N407" s="14" t="s">
        <v>3132</v>
      </c>
      <c r="O407" s="14" t="str">
        <f t="shared" si="6"/>
        <v>https://www.google.co.jp/maps?q=35.6083428,139.6495635</v>
      </c>
      <c r="P407" s="14">
        <v>35.608342800000003</v>
      </c>
      <c r="Q407" s="14">
        <v>139.6495635</v>
      </c>
    </row>
    <row r="408" spans="1:17">
      <c r="A408" s="14">
        <v>406</v>
      </c>
      <c r="B408" s="14" t="s">
        <v>3133</v>
      </c>
      <c r="C408" s="14" t="s">
        <v>479</v>
      </c>
      <c r="D408" s="14" t="s">
        <v>1913</v>
      </c>
      <c r="F408" s="14" t="s">
        <v>878</v>
      </c>
      <c r="G408" s="14" t="s">
        <v>3113</v>
      </c>
      <c r="H408" s="14" t="s">
        <v>3134</v>
      </c>
      <c r="I408" s="14" t="s">
        <v>154</v>
      </c>
      <c r="J408" s="14" t="s">
        <v>3135</v>
      </c>
      <c r="K408" s="14" t="s">
        <v>1917</v>
      </c>
      <c r="L408" s="14" t="s">
        <v>3136</v>
      </c>
      <c r="M408" s="14" t="s">
        <v>1871</v>
      </c>
      <c r="N408" s="14" t="s">
        <v>3137</v>
      </c>
      <c r="O408" s="14" t="str">
        <f t="shared" si="6"/>
        <v>https://www.google.co.jp/maps?q=35.646825,139.659157899999</v>
      </c>
      <c r="P408" s="14">
        <v>35.646825</v>
      </c>
      <c r="Q408" s="14">
        <v>139.659157899999</v>
      </c>
    </row>
    <row r="409" spans="1:17">
      <c r="A409" s="14">
        <v>407</v>
      </c>
      <c r="B409" s="14" t="s">
        <v>3138</v>
      </c>
      <c r="C409" s="14" t="s">
        <v>3139</v>
      </c>
      <c r="D409" s="14" t="s">
        <v>1913</v>
      </c>
      <c r="F409" s="14" t="s">
        <v>878</v>
      </c>
      <c r="G409" s="14" t="s">
        <v>3140</v>
      </c>
      <c r="H409" s="14" t="s">
        <v>151</v>
      </c>
      <c r="I409" s="14" t="s">
        <v>152</v>
      </c>
      <c r="K409" s="14" t="s">
        <v>1917</v>
      </c>
      <c r="L409" s="14" t="s">
        <v>3141</v>
      </c>
      <c r="M409" s="14" t="s">
        <v>3024</v>
      </c>
      <c r="N409" s="14" t="s">
        <v>3142</v>
      </c>
      <c r="O409" s="14" t="str">
        <f t="shared" si="6"/>
        <v>https://www.google.co.jp/maps?q=35.6378069,139.666960199999</v>
      </c>
      <c r="P409" s="14">
        <v>35.637806900000001</v>
      </c>
      <c r="Q409" s="14">
        <v>139.66696019999901</v>
      </c>
    </row>
    <row r="410" spans="1:17">
      <c r="A410" s="14">
        <v>408</v>
      </c>
      <c r="B410" s="14" t="s">
        <v>3143</v>
      </c>
      <c r="C410" s="14" t="s">
        <v>3144</v>
      </c>
      <c r="D410" s="14" t="s">
        <v>1913</v>
      </c>
      <c r="F410" s="14" t="s">
        <v>878</v>
      </c>
      <c r="G410" s="14" t="s">
        <v>1922</v>
      </c>
      <c r="H410" s="14" t="s">
        <v>3145</v>
      </c>
      <c r="I410" s="14" t="s">
        <v>156</v>
      </c>
      <c r="J410" s="14" t="s">
        <v>3146</v>
      </c>
      <c r="K410" s="14" t="s">
        <v>1917</v>
      </c>
      <c r="L410" s="14" t="s">
        <v>3147</v>
      </c>
      <c r="M410" s="14" t="s">
        <v>1194</v>
      </c>
      <c r="N410" s="14" t="s">
        <v>3148</v>
      </c>
      <c r="O410" s="14" t="str">
        <f t="shared" si="6"/>
        <v>https://www.google.co.jp/maps?q=35.6480374,139.6356809</v>
      </c>
      <c r="P410" s="14">
        <v>35.6480374</v>
      </c>
      <c r="Q410" s="14">
        <v>139.63568090000001</v>
      </c>
    </row>
    <row r="411" spans="1:17">
      <c r="A411" s="14">
        <v>409</v>
      </c>
      <c r="B411" s="14" t="s">
        <v>3149</v>
      </c>
      <c r="C411" s="14" t="s">
        <v>3150</v>
      </c>
      <c r="D411" s="14" t="s">
        <v>1913</v>
      </c>
      <c r="F411" s="14" t="s">
        <v>878</v>
      </c>
      <c r="G411" s="14" t="s">
        <v>2897</v>
      </c>
      <c r="H411" s="14" t="s">
        <v>398</v>
      </c>
      <c r="I411" s="14" t="s">
        <v>399</v>
      </c>
      <c r="J411" s="14" t="s">
        <v>3151</v>
      </c>
      <c r="K411" s="14" t="s">
        <v>2491</v>
      </c>
      <c r="L411" s="14" t="s">
        <v>3152</v>
      </c>
      <c r="M411" s="14" t="s">
        <v>1881</v>
      </c>
      <c r="N411" s="14" t="s">
        <v>3153</v>
      </c>
      <c r="O411" s="14" t="str">
        <f t="shared" si="6"/>
        <v>https://www.google.co.jp/maps?q=35.6039655,139.6609233</v>
      </c>
      <c r="P411" s="14">
        <v>35.603965500000001</v>
      </c>
      <c r="Q411" s="14">
        <v>139.66092330000001</v>
      </c>
    </row>
    <row r="412" spans="1:17">
      <c r="A412" s="14">
        <v>410</v>
      </c>
      <c r="B412" s="14" t="s">
        <v>3154</v>
      </c>
      <c r="C412" s="14" t="s">
        <v>3155</v>
      </c>
      <c r="D412" s="14" t="s">
        <v>1913</v>
      </c>
      <c r="F412" s="14" t="s">
        <v>878</v>
      </c>
      <c r="G412" s="14" t="s">
        <v>1922</v>
      </c>
      <c r="H412" s="14" t="s">
        <v>159</v>
      </c>
      <c r="I412" s="14" t="s">
        <v>160</v>
      </c>
      <c r="J412" s="14" t="s">
        <v>3156</v>
      </c>
      <c r="K412" s="14" t="s">
        <v>1917</v>
      </c>
      <c r="L412" s="14" t="s">
        <v>3157</v>
      </c>
      <c r="M412" s="14" t="s">
        <v>1257</v>
      </c>
      <c r="N412" s="14" t="s">
        <v>3158</v>
      </c>
      <c r="O412" s="14" t="str">
        <f t="shared" si="6"/>
        <v>https://www.google.co.jp/maps?q=35.6420537,139.6561059</v>
      </c>
      <c r="P412" s="14">
        <v>35.642053699999998</v>
      </c>
      <c r="Q412" s="14">
        <v>139.6561059</v>
      </c>
    </row>
    <row r="413" spans="1:17">
      <c r="A413" s="14">
        <v>411</v>
      </c>
      <c r="B413" s="14" t="s">
        <v>3159</v>
      </c>
      <c r="C413" s="14" t="s">
        <v>3160</v>
      </c>
      <c r="D413" s="14" t="s">
        <v>1913</v>
      </c>
      <c r="F413" s="14" t="s">
        <v>878</v>
      </c>
      <c r="G413" s="14" t="s">
        <v>2897</v>
      </c>
      <c r="H413" s="14" t="s">
        <v>3161</v>
      </c>
      <c r="I413" s="14" t="s">
        <v>150</v>
      </c>
      <c r="J413" s="14" t="s">
        <v>3162</v>
      </c>
      <c r="K413" s="14" t="s">
        <v>3476</v>
      </c>
      <c r="L413" s="14" t="s">
        <v>2925</v>
      </c>
      <c r="M413" s="14" t="s">
        <v>3163</v>
      </c>
      <c r="N413" s="14" t="s">
        <v>3164</v>
      </c>
      <c r="O413" s="14" t="str">
        <f t="shared" si="6"/>
        <v>https://www.google.co.jp/maps?q=35.642955,139.673709</v>
      </c>
      <c r="P413" s="14">
        <v>35.642955000000001</v>
      </c>
      <c r="Q413" s="14">
        <v>139.673709</v>
      </c>
    </row>
    <row r="414" spans="1:17">
      <c r="A414" s="14">
        <v>412</v>
      </c>
      <c r="B414" s="14" t="s">
        <v>885</v>
      </c>
      <c r="C414" s="14" t="s">
        <v>3165</v>
      </c>
      <c r="D414" s="14" t="s">
        <v>1913</v>
      </c>
      <c r="F414" s="14" t="s">
        <v>878</v>
      </c>
      <c r="G414" s="14" t="s">
        <v>2172</v>
      </c>
      <c r="H414" s="14" t="s">
        <v>3166</v>
      </c>
      <c r="I414" s="14" t="s">
        <v>195</v>
      </c>
      <c r="J414" s="14" t="s">
        <v>3167</v>
      </c>
      <c r="K414" s="14" t="s">
        <v>1917</v>
      </c>
      <c r="L414" s="14" t="s">
        <v>3168</v>
      </c>
      <c r="M414" s="14" t="s">
        <v>1648</v>
      </c>
      <c r="N414" s="14" t="s">
        <v>3169</v>
      </c>
      <c r="O414" s="14" t="str">
        <f t="shared" si="6"/>
        <v>https://www.google.co.jp/maps?q=35.6287003,139.6565288</v>
      </c>
      <c r="P414" s="14">
        <v>35.628700299999998</v>
      </c>
      <c r="Q414" s="14">
        <v>139.65652879999999</v>
      </c>
    </row>
    <row r="415" spans="1:17">
      <c r="A415" s="14">
        <v>413</v>
      </c>
      <c r="B415" s="14" t="s">
        <v>3170</v>
      </c>
      <c r="C415" s="14" t="s">
        <v>3171</v>
      </c>
      <c r="D415" s="14" t="s">
        <v>1913</v>
      </c>
      <c r="F415" s="14" t="s">
        <v>878</v>
      </c>
      <c r="G415" s="14" t="s">
        <v>3059</v>
      </c>
      <c r="H415" s="14" t="s">
        <v>367</v>
      </c>
      <c r="I415" s="14" t="s">
        <v>368</v>
      </c>
      <c r="J415" s="14" t="s">
        <v>3172</v>
      </c>
      <c r="K415" s="14" t="s">
        <v>1917</v>
      </c>
      <c r="L415" s="14" t="s">
        <v>3173</v>
      </c>
      <c r="M415" s="14" t="s">
        <v>3174</v>
      </c>
      <c r="N415" s="14" t="s">
        <v>3175</v>
      </c>
      <c r="O415" s="14" t="str">
        <f t="shared" si="6"/>
        <v>https://www.google.co.jp/maps?q=35.678949,139.603891</v>
      </c>
      <c r="P415" s="14">
        <v>35.678949000000003</v>
      </c>
      <c r="Q415" s="14">
        <v>139.603891</v>
      </c>
    </row>
    <row r="416" spans="1:17">
      <c r="A416" s="14">
        <v>414</v>
      </c>
      <c r="B416" s="14" t="s">
        <v>3176</v>
      </c>
      <c r="C416" s="14" t="s">
        <v>3177</v>
      </c>
      <c r="D416" s="14" t="s">
        <v>1913</v>
      </c>
      <c r="F416" s="14" t="s">
        <v>879</v>
      </c>
      <c r="G416" s="14" t="s">
        <v>3178</v>
      </c>
      <c r="H416" s="14" t="s">
        <v>3179</v>
      </c>
      <c r="I416" s="14" t="s">
        <v>164</v>
      </c>
      <c r="J416" s="14" t="s">
        <v>3180</v>
      </c>
      <c r="K416" s="14" t="s">
        <v>1917</v>
      </c>
      <c r="L416" s="14" t="s">
        <v>3181</v>
      </c>
      <c r="M416" s="14" t="s">
        <v>3182</v>
      </c>
      <c r="N416" s="14" t="s">
        <v>3183</v>
      </c>
      <c r="O416" s="14" t="str">
        <f t="shared" si="6"/>
        <v>https://www.google.co.jp/maps?q=35.6493,139.631227</v>
      </c>
      <c r="P416" s="14">
        <v>35.649299999999997</v>
      </c>
      <c r="Q416" s="14">
        <v>139.631227</v>
      </c>
    </row>
    <row r="417" spans="1:17">
      <c r="A417" s="14">
        <v>415</v>
      </c>
      <c r="B417" s="14" t="s">
        <v>3184</v>
      </c>
      <c r="C417" s="14" t="s">
        <v>3185</v>
      </c>
      <c r="D417" s="14" t="s">
        <v>1913</v>
      </c>
      <c r="F417" s="14" t="s">
        <v>884</v>
      </c>
      <c r="G417" s="14" t="s">
        <v>3186</v>
      </c>
      <c r="H417" s="14" t="s">
        <v>3187</v>
      </c>
      <c r="I417" s="14" t="s">
        <v>3188</v>
      </c>
      <c r="K417" s="14" t="s">
        <v>1917</v>
      </c>
      <c r="L417" s="14" t="s">
        <v>4244</v>
      </c>
      <c r="M417" s="14" t="s">
        <v>1164</v>
      </c>
      <c r="N417" s="14" t="s">
        <v>3189</v>
      </c>
      <c r="O417" s="14" t="str">
        <f t="shared" si="6"/>
        <v>https://www.google.co.jp/maps?q=35.6623317,139.666604</v>
      </c>
      <c r="P417" s="14">
        <v>35.662331700000003</v>
      </c>
      <c r="Q417" s="14">
        <v>139.66660400000001</v>
      </c>
    </row>
    <row r="418" spans="1:17">
      <c r="A418" s="14">
        <v>416</v>
      </c>
      <c r="B418" s="14" t="s">
        <v>3191</v>
      </c>
      <c r="C418" s="14" t="s">
        <v>3192</v>
      </c>
      <c r="D418" s="14" t="s">
        <v>1913</v>
      </c>
      <c r="F418" s="14" t="s">
        <v>890</v>
      </c>
      <c r="G418" s="14" t="s">
        <v>3190</v>
      </c>
      <c r="H418" s="14" t="s">
        <v>3193</v>
      </c>
      <c r="I418" s="14" t="s">
        <v>3194</v>
      </c>
      <c r="K418" s="14" t="s">
        <v>2066</v>
      </c>
      <c r="L418" s="14" t="s">
        <v>1221</v>
      </c>
      <c r="M418" s="14" t="s">
        <v>1222</v>
      </c>
      <c r="N418" s="14" t="s">
        <v>3195</v>
      </c>
      <c r="O418" s="14" t="str">
        <f t="shared" si="6"/>
        <v>https://www.google.co.jp/maps?q=35.6487306,139.6694735</v>
      </c>
      <c r="P418" s="14">
        <v>35.6487306</v>
      </c>
      <c r="Q418" s="14">
        <v>139.66947350000001</v>
      </c>
    </row>
    <row r="419" spans="1:17">
      <c r="A419" s="14">
        <v>417</v>
      </c>
      <c r="B419" s="14" t="s">
        <v>3196</v>
      </c>
      <c r="C419" s="14" t="s">
        <v>3197</v>
      </c>
      <c r="D419" s="14" t="s">
        <v>1913</v>
      </c>
      <c r="F419" s="14" t="s">
        <v>890</v>
      </c>
      <c r="G419" s="14" t="s">
        <v>3190</v>
      </c>
      <c r="H419" s="14" t="s">
        <v>3198</v>
      </c>
      <c r="I419" s="14" t="s">
        <v>3199</v>
      </c>
      <c r="K419" s="14" t="s">
        <v>2066</v>
      </c>
      <c r="L419" s="14" t="s">
        <v>3200</v>
      </c>
      <c r="M419" s="14" t="s">
        <v>3201</v>
      </c>
      <c r="N419" s="14" t="s">
        <v>3202</v>
      </c>
      <c r="O419" s="14" t="str">
        <f t="shared" si="6"/>
        <v>https://www.google.co.jp/maps?q=35.6029975,139.6798157</v>
      </c>
      <c r="P419" s="14">
        <v>35.602997500000001</v>
      </c>
      <c r="Q419" s="14">
        <v>139.67981570000001</v>
      </c>
    </row>
    <row r="420" spans="1:17">
      <c r="A420" s="14">
        <v>418</v>
      </c>
      <c r="B420" s="14" t="s">
        <v>3203</v>
      </c>
      <c r="C420" s="14" t="s">
        <v>3204</v>
      </c>
      <c r="D420" s="14" t="s">
        <v>1913</v>
      </c>
      <c r="F420" s="14" t="s">
        <v>890</v>
      </c>
      <c r="G420" s="14" t="s">
        <v>3190</v>
      </c>
      <c r="H420" s="14" t="s">
        <v>3205</v>
      </c>
      <c r="I420" s="14" t="s">
        <v>3206</v>
      </c>
      <c r="K420" s="14" t="s">
        <v>2066</v>
      </c>
      <c r="L420" s="14" t="s">
        <v>3207</v>
      </c>
      <c r="M420" s="14" t="s">
        <v>1527</v>
      </c>
      <c r="N420" s="14" t="s">
        <v>3208</v>
      </c>
      <c r="O420" s="14" t="str">
        <f t="shared" si="6"/>
        <v>https://www.google.co.jp/maps?q=35.6183146,139.6436297</v>
      </c>
      <c r="P420" s="14">
        <v>35.618314599999998</v>
      </c>
      <c r="Q420" s="14">
        <v>139.64362969999999</v>
      </c>
    </row>
    <row r="421" spans="1:17">
      <c r="A421" s="14">
        <v>419</v>
      </c>
      <c r="B421" s="14" t="s">
        <v>3209</v>
      </c>
      <c r="C421" s="14" t="s">
        <v>3210</v>
      </c>
      <c r="D421" s="14" t="s">
        <v>1913</v>
      </c>
      <c r="F421" s="14" t="s">
        <v>890</v>
      </c>
      <c r="G421" s="14" t="s">
        <v>3190</v>
      </c>
      <c r="H421" s="14" t="s">
        <v>3211</v>
      </c>
      <c r="I421" s="14" t="s">
        <v>3212</v>
      </c>
      <c r="K421" s="14" t="s">
        <v>2066</v>
      </c>
      <c r="L421" s="14" t="s">
        <v>3213</v>
      </c>
      <c r="M421" s="14" t="s">
        <v>3214</v>
      </c>
      <c r="N421" s="14" t="s">
        <v>3215</v>
      </c>
      <c r="O421" s="14" t="str">
        <f t="shared" si="6"/>
        <v>https://www.google.co.jp/maps?q=35.6536275,139.6783948</v>
      </c>
      <c r="P421" s="14">
        <v>35.653627499999999</v>
      </c>
      <c r="Q421" s="14">
        <v>139.67839480000001</v>
      </c>
    </row>
    <row r="422" spans="1:17">
      <c r="A422" s="14">
        <v>420</v>
      </c>
      <c r="B422" s="17" t="s">
        <v>4245</v>
      </c>
      <c r="C422" s="14" t="s">
        <v>4246</v>
      </c>
      <c r="D422" s="14" t="s">
        <v>1913</v>
      </c>
      <c r="F422" s="14" t="s">
        <v>3216</v>
      </c>
      <c r="G422" s="14" t="s">
        <v>4247</v>
      </c>
      <c r="H422" s="14" t="s">
        <v>460</v>
      </c>
      <c r="I422" s="14" t="s">
        <v>461</v>
      </c>
      <c r="J422" s="14" t="s">
        <v>3217</v>
      </c>
      <c r="K422" s="14" t="s">
        <v>1917</v>
      </c>
      <c r="L422" s="14" t="s">
        <v>3218</v>
      </c>
      <c r="M422" s="14" t="s">
        <v>3219</v>
      </c>
      <c r="N422" s="14" t="s">
        <v>3220</v>
      </c>
      <c r="O422" s="14" t="str">
        <f t="shared" si="6"/>
        <v>https://www.google.co.jp/maps?q=35.6696304,139.6544493</v>
      </c>
      <c r="P422" s="14">
        <v>35.669630400000003</v>
      </c>
      <c r="Q422" s="14">
        <v>139.65444930000001</v>
      </c>
    </row>
    <row r="423" spans="1:17">
      <c r="A423" s="14">
        <v>421</v>
      </c>
      <c r="B423" s="14" t="s">
        <v>3221</v>
      </c>
      <c r="C423" s="14" t="s">
        <v>3222</v>
      </c>
      <c r="D423" s="14" t="s">
        <v>1913</v>
      </c>
      <c r="F423" s="14" t="s">
        <v>3216</v>
      </c>
      <c r="G423" s="14" t="s">
        <v>2661</v>
      </c>
      <c r="H423" s="14" t="s">
        <v>509</v>
      </c>
      <c r="I423" s="14" t="s">
        <v>510</v>
      </c>
      <c r="J423" s="14" t="s">
        <v>3223</v>
      </c>
      <c r="K423" s="14" t="s">
        <v>1917</v>
      </c>
      <c r="L423" s="14" t="s">
        <v>3224</v>
      </c>
      <c r="M423" s="14" t="s">
        <v>1201</v>
      </c>
      <c r="N423" s="14" t="s">
        <v>3225</v>
      </c>
      <c r="O423" s="14" t="str">
        <f t="shared" si="6"/>
        <v>https://www.google.co.jp/maps?q=35.6472773,139.622197</v>
      </c>
      <c r="P423" s="14">
        <v>35.647277299999999</v>
      </c>
      <c r="Q423" s="14">
        <v>139.622197</v>
      </c>
    </row>
    <row r="424" spans="1:17">
      <c r="A424" s="14">
        <v>422</v>
      </c>
      <c r="B424" s="14" t="s">
        <v>3226</v>
      </c>
      <c r="C424" s="14" t="s">
        <v>3227</v>
      </c>
      <c r="D424" s="14" t="s">
        <v>1913</v>
      </c>
      <c r="F424" s="14" t="s">
        <v>3216</v>
      </c>
      <c r="G424" s="14" t="s">
        <v>3228</v>
      </c>
      <c r="H424" s="14" t="s">
        <v>623</v>
      </c>
      <c r="I424" s="14" t="s">
        <v>624</v>
      </c>
      <c r="J424" s="14" t="s">
        <v>624</v>
      </c>
      <c r="K424" s="14" t="s">
        <v>1917</v>
      </c>
      <c r="L424" s="14" t="s">
        <v>3229</v>
      </c>
      <c r="M424" s="14" t="s">
        <v>1170</v>
      </c>
      <c r="N424" s="14" t="s">
        <v>3230</v>
      </c>
      <c r="O424" s="14" t="str">
        <f t="shared" si="6"/>
        <v>https://www.google.co.jp/maps?q=35.6243025,139.5994006</v>
      </c>
      <c r="P424" s="14">
        <v>35.624302499999999</v>
      </c>
      <c r="Q424" s="14">
        <v>139.5994006</v>
      </c>
    </row>
    <row r="425" spans="1:17">
      <c r="A425" s="14">
        <v>423</v>
      </c>
      <c r="B425" s="14" t="s">
        <v>3231</v>
      </c>
      <c r="C425" s="14" t="s">
        <v>3232</v>
      </c>
      <c r="D425" s="14" t="s">
        <v>1913</v>
      </c>
      <c r="F425" s="14" t="s">
        <v>3216</v>
      </c>
      <c r="G425" s="14" t="s">
        <v>3233</v>
      </c>
      <c r="H425" s="14" t="s">
        <v>3234</v>
      </c>
      <c r="I425" s="14" t="s">
        <v>618</v>
      </c>
      <c r="J425" s="14" t="s">
        <v>3235</v>
      </c>
      <c r="K425" s="14" t="s">
        <v>1917</v>
      </c>
      <c r="L425" s="14" t="s">
        <v>3236</v>
      </c>
      <c r="M425" s="14" t="s">
        <v>1446</v>
      </c>
      <c r="N425" s="14" t="s">
        <v>3237</v>
      </c>
      <c r="O425" s="14" t="str">
        <f t="shared" si="6"/>
        <v>https://www.google.co.jp/maps?q=35.6210533,139.6135661</v>
      </c>
      <c r="P425" s="14">
        <v>35.6210533</v>
      </c>
      <c r="Q425" s="14">
        <v>139.61356610000001</v>
      </c>
    </row>
    <row r="426" spans="1:17">
      <c r="A426" s="14">
        <v>424</v>
      </c>
      <c r="B426" s="14" t="s">
        <v>3238</v>
      </c>
      <c r="C426" s="14" t="s">
        <v>3239</v>
      </c>
      <c r="D426" s="14" t="s">
        <v>1913</v>
      </c>
      <c r="F426" s="14" t="s">
        <v>3216</v>
      </c>
      <c r="G426" s="14" t="s">
        <v>3240</v>
      </c>
      <c r="H426" s="14" t="s">
        <v>572</v>
      </c>
      <c r="I426" s="14" t="s">
        <v>573</v>
      </c>
      <c r="J426" s="14" t="s">
        <v>3241</v>
      </c>
      <c r="K426" s="14" t="s">
        <v>1917</v>
      </c>
      <c r="L426" s="14" t="s">
        <v>3242</v>
      </c>
      <c r="M426" s="14" t="s">
        <v>1170</v>
      </c>
      <c r="N426" s="14" t="s">
        <v>3243</v>
      </c>
      <c r="O426" s="14" t="str">
        <f t="shared" si="6"/>
        <v>https://www.google.co.jp/maps?q=35.6400471,139.5987523</v>
      </c>
      <c r="P426" s="14">
        <v>35.640047099999997</v>
      </c>
      <c r="Q426" s="14">
        <v>139.5987523</v>
      </c>
    </row>
    <row r="427" spans="1:17">
      <c r="A427" s="14">
        <v>425</v>
      </c>
      <c r="B427" s="14" t="s">
        <v>3244</v>
      </c>
      <c r="C427" s="14" t="s">
        <v>3245</v>
      </c>
      <c r="D427" s="14" t="s">
        <v>1913</v>
      </c>
      <c r="F427" s="14" t="s">
        <v>3216</v>
      </c>
      <c r="G427" s="14" t="s">
        <v>3240</v>
      </c>
      <c r="H427" s="14" t="s">
        <v>566</v>
      </c>
      <c r="I427" s="14" t="s">
        <v>3246</v>
      </c>
      <c r="J427" s="14" t="s">
        <v>3247</v>
      </c>
      <c r="K427" s="14" t="s">
        <v>1917</v>
      </c>
      <c r="L427" s="14" t="s">
        <v>3248</v>
      </c>
      <c r="M427" s="14" t="s">
        <v>1301</v>
      </c>
      <c r="N427" s="14" t="s">
        <v>3249</v>
      </c>
      <c r="O427" s="14" t="str">
        <f t="shared" si="6"/>
        <v>https://www.google.co.jp/maps?q=35.643808,139.6114815</v>
      </c>
      <c r="P427" s="14">
        <v>35.643808</v>
      </c>
      <c r="Q427" s="14">
        <v>139.6114815</v>
      </c>
    </row>
    <row r="428" spans="1:17">
      <c r="A428" s="14">
        <v>426</v>
      </c>
      <c r="B428" s="14" t="s">
        <v>4350</v>
      </c>
      <c r="C428" s="14" t="s">
        <v>4351</v>
      </c>
      <c r="D428" s="14" t="s">
        <v>1913</v>
      </c>
      <c r="F428" s="14" t="s">
        <v>3216</v>
      </c>
      <c r="G428" s="14" t="s">
        <v>3250</v>
      </c>
      <c r="H428" s="14" t="s">
        <v>3251</v>
      </c>
      <c r="I428" s="14" t="s">
        <v>602</v>
      </c>
      <c r="J428" s="14" t="s">
        <v>602</v>
      </c>
      <c r="K428" s="14" t="s">
        <v>1917</v>
      </c>
      <c r="L428" s="14" t="s">
        <v>3252</v>
      </c>
      <c r="M428" s="14" t="s">
        <v>1527</v>
      </c>
      <c r="N428" s="14" t="s">
        <v>3253</v>
      </c>
      <c r="O428" s="14" t="str">
        <f t="shared" si="6"/>
        <v>https://www.google.co.jp/maps?q=35.6118433,139.639125</v>
      </c>
      <c r="P428" s="14">
        <v>35.611843299999997</v>
      </c>
      <c r="Q428" s="14">
        <v>139.63912500000001</v>
      </c>
    </row>
    <row r="429" spans="1:17">
      <c r="A429" s="14">
        <v>427</v>
      </c>
      <c r="B429" s="14" t="s">
        <v>4352</v>
      </c>
      <c r="C429" s="14" t="s">
        <v>4353</v>
      </c>
      <c r="D429" s="14" t="s">
        <v>1913</v>
      </c>
      <c r="F429" s="14" t="s">
        <v>3216</v>
      </c>
      <c r="G429" s="14" t="s">
        <v>3250</v>
      </c>
      <c r="H429" s="14" t="s">
        <v>3254</v>
      </c>
      <c r="I429" s="14" t="s">
        <v>485</v>
      </c>
      <c r="J429" s="14" t="s">
        <v>485</v>
      </c>
      <c r="K429" s="14" t="s">
        <v>1917</v>
      </c>
      <c r="L429" s="14" t="s">
        <v>3255</v>
      </c>
      <c r="M429" s="14" t="s">
        <v>2738</v>
      </c>
      <c r="N429" s="14" t="s">
        <v>3256</v>
      </c>
      <c r="O429" s="14" t="str">
        <f t="shared" si="6"/>
        <v>https://www.google.co.jp/maps?q=35.6654366,139.6573269</v>
      </c>
      <c r="P429" s="14">
        <v>35.6654366</v>
      </c>
      <c r="Q429" s="14">
        <v>139.65732689999999</v>
      </c>
    </row>
    <row r="430" spans="1:17">
      <c r="A430" s="14">
        <v>428</v>
      </c>
      <c r="B430" s="14" t="s">
        <v>4354</v>
      </c>
      <c r="C430" s="14" t="s">
        <v>4355</v>
      </c>
      <c r="D430" s="14" t="s">
        <v>1913</v>
      </c>
      <c r="F430" s="14" t="s">
        <v>3216</v>
      </c>
      <c r="G430" s="14" t="s">
        <v>3250</v>
      </c>
      <c r="H430" s="14" t="s">
        <v>594</v>
      </c>
      <c r="I430" s="14" t="s">
        <v>595</v>
      </c>
      <c r="J430" s="14" t="s">
        <v>3257</v>
      </c>
      <c r="K430" s="14" t="s">
        <v>1917</v>
      </c>
      <c r="L430" s="14" t="s">
        <v>3258</v>
      </c>
      <c r="M430" s="14" t="s">
        <v>1266</v>
      </c>
      <c r="O430" s="14" t="str">
        <f t="shared" si="6"/>
        <v>https://www.google.co.jp/maps?q=35.6218671,139.6292033</v>
      </c>
      <c r="P430" s="14">
        <v>35.621867100000003</v>
      </c>
      <c r="Q430" s="14">
        <v>139.6292033</v>
      </c>
    </row>
    <row r="431" spans="1:17">
      <c r="A431" s="14">
        <v>429</v>
      </c>
      <c r="B431" s="14" t="s">
        <v>3259</v>
      </c>
      <c r="C431" s="14" t="s">
        <v>3260</v>
      </c>
      <c r="D431" s="14" t="s">
        <v>1913</v>
      </c>
      <c r="F431" s="14" t="s">
        <v>3216</v>
      </c>
      <c r="G431" s="14" t="s">
        <v>3240</v>
      </c>
      <c r="H431" s="14" t="s">
        <v>3261</v>
      </c>
      <c r="I431" s="14" t="s">
        <v>547</v>
      </c>
      <c r="J431" s="14" t="s">
        <v>547</v>
      </c>
      <c r="K431" s="14" t="s">
        <v>1917</v>
      </c>
      <c r="L431" s="14" t="s">
        <v>3262</v>
      </c>
      <c r="M431" s="14" t="s">
        <v>1648</v>
      </c>
      <c r="N431" s="14" t="s">
        <v>3263</v>
      </c>
      <c r="O431" s="14" t="str">
        <f t="shared" si="6"/>
        <v>https://www.google.co.jp/maps?q=35.6347543,139.6632273</v>
      </c>
      <c r="P431" s="14">
        <v>35.634754299999997</v>
      </c>
      <c r="Q431" s="14">
        <v>139.66322729999999</v>
      </c>
    </row>
    <row r="432" spans="1:17">
      <c r="A432" s="14">
        <v>430</v>
      </c>
      <c r="B432" s="14" t="s">
        <v>3264</v>
      </c>
      <c r="C432" s="14" t="s">
        <v>3265</v>
      </c>
      <c r="D432" s="14" t="s">
        <v>1913</v>
      </c>
      <c r="F432" s="14" t="s">
        <v>3216</v>
      </c>
      <c r="G432" s="14" t="s">
        <v>3266</v>
      </c>
      <c r="H432" s="14" t="s">
        <v>3267</v>
      </c>
      <c r="I432" s="14" t="s">
        <v>305</v>
      </c>
      <c r="J432" s="14" t="s">
        <v>3268</v>
      </c>
      <c r="K432" s="14" t="s">
        <v>2066</v>
      </c>
      <c r="L432" s="14" t="s">
        <v>3269</v>
      </c>
      <c r="M432" s="14" t="s">
        <v>1222</v>
      </c>
      <c r="N432" s="14" t="s">
        <v>3270</v>
      </c>
      <c r="O432" s="14" t="str">
        <f t="shared" si="6"/>
        <v>https://www.google.co.jp/maps?q=35.645289,139.675034</v>
      </c>
      <c r="P432" s="14">
        <v>35.645288999999998</v>
      </c>
      <c r="Q432" s="14">
        <v>139.67503400000001</v>
      </c>
    </row>
    <row r="433" spans="1:17">
      <c r="A433" s="14">
        <v>431</v>
      </c>
      <c r="B433" s="14" t="s">
        <v>3271</v>
      </c>
      <c r="C433" s="14" t="s">
        <v>3272</v>
      </c>
      <c r="D433" s="14" t="s">
        <v>1913</v>
      </c>
      <c r="F433" s="14" t="s">
        <v>3216</v>
      </c>
      <c r="G433" s="14" t="s">
        <v>3273</v>
      </c>
      <c r="H433" s="14" t="s">
        <v>452</v>
      </c>
      <c r="I433" s="14" t="s">
        <v>3274</v>
      </c>
      <c r="J433" s="14" t="s">
        <v>3275</v>
      </c>
      <c r="K433" s="14" t="s">
        <v>1917</v>
      </c>
      <c r="L433" s="14" t="s">
        <v>3276</v>
      </c>
      <c r="M433" s="14" t="s">
        <v>1535</v>
      </c>
      <c r="N433" s="14" t="s">
        <v>3277</v>
      </c>
      <c r="O433" s="14" t="str">
        <f t="shared" si="6"/>
        <v>https://www.google.co.jp/maps?q=35.6159708,139.6236876</v>
      </c>
      <c r="P433" s="14">
        <v>35.615970799999999</v>
      </c>
      <c r="Q433" s="14">
        <v>139.62368760000001</v>
      </c>
    </row>
    <row r="434" spans="1:17">
      <c r="A434" s="14">
        <v>432</v>
      </c>
      <c r="B434" s="14" t="s">
        <v>3278</v>
      </c>
      <c r="C434" s="14" t="s">
        <v>3279</v>
      </c>
      <c r="D434" s="14" t="s">
        <v>1913</v>
      </c>
      <c r="F434" s="14" t="s">
        <v>3216</v>
      </c>
      <c r="G434" s="14" t="s">
        <v>3280</v>
      </c>
      <c r="H434" s="14" t="s">
        <v>571</v>
      </c>
      <c r="I434" s="14" t="s">
        <v>3281</v>
      </c>
      <c r="J434" s="14" t="s">
        <v>3282</v>
      </c>
      <c r="K434" s="14" t="s">
        <v>1917</v>
      </c>
      <c r="L434" s="14" t="s">
        <v>3283</v>
      </c>
      <c r="M434" s="14" t="s">
        <v>1407</v>
      </c>
      <c r="N434" s="14" t="s">
        <v>3284</v>
      </c>
      <c r="O434" s="14" t="str">
        <f t="shared" si="6"/>
        <v>https://www.google.co.jp/maps?q=35.6372333,139.5886145</v>
      </c>
      <c r="P434" s="14">
        <v>35.637233299999998</v>
      </c>
      <c r="Q434" s="14">
        <v>139.58861450000001</v>
      </c>
    </row>
    <row r="435" spans="1:17">
      <c r="A435" s="14">
        <v>433</v>
      </c>
      <c r="B435" s="14" t="s">
        <v>3285</v>
      </c>
      <c r="C435" s="14" t="s">
        <v>3286</v>
      </c>
      <c r="D435" s="14" t="s">
        <v>1913</v>
      </c>
      <c r="F435" s="14" t="s">
        <v>3216</v>
      </c>
      <c r="G435" s="14" t="s">
        <v>3250</v>
      </c>
      <c r="H435" s="14" t="s">
        <v>3287</v>
      </c>
      <c r="I435" s="14" t="s">
        <v>565</v>
      </c>
      <c r="J435" s="14" t="s">
        <v>3288</v>
      </c>
      <c r="K435" s="14" t="s">
        <v>1917</v>
      </c>
      <c r="L435" s="14" t="s">
        <v>2676</v>
      </c>
      <c r="M435" s="14" t="s">
        <v>1301</v>
      </c>
      <c r="N435" s="14" t="s">
        <v>3289</v>
      </c>
      <c r="O435" s="14" t="str">
        <f t="shared" si="6"/>
        <v>https://www.google.co.jp/maps?q=35.6410084,139.6080542</v>
      </c>
      <c r="P435" s="14">
        <v>35.641008399999997</v>
      </c>
      <c r="Q435" s="14">
        <v>139.6080542</v>
      </c>
    </row>
    <row r="436" spans="1:17">
      <c r="A436" s="14">
        <v>434</v>
      </c>
      <c r="B436" s="14" t="s">
        <v>3290</v>
      </c>
      <c r="C436" s="14" t="s">
        <v>3291</v>
      </c>
      <c r="D436" s="14" t="s">
        <v>1913</v>
      </c>
      <c r="F436" s="14" t="s">
        <v>3216</v>
      </c>
      <c r="G436" s="14" t="s">
        <v>3292</v>
      </c>
      <c r="H436" s="14" t="s">
        <v>3293</v>
      </c>
      <c r="I436" s="14" t="s">
        <v>3294</v>
      </c>
      <c r="J436" s="14" t="s">
        <v>3294</v>
      </c>
      <c r="K436" s="14" t="s">
        <v>2066</v>
      </c>
      <c r="L436" s="14" t="s">
        <v>3295</v>
      </c>
      <c r="M436" s="14" t="s">
        <v>4234</v>
      </c>
      <c r="N436" s="14" t="s">
        <v>3296</v>
      </c>
      <c r="O436" s="14" t="str">
        <f t="shared" si="6"/>
        <v>https://www.google.co.jp/maps?q=35.6568018,139.6673679</v>
      </c>
      <c r="P436" s="14">
        <v>35.656801799999997</v>
      </c>
      <c r="Q436" s="14">
        <v>139.66736789999999</v>
      </c>
    </row>
    <row r="437" spans="1:17">
      <c r="A437" s="14">
        <v>435</v>
      </c>
      <c r="B437" s="14" t="s">
        <v>3297</v>
      </c>
      <c r="C437" s="14" t="s">
        <v>3298</v>
      </c>
      <c r="D437" s="14" t="s">
        <v>1913</v>
      </c>
      <c r="F437" s="14" t="s">
        <v>3216</v>
      </c>
      <c r="G437" s="14" t="s">
        <v>3240</v>
      </c>
      <c r="H437" s="14" t="s">
        <v>3299</v>
      </c>
      <c r="I437" s="14" t="s">
        <v>478</v>
      </c>
      <c r="J437" s="14" t="s">
        <v>3300</v>
      </c>
      <c r="K437" s="14" t="s">
        <v>1917</v>
      </c>
      <c r="L437" s="14" t="s">
        <v>3301</v>
      </c>
      <c r="M437" s="14" t="s">
        <v>1222</v>
      </c>
      <c r="N437" s="14" t="s">
        <v>3302</v>
      </c>
      <c r="O437" s="14" t="str">
        <f t="shared" si="6"/>
        <v>https://www.google.co.jp/maps?q=35.6511276,139.6704595</v>
      </c>
      <c r="P437" s="14">
        <v>35.651127600000002</v>
      </c>
      <c r="Q437" s="14">
        <v>139.67045949999999</v>
      </c>
    </row>
    <row r="438" spans="1:17">
      <c r="A438" s="14">
        <v>436</v>
      </c>
      <c r="B438" s="14" t="s">
        <v>3303</v>
      </c>
      <c r="C438" s="14" t="s">
        <v>3304</v>
      </c>
      <c r="D438" s="14" t="s">
        <v>1913</v>
      </c>
      <c r="F438" s="14" t="s">
        <v>3216</v>
      </c>
      <c r="G438" s="14" t="s">
        <v>3240</v>
      </c>
      <c r="H438" s="14" t="s">
        <v>459</v>
      </c>
      <c r="I438" s="14" t="s">
        <v>545</v>
      </c>
      <c r="K438" s="14" t="s">
        <v>1917</v>
      </c>
      <c r="L438" s="14" t="s">
        <v>3305</v>
      </c>
      <c r="M438" s="14" t="s">
        <v>1771</v>
      </c>
      <c r="N438" s="14" t="s">
        <v>3306</v>
      </c>
      <c r="O438" s="14" t="str">
        <f t="shared" si="6"/>
        <v>https://www.google.co.jp/maps?q=35.6322989,139.6468789</v>
      </c>
      <c r="P438" s="14">
        <v>35.632298900000002</v>
      </c>
      <c r="Q438" s="14">
        <v>139.64687889999999</v>
      </c>
    </row>
    <row r="439" spans="1:17">
      <c r="A439" s="14">
        <v>437</v>
      </c>
      <c r="B439" s="14" t="s">
        <v>3307</v>
      </c>
      <c r="C439" s="14" t="s">
        <v>3308</v>
      </c>
      <c r="D439" s="14" t="s">
        <v>1913</v>
      </c>
      <c r="F439" s="14" t="s">
        <v>3216</v>
      </c>
      <c r="G439" s="14" t="s">
        <v>3309</v>
      </c>
      <c r="H439" s="14" t="s">
        <v>600</v>
      </c>
      <c r="I439" s="14" t="s">
        <v>601</v>
      </c>
      <c r="J439" s="14" t="s">
        <v>3310</v>
      </c>
      <c r="K439" s="14" t="s">
        <v>1917</v>
      </c>
      <c r="L439" s="14" t="s">
        <v>3311</v>
      </c>
      <c r="M439" s="14" t="s">
        <v>1266</v>
      </c>
      <c r="N439" s="14" t="s">
        <v>3312</v>
      </c>
      <c r="O439" s="14" t="str">
        <f t="shared" si="6"/>
        <v>https://www.google.co.jp/maps?q=35.6246166,139.6380495</v>
      </c>
      <c r="P439" s="14">
        <v>35.624616600000003</v>
      </c>
      <c r="Q439" s="14">
        <v>139.63804949999999</v>
      </c>
    </row>
    <row r="440" spans="1:17">
      <c r="A440" s="14">
        <v>438</v>
      </c>
      <c r="B440" s="14" t="s">
        <v>3313</v>
      </c>
      <c r="C440" s="14" t="s">
        <v>3314</v>
      </c>
      <c r="D440" s="14" t="s">
        <v>1913</v>
      </c>
      <c r="F440" s="14" t="s">
        <v>3216</v>
      </c>
      <c r="G440" s="14" t="s">
        <v>3266</v>
      </c>
      <c r="H440" s="14" t="s">
        <v>3315</v>
      </c>
      <c r="I440" s="14" t="s">
        <v>537</v>
      </c>
      <c r="J440" s="14" t="s">
        <v>3316</v>
      </c>
      <c r="K440" s="14" t="s">
        <v>1917</v>
      </c>
      <c r="L440" s="14" t="s">
        <v>3317</v>
      </c>
      <c r="M440" s="14" t="s">
        <v>1222</v>
      </c>
      <c r="N440" s="14" t="s">
        <v>3318</v>
      </c>
      <c r="O440" s="14" t="str">
        <f t="shared" si="6"/>
        <v>https://www.google.co.jp/maps?q=35.6388986,139.6744206</v>
      </c>
      <c r="P440" s="14">
        <v>35.638898599999997</v>
      </c>
      <c r="Q440" s="14">
        <v>139.67442059999999</v>
      </c>
    </row>
    <row r="441" spans="1:17">
      <c r="A441" s="14">
        <v>439</v>
      </c>
      <c r="B441" s="14" t="s">
        <v>3319</v>
      </c>
      <c r="C441" s="14" t="s">
        <v>3320</v>
      </c>
      <c r="D441" s="14" t="s">
        <v>1913</v>
      </c>
      <c r="F441" s="14" t="s">
        <v>3216</v>
      </c>
      <c r="G441" s="14" t="s">
        <v>3266</v>
      </c>
      <c r="H441" s="14" t="s">
        <v>3321</v>
      </c>
      <c r="I441" s="14" t="s">
        <v>552</v>
      </c>
      <c r="J441" s="14" t="s">
        <v>552</v>
      </c>
      <c r="K441" s="14" t="s">
        <v>1917</v>
      </c>
      <c r="L441" s="14" t="s">
        <v>3103</v>
      </c>
      <c r="M441" s="14" t="s">
        <v>1771</v>
      </c>
      <c r="N441" s="14" t="s">
        <v>3322</v>
      </c>
      <c r="O441" s="14" t="str">
        <f t="shared" si="6"/>
        <v>https://www.google.co.jp/maps?q=35.6353179,139.6422514</v>
      </c>
      <c r="P441" s="14">
        <v>35.635317899999997</v>
      </c>
      <c r="Q441" s="14">
        <v>139.64225139999999</v>
      </c>
    </row>
    <row r="442" spans="1:17">
      <c r="A442" s="14">
        <v>440</v>
      </c>
      <c r="B442" s="14" t="s">
        <v>3323</v>
      </c>
      <c r="C442" s="14" t="s">
        <v>3324</v>
      </c>
      <c r="D442" s="14" t="s">
        <v>1913</v>
      </c>
      <c r="F442" s="14" t="s">
        <v>3216</v>
      </c>
      <c r="G442" s="14" t="s">
        <v>3325</v>
      </c>
      <c r="H442" s="14" t="s">
        <v>3326</v>
      </c>
      <c r="I442" s="14" t="s">
        <v>593</v>
      </c>
      <c r="J442" s="14" t="s">
        <v>3327</v>
      </c>
      <c r="K442" s="14" t="s">
        <v>1917</v>
      </c>
      <c r="L442" s="14" t="s">
        <v>3328</v>
      </c>
      <c r="M442" s="14" t="s">
        <v>1446</v>
      </c>
      <c r="N442" s="14" t="s">
        <v>3329</v>
      </c>
      <c r="O442" s="14" t="str">
        <f t="shared" si="6"/>
        <v>https://www.google.co.jp/maps?q=35.6098715,139.6321842</v>
      </c>
      <c r="P442" s="14">
        <v>35.609871499999997</v>
      </c>
      <c r="Q442" s="14">
        <v>139.63218420000001</v>
      </c>
    </row>
    <row r="443" spans="1:17">
      <c r="A443" s="14">
        <v>441</v>
      </c>
      <c r="B443" s="14" t="s">
        <v>3330</v>
      </c>
      <c r="C443" s="14" t="s">
        <v>3331</v>
      </c>
      <c r="D443" s="14" t="s">
        <v>1913</v>
      </c>
      <c r="F443" s="14" t="s">
        <v>3216</v>
      </c>
      <c r="G443" s="14" t="s">
        <v>3309</v>
      </c>
      <c r="H443" s="14" t="s">
        <v>616</v>
      </c>
      <c r="I443" s="14" t="s">
        <v>617</v>
      </c>
      <c r="J443" s="14" t="s">
        <v>3332</v>
      </c>
      <c r="K443" s="14" t="s">
        <v>1917</v>
      </c>
      <c r="L443" s="14" t="s">
        <v>3333</v>
      </c>
      <c r="M443" s="14" t="s">
        <v>1446</v>
      </c>
      <c r="N443" s="14" t="s">
        <v>3334</v>
      </c>
      <c r="O443" s="14" t="str">
        <f t="shared" si="6"/>
        <v>https://www.google.co.jp/maps?q=35.6149904,139.6218795</v>
      </c>
      <c r="P443" s="14">
        <v>35.614990400000003</v>
      </c>
      <c r="Q443" s="14">
        <v>139.62187950000001</v>
      </c>
    </row>
    <row r="444" spans="1:17">
      <c r="A444" s="14">
        <v>442</v>
      </c>
      <c r="B444" s="14" t="s">
        <v>3335</v>
      </c>
      <c r="C444" s="14" t="s">
        <v>3336</v>
      </c>
      <c r="D444" s="14" t="s">
        <v>1913</v>
      </c>
      <c r="F444" s="14" t="s">
        <v>3216</v>
      </c>
      <c r="G444" s="14" t="s">
        <v>3280</v>
      </c>
      <c r="H444" s="14" t="s">
        <v>3337</v>
      </c>
      <c r="I444" s="14" t="s">
        <v>599</v>
      </c>
      <c r="J444" s="14" t="s">
        <v>3338</v>
      </c>
      <c r="K444" s="14" t="s">
        <v>1917</v>
      </c>
      <c r="L444" s="14" t="s">
        <v>3339</v>
      </c>
      <c r="M444" s="14" t="s">
        <v>1527</v>
      </c>
      <c r="N444" s="14" t="s">
        <v>3340</v>
      </c>
      <c r="O444" s="14" t="str">
        <f t="shared" si="6"/>
        <v>https://www.google.co.jp/maps?q=35.6108268,139.6393416</v>
      </c>
      <c r="P444" s="14">
        <v>35.610826799999998</v>
      </c>
      <c r="Q444" s="14">
        <v>139.63934159999999</v>
      </c>
    </row>
    <row r="445" spans="1:17">
      <c r="A445" s="14">
        <v>443</v>
      </c>
      <c r="B445" s="14" t="s">
        <v>3341</v>
      </c>
      <c r="C445" s="14" t="s">
        <v>3342</v>
      </c>
      <c r="D445" s="14" t="s">
        <v>1913</v>
      </c>
      <c r="F445" s="14" t="s">
        <v>3216</v>
      </c>
      <c r="G445" s="14" t="s">
        <v>3240</v>
      </c>
      <c r="H445" s="14" t="s">
        <v>3343</v>
      </c>
      <c r="I445" s="14" t="s">
        <v>453</v>
      </c>
      <c r="J445" s="14" t="s">
        <v>453</v>
      </c>
      <c r="K445" s="14" t="s">
        <v>1917</v>
      </c>
      <c r="L445" s="14" t="s">
        <v>3344</v>
      </c>
      <c r="M445" s="14" t="s">
        <v>1822</v>
      </c>
      <c r="N445" s="14" t="s">
        <v>3345</v>
      </c>
      <c r="O445" s="14" t="str">
        <f t="shared" si="6"/>
        <v>https://www.google.co.jp/maps?q=35.6033914,139.6477215</v>
      </c>
      <c r="P445" s="14">
        <v>35.6033914</v>
      </c>
      <c r="Q445" s="14">
        <v>139.64772149999999</v>
      </c>
    </row>
    <row r="446" spans="1:17">
      <c r="A446" s="14">
        <v>444</v>
      </c>
      <c r="B446" s="14" t="s">
        <v>3346</v>
      </c>
      <c r="C446" s="14" t="s">
        <v>3347</v>
      </c>
      <c r="D446" s="14" t="s">
        <v>1913</v>
      </c>
      <c r="F446" s="14" t="s">
        <v>3216</v>
      </c>
      <c r="G446" s="14" t="s">
        <v>3348</v>
      </c>
      <c r="H446" s="14" t="s">
        <v>3349</v>
      </c>
      <c r="I446" s="14" t="s">
        <v>3350</v>
      </c>
      <c r="J446" s="14" t="s">
        <v>3351</v>
      </c>
      <c r="K446" s="14" t="s">
        <v>2066</v>
      </c>
      <c r="L446" s="14" t="s">
        <v>3352</v>
      </c>
      <c r="M446" s="14" t="s">
        <v>1771</v>
      </c>
      <c r="N446" s="14" t="s">
        <v>3353</v>
      </c>
      <c r="O446" s="14" t="str">
        <f t="shared" si="6"/>
        <v>https://www.google.co.jp/maps?q=35.634968,139.645182</v>
      </c>
      <c r="P446" s="14">
        <v>35.634968000000001</v>
      </c>
      <c r="Q446" s="14">
        <v>139.64518200000001</v>
      </c>
    </row>
    <row r="447" spans="1:17">
      <c r="A447" s="14">
        <v>445</v>
      </c>
      <c r="B447" s="14" t="s">
        <v>3354</v>
      </c>
      <c r="C447" s="14" t="s">
        <v>3355</v>
      </c>
      <c r="D447" s="14" t="s">
        <v>1913</v>
      </c>
      <c r="F447" s="14" t="s">
        <v>3216</v>
      </c>
      <c r="G447" s="14" t="s">
        <v>3273</v>
      </c>
      <c r="H447" s="14" t="s">
        <v>3356</v>
      </c>
      <c r="I447" s="14" t="s">
        <v>500</v>
      </c>
      <c r="J447" s="14" t="s">
        <v>3357</v>
      </c>
      <c r="K447" s="14" t="s">
        <v>1917</v>
      </c>
      <c r="L447" s="14" t="s">
        <v>3358</v>
      </c>
      <c r="M447" s="14" t="s">
        <v>1194</v>
      </c>
      <c r="N447" s="14" t="s">
        <v>3359</v>
      </c>
      <c r="O447" s="14" t="str">
        <f t="shared" si="6"/>
        <v>https://www.google.co.jp/maps?q=35.6569288,139.6354121</v>
      </c>
      <c r="P447" s="14">
        <v>35.656928800000003</v>
      </c>
      <c r="Q447" s="14">
        <v>139.6354121</v>
      </c>
    </row>
    <row r="448" spans="1:17">
      <c r="A448" s="14">
        <v>446</v>
      </c>
      <c r="B448" s="14" t="s">
        <v>3360</v>
      </c>
      <c r="C448" s="14" t="s">
        <v>3361</v>
      </c>
      <c r="D448" s="14" t="s">
        <v>1913</v>
      </c>
      <c r="F448" s="14" t="s">
        <v>3216</v>
      </c>
      <c r="G448" s="14" t="s">
        <v>3362</v>
      </c>
      <c r="H448" s="14" t="s">
        <v>550</v>
      </c>
      <c r="I448" s="14" t="s">
        <v>551</v>
      </c>
      <c r="J448" s="14" t="s">
        <v>3363</v>
      </c>
      <c r="K448" s="14" t="s">
        <v>1917</v>
      </c>
      <c r="L448" s="14" t="s">
        <v>3305</v>
      </c>
      <c r="M448" s="14" t="s">
        <v>1771</v>
      </c>
      <c r="N448" s="14" t="s">
        <v>3364</v>
      </c>
      <c r="O448" s="14" t="str">
        <f t="shared" si="6"/>
        <v>https://www.google.co.jp/maps?q=35.6319684,139.6451179</v>
      </c>
      <c r="P448" s="14">
        <v>35.631968399999998</v>
      </c>
      <c r="Q448" s="14">
        <v>139.6451179</v>
      </c>
    </row>
    <row r="449" spans="1:17">
      <c r="A449" s="14">
        <v>447</v>
      </c>
      <c r="B449" s="14" t="s">
        <v>3365</v>
      </c>
      <c r="C449" s="14" t="s">
        <v>3366</v>
      </c>
      <c r="D449" s="14" t="s">
        <v>1913</v>
      </c>
      <c r="F449" s="14" t="s">
        <v>3216</v>
      </c>
      <c r="G449" s="14" t="s">
        <v>3266</v>
      </c>
      <c r="H449" s="14" t="s">
        <v>3367</v>
      </c>
      <c r="I449" s="14" t="s">
        <v>539</v>
      </c>
      <c r="J449" s="14" t="s">
        <v>3368</v>
      </c>
      <c r="K449" s="14" t="s">
        <v>1917</v>
      </c>
      <c r="L449" s="14" t="s">
        <v>3317</v>
      </c>
      <c r="M449" s="14" t="s">
        <v>1222</v>
      </c>
      <c r="N449" s="14" t="s">
        <v>3369</v>
      </c>
      <c r="O449" s="14" t="str">
        <f t="shared" si="6"/>
        <v>https://www.google.co.jp/maps?q=35.6387291,139.6724486</v>
      </c>
      <c r="P449" s="14">
        <v>35.638729099999999</v>
      </c>
      <c r="Q449" s="14">
        <v>139.6724486</v>
      </c>
    </row>
    <row r="450" spans="1:17">
      <c r="A450" s="14">
        <v>448</v>
      </c>
      <c r="B450" s="14" t="s">
        <v>3370</v>
      </c>
      <c r="C450" s="14" t="s">
        <v>3371</v>
      </c>
      <c r="D450" s="14" t="s">
        <v>1913</v>
      </c>
      <c r="F450" s="14" t="s">
        <v>3216</v>
      </c>
      <c r="G450" s="14" t="s">
        <v>3273</v>
      </c>
      <c r="H450" s="14" t="s">
        <v>3372</v>
      </c>
      <c r="I450" s="14" t="s">
        <v>423</v>
      </c>
      <c r="J450" s="14" t="s">
        <v>3373</v>
      </c>
      <c r="K450" s="14" t="s">
        <v>1917</v>
      </c>
      <c r="L450" s="14" t="s">
        <v>3374</v>
      </c>
      <c r="M450" s="14" t="s">
        <v>1095</v>
      </c>
      <c r="N450" s="14" t="s">
        <v>3375</v>
      </c>
      <c r="O450" s="14" t="str">
        <f t="shared" si="6"/>
        <v>https://www.google.co.jp/maps?q=35.6676646,139.5975907</v>
      </c>
      <c r="P450" s="14">
        <v>35.667664600000002</v>
      </c>
      <c r="Q450" s="14">
        <v>139.59759070000001</v>
      </c>
    </row>
    <row r="451" spans="1:17">
      <c r="A451" s="14">
        <v>449</v>
      </c>
      <c r="B451" s="14" t="s">
        <v>3376</v>
      </c>
      <c r="C451" s="14" t="s">
        <v>3377</v>
      </c>
      <c r="D451" s="14" t="s">
        <v>1913</v>
      </c>
      <c r="F451" s="14" t="s">
        <v>3216</v>
      </c>
      <c r="G451" s="14" t="s">
        <v>3378</v>
      </c>
      <c r="H451" s="14" t="s">
        <v>3379</v>
      </c>
      <c r="I451" s="14" t="s">
        <v>598</v>
      </c>
      <c r="J451" s="14" t="s">
        <v>3380</v>
      </c>
      <c r="K451" s="14" t="s">
        <v>1917</v>
      </c>
      <c r="L451" s="14" t="s">
        <v>3381</v>
      </c>
      <c r="M451" s="14" t="s">
        <v>1446</v>
      </c>
      <c r="N451" s="14" t="s">
        <v>3382</v>
      </c>
      <c r="O451" s="14" t="str">
        <f t="shared" si="6"/>
        <v>https://www.google.co.jp/maps?q=35.613984,139.625778</v>
      </c>
      <c r="P451" s="14">
        <v>35.613984000000002</v>
      </c>
      <c r="Q451" s="14">
        <v>139.625778</v>
      </c>
    </row>
    <row r="452" spans="1:17">
      <c r="A452" s="14">
        <v>450</v>
      </c>
      <c r="B452" s="14" t="s">
        <v>3383</v>
      </c>
      <c r="C452" s="14" t="s">
        <v>3384</v>
      </c>
      <c r="D452" s="14" t="s">
        <v>1913</v>
      </c>
      <c r="F452" s="14" t="s">
        <v>3216</v>
      </c>
      <c r="G452" s="14" t="s">
        <v>3273</v>
      </c>
      <c r="H452" s="14" t="s">
        <v>628</v>
      </c>
      <c r="I452" s="14" t="s">
        <v>629</v>
      </c>
      <c r="J452" s="14" t="s">
        <v>3385</v>
      </c>
      <c r="K452" s="14" t="s">
        <v>1917</v>
      </c>
      <c r="L452" s="14" t="s">
        <v>3386</v>
      </c>
      <c r="M452" s="14" t="s">
        <v>1067</v>
      </c>
      <c r="N452" s="14" t="s">
        <v>3387</v>
      </c>
      <c r="O452" s="14" t="str">
        <f t="shared" si="6"/>
        <v>https://www.google.co.jp/maps?q=35.6034695,139.6746356</v>
      </c>
      <c r="P452" s="14">
        <v>35.603469500000003</v>
      </c>
      <c r="Q452" s="14">
        <v>139.67463559999999</v>
      </c>
    </row>
    <row r="453" spans="1:17">
      <c r="A453" s="14">
        <v>451</v>
      </c>
      <c r="B453" s="14" t="s">
        <v>3388</v>
      </c>
      <c r="C453" s="14" t="s">
        <v>3389</v>
      </c>
      <c r="D453" s="14" t="s">
        <v>1913</v>
      </c>
      <c r="F453" s="14" t="s">
        <v>3216</v>
      </c>
      <c r="G453" s="14" t="s">
        <v>3240</v>
      </c>
      <c r="H453" s="14" t="s">
        <v>596</v>
      </c>
      <c r="I453" s="14" t="s">
        <v>597</v>
      </c>
      <c r="J453" s="14" t="s">
        <v>597</v>
      </c>
      <c r="K453" s="14" t="s">
        <v>1917</v>
      </c>
      <c r="L453" s="14" t="s">
        <v>3390</v>
      </c>
      <c r="M453" s="14" t="s">
        <v>1266</v>
      </c>
      <c r="N453" s="14" t="s">
        <v>3391</v>
      </c>
      <c r="O453" s="14" t="str">
        <f t="shared" si="6"/>
        <v>https://www.google.co.jp/maps?q=35.6272663,139.6346025</v>
      </c>
      <c r="P453" s="14">
        <v>35.627266300000002</v>
      </c>
      <c r="Q453" s="14">
        <v>139.6346025</v>
      </c>
    </row>
    <row r="454" spans="1:17">
      <c r="A454" s="14">
        <v>452</v>
      </c>
      <c r="B454" s="14" t="s">
        <v>3392</v>
      </c>
      <c r="C454" s="14" t="s">
        <v>3393</v>
      </c>
      <c r="D454" s="14" t="s">
        <v>1913</v>
      </c>
      <c r="F454" s="14" t="s">
        <v>3216</v>
      </c>
      <c r="G454" s="14" t="s">
        <v>3266</v>
      </c>
      <c r="H454" s="14" t="s">
        <v>3394</v>
      </c>
      <c r="I454" s="14" t="s">
        <v>304</v>
      </c>
      <c r="J454" s="14" t="s">
        <v>3395</v>
      </c>
      <c r="K454" s="14" t="s">
        <v>2066</v>
      </c>
      <c r="L454" s="14" t="s">
        <v>3396</v>
      </c>
      <c r="M454" s="14" t="s">
        <v>1222</v>
      </c>
      <c r="N454" s="14" t="s">
        <v>3397</v>
      </c>
      <c r="O454" s="14" t="str">
        <f t="shared" ref="O454:O549" si="7">"https://www.google.co.jp/maps?q="&amp;P454&amp;","&amp;Q454</f>
        <v>https://www.google.co.jp/maps?q=35.641048,139.665463</v>
      </c>
      <c r="P454" s="14">
        <v>35.641047999999998</v>
      </c>
      <c r="Q454" s="14">
        <v>139.66546299999999</v>
      </c>
    </row>
    <row r="455" spans="1:17">
      <c r="A455" s="14">
        <v>453</v>
      </c>
      <c r="B455" s="14" t="s">
        <v>3398</v>
      </c>
      <c r="C455" s="14" t="s">
        <v>3399</v>
      </c>
      <c r="D455" s="14" t="s">
        <v>1913</v>
      </c>
      <c r="F455" s="14" t="s">
        <v>3400</v>
      </c>
      <c r="G455" s="14" t="s">
        <v>3401</v>
      </c>
      <c r="H455" s="14" t="s">
        <v>3906</v>
      </c>
      <c r="I455" s="14" t="s">
        <v>3402</v>
      </c>
      <c r="K455" s="14" t="s">
        <v>2491</v>
      </c>
      <c r="L455" s="14" t="s">
        <v>3403</v>
      </c>
      <c r="N455" s="14" t="s">
        <v>3404</v>
      </c>
      <c r="O455" s="14" t="str">
        <f t="shared" si="7"/>
        <v>https://www.google.co.jp/maps?q=35.634751,139.6742019</v>
      </c>
      <c r="P455" s="14">
        <v>35.634751000000001</v>
      </c>
      <c r="Q455" s="14">
        <v>139.67420190000001</v>
      </c>
    </row>
    <row r="456" spans="1:17">
      <c r="A456" s="14">
        <v>454</v>
      </c>
      <c r="B456" s="14" t="s">
        <v>3405</v>
      </c>
      <c r="C456" s="14" t="s">
        <v>3406</v>
      </c>
      <c r="D456" s="14" t="s">
        <v>1913</v>
      </c>
      <c r="F456" s="14" t="s">
        <v>3400</v>
      </c>
      <c r="G456" s="14" t="s">
        <v>3407</v>
      </c>
      <c r="H456" s="14" t="s">
        <v>3408</v>
      </c>
      <c r="I456" s="14" t="s">
        <v>3409</v>
      </c>
      <c r="K456" s="14" t="s">
        <v>2491</v>
      </c>
      <c r="L456" s="14" t="s">
        <v>3410</v>
      </c>
      <c r="M456" s="14" t="s">
        <v>3411</v>
      </c>
      <c r="N456" s="14" t="s">
        <v>3412</v>
      </c>
      <c r="O456" s="14" t="str">
        <f t="shared" si="7"/>
        <v>https://www.google.co.jp/maps?q=35.6463065,139.6222</v>
      </c>
      <c r="P456" s="14">
        <v>35.646306500000001</v>
      </c>
      <c r="Q456" s="14">
        <v>139.62219999999999</v>
      </c>
    </row>
    <row r="457" spans="1:17">
      <c r="A457" s="14">
        <v>455</v>
      </c>
      <c r="B457" s="14" t="s">
        <v>3413</v>
      </c>
      <c r="C457" s="14" t="s">
        <v>3414</v>
      </c>
      <c r="D457" s="14" t="s">
        <v>1913</v>
      </c>
      <c r="F457" s="14" t="s">
        <v>3400</v>
      </c>
      <c r="G457" s="14" t="s">
        <v>3415</v>
      </c>
      <c r="H457" s="14" t="s">
        <v>3416</v>
      </c>
      <c r="I457" s="14" t="s">
        <v>3417</v>
      </c>
      <c r="K457" s="14" t="s">
        <v>2491</v>
      </c>
      <c r="L457" s="14" t="s">
        <v>3418</v>
      </c>
      <c r="M457" s="14" t="s">
        <v>3419</v>
      </c>
      <c r="N457" s="14" t="s">
        <v>3420</v>
      </c>
      <c r="O457" s="14" t="str">
        <f t="shared" si="7"/>
        <v>https://www.google.co.jp/maps?q=35.649081,139.671655</v>
      </c>
      <c r="P457" s="14">
        <v>35.649081000000002</v>
      </c>
      <c r="Q457" s="14">
        <v>139.67165499999999</v>
      </c>
    </row>
    <row r="458" spans="1:17">
      <c r="A458" s="14">
        <v>456</v>
      </c>
      <c r="B458" s="14" t="s">
        <v>3421</v>
      </c>
      <c r="C458" s="14" t="s">
        <v>3422</v>
      </c>
      <c r="D458" s="14" t="s">
        <v>1913</v>
      </c>
      <c r="F458" s="14" t="s">
        <v>3400</v>
      </c>
      <c r="G458" s="14" t="s">
        <v>3423</v>
      </c>
      <c r="H458" s="14" t="s">
        <v>1561</v>
      </c>
      <c r="I458" s="14" t="s">
        <v>3424</v>
      </c>
      <c r="K458" s="14" t="s">
        <v>2491</v>
      </c>
      <c r="L458" s="14" t="s">
        <v>3425</v>
      </c>
      <c r="M458" s="14" t="s">
        <v>3426</v>
      </c>
      <c r="N458" s="14" t="s">
        <v>3427</v>
      </c>
      <c r="O458" s="14" t="str">
        <f t="shared" si="7"/>
        <v>https://www.google.co.jp/maps?q=35.6669237,139.6012977</v>
      </c>
      <c r="P458" s="14">
        <v>35.666923699999998</v>
      </c>
      <c r="Q458" s="14">
        <v>139.6012977</v>
      </c>
    </row>
    <row r="459" spans="1:17">
      <c r="A459" s="14">
        <v>457</v>
      </c>
      <c r="B459" s="14" t="s">
        <v>3428</v>
      </c>
      <c r="C459" s="14" t="s">
        <v>3429</v>
      </c>
      <c r="D459" s="14" t="s">
        <v>1913</v>
      </c>
      <c r="F459" s="14" t="s">
        <v>3400</v>
      </c>
      <c r="G459" s="14" t="s">
        <v>3430</v>
      </c>
      <c r="H459" s="14" t="s">
        <v>3431</v>
      </c>
      <c r="I459" s="14" t="s">
        <v>3432</v>
      </c>
      <c r="K459" s="14" t="s">
        <v>2491</v>
      </c>
      <c r="L459" s="14" t="s">
        <v>3433</v>
      </c>
      <c r="M459" s="14" t="s">
        <v>3434</v>
      </c>
      <c r="N459" s="14" t="s">
        <v>3435</v>
      </c>
      <c r="O459" s="14" t="str">
        <f t="shared" si="7"/>
        <v>https://www.google.co.jp/maps?q=35.6433352,139.652961</v>
      </c>
      <c r="P459" s="14">
        <v>35.643335200000003</v>
      </c>
      <c r="Q459" s="14">
        <v>139.652961</v>
      </c>
    </row>
    <row r="460" spans="1:17">
      <c r="A460" s="14">
        <v>458</v>
      </c>
      <c r="B460" s="14" t="s">
        <v>3436</v>
      </c>
      <c r="C460" s="14" t="s">
        <v>3437</v>
      </c>
      <c r="D460" s="14" t="s">
        <v>1913</v>
      </c>
      <c r="F460" s="14" t="s">
        <v>3400</v>
      </c>
      <c r="G460" s="14" t="s">
        <v>3438</v>
      </c>
      <c r="H460" s="14" t="s">
        <v>3439</v>
      </c>
      <c r="I460" s="14" t="s">
        <v>579</v>
      </c>
      <c r="K460" s="14" t="s">
        <v>2491</v>
      </c>
      <c r="L460" s="14" t="s">
        <v>3440</v>
      </c>
      <c r="M460" s="14" t="s">
        <v>3441</v>
      </c>
      <c r="N460" s="14" t="s">
        <v>3442</v>
      </c>
      <c r="O460" s="14" t="str">
        <f t="shared" si="7"/>
        <v>https://www.google.co.jp/maps?q=35.6091572,139.6531346</v>
      </c>
      <c r="P460" s="14">
        <v>35.609157199999999</v>
      </c>
      <c r="Q460" s="14">
        <v>139.65313459999999</v>
      </c>
    </row>
    <row r="461" spans="1:17">
      <c r="A461" s="14">
        <v>459</v>
      </c>
      <c r="B461" s="14" t="s">
        <v>3443</v>
      </c>
      <c r="C461" s="14" t="s">
        <v>3444</v>
      </c>
      <c r="D461" s="14" t="s">
        <v>1913</v>
      </c>
      <c r="F461" s="14" t="s">
        <v>3400</v>
      </c>
      <c r="G461" s="14" t="s">
        <v>3445</v>
      </c>
      <c r="H461" s="14" t="s">
        <v>3446</v>
      </c>
      <c r="I461" s="14" t="s">
        <v>3447</v>
      </c>
      <c r="K461" s="14" t="s">
        <v>2491</v>
      </c>
      <c r="L461" s="14" t="s">
        <v>3448</v>
      </c>
      <c r="M461" s="14" t="s">
        <v>3449</v>
      </c>
      <c r="N461" s="14" t="s">
        <v>3450</v>
      </c>
      <c r="O461" s="14" t="str">
        <f t="shared" si="7"/>
        <v>https://www.google.co.jp/maps?q=35.609823,139.632127</v>
      </c>
      <c r="P461" s="14">
        <v>35.609822999999999</v>
      </c>
      <c r="Q461" s="14">
        <v>139.632127</v>
      </c>
    </row>
    <row r="462" spans="1:17">
      <c r="A462" s="14">
        <v>460</v>
      </c>
      <c r="B462" s="14" t="s">
        <v>3451</v>
      </c>
      <c r="C462" s="14" t="s">
        <v>3452</v>
      </c>
      <c r="D462" s="14" t="s">
        <v>1913</v>
      </c>
      <c r="F462" s="14" t="s">
        <v>3400</v>
      </c>
      <c r="G462" s="14" t="s">
        <v>3438</v>
      </c>
      <c r="H462" s="14" t="s">
        <v>3453</v>
      </c>
      <c r="I462" s="14" t="s">
        <v>3454</v>
      </c>
      <c r="K462" s="14" t="s">
        <v>2491</v>
      </c>
      <c r="L462" s="14" t="s">
        <v>3455</v>
      </c>
      <c r="M462" s="14" t="s">
        <v>3456</v>
      </c>
      <c r="N462" s="14" t="s">
        <v>3457</v>
      </c>
      <c r="O462" s="14" t="str">
        <f t="shared" si="7"/>
        <v>https://www.google.co.jp/maps?q=35.6346345,139.6128041</v>
      </c>
      <c r="P462" s="14">
        <v>35.634634499999997</v>
      </c>
      <c r="Q462" s="14">
        <v>139.61280410000001</v>
      </c>
    </row>
    <row r="463" spans="1:17">
      <c r="A463" s="14">
        <v>461</v>
      </c>
      <c r="B463" s="14" t="s">
        <v>3458</v>
      </c>
      <c r="C463" s="14" t="s">
        <v>3459</v>
      </c>
      <c r="D463" s="14" t="s">
        <v>1913</v>
      </c>
      <c r="F463" s="14" t="s">
        <v>3400</v>
      </c>
      <c r="G463" s="14" t="s">
        <v>3460</v>
      </c>
      <c r="H463" s="14" t="s">
        <v>3907</v>
      </c>
      <c r="I463" s="14" t="s">
        <v>3461</v>
      </c>
      <c r="K463" s="14" t="s">
        <v>2491</v>
      </c>
      <c r="L463" s="14" t="s">
        <v>3462</v>
      </c>
      <c r="M463" s="14" t="s">
        <v>3463</v>
      </c>
      <c r="N463" s="14" t="s">
        <v>3464</v>
      </c>
      <c r="O463" s="14" t="str">
        <f t="shared" si="7"/>
        <v>https://www.google.co.jp/maps?q=35.661965,139.66661</v>
      </c>
      <c r="P463" s="14">
        <v>35.661965000000002</v>
      </c>
      <c r="Q463" s="14">
        <v>139.66660999999999</v>
      </c>
    </row>
    <row r="464" spans="1:17" ht="13.5" customHeight="1">
      <c r="A464" s="14">
        <v>462</v>
      </c>
      <c r="B464" s="18" t="s">
        <v>3908</v>
      </c>
      <c r="C464" s="18" t="s">
        <v>3909</v>
      </c>
      <c r="D464" s="19" t="s">
        <v>1913</v>
      </c>
      <c r="E464" s="19"/>
      <c r="F464" s="19" t="s">
        <v>3910</v>
      </c>
      <c r="G464" s="20" t="s">
        <v>3911</v>
      </c>
      <c r="H464" s="19" t="s">
        <v>3912</v>
      </c>
      <c r="I464" s="21" t="s">
        <v>3913</v>
      </c>
      <c r="J464" s="21"/>
      <c r="K464" s="14" t="s">
        <v>2066</v>
      </c>
      <c r="L464" s="22" t="s">
        <v>3914</v>
      </c>
      <c r="M464" s="22" t="s">
        <v>3915</v>
      </c>
      <c r="O464" s="14" t="str">
        <f t="shared" si="7"/>
        <v>https://www.google.co.jp/maps?q=35.6787405,139.6049418</v>
      </c>
      <c r="P464" s="14">
        <v>35.678740500000004</v>
      </c>
      <c r="Q464" s="14">
        <v>139.60494180000001</v>
      </c>
    </row>
    <row r="465" spans="1:17" ht="13.5" customHeight="1">
      <c r="A465" s="14">
        <v>463</v>
      </c>
      <c r="B465" s="18" t="s">
        <v>3916</v>
      </c>
      <c r="C465" s="18" t="s">
        <v>3917</v>
      </c>
      <c r="D465" s="19" t="s">
        <v>1913</v>
      </c>
      <c r="E465" s="19"/>
      <c r="F465" s="19" t="s">
        <v>3910</v>
      </c>
      <c r="G465" s="20" t="s">
        <v>3918</v>
      </c>
      <c r="H465" s="19" t="s">
        <v>3919</v>
      </c>
      <c r="I465" s="21" t="s">
        <v>987</v>
      </c>
      <c r="J465" s="21"/>
      <c r="K465" s="14" t="s">
        <v>3476</v>
      </c>
      <c r="L465" s="22" t="s">
        <v>3920</v>
      </c>
      <c r="M465" s="22" t="s">
        <v>3921</v>
      </c>
      <c r="O465" s="14" t="str">
        <f t="shared" si="7"/>
        <v>https://www.google.co.jp/maps?q=35.621541,139.5950207</v>
      </c>
      <c r="P465" s="14">
        <v>35.621541000000001</v>
      </c>
      <c r="Q465" s="14">
        <v>139.59502069999999</v>
      </c>
    </row>
    <row r="466" spans="1:17" ht="13.5" customHeight="1">
      <c r="A466" s="14">
        <v>464</v>
      </c>
      <c r="B466" s="18" t="s">
        <v>3922</v>
      </c>
      <c r="C466" s="18" t="s">
        <v>3923</v>
      </c>
      <c r="D466" s="19" t="s">
        <v>1913</v>
      </c>
      <c r="E466" s="19"/>
      <c r="F466" s="19" t="s">
        <v>3910</v>
      </c>
      <c r="G466" s="20" t="s">
        <v>3924</v>
      </c>
      <c r="H466" s="19" t="s">
        <v>3925</v>
      </c>
      <c r="I466" s="21" t="s">
        <v>948</v>
      </c>
      <c r="J466" s="21"/>
      <c r="K466" s="14" t="s">
        <v>2066</v>
      </c>
      <c r="L466" s="22" t="s">
        <v>3926</v>
      </c>
      <c r="M466" s="22" t="s">
        <v>3927</v>
      </c>
      <c r="O466" s="14" t="str">
        <f t="shared" si="7"/>
        <v>https://www.google.co.jp/maps?q=35.6428578,139.6518871</v>
      </c>
      <c r="P466" s="14">
        <v>35.642857800000002</v>
      </c>
      <c r="Q466" s="14">
        <v>139.65188710000001</v>
      </c>
    </row>
    <row r="467" spans="1:17" ht="13.5" customHeight="1">
      <c r="A467" s="14">
        <v>465</v>
      </c>
      <c r="B467" s="18" t="s">
        <v>3928</v>
      </c>
      <c r="C467" s="18" t="s">
        <v>3929</v>
      </c>
      <c r="D467" s="19" t="s">
        <v>1913</v>
      </c>
      <c r="E467" s="19"/>
      <c r="F467" s="19" t="s">
        <v>3910</v>
      </c>
      <c r="G467" s="20" t="s">
        <v>3930</v>
      </c>
      <c r="H467" s="19" t="s">
        <v>3931</v>
      </c>
      <c r="I467" s="21" t="s">
        <v>3932</v>
      </c>
      <c r="J467" s="21"/>
      <c r="K467" s="14" t="s">
        <v>2066</v>
      </c>
      <c r="L467" s="22" t="s">
        <v>3933</v>
      </c>
      <c r="M467" s="22" t="s">
        <v>3934</v>
      </c>
      <c r="O467" s="14" t="str">
        <f t="shared" si="7"/>
        <v>https://www.google.co.jp/maps?q=35.646374,139.6705012</v>
      </c>
      <c r="P467" s="14">
        <v>35.646374000000002</v>
      </c>
      <c r="Q467" s="14">
        <v>139.67050119999999</v>
      </c>
    </row>
    <row r="468" spans="1:17" ht="13.5" customHeight="1">
      <c r="A468" s="14">
        <v>466</v>
      </c>
      <c r="B468" s="18" t="s">
        <v>3935</v>
      </c>
      <c r="C468" s="18" t="s">
        <v>3936</v>
      </c>
      <c r="D468" s="19" t="s">
        <v>1913</v>
      </c>
      <c r="E468" s="19"/>
      <c r="F468" s="19" t="s">
        <v>3910</v>
      </c>
      <c r="G468" s="20" t="s">
        <v>3937</v>
      </c>
      <c r="H468" s="19" t="s">
        <v>3938</v>
      </c>
      <c r="I468" s="21" t="s">
        <v>3939</v>
      </c>
      <c r="J468" s="21"/>
      <c r="K468" s="14" t="s">
        <v>2066</v>
      </c>
      <c r="L468" s="22" t="s">
        <v>3940</v>
      </c>
      <c r="M468" s="22" t="s">
        <v>3941</v>
      </c>
      <c r="O468" s="14" t="str">
        <f t="shared" si="7"/>
        <v>https://www.google.co.jp/maps?q=35.603937,139.6728879</v>
      </c>
      <c r="P468" s="14">
        <v>35.603937000000002</v>
      </c>
      <c r="Q468" s="14">
        <v>139.67288790000001</v>
      </c>
    </row>
    <row r="469" spans="1:17" ht="13.5" customHeight="1">
      <c r="A469" s="14">
        <v>467</v>
      </c>
      <c r="B469" s="18" t="s">
        <v>3942</v>
      </c>
      <c r="C469" s="18" t="s">
        <v>3943</v>
      </c>
      <c r="D469" s="19" t="s">
        <v>1913</v>
      </c>
      <c r="E469" s="19"/>
      <c r="F469" s="19" t="s">
        <v>3910</v>
      </c>
      <c r="G469" s="20" t="s">
        <v>3944</v>
      </c>
      <c r="H469" s="19" t="s">
        <v>3945</v>
      </c>
      <c r="I469" s="21" t="s">
        <v>944</v>
      </c>
      <c r="J469" s="21"/>
      <c r="K469" s="14" t="s">
        <v>3476</v>
      </c>
      <c r="L469" s="22" t="s">
        <v>3946</v>
      </c>
      <c r="M469" s="22" t="s">
        <v>3947</v>
      </c>
      <c r="O469" s="14" t="str">
        <f t="shared" si="7"/>
        <v>https://www.google.co.jp/maps?q=35.6508334,139.637717</v>
      </c>
      <c r="P469" s="14">
        <v>35.650833400000003</v>
      </c>
      <c r="Q469" s="14">
        <v>139.63771700000001</v>
      </c>
    </row>
    <row r="470" spans="1:17" ht="13.5" customHeight="1">
      <c r="A470" s="14">
        <v>468</v>
      </c>
      <c r="B470" s="18" t="s">
        <v>3948</v>
      </c>
      <c r="C470" s="18" t="s">
        <v>3949</v>
      </c>
      <c r="D470" s="19" t="s">
        <v>1913</v>
      </c>
      <c r="E470" s="19"/>
      <c r="F470" s="19" t="s">
        <v>3910</v>
      </c>
      <c r="G470" s="20" t="s">
        <v>3950</v>
      </c>
      <c r="H470" s="19" t="s">
        <v>3951</v>
      </c>
      <c r="I470" s="21" t="s">
        <v>945</v>
      </c>
      <c r="J470" s="21"/>
      <c r="K470" s="14" t="s">
        <v>3476</v>
      </c>
      <c r="L470" s="22" t="s">
        <v>3952</v>
      </c>
      <c r="M470" s="22" t="s">
        <v>3953</v>
      </c>
      <c r="O470" s="14" t="str">
        <f t="shared" si="7"/>
        <v>https://www.google.co.jp/maps?q=35.6510871,139.6385464</v>
      </c>
      <c r="P470" s="14">
        <v>35.651087099999998</v>
      </c>
      <c r="Q470" s="14">
        <v>139.6385464</v>
      </c>
    </row>
    <row r="471" spans="1:17" ht="13.5" customHeight="1">
      <c r="A471" s="14">
        <v>469</v>
      </c>
      <c r="B471" s="18" t="s">
        <v>3954</v>
      </c>
      <c r="C471" s="18" t="s">
        <v>3955</v>
      </c>
      <c r="D471" s="19" t="s">
        <v>1913</v>
      </c>
      <c r="E471" s="19"/>
      <c r="F471" s="19" t="s">
        <v>3910</v>
      </c>
      <c r="G471" s="20" t="s">
        <v>3950</v>
      </c>
      <c r="H471" s="19" t="s">
        <v>3956</v>
      </c>
      <c r="I471" s="21" t="s">
        <v>3957</v>
      </c>
      <c r="J471" s="21"/>
      <c r="K471" s="14" t="s">
        <v>3476</v>
      </c>
      <c r="L471" s="22" t="s">
        <v>3958</v>
      </c>
      <c r="M471" s="22" t="s">
        <v>3959</v>
      </c>
      <c r="O471" s="14" t="str">
        <f t="shared" si="7"/>
        <v>https://www.google.co.jp/maps?q=35.6529756,139.6477001</v>
      </c>
      <c r="P471" s="14">
        <v>35.652975599999998</v>
      </c>
      <c r="Q471" s="14">
        <v>139.64770010000001</v>
      </c>
    </row>
    <row r="472" spans="1:17" ht="13.5" customHeight="1">
      <c r="A472" s="14">
        <v>470</v>
      </c>
      <c r="B472" s="18" t="s">
        <v>3960</v>
      </c>
      <c r="C472" s="18" t="s">
        <v>3961</v>
      </c>
      <c r="D472" s="19" t="s">
        <v>1913</v>
      </c>
      <c r="E472" s="19"/>
      <c r="F472" s="19" t="s">
        <v>3910</v>
      </c>
      <c r="G472" s="20" t="s">
        <v>3962</v>
      </c>
      <c r="H472" s="19" t="s">
        <v>3963</v>
      </c>
      <c r="I472" s="21" t="s">
        <v>3964</v>
      </c>
      <c r="J472" s="21"/>
      <c r="K472" s="14" t="s">
        <v>2066</v>
      </c>
      <c r="L472" s="22" t="s">
        <v>3965</v>
      </c>
      <c r="M472" s="22" t="s">
        <v>3966</v>
      </c>
      <c r="O472" s="14" t="str">
        <f t="shared" si="7"/>
        <v>https://www.google.co.jp/maps?q=35.6063906,139.6652386</v>
      </c>
      <c r="P472" s="14">
        <v>35.606390599999997</v>
      </c>
      <c r="Q472" s="14">
        <v>139.66523860000001</v>
      </c>
    </row>
    <row r="473" spans="1:17" ht="13.5" customHeight="1">
      <c r="A473" s="14">
        <v>471</v>
      </c>
      <c r="B473" s="18" t="s">
        <v>3967</v>
      </c>
      <c r="C473" s="18" t="s">
        <v>3968</v>
      </c>
      <c r="D473" s="19" t="s">
        <v>1913</v>
      </c>
      <c r="E473" s="19"/>
      <c r="F473" s="19" t="s">
        <v>3910</v>
      </c>
      <c r="G473" s="20" t="s">
        <v>3969</v>
      </c>
      <c r="H473" s="19" t="s">
        <v>3970</v>
      </c>
      <c r="I473" s="21" t="s">
        <v>3971</v>
      </c>
      <c r="J473" s="21"/>
      <c r="K473" s="14" t="s">
        <v>3476</v>
      </c>
      <c r="L473" s="22" t="s">
        <v>3972</v>
      </c>
      <c r="M473" s="22" t="s">
        <v>3973</v>
      </c>
      <c r="O473" s="14" t="str">
        <f t="shared" si="7"/>
        <v>https://www.google.co.jp/maps?q=35.6353695,139.6639875</v>
      </c>
      <c r="P473" s="14">
        <v>35.635369500000003</v>
      </c>
      <c r="Q473" s="14">
        <v>139.66398749999999</v>
      </c>
    </row>
    <row r="474" spans="1:17" ht="13.5" customHeight="1">
      <c r="A474" s="14">
        <v>472</v>
      </c>
      <c r="B474" s="18" t="s">
        <v>3974</v>
      </c>
      <c r="C474" s="18" t="s">
        <v>3975</v>
      </c>
      <c r="D474" s="19" t="s">
        <v>1913</v>
      </c>
      <c r="E474" s="19"/>
      <c r="F474" s="19" t="s">
        <v>3910</v>
      </c>
      <c r="G474" s="20" t="s">
        <v>3962</v>
      </c>
      <c r="H474" s="19" t="s">
        <v>3976</v>
      </c>
      <c r="I474" s="21" t="s">
        <v>994</v>
      </c>
      <c r="J474" s="21"/>
      <c r="K474" s="14" t="s">
        <v>3476</v>
      </c>
      <c r="L474" s="22" t="s">
        <v>3977</v>
      </c>
      <c r="M474" s="22" t="s">
        <v>3978</v>
      </c>
      <c r="O474" s="14" t="str">
        <f t="shared" si="7"/>
        <v>https://www.google.co.jp/maps?q=35.6714439,139.6065448</v>
      </c>
      <c r="P474" s="14">
        <v>35.6714439</v>
      </c>
      <c r="Q474" s="14">
        <v>139.60654479999999</v>
      </c>
    </row>
    <row r="475" spans="1:17" ht="13.5" customHeight="1">
      <c r="A475" s="14">
        <v>473</v>
      </c>
      <c r="B475" s="18" t="s">
        <v>3979</v>
      </c>
      <c r="C475" s="18" t="s">
        <v>3980</v>
      </c>
      <c r="D475" s="19" t="s">
        <v>1913</v>
      </c>
      <c r="E475" s="19"/>
      <c r="F475" s="19" t="s">
        <v>3910</v>
      </c>
      <c r="G475" s="20" t="s">
        <v>3950</v>
      </c>
      <c r="H475" s="19" t="s">
        <v>3981</v>
      </c>
      <c r="I475" s="21" t="s">
        <v>3982</v>
      </c>
      <c r="J475" s="21"/>
      <c r="K475" s="14" t="s">
        <v>3476</v>
      </c>
      <c r="L475" s="22" t="s">
        <v>3983</v>
      </c>
      <c r="M475" s="22" t="s">
        <v>3984</v>
      </c>
      <c r="O475" s="14" t="str">
        <f t="shared" si="7"/>
        <v>https://www.google.co.jp/maps?q=35.6656829,139.6408056</v>
      </c>
      <c r="P475" s="14">
        <v>35.6656829</v>
      </c>
      <c r="Q475" s="14">
        <v>139.64080559999999</v>
      </c>
    </row>
    <row r="476" spans="1:17" ht="13.5" customHeight="1">
      <c r="A476" s="14">
        <v>474</v>
      </c>
      <c r="B476" s="18" t="s">
        <v>3985</v>
      </c>
      <c r="C476" s="18" t="s">
        <v>3986</v>
      </c>
      <c r="D476" s="19" t="s">
        <v>1913</v>
      </c>
      <c r="E476" s="19"/>
      <c r="F476" s="19" t="s">
        <v>3910</v>
      </c>
      <c r="G476" s="20" t="s">
        <v>3950</v>
      </c>
      <c r="H476" s="19" t="s">
        <v>3987</v>
      </c>
      <c r="I476" s="21" t="s">
        <v>3988</v>
      </c>
      <c r="J476" s="21"/>
      <c r="K476" s="14" t="s">
        <v>3476</v>
      </c>
      <c r="L476" s="22" t="s">
        <v>3989</v>
      </c>
      <c r="M476" s="22" t="s">
        <v>3990</v>
      </c>
      <c r="O476" s="14" t="str">
        <f t="shared" si="7"/>
        <v>https://www.google.co.jp/maps?q=35.6324066,139.6456675</v>
      </c>
      <c r="P476" s="14">
        <v>35.632406600000003</v>
      </c>
      <c r="Q476" s="14">
        <v>139.6456675</v>
      </c>
    </row>
    <row r="477" spans="1:17" ht="13.5" customHeight="1">
      <c r="A477" s="14">
        <v>475</v>
      </c>
      <c r="B477" s="18" t="s">
        <v>3991</v>
      </c>
      <c r="C477" s="18" t="s">
        <v>3992</v>
      </c>
      <c r="D477" s="19" t="s">
        <v>1913</v>
      </c>
      <c r="E477" s="19"/>
      <c r="F477" s="19" t="s">
        <v>3910</v>
      </c>
      <c r="G477" s="20" t="s">
        <v>3950</v>
      </c>
      <c r="H477" s="19" t="s">
        <v>3993</v>
      </c>
      <c r="I477" s="21" t="s">
        <v>3994</v>
      </c>
      <c r="J477" s="21"/>
      <c r="K477" s="14" t="s">
        <v>3476</v>
      </c>
      <c r="L477" s="22" t="s">
        <v>3995</v>
      </c>
      <c r="M477" s="22" t="s">
        <v>3996</v>
      </c>
      <c r="O477" s="14" t="str">
        <f t="shared" si="7"/>
        <v>https://www.google.co.jp/maps?q=35.6628849,139.668902</v>
      </c>
      <c r="P477" s="14">
        <v>35.662884900000002</v>
      </c>
      <c r="Q477" s="14">
        <v>139.668902</v>
      </c>
    </row>
    <row r="478" spans="1:17" ht="13.5" customHeight="1">
      <c r="A478" s="14">
        <v>476</v>
      </c>
      <c r="B478" s="18" t="s">
        <v>3997</v>
      </c>
      <c r="C478" s="18" t="s">
        <v>3998</v>
      </c>
      <c r="D478" s="19" t="s">
        <v>1913</v>
      </c>
      <c r="E478" s="19"/>
      <c r="F478" s="19" t="s">
        <v>3910</v>
      </c>
      <c r="G478" s="20" t="s">
        <v>3999</v>
      </c>
      <c r="H478" s="19" t="s">
        <v>4000</v>
      </c>
      <c r="I478" s="21" t="s">
        <v>4001</v>
      </c>
      <c r="J478" s="21"/>
      <c r="K478" s="14" t="s">
        <v>3476</v>
      </c>
      <c r="L478" s="22" t="s">
        <v>4002</v>
      </c>
      <c r="M478" s="22" t="s">
        <v>4003</v>
      </c>
      <c r="O478" s="14" t="str">
        <f t="shared" si="7"/>
        <v>https://www.google.co.jp/maps?q=35.670506,139.6699829</v>
      </c>
      <c r="P478" s="14">
        <v>35.670506000000003</v>
      </c>
      <c r="Q478" s="14">
        <v>139.66998290000001</v>
      </c>
    </row>
    <row r="479" spans="1:17" ht="13.5" customHeight="1">
      <c r="A479" s="14">
        <v>477</v>
      </c>
      <c r="B479" s="18" t="s">
        <v>4004</v>
      </c>
      <c r="C479" s="18" t="s">
        <v>4005</v>
      </c>
      <c r="D479" s="19" t="s">
        <v>1913</v>
      </c>
      <c r="E479" s="19"/>
      <c r="F479" s="19" t="s">
        <v>3910</v>
      </c>
      <c r="G479" s="20" t="s">
        <v>4006</v>
      </c>
      <c r="H479" s="19" t="s">
        <v>4007</v>
      </c>
      <c r="I479" s="21" t="s">
        <v>4008</v>
      </c>
      <c r="J479" s="21"/>
      <c r="K479" s="14" t="s">
        <v>2066</v>
      </c>
      <c r="L479" s="22" t="s">
        <v>4009</v>
      </c>
      <c r="M479" s="22" t="s">
        <v>3973</v>
      </c>
      <c r="O479" s="14" t="str">
        <f t="shared" si="7"/>
        <v>https://www.google.co.jp/maps?q=35.6222767,139.6549341</v>
      </c>
      <c r="P479" s="14">
        <v>35.6222767</v>
      </c>
      <c r="Q479" s="14">
        <v>139.65493409999999</v>
      </c>
    </row>
    <row r="480" spans="1:17" ht="13.5" customHeight="1">
      <c r="A480" s="14">
        <v>478</v>
      </c>
      <c r="B480" s="18" t="s">
        <v>4010</v>
      </c>
      <c r="C480" s="18" t="s">
        <v>4011</v>
      </c>
      <c r="D480" s="19" t="s">
        <v>1913</v>
      </c>
      <c r="E480" s="19"/>
      <c r="F480" s="19" t="s">
        <v>3910</v>
      </c>
      <c r="G480" s="20" t="s">
        <v>4012</v>
      </c>
      <c r="H480" s="19" t="s">
        <v>4013</v>
      </c>
      <c r="I480" s="21" t="s">
        <v>4467</v>
      </c>
      <c r="J480" s="21"/>
      <c r="K480" s="14" t="s">
        <v>3476</v>
      </c>
      <c r="L480" s="22" t="s">
        <v>4014</v>
      </c>
      <c r="M480" s="22" t="s">
        <v>4015</v>
      </c>
      <c r="O480" s="14" t="str">
        <f t="shared" si="7"/>
        <v>https://www.google.co.jp/maps?q=35.644481,139.6571463</v>
      </c>
      <c r="P480" s="14">
        <v>35.644480999999999</v>
      </c>
      <c r="Q480" s="14">
        <v>139.65714629999999</v>
      </c>
    </row>
    <row r="481" spans="1:17" ht="13.5" customHeight="1">
      <c r="A481" s="14">
        <v>479</v>
      </c>
      <c r="B481" s="18" t="s">
        <v>4016</v>
      </c>
      <c r="C481" s="18" t="s">
        <v>4017</v>
      </c>
      <c r="D481" s="19" t="s">
        <v>1913</v>
      </c>
      <c r="E481" s="19"/>
      <c r="F481" s="19" t="s">
        <v>3910</v>
      </c>
      <c r="G481" s="20" t="s">
        <v>3999</v>
      </c>
      <c r="H481" s="19" t="s">
        <v>4018</v>
      </c>
      <c r="I481" s="21" t="s">
        <v>4019</v>
      </c>
      <c r="J481" s="21"/>
      <c r="K481" s="14" t="s">
        <v>2066</v>
      </c>
      <c r="L481" s="22" t="s">
        <v>4020</v>
      </c>
      <c r="M481" s="22" t="s">
        <v>4021</v>
      </c>
      <c r="O481" s="14" t="str">
        <f t="shared" si="7"/>
        <v>https://www.google.co.jp/maps?q=35.6677379,139.6329159</v>
      </c>
      <c r="P481" s="14">
        <v>35.667737899999999</v>
      </c>
      <c r="Q481" s="14">
        <v>139.6329159</v>
      </c>
    </row>
    <row r="482" spans="1:17" ht="13.5" customHeight="1">
      <c r="A482" s="14">
        <v>480</v>
      </c>
      <c r="B482" s="18" t="s">
        <v>4022</v>
      </c>
      <c r="C482" s="18" t="s">
        <v>4023</v>
      </c>
      <c r="D482" s="19" t="s">
        <v>1913</v>
      </c>
      <c r="E482" s="19"/>
      <c r="F482" s="19" t="s">
        <v>3910</v>
      </c>
      <c r="G482" s="20" t="s">
        <v>4024</v>
      </c>
      <c r="H482" s="19" t="s">
        <v>4025</v>
      </c>
      <c r="I482" s="21" t="s">
        <v>4026</v>
      </c>
      <c r="J482" s="21"/>
      <c r="K482" s="14" t="s">
        <v>2066</v>
      </c>
      <c r="L482" s="22" t="s">
        <v>4027</v>
      </c>
      <c r="M482" s="22" t="s">
        <v>4028</v>
      </c>
      <c r="O482" s="14" t="str">
        <f t="shared" si="7"/>
        <v>https://www.google.co.jp/maps?q=35.668857,139.6027878</v>
      </c>
      <c r="P482" s="14">
        <v>35.668857000000003</v>
      </c>
      <c r="Q482" s="14">
        <v>139.60278779999999</v>
      </c>
    </row>
    <row r="483" spans="1:17" ht="13.5" customHeight="1">
      <c r="A483" s="14">
        <v>481</v>
      </c>
      <c r="B483" s="18" t="s">
        <v>4029</v>
      </c>
      <c r="C483" s="18" t="s">
        <v>4030</v>
      </c>
      <c r="D483" s="19" t="s">
        <v>1913</v>
      </c>
      <c r="E483" s="19"/>
      <c r="F483" s="19" t="s">
        <v>3910</v>
      </c>
      <c r="G483" s="20" t="s">
        <v>4031</v>
      </c>
      <c r="H483" s="19" t="s">
        <v>4032</v>
      </c>
      <c r="I483" s="21" t="s">
        <v>983</v>
      </c>
      <c r="J483" s="21"/>
      <c r="K483" s="14" t="s">
        <v>2066</v>
      </c>
      <c r="L483" s="22" t="s">
        <v>4033</v>
      </c>
      <c r="M483" s="22" t="s">
        <v>4034</v>
      </c>
      <c r="O483" s="14" t="str">
        <f t="shared" si="7"/>
        <v>https://www.google.co.jp/maps?q=35.6134114,139.6400456</v>
      </c>
      <c r="P483" s="14">
        <v>35.613411399999997</v>
      </c>
      <c r="Q483" s="14">
        <v>139.64004560000001</v>
      </c>
    </row>
    <row r="484" spans="1:17" ht="13.5" customHeight="1">
      <c r="A484" s="14">
        <v>482</v>
      </c>
      <c r="B484" s="18" t="s">
        <v>4035</v>
      </c>
      <c r="C484" s="18" t="s">
        <v>4036</v>
      </c>
      <c r="D484" s="19" t="s">
        <v>1913</v>
      </c>
      <c r="E484" s="19"/>
      <c r="F484" s="19" t="s">
        <v>3910</v>
      </c>
      <c r="G484" s="20" t="s">
        <v>4037</v>
      </c>
      <c r="H484" s="19" t="s">
        <v>4038</v>
      </c>
      <c r="I484" s="21" t="s">
        <v>4039</v>
      </c>
      <c r="J484" s="21"/>
      <c r="K484" s="14" t="s">
        <v>2066</v>
      </c>
      <c r="L484" s="22" t="s">
        <v>4040</v>
      </c>
      <c r="M484" s="22" t="s">
        <v>4041</v>
      </c>
      <c r="O484" s="14" t="str">
        <f t="shared" si="7"/>
        <v>https://www.google.co.jp/maps?q=35.6583133,139.66783</v>
      </c>
      <c r="P484" s="14">
        <v>35.658313300000003</v>
      </c>
      <c r="Q484" s="14">
        <v>139.66783000000001</v>
      </c>
    </row>
    <row r="485" spans="1:17" ht="13.5" customHeight="1">
      <c r="A485" s="14">
        <v>483</v>
      </c>
      <c r="B485" s="18" t="s">
        <v>4042</v>
      </c>
      <c r="C485" s="18" t="s">
        <v>4043</v>
      </c>
      <c r="D485" s="19" t="s">
        <v>1913</v>
      </c>
      <c r="E485" s="19"/>
      <c r="F485" s="19" t="s">
        <v>3910</v>
      </c>
      <c r="G485" s="20" t="s">
        <v>4044</v>
      </c>
      <c r="H485" s="19" t="s">
        <v>4045</v>
      </c>
      <c r="I485" s="21" t="s">
        <v>4046</v>
      </c>
      <c r="J485" s="21"/>
      <c r="K485" s="14" t="s">
        <v>2066</v>
      </c>
      <c r="L485" s="22" t="s">
        <v>4047</v>
      </c>
      <c r="M485" s="22" t="s">
        <v>4048</v>
      </c>
      <c r="O485" s="14" t="str">
        <f t="shared" si="7"/>
        <v>https://www.google.co.jp/maps?q=35.6214487,139.6313321</v>
      </c>
      <c r="P485" s="14">
        <v>35.621448700000002</v>
      </c>
      <c r="Q485" s="14">
        <v>139.63133210000001</v>
      </c>
    </row>
    <row r="486" spans="1:17" ht="13.5" customHeight="1">
      <c r="A486" s="14">
        <v>484</v>
      </c>
      <c r="B486" s="18" t="s">
        <v>4049</v>
      </c>
      <c r="C486" s="18" t="s">
        <v>4050</v>
      </c>
      <c r="D486" s="19" t="s">
        <v>1913</v>
      </c>
      <c r="E486" s="19"/>
      <c r="F486" s="19" t="s">
        <v>3910</v>
      </c>
      <c r="G486" s="23" t="s">
        <v>4267</v>
      </c>
      <c r="H486" s="19" t="s">
        <v>4051</v>
      </c>
      <c r="I486" s="21" t="s">
        <v>4052</v>
      </c>
      <c r="J486" s="21"/>
      <c r="K486" s="14" t="s">
        <v>2066</v>
      </c>
      <c r="L486" s="22" t="s">
        <v>4053</v>
      </c>
      <c r="M486" s="22" t="s">
        <v>4054</v>
      </c>
      <c r="O486" s="14" t="str">
        <f t="shared" si="7"/>
        <v>https://www.google.co.jp/maps?q=35.6479987,139.6268807</v>
      </c>
      <c r="P486" s="14">
        <v>35.647998700000002</v>
      </c>
      <c r="Q486" s="14">
        <v>139.62688069999999</v>
      </c>
    </row>
    <row r="487" spans="1:17" ht="13.5" customHeight="1">
      <c r="A487" s="14">
        <v>485</v>
      </c>
      <c r="B487" s="18" t="s">
        <v>4055</v>
      </c>
      <c r="C487" s="18" t="s">
        <v>4056</v>
      </c>
      <c r="D487" s="19" t="s">
        <v>1913</v>
      </c>
      <c r="E487" s="19"/>
      <c r="F487" s="19" t="s">
        <v>3910</v>
      </c>
      <c r="G487" s="20" t="s">
        <v>4037</v>
      </c>
      <c r="H487" s="19" t="s">
        <v>4057</v>
      </c>
      <c r="I487" s="21" t="s">
        <v>4058</v>
      </c>
      <c r="J487" s="21"/>
      <c r="K487" s="14" t="s">
        <v>3476</v>
      </c>
      <c r="L487" s="22" t="s">
        <v>4059</v>
      </c>
      <c r="M487" s="22" t="s">
        <v>3978</v>
      </c>
      <c r="O487" s="14" t="str">
        <f t="shared" si="7"/>
        <v>https://www.google.co.jp/maps?q=35.6715285,139.6059773</v>
      </c>
      <c r="P487" s="14">
        <v>35.671528500000001</v>
      </c>
      <c r="Q487" s="14">
        <v>139.60597730000001</v>
      </c>
    </row>
    <row r="488" spans="1:17" ht="13.5" customHeight="1">
      <c r="A488" s="14">
        <v>486</v>
      </c>
      <c r="B488" s="18" t="s">
        <v>4060</v>
      </c>
      <c r="C488" s="18" t="s">
        <v>4061</v>
      </c>
      <c r="D488" s="19" t="s">
        <v>1913</v>
      </c>
      <c r="E488" s="19"/>
      <c r="F488" s="19" t="s">
        <v>3910</v>
      </c>
      <c r="G488" s="20" t="s">
        <v>3950</v>
      </c>
      <c r="H488" s="19" t="s">
        <v>4062</v>
      </c>
      <c r="I488" s="21" t="s">
        <v>4063</v>
      </c>
      <c r="J488" s="21"/>
      <c r="K488" s="14" t="s">
        <v>2066</v>
      </c>
      <c r="L488" s="22" t="s">
        <v>4064</v>
      </c>
      <c r="M488" s="22" t="s">
        <v>4065</v>
      </c>
      <c r="O488" s="14" t="str">
        <f t="shared" si="7"/>
        <v>https://www.google.co.jp/maps?q=35.6556078,139.6539077</v>
      </c>
      <c r="P488" s="14">
        <v>35.655607799999999</v>
      </c>
      <c r="Q488" s="14">
        <v>139.65390769999999</v>
      </c>
    </row>
    <row r="489" spans="1:17" ht="13.5" customHeight="1">
      <c r="A489" s="14">
        <v>487</v>
      </c>
      <c r="B489" s="18" t="s">
        <v>4066</v>
      </c>
      <c r="C489" s="18" t="s">
        <v>4067</v>
      </c>
      <c r="D489" s="19" t="s">
        <v>1913</v>
      </c>
      <c r="E489" s="19"/>
      <c r="F489" s="19" t="s">
        <v>3910</v>
      </c>
      <c r="G489" s="20" t="s">
        <v>4268</v>
      </c>
      <c r="H489" s="19" t="s">
        <v>4068</v>
      </c>
      <c r="I489" s="21" t="s">
        <v>4069</v>
      </c>
      <c r="J489" s="21"/>
      <c r="K489" s="14" t="s">
        <v>3476</v>
      </c>
      <c r="L489" s="22" t="s">
        <v>4070</v>
      </c>
      <c r="M489" s="22" t="s">
        <v>4071</v>
      </c>
      <c r="O489" s="14" t="str">
        <f t="shared" si="7"/>
        <v>https://www.google.co.jp/maps?q=35.6358829,139.6654977</v>
      </c>
      <c r="P489" s="14">
        <v>35.635882899999999</v>
      </c>
      <c r="Q489" s="14">
        <v>139.6654977</v>
      </c>
    </row>
    <row r="490" spans="1:17" ht="13.5" customHeight="1">
      <c r="A490" s="14">
        <v>488</v>
      </c>
      <c r="B490" s="18" t="s">
        <v>4072</v>
      </c>
      <c r="C490" s="18" t="s">
        <v>4073</v>
      </c>
      <c r="D490" s="19" t="s">
        <v>1913</v>
      </c>
      <c r="E490" s="19"/>
      <c r="F490" s="19" t="s">
        <v>3910</v>
      </c>
      <c r="G490" s="20" t="s">
        <v>4074</v>
      </c>
      <c r="H490" s="19" t="s">
        <v>4075</v>
      </c>
      <c r="I490" s="21" t="s">
        <v>4076</v>
      </c>
      <c r="J490" s="21"/>
      <c r="K490" s="14" t="s">
        <v>2066</v>
      </c>
      <c r="L490" s="22" t="s">
        <v>4077</v>
      </c>
      <c r="M490" s="22" t="s">
        <v>3984</v>
      </c>
      <c r="O490" s="14" t="str">
        <f t="shared" si="7"/>
        <v>https://www.google.co.jp/maps?q=35.6653539,139.6413237</v>
      </c>
      <c r="P490" s="14">
        <v>35.665353899999999</v>
      </c>
      <c r="Q490" s="14">
        <v>139.64132369999999</v>
      </c>
    </row>
    <row r="491" spans="1:17" ht="13.5" customHeight="1">
      <c r="A491" s="14">
        <v>489</v>
      </c>
      <c r="B491" s="18" t="s">
        <v>4078</v>
      </c>
      <c r="C491" s="18" t="s">
        <v>4079</v>
      </c>
      <c r="D491" s="19" t="s">
        <v>1913</v>
      </c>
      <c r="E491" s="19"/>
      <c r="F491" s="19" t="s">
        <v>3910</v>
      </c>
      <c r="G491" s="20" t="s">
        <v>4080</v>
      </c>
      <c r="H491" s="19" t="s">
        <v>4081</v>
      </c>
      <c r="I491" s="21" t="s">
        <v>4082</v>
      </c>
      <c r="J491" s="21"/>
      <c r="K491" s="14" t="s">
        <v>2066</v>
      </c>
      <c r="L491" s="22" t="s">
        <v>4083</v>
      </c>
      <c r="M491" s="22" t="s">
        <v>4084</v>
      </c>
      <c r="O491" s="14" t="str">
        <f t="shared" si="7"/>
        <v>https://www.google.co.jp/maps?q=35.6476249,139.6607738</v>
      </c>
      <c r="P491" s="14">
        <v>35.647624899999997</v>
      </c>
      <c r="Q491" s="14">
        <v>139.66077379999999</v>
      </c>
    </row>
    <row r="492" spans="1:17" ht="13.5" customHeight="1">
      <c r="A492" s="14">
        <v>490</v>
      </c>
      <c r="B492" s="18" t="s">
        <v>4085</v>
      </c>
      <c r="C492" s="18" t="s">
        <v>4086</v>
      </c>
      <c r="D492" s="19" t="s">
        <v>1913</v>
      </c>
      <c r="E492" s="19"/>
      <c r="F492" s="19" t="s">
        <v>3910</v>
      </c>
      <c r="G492" s="20" t="s">
        <v>4087</v>
      </c>
      <c r="H492" s="19" t="s">
        <v>4088</v>
      </c>
      <c r="I492" s="21" t="s">
        <v>950</v>
      </c>
      <c r="J492" s="21"/>
      <c r="K492" s="14" t="s">
        <v>2066</v>
      </c>
      <c r="L492" s="22" t="s">
        <v>4089</v>
      </c>
      <c r="M492" s="22" t="s">
        <v>3953</v>
      </c>
      <c r="O492" s="14" t="str">
        <f t="shared" si="7"/>
        <v>https://www.google.co.jp/maps?q=35.6526636,139.6357051</v>
      </c>
      <c r="P492" s="14">
        <v>35.652663599999997</v>
      </c>
      <c r="Q492" s="14">
        <v>139.6357051</v>
      </c>
    </row>
    <row r="493" spans="1:17" ht="13.5" customHeight="1">
      <c r="A493" s="14">
        <v>491</v>
      </c>
      <c r="B493" s="18" t="s">
        <v>4090</v>
      </c>
      <c r="C493" s="18" t="s">
        <v>4091</v>
      </c>
      <c r="D493" s="19" t="s">
        <v>1913</v>
      </c>
      <c r="E493" s="19"/>
      <c r="F493" s="19" t="s">
        <v>3910</v>
      </c>
      <c r="G493" s="20" t="s">
        <v>3944</v>
      </c>
      <c r="H493" s="19" t="s">
        <v>4092</v>
      </c>
      <c r="I493" s="21" t="s">
        <v>981</v>
      </c>
      <c r="J493" s="21"/>
      <c r="K493" s="14" t="s">
        <v>3476</v>
      </c>
      <c r="L493" s="22" t="s">
        <v>4093</v>
      </c>
      <c r="M493" s="22" t="s">
        <v>4048</v>
      </c>
      <c r="O493" s="14" t="str">
        <f t="shared" si="7"/>
        <v>https://www.google.co.jp/maps?q=35.6279922,139.63443</v>
      </c>
      <c r="P493" s="14">
        <v>35.627992200000001</v>
      </c>
      <c r="Q493" s="14">
        <v>139.63443000000001</v>
      </c>
    </row>
    <row r="494" spans="1:17" ht="13.5" customHeight="1">
      <c r="A494" s="14">
        <v>492</v>
      </c>
      <c r="B494" s="18" t="s">
        <v>4094</v>
      </c>
      <c r="C494" s="18" t="s">
        <v>4095</v>
      </c>
      <c r="D494" s="19" t="s">
        <v>1913</v>
      </c>
      <c r="E494" s="19"/>
      <c r="F494" s="19" t="s">
        <v>3910</v>
      </c>
      <c r="G494" s="23" t="s">
        <v>4269</v>
      </c>
      <c r="H494" s="19" t="s">
        <v>4096</v>
      </c>
      <c r="I494" s="21" t="s">
        <v>4097</v>
      </c>
      <c r="J494" s="21"/>
      <c r="K494" s="14" t="s">
        <v>3476</v>
      </c>
      <c r="L494" s="22" t="s">
        <v>4098</v>
      </c>
      <c r="M494" s="22" t="s">
        <v>4099</v>
      </c>
      <c r="O494" s="14" t="str">
        <f t="shared" si="7"/>
        <v>https://www.google.co.jp/maps?q=35.6061076,139.659538</v>
      </c>
      <c r="P494" s="14">
        <v>35.606107600000001</v>
      </c>
      <c r="Q494" s="14">
        <v>139.659538</v>
      </c>
    </row>
    <row r="495" spans="1:17" ht="13.5" customHeight="1">
      <c r="A495" s="14">
        <v>493</v>
      </c>
      <c r="B495" s="18" t="s">
        <v>4356</v>
      </c>
      <c r="C495" s="28" t="s">
        <v>4357</v>
      </c>
      <c r="D495" s="19" t="s">
        <v>1913</v>
      </c>
      <c r="E495" s="19"/>
      <c r="F495" s="19" t="s">
        <v>3910</v>
      </c>
      <c r="G495" s="20" t="s">
        <v>4270</v>
      </c>
      <c r="H495" s="19" t="s">
        <v>4271</v>
      </c>
      <c r="I495" s="21" t="s">
        <v>946</v>
      </c>
      <c r="J495" s="21"/>
      <c r="K495" s="14" t="s">
        <v>3476</v>
      </c>
      <c r="L495" s="22" t="s">
        <v>4100</v>
      </c>
      <c r="M495" s="22" t="s">
        <v>4101</v>
      </c>
      <c r="O495" s="14" t="str">
        <f t="shared" si="7"/>
        <v>https://www.google.co.jp/maps?q=35.6321225,139.6580631</v>
      </c>
      <c r="P495" s="14">
        <v>35.632122500000001</v>
      </c>
      <c r="Q495" s="14">
        <v>139.65806309999999</v>
      </c>
    </row>
    <row r="496" spans="1:17" ht="13.5" customHeight="1">
      <c r="A496" s="14">
        <v>494</v>
      </c>
      <c r="B496" s="18" t="s">
        <v>4102</v>
      </c>
      <c r="C496" s="18" t="s">
        <v>4103</v>
      </c>
      <c r="D496" s="19" t="s">
        <v>1913</v>
      </c>
      <c r="E496" s="19"/>
      <c r="F496" s="19" t="s">
        <v>3910</v>
      </c>
      <c r="G496" s="20" t="s">
        <v>3999</v>
      </c>
      <c r="H496" s="19" t="s">
        <v>4104</v>
      </c>
      <c r="I496" s="21" t="s">
        <v>4319</v>
      </c>
      <c r="J496" s="21"/>
      <c r="K496" s="14" t="s">
        <v>2066</v>
      </c>
      <c r="L496" s="22" t="s">
        <v>4105</v>
      </c>
      <c r="M496" s="22" t="s">
        <v>4106</v>
      </c>
      <c r="O496" s="14" t="str">
        <f t="shared" si="7"/>
        <v>https://www.google.co.jp/maps?q=35.6584317,139.6611724</v>
      </c>
      <c r="P496" s="14">
        <v>35.658431700000001</v>
      </c>
      <c r="Q496" s="14">
        <v>139.6611724</v>
      </c>
    </row>
    <row r="497" spans="1:17" ht="13.5" customHeight="1">
      <c r="A497" s="14">
        <v>495</v>
      </c>
      <c r="B497" s="18" t="s">
        <v>4107</v>
      </c>
      <c r="C497" s="18" t="s">
        <v>4108</v>
      </c>
      <c r="D497" s="19" t="s">
        <v>1913</v>
      </c>
      <c r="E497" s="19"/>
      <c r="F497" s="19" t="s">
        <v>3910</v>
      </c>
      <c r="G497" s="23" t="s">
        <v>4109</v>
      </c>
      <c r="H497" s="19" t="s">
        <v>4110</v>
      </c>
      <c r="I497" s="21" t="s">
        <v>4111</v>
      </c>
      <c r="J497" s="21"/>
      <c r="K497" s="14" t="s">
        <v>2066</v>
      </c>
      <c r="L497" s="22" t="s">
        <v>4112</v>
      </c>
      <c r="M497" s="22" t="s">
        <v>4113</v>
      </c>
      <c r="O497" s="14" t="str">
        <f t="shared" si="7"/>
        <v>https://www.google.co.jp/maps?q=35.6274713,139.6287722</v>
      </c>
      <c r="P497" s="14">
        <v>35.627471300000003</v>
      </c>
      <c r="Q497" s="14">
        <v>139.62877219999999</v>
      </c>
    </row>
    <row r="498" spans="1:17" ht="13.5" customHeight="1">
      <c r="A498" s="14">
        <v>496</v>
      </c>
      <c r="B498" s="18" t="s">
        <v>4114</v>
      </c>
      <c r="C498" s="18" t="s">
        <v>4115</v>
      </c>
      <c r="D498" s="19" t="s">
        <v>4454</v>
      </c>
      <c r="E498" s="19"/>
      <c r="F498" s="19" t="s">
        <v>3910</v>
      </c>
      <c r="G498" s="23" t="s">
        <v>4116</v>
      </c>
      <c r="H498" s="19" t="s">
        <v>4117</v>
      </c>
      <c r="I498" s="21" t="s">
        <v>4118</v>
      </c>
      <c r="J498" s="21"/>
      <c r="K498" s="14" t="s">
        <v>2066</v>
      </c>
      <c r="L498" s="22" t="s">
        <v>4119</v>
      </c>
      <c r="M498" s="22" t="s">
        <v>4120</v>
      </c>
      <c r="O498" s="14" t="str">
        <f>"https://www.google.co.jp/maps?q="&amp;P498&amp;","&amp;Q498</f>
        <v>https://www.google.co.jp/maps?q=35.6107043,139.6306249</v>
      </c>
      <c r="P498" s="14">
        <v>35.610704300000002</v>
      </c>
      <c r="Q498" s="14">
        <v>139.63062489999999</v>
      </c>
    </row>
    <row r="499" spans="1:17" ht="40.5" customHeight="1">
      <c r="A499" s="14">
        <v>497</v>
      </c>
      <c r="B499" s="18" t="s">
        <v>4455</v>
      </c>
      <c r="C499" s="18" t="s">
        <v>4456</v>
      </c>
      <c r="D499" s="19" t="s">
        <v>4454</v>
      </c>
      <c r="E499" s="19"/>
      <c r="F499" s="19" t="s">
        <v>924</v>
      </c>
      <c r="G499" s="23" t="s">
        <v>4468</v>
      </c>
      <c r="H499" s="19" t="s">
        <v>4457</v>
      </c>
      <c r="I499" s="21" t="s">
        <v>4458</v>
      </c>
      <c r="J499" s="21"/>
      <c r="K499" s="14" t="s">
        <v>3476</v>
      </c>
      <c r="L499" s="22" t="s">
        <v>4459</v>
      </c>
      <c r="M499" s="22" t="s">
        <v>4460</v>
      </c>
      <c r="O499" s="14" t="str">
        <f>"https://www.google.co.jp/maps?q="&amp;P499&amp;","&amp;Q499</f>
        <v>https://www.google.co.jp/maps?q=35.6497209,139.6017153</v>
      </c>
      <c r="P499" s="14">
        <v>35.649720899999998</v>
      </c>
      <c r="Q499" s="14">
        <v>139.6017153</v>
      </c>
    </row>
    <row r="500" spans="1:17">
      <c r="A500" s="14">
        <v>498</v>
      </c>
      <c r="B500" s="14" t="s">
        <v>3465</v>
      </c>
      <c r="C500" s="14" t="s">
        <v>3466</v>
      </c>
      <c r="D500" s="14" t="s">
        <v>1913</v>
      </c>
      <c r="F500" s="14" t="s">
        <v>3400</v>
      </c>
      <c r="G500" s="14" t="s">
        <v>3467</v>
      </c>
      <c r="H500" s="14" t="s">
        <v>3372</v>
      </c>
      <c r="I500" s="14" t="s">
        <v>3468</v>
      </c>
      <c r="K500" s="14" t="s">
        <v>2491</v>
      </c>
      <c r="L500" s="14" t="s">
        <v>3469</v>
      </c>
      <c r="M500" s="14" t="s">
        <v>1095</v>
      </c>
      <c r="N500" s="14" t="s">
        <v>3470</v>
      </c>
      <c r="O500" s="14" t="str">
        <f t="shared" si="7"/>
        <v>https://www.google.co.jp/maps?q=35.66793,139.596808</v>
      </c>
      <c r="P500" s="14">
        <v>35.667929999999998</v>
      </c>
      <c r="Q500" s="14">
        <v>139.59680800000001</v>
      </c>
    </row>
    <row r="501" spans="1:17">
      <c r="A501" s="14">
        <v>499</v>
      </c>
      <c r="B501" s="14" t="s">
        <v>3471</v>
      </c>
      <c r="C501" s="14" t="s">
        <v>3472</v>
      </c>
      <c r="D501" s="14" t="s">
        <v>1913</v>
      </c>
      <c r="F501" s="14" t="s">
        <v>3400</v>
      </c>
      <c r="G501" s="14" t="s">
        <v>3473</v>
      </c>
      <c r="H501" s="14" t="s">
        <v>3474</v>
      </c>
      <c r="I501" s="14" t="s">
        <v>3475</v>
      </c>
      <c r="K501" s="14" t="s">
        <v>3476</v>
      </c>
      <c r="L501" s="14" t="s">
        <v>3477</v>
      </c>
      <c r="M501" s="14" t="s">
        <v>3478</v>
      </c>
      <c r="N501" s="14" t="s">
        <v>3479</v>
      </c>
      <c r="O501" s="14" t="str">
        <f t="shared" si="7"/>
        <v>https://www.google.co.jp/maps?q=35.6168009,139.6406496</v>
      </c>
      <c r="P501" s="14">
        <v>35.616800900000001</v>
      </c>
      <c r="Q501" s="14">
        <v>139.64064959999999</v>
      </c>
    </row>
    <row r="502" spans="1:17">
      <c r="A502" s="14">
        <v>500</v>
      </c>
      <c r="B502" s="14" t="s">
        <v>3480</v>
      </c>
      <c r="C502" s="14" t="s">
        <v>3481</v>
      </c>
      <c r="D502" s="14" t="s">
        <v>1913</v>
      </c>
      <c r="F502" s="14" t="s">
        <v>3482</v>
      </c>
      <c r="G502" s="14" t="s">
        <v>3483</v>
      </c>
      <c r="H502" s="14" t="s">
        <v>3484</v>
      </c>
      <c r="I502" s="14" t="s">
        <v>3485</v>
      </c>
      <c r="J502" s="14" t="s">
        <v>3485</v>
      </c>
      <c r="K502" s="14" t="s">
        <v>2066</v>
      </c>
      <c r="L502" s="14" t="s">
        <v>3486</v>
      </c>
      <c r="N502" s="14" t="s">
        <v>3487</v>
      </c>
      <c r="O502" s="14" t="str">
        <f t="shared" si="7"/>
        <v>https://www.google.co.jp/maps?q=35.6313959,139.6043829</v>
      </c>
      <c r="P502" s="14">
        <v>35.631395900000001</v>
      </c>
      <c r="Q502" s="14">
        <v>139.60438289999999</v>
      </c>
    </row>
    <row r="503" spans="1:17">
      <c r="A503" s="14">
        <v>501</v>
      </c>
      <c r="B503" s="14" t="s">
        <v>3488</v>
      </c>
      <c r="C503" s="14" t="s">
        <v>3489</v>
      </c>
      <c r="D503" s="14" t="s">
        <v>1913</v>
      </c>
      <c r="F503" s="14" t="s">
        <v>3482</v>
      </c>
      <c r="G503" s="14" t="s">
        <v>3483</v>
      </c>
      <c r="H503" s="14" t="s">
        <v>3490</v>
      </c>
      <c r="I503" s="14" t="s">
        <v>3491</v>
      </c>
      <c r="J503" s="14" t="s">
        <v>3491</v>
      </c>
      <c r="K503" s="14" t="s">
        <v>2066</v>
      </c>
      <c r="L503" s="14" t="s">
        <v>3492</v>
      </c>
      <c r="M503" s="14" t="s">
        <v>1095</v>
      </c>
      <c r="N503" s="14" t="s">
        <v>3493</v>
      </c>
      <c r="O503" s="14" t="str">
        <f t="shared" si="7"/>
        <v>https://www.google.co.jp/maps?q=35.6702146,139.5920316</v>
      </c>
      <c r="P503" s="14">
        <v>35.670214600000001</v>
      </c>
      <c r="Q503" s="14">
        <v>139.59203160000001</v>
      </c>
    </row>
    <row r="504" spans="1:17">
      <c r="A504" s="14">
        <v>502</v>
      </c>
      <c r="B504" s="14" t="s">
        <v>3494</v>
      </c>
      <c r="C504" s="14" t="s">
        <v>3495</v>
      </c>
      <c r="D504" s="14" t="s">
        <v>1913</v>
      </c>
      <c r="F504" s="14" t="s">
        <v>3482</v>
      </c>
      <c r="G504" s="14" t="s">
        <v>3483</v>
      </c>
      <c r="H504" s="14" t="s">
        <v>3496</v>
      </c>
      <c r="I504" s="14" t="s">
        <v>3497</v>
      </c>
      <c r="J504" s="14" t="s">
        <v>3497</v>
      </c>
      <c r="K504" s="14" t="s">
        <v>2066</v>
      </c>
      <c r="L504" s="14" t="s">
        <v>3498</v>
      </c>
      <c r="M504" s="14" t="s">
        <v>1201</v>
      </c>
      <c r="N504" s="14" t="s">
        <v>3499</v>
      </c>
      <c r="O504" s="14" t="str">
        <f t="shared" si="7"/>
        <v>https://www.google.co.jp/maps?q=35.6432251,139.624997</v>
      </c>
      <c r="P504" s="14">
        <v>35.643225100000002</v>
      </c>
      <c r="Q504" s="14">
        <v>139.62499700000001</v>
      </c>
    </row>
    <row r="505" spans="1:17">
      <c r="A505" s="14">
        <v>503</v>
      </c>
      <c r="B505" s="14" t="s">
        <v>3500</v>
      </c>
      <c r="C505" s="14" t="s">
        <v>3501</v>
      </c>
      <c r="D505" s="14" t="s">
        <v>1913</v>
      </c>
      <c r="F505" s="14" t="s">
        <v>3482</v>
      </c>
      <c r="G505" s="14" t="s">
        <v>3502</v>
      </c>
      <c r="H505" s="14" t="s">
        <v>142</v>
      </c>
      <c r="I505" s="14" t="s">
        <v>143</v>
      </c>
      <c r="J505" s="14" t="s">
        <v>143</v>
      </c>
      <c r="K505" s="14" t="s">
        <v>2066</v>
      </c>
      <c r="L505" s="14" t="s">
        <v>3503</v>
      </c>
      <c r="M505" s="14" t="s">
        <v>1489</v>
      </c>
      <c r="N505" s="14" t="s">
        <v>3504</v>
      </c>
      <c r="O505" s="14" t="str">
        <f t="shared" si="7"/>
        <v>https://www.google.co.jp/maps?q=35.6530774,139.6733314</v>
      </c>
      <c r="P505" s="14">
        <v>35.653077400000001</v>
      </c>
      <c r="Q505" s="14">
        <v>139.6733314</v>
      </c>
    </row>
    <row r="506" spans="1:17">
      <c r="A506" s="14">
        <v>504</v>
      </c>
      <c r="B506" s="14" t="s">
        <v>3505</v>
      </c>
      <c r="C506" s="14" t="s">
        <v>3506</v>
      </c>
      <c r="D506" s="14" t="s">
        <v>1913</v>
      </c>
      <c r="F506" s="14" t="s">
        <v>3482</v>
      </c>
      <c r="G506" s="14" t="s">
        <v>3483</v>
      </c>
      <c r="H506" s="14" t="s">
        <v>3507</v>
      </c>
      <c r="I506" s="14" t="s">
        <v>3508</v>
      </c>
      <c r="J506" s="14" t="s">
        <v>3508</v>
      </c>
      <c r="K506" s="14" t="s">
        <v>2066</v>
      </c>
      <c r="L506" s="14" t="s">
        <v>3509</v>
      </c>
      <c r="M506" s="14" t="s">
        <v>1527</v>
      </c>
      <c r="N506" s="14" t="s">
        <v>3510</v>
      </c>
      <c r="O506" s="14" t="str">
        <f t="shared" si="7"/>
        <v>https://www.google.co.jp/maps?q=35.6163538,139.6392997</v>
      </c>
      <c r="P506" s="14">
        <v>35.616353799999999</v>
      </c>
      <c r="Q506" s="14">
        <v>139.63929970000001</v>
      </c>
    </row>
    <row r="507" spans="1:17">
      <c r="A507" s="14">
        <v>505</v>
      </c>
      <c r="B507" s="14" t="s">
        <v>3511</v>
      </c>
      <c r="C507" s="14" t="s">
        <v>3512</v>
      </c>
      <c r="D507" s="14" t="s">
        <v>1913</v>
      </c>
      <c r="F507" s="14" t="s">
        <v>3482</v>
      </c>
      <c r="G507" s="14" t="s">
        <v>3483</v>
      </c>
      <c r="H507" s="14" t="s">
        <v>3513</v>
      </c>
      <c r="I507" s="14" t="s">
        <v>3514</v>
      </c>
      <c r="J507" s="14" t="s">
        <v>3514</v>
      </c>
      <c r="K507" s="14" t="s">
        <v>2066</v>
      </c>
      <c r="L507" s="14" t="s">
        <v>3515</v>
      </c>
      <c r="M507" s="14" t="s">
        <v>1879</v>
      </c>
      <c r="N507" s="14" t="s">
        <v>3516</v>
      </c>
      <c r="O507" s="14" t="str">
        <f t="shared" si="7"/>
        <v>https://www.google.co.jp/maps?q=35.6632276,139.6190518</v>
      </c>
      <c r="P507" s="14">
        <v>35.663227599999999</v>
      </c>
      <c r="Q507" s="14">
        <v>139.61905179999999</v>
      </c>
    </row>
    <row r="508" spans="1:17">
      <c r="A508" s="14">
        <v>506</v>
      </c>
      <c r="B508" s="14" t="s">
        <v>3517</v>
      </c>
      <c r="C508" s="14" t="s">
        <v>3518</v>
      </c>
      <c r="D508" s="14" t="s">
        <v>1913</v>
      </c>
      <c r="F508" s="14" t="s">
        <v>3482</v>
      </c>
      <c r="G508" s="14" t="s">
        <v>3483</v>
      </c>
      <c r="H508" s="14" t="s">
        <v>3519</v>
      </c>
      <c r="I508" s="14" t="s">
        <v>3520</v>
      </c>
      <c r="J508" s="14" t="s">
        <v>3520</v>
      </c>
      <c r="K508" s="14" t="s">
        <v>2066</v>
      </c>
      <c r="L508" s="14" t="s">
        <v>3521</v>
      </c>
      <c r="M508" s="14" t="s">
        <v>1185</v>
      </c>
      <c r="N508" s="14" t="s">
        <v>3522</v>
      </c>
      <c r="O508" s="14" t="str">
        <f t="shared" si="7"/>
        <v>https://www.google.co.jp/maps?q=35.6378898,139.6386877</v>
      </c>
      <c r="P508" s="14">
        <v>35.637889800000004</v>
      </c>
      <c r="Q508" s="14">
        <v>139.63868769999999</v>
      </c>
    </row>
    <row r="509" spans="1:17">
      <c r="A509" s="14">
        <v>507</v>
      </c>
      <c r="B509" s="14" t="s">
        <v>3523</v>
      </c>
      <c r="C509" s="14" t="s">
        <v>3524</v>
      </c>
      <c r="D509" s="14" t="s">
        <v>1913</v>
      </c>
      <c r="F509" s="14" t="s">
        <v>3482</v>
      </c>
      <c r="G509" s="14" t="s">
        <v>3483</v>
      </c>
      <c r="H509" s="14" t="s">
        <v>3525</v>
      </c>
      <c r="I509" s="14" t="s">
        <v>3526</v>
      </c>
      <c r="J509" s="14" t="s">
        <v>3526</v>
      </c>
      <c r="K509" s="14" t="s">
        <v>2066</v>
      </c>
      <c r="L509" s="14" t="s">
        <v>3527</v>
      </c>
      <c r="N509" s="14" t="s">
        <v>3528</v>
      </c>
      <c r="O509" s="14" t="str">
        <f t="shared" si="7"/>
        <v>https://www.google.co.jp/maps?q=35.6201503,139.6511733</v>
      </c>
      <c r="P509" s="14">
        <v>35.620150299999999</v>
      </c>
      <c r="Q509" s="14">
        <v>139.65117330000001</v>
      </c>
    </row>
    <row r="510" spans="1:17">
      <c r="A510" s="14">
        <v>508</v>
      </c>
      <c r="B510" s="14" t="s">
        <v>3529</v>
      </c>
      <c r="C510" s="14" t="s">
        <v>3530</v>
      </c>
      <c r="D510" s="14" t="s">
        <v>1913</v>
      </c>
      <c r="F510" s="14" t="s">
        <v>3531</v>
      </c>
      <c r="G510" s="14" t="s">
        <v>3532</v>
      </c>
      <c r="H510" s="14" t="s">
        <v>3533</v>
      </c>
      <c r="I510" s="14" t="s">
        <v>3534</v>
      </c>
      <c r="K510" s="14" t="s">
        <v>1917</v>
      </c>
      <c r="L510" s="14" t="s">
        <v>3535</v>
      </c>
      <c r="M510" s="14" t="s">
        <v>3536</v>
      </c>
      <c r="O510" s="14" t="str">
        <f t="shared" si="7"/>
        <v>https://www.google.co.jp/maps?q=35.648074,139.638523</v>
      </c>
      <c r="P510" s="14">
        <v>35.648074000000001</v>
      </c>
      <c r="Q510" s="14">
        <v>139.63852299999999</v>
      </c>
    </row>
    <row r="511" spans="1:17">
      <c r="A511" s="14">
        <v>509</v>
      </c>
      <c r="B511" s="14" t="s">
        <v>3537</v>
      </c>
      <c r="C511" s="14" t="s">
        <v>3538</v>
      </c>
      <c r="D511" s="14" t="s">
        <v>1913</v>
      </c>
      <c r="F511" s="14" t="s">
        <v>3531</v>
      </c>
      <c r="G511" s="14" t="s">
        <v>3539</v>
      </c>
      <c r="H511" s="14" t="s">
        <v>3540</v>
      </c>
      <c r="I511" s="14" t="s">
        <v>3541</v>
      </c>
      <c r="K511" s="14" t="s">
        <v>1917</v>
      </c>
      <c r="L511" s="14" t="s">
        <v>3542</v>
      </c>
      <c r="M511" s="14" t="s">
        <v>1771</v>
      </c>
      <c r="O511" s="14" t="str">
        <f t="shared" si="7"/>
        <v>https://www.google.co.jp/maps?q=35.6298436,139.6501759</v>
      </c>
      <c r="P511" s="14">
        <v>35.629843600000001</v>
      </c>
      <c r="Q511" s="14">
        <v>139.65017589999999</v>
      </c>
    </row>
    <row r="512" spans="1:17">
      <c r="A512" s="14">
        <v>510</v>
      </c>
      <c r="B512" s="14" t="s">
        <v>3543</v>
      </c>
      <c r="C512" s="14" t="s">
        <v>3544</v>
      </c>
      <c r="D512" s="14" t="s">
        <v>1913</v>
      </c>
      <c r="F512" s="14" t="s">
        <v>3531</v>
      </c>
      <c r="G512" s="14" t="s">
        <v>3545</v>
      </c>
      <c r="H512" s="14" t="s">
        <v>3546</v>
      </c>
      <c r="I512" s="14" t="s">
        <v>3547</v>
      </c>
      <c r="K512" s="14" t="s">
        <v>1917</v>
      </c>
      <c r="L512" s="14" t="s">
        <v>3548</v>
      </c>
      <c r="M512" s="14" t="s">
        <v>1735</v>
      </c>
      <c r="O512" s="14" t="str">
        <f t="shared" si="7"/>
        <v>https://www.google.co.jp/maps?q=35.644267,139.648048</v>
      </c>
      <c r="P512" s="14">
        <v>35.644266999999999</v>
      </c>
      <c r="Q512" s="14">
        <v>139.64804799999999</v>
      </c>
    </row>
    <row r="513" spans="1:17">
      <c r="A513" s="14">
        <v>511</v>
      </c>
      <c r="B513" s="14" t="s">
        <v>3549</v>
      </c>
      <c r="C513" s="14" t="s">
        <v>3550</v>
      </c>
      <c r="D513" s="14" t="s">
        <v>1913</v>
      </c>
      <c r="F513" s="14" t="s">
        <v>3531</v>
      </c>
      <c r="G513" s="14" t="s">
        <v>3551</v>
      </c>
      <c r="H513" s="14" t="s">
        <v>1884</v>
      </c>
      <c r="I513" s="14" t="s">
        <v>3552</v>
      </c>
      <c r="K513" s="14" t="s">
        <v>1917</v>
      </c>
      <c r="L513" s="14" t="s">
        <v>3553</v>
      </c>
      <c r="M513" s="14" t="s">
        <v>3554</v>
      </c>
      <c r="O513" s="14" t="str">
        <f t="shared" si="7"/>
        <v>https://www.google.co.jp/maps?q=35.6583094,139.6435837</v>
      </c>
      <c r="P513" s="14">
        <v>35.6583094</v>
      </c>
      <c r="Q513" s="14">
        <v>139.64358369999999</v>
      </c>
    </row>
    <row r="514" spans="1:17">
      <c r="A514" s="14">
        <v>512</v>
      </c>
      <c r="B514" s="14" t="s">
        <v>3555</v>
      </c>
      <c r="C514" s="14" t="s">
        <v>3556</v>
      </c>
      <c r="D514" s="14" t="s">
        <v>1913</v>
      </c>
      <c r="F514" s="14" t="s">
        <v>3531</v>
      </c>
      <c r="G514" s="14" t="s">
        <v>3557</v>
      </c>
      <c r="H514" s="14" t="s">
        <v>3558</v>
      </c>
      <c r="I514" s="14" t="s">
        <v>3559</v>
      </c>
      <c r="K514" s="14" t="s">
        <v>1917</v>
      </c>
      <c r="L514" s="14" t="s">
        <v>3560</v>
      </c>
      <c r="M514" s="14" t="s">
        <v>1301</v>
      </c>
      <c r="O514" s="14" t="str">
        <f t="shared" si="7"/>
        <v>https://www.google.co.jp/maps?q=35.6421138,139.6103983</v>
      </c>
      <c r="P514" s="14">
        <v>35.642113799999997</v>
      </c>
      <c r="Q514" s="14">
        <v>139.61039830000001</v>
      </c>
    </row>
    <row r="515" spans="1:17">
      <c r="A515" s="14">
        <v>513</v>
      </c>
      <c r="B515" s="14" t="s">
        <v>3561</v>
      </c>
      <c r="C515" s="14" t="s">
        <v>3562</v>
      </c>
      <c r="D515" s="14" t="s">
        <v>1913</v>
      </c>
      <c r="F515" s="14" t="s">
        <v>3531</v>
      </c>
      <c r="G515" s="14" t="s">
        <v>3563</v>
      </c>
      <c r="H515" s="14" t="s">
        <v>3564</v>
      </c>
      <c r="I515" s="14" t="s">
        <v>3565</v>
      </c>
      <c r="K515" s="14" t="s">
        <v>2491</v>
      </c>
      <c r="L515" s="14" t="s">
        <v>3566</v>
      </c>
      <c r="M515" s="14" t="s">
        <v>3567</v>
      </c>
      <c r="O515" s="14" t="str">
        <f t="shared" si="7"/>
        <v>https://www.google.co.jp/maps?q=35.6161952,139.6545037</v>
      </c>
      <c r="P515" s="14">
        <v>35.6161952</v>
      </c>
      <c r="Q515" s="14">
        <v>139.65450369999999</v>
      </c>
    </row>
    <row r="516" spans="1:17">
      <c r="A516" s="14">
        <v>514</v>
      </c>
      <c r="B516" s="14" t="s">
        <v>3568</v>
      </c>
      <c r="C516" s="14" t="s">
        <v>3569</v>
      </c>
      <c r="D516" s="14" t="s">
        <v>1913</v>
      </c>
      <c r="F516" s="14" t="s">
        <v>3531</v>
      </c>
      <c r="G516" s="14" t="s">
        <v>3570</v>
      </c>
      <c r="H516" s="14" t="s">
        <v>3571</v>
      </c>
      <c r="I516" s="14" t="s">
        <v>3572</v>
      </c>
      <c r="K516" s="14" t="s">
        <v>1917</v>
      </c>
      <c r="L516" s="14" t="s">
        <v>3573</v>
      </c>
      <c r="M516" s="14" t="s">
        <v>1164</v>
      </c>
      <c r="O516" s="14" t="str">
        <f t="shared" si="7"/>
        <v>https://www.google.co.jp/maps?q=35.6565963,139.6685151</v>
      </c>
      <c r="P516" s="14">
        <v>35.656596299999997</v>
      </c>
      <c r="Q516" s="14">
        <v>139.66851510000001</v>
      </c>
    </row>
    <row r="517" spans="1:17">
      <c r="A517" s="14">
        <v>515</v>
      </c>
      <c r="B517" s="14" t="s">
        <v>3574</v>
      </c>
      <c r="C517" s="14" t="s">
        <v>3575</v>
      </c>
      <c r="D517" s="14" t="s">
        <v>1913</v>
      </c>
      <c r="F517" s="14" t="s">
        <v>3531</v>
      </c>
      <c r="G517" s="14" t="s">
        <v>3576</v>
      </c>
      <c r="H517" s="14" t="s">
        <v>3577</v>
      </c>
      <c r="I517" s="14" t="s">
        <v>3578</v>
      </c>
      <c r="K517" s="14" t="s">
        <v>1917</v>
      </c>
      <c r="L517" s="14" t="s">
        <v>3579</v>
      </c>
      <c r="M517" s="14" t="s">
        <v>3580</v>
      </c>
      <c r="O517" s="14" t="str">
        <f t="shared" si="7"/>
        <v>https://www.google.co.jp/maps?q=35.6680588,139.6670232</v>
      </c>
      <c r="P517" s="14">
        <v>35.668058799999997</v>
      </c>
      <c r="Q517" s="14">
        <v>139.66702319999999</v>
      </c>
    </row>
    <row r="518" spans="1:17">
      <c r="A518" s="14">
        <v>516</v>
      </c>
      <c r="B518" s="14" t="s">
        <v>3581</v>
      </c>
      <c r="C518" s="14" t="s">
        <v>3582</v>
      </c>
      <c r="D518" s="14" t="s">
        <v>1913</v>
      </c>
      <c r="F518" s="14" t="s">
        <v>3531</v>
      </c>
      <c r="G518" s="14" t="s">
        <v>3583</v>
      </c>
      <c r="H518" s="14" t="s">
        <v>3584</v>
      </c>
      <c r="I518" s="14" t="s">
        <v>3585</v>
      </c>
      <c r="K518" s="14" t="s">
        <v>2491</v>
      </c>
      <c r="L518" s="14" t="s">
        <v>3586</v>
      </c>
      <c r="O518" s="14" t="str">
        <f t="shared" si="7"/>
        <v>https://www.google.co.jp/maps?q=35.6391877,139.6817505</v>
      </c>
      <c r="P518" s="14">
        <v>35.639187700000001</v>
      </c>
      <c r="Q518" s="14">
        <v>139.68175049999999</v>
      </c>
    </row>
    <row r="519" spans="1:17">
      <c r="A519" s="14">
        <v>517</v>
      </c>
      <c r="B519" s="14" t="s">
        <v>3587</v>
      </c>
      <c r="C519" s="14" t="s">
        <v>3588</v>
      </c>
      <c r="D519" s="14" t="s">
        <v>1913</v>
      </c>
      <c r="F519" s="14" t="s">
        <v>3531</v>
      </c>
      <c r="G519" s="14" t="s">
        <v>3589</v>
      </c>
      <c r="H519" s="14" t="s">
        <v>3590</v>
      </c>
      <c r="I519" s="14" t="s">
        <v>3591</v>
      </c>
      <c r="K519" s="14" t="s">
        <v>1917</v>
      </c>
      <c r="L519" s="14" t="s">
        <v>3592</v>
      </c>
      <c r="M519" s="14" t="s">
        <v>1535</v>
      </c>
      <c r="O519" s="14" t="str">
        <f t="shared" si="7"/>
        <v>https://www.google.co.jp/maps?q=35.6203285,139.6170324</v>
      </c>
      <c r="P519" s="14">
        <v>35.620328499999999</v>
      </c>
      <c r="Q519" s="14">
        <v>139.6170324</v>
      </c>
    </row>
    <row r="520" spans="1:17">
      <c r="A520" s="14">
        <v>518</v>
      </c>
      <c r="B520" s="14" t="s">
        <v>3593</v>
      </c>
      <c r="C520" s="14" t="s">
        <v>3594</v>
      </c>
      <c r="D520" s="14" t="s">
        <v>1913</v>
      </c>
      <c r="F520" s="14" t="s">
        <v>3531</v>
      </c>
      <c r="G520" s="14" t="s">
        <v>3595</v>
      </c>
      <c r="H520" s="14" t="s">
        <v>3596</v>
      </c>
      <c r="I520" s="14" t="s">
        <v>3597</v>
      </c>
      <c r="K520" s="14" t="s">
        <v>1917</v>
      </c>
      <c r="L520" s="14" t="s">
        <v>3598</v>
      </c>
      <c r="M520" s="14" t="s">
        <v>3599</v>
      </c>
      <c r="N520" s="14" t="s">
        <v>3600</v>
      </c>
      <c r="O520" s="14" t="str">
        <f t="shared" si="7"/>
        <v>https://www.google.co.jp/maps?q=35.6062525,139.6714913</v>
      </c>
      <c r="P520" s="14">
        <v>35.606252499999997</v>
      </c>
      <c r="Q520" s="14">
        <v>139.67149130000001</v>
      </c>
    </row>
    <row r="521" spans="1:17">
      <c r="A521" s="14">
        <v>519</v>
      </c>
      <c r="B521" s="14" t="s">
        <v>3601</v>
      </c>
      <c r="C521" s="14" t="s">
        <v>3602</v>
      </c>
      <c r="D521" s="14" t="s">
        <v>1913</v>
      </c>
      <c r="F521" s="14" t="s">
        <v>3531</v>
      </c>
      <c r="G521" s="14" t="s">
        <v>3603</v>
      </c>
      <c r="H521" s="14" t="s">
        <v>3604</v>
      </c>
      <c r="I521" s="14" t="s">
        <v>3605</v>
      </c>
      <c r="K521" s="14" t="s">
        <v>2491</v>
      </c>
      <c r="L521" s="14" t="s">
        <v>3606</v>
      </c>
      <c r="M521" s="14" t="s">
        <v>1087</v>
      </c>
      <c r="O521" s="14" t="str">
        <f t="shared" si="7"/>
        <v>https://www.google.co.jp/maps?q=35.5998364,139.6503354</v>
      </c>
      <c r="P521" s="14">
        <v>35.599836400000001</v>
      </c>
      <c r="Q521" s="14">
        <v>139.65033539999999</v>
      </c>
    </row>
    <row r="522" spans="1:17">
      <c r="A522" s="14">
        <v>520</v>
      </c>
      <c r="B522" s="14" t="s">
        <v>3607</v>
      </c>
      <c r="C522" s="14" t="s">
        <v>3608</v>
      </c>
      <c r="D522" s="14" t="s">
        <v>1913</v>
      </c>
      <c r="F522" s="14" t="s">
        <v>3531</v>
      </c>
      <c r="G522" s="14" t="s">
        <v>3609</v>
      </c>
      <c r="H522" s="14" t="s">
        <v>3610</v>
      </c>
      <c r="I522" s="14" t="s">
        <v>3611</v>
      </c>
      <c r="K522" s="14" t="s">
        <v>1917</v>
      </c>
      <c r="L522" s="14" t="s">
        <v>3612</v>
      </c>
      <c r="M522" s="14" t="s">
        <v>3613</v>
      </c>
      <c r="O522" s="14" t="str">
        <f t="shared" si="7"/>
        <v>https://www.google.co.jp/maps?q=35.6497748,139.6648267</v>
      </c>
      <c r="P522" s="14">
        <v>35.649774800000003</v>
      </c>
      <c r="Q522" s="14">
        <v>139.66482669999999</v>
      </c>
    </row>
    <row r="523" spans="1:17">
      <c r="A523" s="14">
        <v>521</v>
      </c>
      <c r="B523" s="14" t="s">
        <v>3614</v>
      </c>
      <c r="C523" s="14" t="s">
        <v>3615</v>
      </c>
      <c r="D523" s="14" t="s">
        <v>1913</v>
      </c>
      <c r="F523" s="14" t="s">
        <v>3531</v>
      </c>
      <c r="G523" s="14" t="s">
        <v>3616</v>
      </c>
      <c r="H523" s="14" t="s">
        <v>3617</v>
      </c>
      <c r="I523" s="14" t="s">
        <v>3618</v>
      </c>
      <c r="K523" s="14" t="s">
        <v>2491</v>
      </c>
      <c r="L523" s="14" t="s">
        <v>3619</v>
      </c>
      <c r="M523" s="14" t="s">
        <v>1527</v>
      </c>
      <c r="O523" s="14" t="str">
        <f t="shared" si="7"/>
        <v>https://www.google.co.jp/maps?q=35.609352,139.6384029</v>
      </c>
      <c r="P523" s="14">
        <v>35.609352000000001</v>
      </c>
      <c r="Q523" s="14">
        <v>139.63840289999999</v>
      </c>
    </row>
    <row r="524" spans="1:17">
      <c r="A524" s="14">
        <v>522</v>
      </c>
      <c r="B524" s="14" t="s">
        <v>3620</v>
      </c>
      <c r="C524" s="14" t="s">
        <v>3621</v>
      </c>
      <c r="D524" s="14" t="s">
        <v>1913</v>
      </c>
      <c r="F524" s="14" t="s">
        <v>3531</v>
      </c>
      <c r="G524" s="14" t="s">
        <v>3622</v>
      </c>
      <c r="H524" s="14" t="s">
        <v>3623</v>
      </c>
      <c r="I524" s="14" t="s">
        <v>3624</v>
      </c>
      <c r="K524" s="14" t="s">
        <v>1917</v>
      </c>
      <c r="L524" s="14" t="s">
        <v>3625</v>
      </c>
      <c r="M524" s="14" t="s">
        <v>2788</v>
      </c>
      <c r="N524" s="14" t="s">
        <v>3626</v>
      </c>
      <c r="O524" s="14" t="str">
        <f t="shared" si="7"/>
        <v>https://www.google.co.jp/maps?q=35.5969733,139.6727307</v>
      </c>
      <c r="P524" s="14">
        <v>35.596973300000002</v>
      </c>
      <c r="Q524" s="14">
        <v>139.67273069999999</v>
      </c>
    </row>
    <row r="525" spans="1:17">
      <c r="A525" s="14">
        <v>523</v>
      </c>
      <c r="B525" s="14" t="s">
        <v>3627</v>
      </c>
      <c r="C525" s="14" t="s">
        <v>3628</v>
      </c>
      <c r="D525" s="14" t="s">
        <v>1913</v>
      </c>
      <c r="F525" s="14" t="s">
        <v>3531</v>
      </c>
      <c r="G525" s="14" t="s">
        <v>3629</v>
      </c>
      <c r="H525" s="14" t="s">
        <v>3630</v>
      </c>
      <c r="I525" s="14" t="s">
        <v>3631</v>
      </c>
      <c r="K525" s="14" t="s">
        <v>1917</v>
      </c>
      <c r="L525" s="14" t="s">
        <v>3632</v>
      </c>
      <c r="M525" s="14" t="s">
        <v>1407</v>
      </c>
      <c r="O525" s="14" t="str">
        <f t="shared" si="7"/>
        <v>https://www.google.co.jp/maps?q=35.6356253,139.5885868</v>
      </c>
      <c r="P525" s="14">
        <v>35.635625300000001</v>
      </c>
      <c r="Q525" s="14">
        <v>139.5885868</v>
      </c>
    </row>
    <row r="526" spans="1:17">
      <c r="A526" s="14">
        <v>524</v>
      </c>
      <c r="B526" s="14" t="s">
        <v>3633</v>
      </c>
      <c r="C526" s="14" t="s">
        <v>3634</v>
      </c>
      <c r="D526" s="14" t="s">
        <v>1913</v>
      </c>
      <c r="F526" s="14" t="s">
        <v>3531</v>
      </c>
      <c r="G526" s="14" t="s">
        <v>3635</v>
      </c>
      <c r="H526" s="14" t="s">
        <v>3636</v>
      </c>
      <c r="I526" s="14" t="s">
        <v>3637</v>
      </c>
      <c r="K526" s="14" t="s">
        <v>2491</v>
      </c>
      <c r="L526" s="14" t="s">
        <v>3638</v>
      </c>
      <c r="O526" s="14" t="str">
        <f t="shared" si="7"/>
        <v>https://www.google.co.jp/maps?q=35.6266992,139.5947092</v>
      </c>
      <c r="P526" s="14">
        <v>35.626699199999997</v>
      </c>
      <c r="Q526" s="14">
        <v>139.59470920000001</v>
      </c>
    </row>
    <row r="527" spans="1:17">
      <c r="A527" s="14">
        <v>525</v>
      </c>
      <c r="B527" s="14" t="s">
        <v>3639</v>
      </c>
      <c r="C527" s="14" t="s">
        <v>3640</v>
      </c>
      <c r="D527" s="14" t="s">
        <v>1913</v>
      </c>
      <c r="F527" s="14" t="s">
        <v>3531</v>
      </c>
      <c r="G527" s="14" t="s">
        <v>3641</v>
      </c>
      <c r="H527" s="14" t="s">
        <v>3642</v>
      </c>
      <c r="I527" s="14" t="s">
        <v>3643</v>
      </c>
      <c r="K527" s="14" t="s">
        <v>1917</v>
      </c>
      <c r="L527" s="14" t="s">
        <v>3644</v>
      </c>
      <c r="M527" s="14" t="s">
        <v>1095</v>
      </c>
      <c r="O527" s="14" t="str">
        <f t="shared" si="7"/>
        <v>https://www.google.co.jp/maps?q=35.6636185,139.5949734</v>
      </c>
      <c r="P527" s="14">
        <v>35.663618499999998</v>
      </c>
      <c r="Q527" s="14">
        <v>139.59497339999999</v>
      </c>
    </row>
    <row r="528" spans="1:17">
      <c r="A528" s="14">
        <v>526</v>
      </c>
      <c r="B528" s="14" t="s">
        <v>3645</v>
      </c>
      <c r="C528" s="14" t="s">
        <v>3646</v>
      </c>
      <c r="D528" s="14" t="s">
        <v>1913</v>
      </c>
      <c r="F528" s="14" t="s">
        <v>3531</v>
      </c>
      <c r="G528" s="14" t="s">
        <v>3647</v>
      </c>
      <c r="H528" s="14" t="s">
        <v>60</v>
      </c>
      <c r="I528" s="14" t="s">
        <v>3648</v>
      </c>
      <c r="K528" s="14" t="s">
        <v>2491</v>
      </c>
      <c r="L528" s="14" t="s">
        <v>3649</v>
      </c>
      <c r="M528" s="14" t="s">
        <v>1648</v>
      </c>
      <c r="O528" s="14" t="str">
        <f t="shared" si="7"/>
        <v>https://www.google.co.jp/maps?q=35.6354487,139.6628607</v>
      </c>
      <c r="P528" s="14">
        <v>35.635448699999998</v>
      </c>
      <c r="Q528" s="14">
        <v>139.66286070000001</v>
      </c>
    </row>
    <row r="529" spans="1:17">
      <c r="A529" s="14">
        <v>527</v>
      </c>
      <c r="B529" s="14" t="s">
        <v>3650</v>
      </c>
      <c r="C529" s="14" t="s">
        <v>3651</v>
      </c>
      <c r="D529" s="14" t="s">
        <v>1913</v>
      </c>
      <c r="F529" s="14" t="s">
        <v>3531</v>
      </c>
      <c r="G529" s="14" t="s">
        <v>3652</v>
      </c>
      <c r="H529" s="14" t="s">
        <v>3653</v>
      </c>
      <c r="I529" s="14" t="s">
        <v>3654</v>
      </c>
      <c r="K529" s="14" t="s">
        <v>2491</v>
      </c>
      <c r="L529" s="14" t="s">
        <v>3655</v>
      </c>
      <c r="M529" s="14" t="s">
        <v>1535</v>
      </c>
      <c r="O529" s="14" t="str">
        <f t="shared" si="7"/>
        <v>https://www.google.co.jp/maps?q=35.6179287,139.6303617</v>
      </c>
      <c r="P529" s="14">
        <v>35.6179287</v>
      </c>
      <c r="Q529" s="14">
        <v>139.63036170000001</v>
      </c>
    </row>
    <row r="530" spans="1:17">
      <c r="A530" s="14">
        <v>528</v>
      </c>
      <c r="B530" s="14" t="s">
        <v>3656</v>
      </c>
      <c r="C530" s="14" t="s">
        <v>3657</v>
      </c>
      <c r="D530" s="14" t="s">
        <v>1913</v>
      </c>
      <c r="F530" s="14" t="s">
        <v>3531</v>
      </c>
      <c r="G530" s="14" t="s">
        <v>3658</v>
      </c>
      <c r="H530" s="14" t="s">
        <v>459</v>
      </c>
      <c r="I530" s="14" t="s">
        <v>3659</v>
      </c>
      <c r="K530" s="14" t="s">
        <v>1917</v>
      </c>
      <c r="L530" s="14" t="s">
        <v>3660</v>
      </c>
      <c r="M530" s="14" t="s">
        <v>1771</v>
      </c>
      <c r="O530" s="14" t="str">
        <f t="shared" si="7"/>
        <v>https://www.google.co.jp/maps?q=35.6322989,139.6468789</v>
      </c>
      <c r="P530" s="14">
        <v>35.632298900000002</v>
      </c>
      <c r="Q530" s="14">
        <v>139.64687889999999</v>
      </c>
    </row>
    <row r="531" spans="1:17">
      <c r="A531" s="14">
        <v>529</v>
      </c>
      <c r="B531" s="14" t="s">
        <v>3661</v>
      </c>
      <c r="C531" s="14" t="s">
        <v>3662</v>
      </c>
      <c r="D531" s="14" t="s">
        <v>1913</v>
      </c>
      <c r="F531" s="14" t="s">
        <v>3531</v>
      </c>
      <c r="G531" s="14" t="s">
        <v>3663</v>
      </c>
      <c r="H531" s="14" t="s">
        <v>3664</v>
      </c>
      <c r="I531" s="14" t="s">
        <v>3665</v>
      </c>
      <c r="K531" s="14" t="s">
        <v>1917</v>
      </c>
      <c r="L531" s="14" t="s">
        <v>3666</v>
      </c>
      <c r="M531" s="14" t="s">
        <v>1214</v>
      </c>
      <c r="O531" s="14" t="str">
        <f t="shared" si="7"/>
        <v>https://www.google.co.jp/maps?q=35.6419175,139.668185</v>
      </c>
      <c r="P531" s="14">
        <v>35.641917499999998</v>
      </c>
      <c r="Q531" s="14">
        <v>139.66818499999999</v>
      </c>
    </row>
    <row r="532" spans="1:17">
      <c r="A532" s="14">
        <v>530</v>
      </c>
      <c r="B532" s="14" t="s">
        <v>3667</v>
      </c>
      <c r="C532" s="14" t="s">
        <v>3668</v>
      </c>
      <c r="D532" s="14" t="s">
        <v>1913</v>
      </c>
      <c r="F532" s="14" t="s">
        <v>3531</v>
      </c>
      <c r="G532" s="14" t="s">
        <v>3669</v>
      </c>
      <c r="H532" s="14" t="s">
        <v>3670</v>
      </c>
      <c r="I532" s="14" t="s">
        <v>3671</v>
      </c>
      <c r="K532" s="14" t="s">
        <v>1917</v>
      </c>
      <c r="L532" s="14" t="s">
        <v>3672</v>
      </c>
      <c r="M532" s="14" t="s">
        <v>1201</v>
      </c>
      <c r="O532" s="14" t="str">
        <f t="shared" si="7"/>
        <v>https://www.google.co.jp/maps?q=35.648727,139.6199999</v>
      </c>
      <c r="P532" s="14">
        <v>35.648727000000001</v>
      </c>
      <c r="Q532" s="14">
        <v>139.61999990000001</v>
      </c>
    </row>
    <row r="533" spans="1:17">
      <c r="A533" s="14">
        <v>531</v>
      </c>
      <c r="B533" s="14" t="s">
        <v>3673</v>
      </c>
      <c r="C533" s="14" t="s">
        <v>3674</v>
      </c>
      <c r="D533" s="14" t="s">
        <v>1913</v>
      </c>
      <c r="F533" s="14" t="s">
        <v>3531</v>
      </c>
      <c r="G533" s="14" t="s">
        <v>3675</v>
      </c>
      <c r="H533" s="14" t="s">
        <v>3676</v>
      </c>
      <c r="I533" s="14" t="s">
        <v>3677</v>
      </c>
      <c r="K533" s="14" t="s">
        <v>1917</v>
      </c>
      <c r="L533" s="14" t="s">
        <v>3678</v>
      </c>
      <c r="M533" s="14" t="s">
        <v>3679</v>
      </c>
      <c r="O533" s="14" t="str">
        <f t="shared" si="7"/>
        <v>https://www.google.co.jp/maps?q=35.6630346,139.6753059</v>
      </c>
      <c r="P533" s="14">
        <v>35.663034600000003</v>
      </c>
      <c r="Q533" s="14">
        <v>139.67530590000001</v>
      </c>
    </row>
    <row r="534" spans="1:17">
      <c r="A534" s="14">
        <v>532</v>
      </c>
      <c r="B534" s="14" t="s">
        <v>3680</v>
      </c>
      <c r="C534" s="14" t="s">
        <v>3681</v>
      </c>
      <c r="D534" s="14" t="s">
        <v>1913</v>
      </c>
      <c r="F534" s="14" t="s">
        <v>3531</v>
      </c>
      <c r="G534" s="14" t="s">
        <v>3682</v>
      </c>
      <c r="H534" s="14" t="s">
        <v>3683</v>
      </c>
      <c r="I534" s="14" t="s">
        <v>3684</v>
      </c>
      <c r="K534" s="14" t="s">
        <v>1917</v>
      </c>
      <c r="L534" s="14" t="s">
        <v>3685</v>
      </c>
      <c r="M534" s="14" t="s">
        <v>2317</v>
      </c>
      <c r="N534" s="14" t="s">
        <v>3686</v>
      </c>
      <c r="O534" s="14" t="str">
        <f t="shared" si="7"/>
        <v>https://www.google.co.jp/maps?q=35.6526546,139.6434978</v>
      </c>
      <c r="P534" s="14">
        <v>35.652654599999998</v>
      </c>
      <c r="Q534" s="14">
        <v>139.64349780000001</v>
      </c>
    </row>
    <row r="535" spans="1:17">
      <c r="A535" s="14">
        <v>533</v>
      </c>
      <c r="B535" s="14" t="s">
        <v>3687</v>
      </c>
      <c r="C535" s="14" t="s">
        <v>3688</v>
      </c>
      <c r="D535" s="14" t="s">
        <v>1913</v>
      </c>
      <c r="F535" s="14" t="s">
        <v>3531</v>
      </c>
      <c r="G535" s="14" t="s">
        <v>3689</v>
      </c>
      <c r="H535" s="14" t="s">
        <v>3690</v>
      </c>
      <c r="I535" s="14" t="s">
        <v>3691</v>
      </c>
      <c r="K535" s="14" t="s">
        <v>2491</v>
      </c>
      <c r="L535" s="14" t="s">
        <v>3692</v>
      </c>
      <c r="M535" s="14" t="s">
        <v>1527</v>
      </c>
      <c r="O535" s="14" t="str">
        <f t="shared" si="7"/>
        <v>https://www.google.co.jp/maps?q=35.6103352,139.6370364</v>
      </c>
      <c r="P535" s="14">
        <v>35.610335200000002</v>
      </c>
      <c r="Q535" s="14">
        <v>139.6370364</v>
      </c>
    </row>
    <row r="536" spans="1:17">
      <c r="A536" s="14">
        <v>534</v>
      </c>
      <c r="B536" s="14" t="s">
        <v>3693</v>
      </c>
      <c r="C536" s="14" t="s">
        <v>3694</v>
      </c>
      <c r="D536" s="14" t="s">
        <v>1913</v>
      </c>
      <c r="F536" s="14" t="s">
        <v>3531</v>
      </c>
      <c r="G536" s="14" t="s">
        <v>3695</v>
      </c>
      <c r="H536" s="14" t="s">
        <v>3696</v>
      </c>
      <c r="I536" s="14" t="s">
        <v>3697</v>
      </c>
      <c r="K536" s="14" t="s">
        <v>2491</v>
      </c>
      <c r="L536" s="14" t="s">
        <v>3698</v>
      </c>
      <c r="M536" s="14" t="s">
        <v>1170</v>
      </c>
      <c r="O536" s="14" t="str">
        <f t="shared" si="7"/>
        <v>https://www.google.co.jp/maps?q=35.6459491,139.6030988</v>
      </c>
      <c r="P536" s="14">
        <v>35.645949100000003</v>
      </c>
      <c r="Q536" s="14">
        <v>139.6030988</v>
      </c>
    </row>
    <row r="537" spans="1:17">
      <c r="A537" s="14">
        <v>535</v>
      </c>
      <c r="B537" s="14" t="s">
        <v>3699</v>
      </c>
      <c r="C537" s="14" t="s">
        <v>3700</v>
      </c>
      <c r="D537" s="14" t="s">
        <v>1913</v>
      </c>
      <c r="F537" s="14" t="s">
        <v>3531</v>
      </c>
      <c r="G537" s="14" t="s">
        <v>3701</v>
      </c>
      <c r="H537" s="14" t="s">
        <v>3702</v>
      </c>
      <c r="I537" s="14" t="s">
        <v>3703</v>
      </c>
      <c r="K537" s="14" t="s">
        <v>1917</v>
      </c>
      <c r="L537" s="14" t="s">
        <v>3704</v>
      </c>
      <c r="M537" s="14" t="s">
        <v>1407</v>
      </c>
      <c r="O537" s="14" t="str">
        <f t="shared" si="7"/>
        <v>https://www.google.co.jp/maps?q=35.6379416,139.5888116</v>
      </c>
      <c r="P537" s="14">
        <v>35.637941599999998</v>
      </c>
      <c r="Q537" s="14">
        <v>139.58881160000001</v>
      </c>
    </row>
    <row r="538" spans="1:17">
      <c r="A538" s="14">
        <v>536</v>
      </c>
      <c r="B538" s="14" t="s">
        <v>3705</v>
      </c>
      <c r="C538" s="14" t="s">
        <v>3706</v>
      </c>
      <c r="D538" s="14" t="s">
        <v>1913</v>
      </c>
      <c r="F538" s="14" t="s">
        <v>3531</v>
      </c>
      <c r="G538" s="14" t="s">
        <v>3707</v>
      </c>
      <c r="H538" s="14" t="s">
        <v>3708</v>
      </c>
      <c r="I538" s="14" t="s">
        <v>3709</v>
      </c>
      <c r="K538" s="14" t="s">
        <v>2491</v>
      </c>
      <c r="L538" s="14" t="s">
        <v>3710</v>
      </c>
      <c r="M538" s="14" t="s">
        <v>1170</v>
      </c>
      <c r="O538" s="14" t="str">
        <f t="shared" si="7"/>
        <v>https://www.google.co.jp/maps?q=35.6245695,139.6204985</v>
      </c>
      <c r="P538" s="14">
        <v>35.6245695</v>
      </c>
      <c r="Q538" s="14">
        <v>139.6204985</v>
      </c>
    </row>
    <row r="539" spans="1:17">
      <c r="A539" s="14">
        <v>537</v>
      </c>
      <c r="B539" s="14" t="s">
        <v>3711</v>
      </c>
      <c r="C539" s="14" t="s">
        <v>3712</v>
      </c>
      <c r="D539" s="14" t="s">
        <v>1913</v>
      </c>
      <c r="F539" s="14" t="s">
        <v>3531</v>
      </c>
      <c r="G539" s="14" t="s">
        <v>3713</v>
      </c>
      <c r="H539" s="14" t="s">
        <v>3714</v>
      </c>
      <c r="I539" s="14" t="s">
        <v>3715</v>
      </c>
      <c r="K539" s="14" t="s">
        <v>2491</v>
      </c>
      <c r="L539" s="14" t="s">
        <v>3542</v>
      </c>
      <c r="M539" s="14" t="s">
        <v>1771</v>
      </c>
      <c r="O539" s="14" t="str">
        <f t="shared" si="7"/>
        <v>https://www.google.co.jp/maps?q=35.6255386,139.6453348</v>
      </c>
      <c r="P539" s="14">
        <v>35.625538599999999</v>
      </c>
      <c r="Q539" s="14">
        <v>139.6453348</v>
      </c>
    </row>
    <row r="540" spans="1:17">
      <c r="A540" s="14">
        <v>538</v>
      </c>
      <c r="B540" s="14" t="s">
        <v>3716</v>
      </c>
      <c r="C540" s="14" t="s">
        <v>3717</v>
      </c>
      <c r="D540" s="14" t="s">
        <v>1913</v>
      </c>
      <c r="F540" s="14" t="s">
        <v>3531</v>
      </c>
      <c r="G540" s="14" t="s">
        <v>3718</v>
      </c>
      <c r="H540" s="14" t="s">
        <v>3719</v>
      </c>
      <c r="I540" s="14" t="s">
        <v>3720</v>
      </c>
      <c r="K540" s="14" t="s">
        <v>1917</v>
      </c>
      <c r="L540" s="14" t="s">
        <v>3721</v>
      </c>
      <c r="M540" s="14" t="s">
        <v>1222</v>
      </c>
      <c r="O540" s="14" t="str">
        <f t="shared" si="7"/>
        <v>https://www.google.co.jp/maps?q=35.6456921,139.6694764</v>
      </c>
      <c r="P540" s="14">
        <v>35.645692099999998</v>
      </c>
      <c r="Q540" s="14">
        <v>139.66947640000001</v>
      </c>
    </row>
    <row r="541" spans="1:17">
      <c r="A541" s="14">
        <v>539</v>
      </c>
      <c r="B541" s="14" t="s">
        <v>3722</v>
      </c>
      <c r="C541" s="14" t="s">
        <v>3723</v>
      </c>
      <c r="D541" s="14" t="s">
        <v>1913</v>
      </c>
      <c r="F541" s="14" t="s">
        <v>3531</v>
      </c>
      <c r="G541" s="14" t="s">
        <v>3724</v>
      </c>
      <c r="H541" s="14" t="s">
        <v>3725</v>
      </c>
      <c r="I541" s="14" t="s">
        <v>3726</v>
      </c>
      <c r="K541" s="14" t="s">
        <v>1917</v>
      </c>
      <c r="L541" s="14" t="s">
        <v>3727</v>
      </c>
      <c r="M541" s="14" t="s">
        <v>1871</v>
      </c>
      <c r="O541" s="14" t="str">
        <f t="shared" si="7"/>
        <v>https://www.google.co.jp/maps?q=35.6440504,139.6613383</v>
      </c>
      <c r="P541" s="14">
        <v>35.644050399999998</v>
      </c>
      <c r="Q541" s="14">
        <v>139.66133830000001</v>
      </c>
    </row>
    <row r="542" spans="1:17">
      <c r="A542" s="14">
        <v>540</v>
      </c>
      <c r="B542" s="14" t="s">
        <v>3728</v>
      </c>
      <c r="C542" s="14" t="s">
        <v>3729</v>
      </c>
      <c r="D542" s="14" t="s">
        <v>1913</v>
      </c>
      <c r="F542" s="14" t="s">
        <v>3531</v>
      </c>
      <c r="G542" s="14" t="s">
        <v>3730</v>
      </c>
      <c r="H542" s="14" t="s">
        <v>3731</v>
      </c>
      <c r="I542" s="14" t="s">
        <v>3732</v>
      </c>
      <c r="K542" s="14" t="s">
        <v>1917</v>
      </c>
      <c r="L542" s="14" t="s">
        <v>3655</v>
      </c>
      <c r="M542" s="14" t="s">
        <v>1535</v>
      </c>
      <c r="O542" s="14" t="str">
        <f t="shared" si="7"/>
        <v>https://www.google.co.jp/maps?q=35.6202785,139.6268564</v>
      </c>
      <c r="P542" s="14">
        <v>35.620278499999998</v>
      </c>
      <c r="Q542" s="14">
        <v>139.62685640000001</v>
      </c>
    </row>
    <row r="543" spans="1:17">
      <c r="A543" s="14">
        <v>541</v>
      </c>
      <c r="B543" s="14" t="s">
        <v>4305</v>
      </c>
      <c r="C543" s="14" t="s">
        <v>3733</v>
      </c>
      <c r="D543" s="14" t="s">
        <v>1913</v>
      </c>
      <c r="F543" s="14" t="s">
        <v>3531</v>
      </c>
      <c r="G543" s="14" t="s">
        <v>3734</v>
      </c>
      <c r="H543" s="14" t="s">
        <v>3735</v>
      </c>
      <c r="I543" s="14" t="s">
        <v>3736</v>
      </c>
      <c r="K543" s="14" t="s">
        <v>1917</v>
      </c>
      <c r="L543" s="14" t="s">
        <v>3737</v>
      </c>
      <c r="M543" s="14" t="s">
        <v>3567</v>
      </c>
      <c r="N543" s="14" t="s">
        <v>3738</v>
      </c>
      <c r="O543" s="14" t="str">
        <f t="shared" si="7"/>
        <v>https://www.google.co.jp/maps?q=35.6052106,139.6490046</v>
      </c>
      <c r="P543" s="14">
        <v>35.605210599999999</v>
      </c>
      <c r="Q543" s="14">
        <v>139.64900460000001</v>
      </c>
    </row>
    <row r="544" spans="1:17">
      <c r="A544" s="14">
        <v>542</v>
      </c>
      <c r="B544" s="14" t="s">
        <v>3739</v>
      </c>
      <c r="C544" s="14" t="s">
        <v>3740</v>
      </c>
      <c r="D544" s="14" t="s">
        <v>1913</v>
      </c>
      <c r="F544" s="14" t="s">
        <v>3531</v>
      </c>
      <c r="G544" s="14" t="s">
        <v>3741</v>
      </c>
      <c r="H544" s="14" t="s">
        <v>3742</v>
      </c>
      <c r="I544" s="14" t="s">
        <v>3743</v>
      </c>
      <c r="K544" s="14" t="s">
        <v>1917</v>
      </c>
      <c r="L544" s="14" t="s">
        <v>3744</v>
      </c>
      <c r="M544" s="14" t="s">
        <v>1201</v>
      </c>
      <c r="O544" s="14" t="str">
        <f t="shared" si="7"/>
        <v>https://www.google.co.jp/maps?q=35.6503347,139.6078509</v>
      </c>
      <c r="P544" s="14">
        <v>35.650334700000002</v>
      </c>
      <c r="Q544" s="14">
        <v>139.60785089999999</v>
      </c>
    </row>
    <row r="545" spans="1:17">
      <c r="A545" s="14">
        <v>543</v>
      </c>
      <c r="B545" s="14" t="s">
        <v>3745</v>
      </c>
      <c r="C545" s="14" t="s">
        <v>3746</v>
      </c>
      <c r="D545" s="14" t="s">
        <v>1913</v>
      </c>
      <c r="F545" s="14" t="s">
        <v>3531</v>
      </c>
      <c r="G545" s="14" t="s">
        <v>3747</v>
      </c>
      <c r="H545" s="14" t="s">
        <v>3748</v>
      </c>
      <c r="I545" s="14" t="s">
        <v>3749</v>
      </c>
      <c r="K545" s="14" t="s">
        <v>1917</v>
      </c>
      <c r="L545" s="14" t="s">
        <v>3750</v>
      </c>
      <c r="M545" s="14" t="s">
        <v>2583</v>
      </c>
      <c r="O545" s="14" t="str">
        <f t="shared" si="7"/>
        <v>https://www.google.co.jp/maps?q=35.65601,139.6603769</v>
      </c>
      <c r="P545" s="14">
        <v>35.656010000000002</v>
      </c>
      <c r="Q545" s="14">
        <v>139.66037689999999</v>
      </c>
    </row>
    <row r="546" spans="1:17">
      <c r="A546" s="14">
        <v>544</v>
      </c>
      <c r="B546" s="14" t="s">
        <v>3751</v>
      </c>
      <c r="C546" s="14" t="s">
        <v>3752</v>
      </c>
      <c r="D546" s="14" t="s">
        <v>1913</v>
      </c>
      <c r="F546" s="14" t="s">
        <v>3531</v>
      </c>
      <c r="G546" s="14" t="s">
        <v>3753</v>
      </c>
      <c r="H546" s="14" t="s">
        <v>3754</v>
      </c>
      <c r="I546" s="14" t="s">
        <v>3755</v>
      </c>
      <c r="K546" s="14" t="s">
        <v>1917</v>
      </c>
      <c r="L546" s="14" t="s">
        <v>3756</v>
      </c>
      <c r="M546" s="14" t="s">
        <v>3757</v>
      </c>
      <c r="N546" s="14" t="s">
        <v>3758</v>
      </c>
      <c r="O546" s="14" t="str">
        <f t="shared" si="7"/>
        <v>https://www.google.co.jp/maps?q=35.6076493,139.6639531</v>
      </c>
      <c r="P546" s="14">
        <v>35.607649299999999</v>
      </c>
      <c r="Q546" s="14">
        <v>139.66395309999999</v>
      </c>
    </row>
    <row r="547" spans="1:17">
      <c r="A547" s="14">
        <v>545</v>
      </c>
      <c r="B547" s="14" t="s">
        <v>3759</v>
      </c>
      <c r="C547" s="14" t="s">
        <v>3760</v>
      </c>
      <c r="D547" s="14" t="s">
        <v>1913</v>
      </c>
      <c r="F547" s="14" t="s">
        <v>3531</v>
      </c>
      <c r="G547" s="14" t="s">
        <v>3761</v>
      </c>
      <c r="H547" s="14" t="s">
        <v>3762</v>
      </c>
      <c r="I547" s="14" t="s">
        <v>3763</v>
      </c>
      <c r="K547" s="14" t="s">
        <v>1917</v>
      </c>
      <c r="L547" s="14" t="s">
        <v>3655</v>
      </c>
      <c r="M547" s="14" t="s">
        <v>1535</v>
      </c>
      <c r="O547" s="14" t="str">
        <f t="shared" si="7"/>
        <v>https://www.google.co.jp/maps?q=35.6248166,139.6143574</v>
      </c>
      <c r="P547" s="14">
        <v>35.624816600000003</v>
      </c>
      <c r="Q547" s="14">
        <v>139.61435739999999</v>
      </c>
    </row>
    <row r="548" spans="1:17">
      <c r="A548" s="14">
        <v>546</v>
      </c>
      <c r="B548" s="14" t="s">
        <v>3764</v>
      </c>
      <c r="C548" s="14" t="s">
        <v>3765</v>
      </c>
      <c r="D548" s="14" t="s">
        <v>1913</v>
      </c>
      <c r="F548" s="14" t="s">
        <v>3531</v>
      </c>
      <c r="G548" s="14" t="s">
        <v>3766</v>
      </c>
      <c r="H548" s="14" t="s">
        <v>3767</v>
      </c>
      <c r="I548" s="14" t="s">
        <v>3768</v>
      </c>
      <c r="J548" s="14" t="s">
        <v>3769</v>
      </c>
      <c r="K548" s="14" t="s">
        <v>1917</v>
      </c>
      <c r="L548" s="14" t="s">
        <v>3770</v>
      </c>
      <c r="M548" s="14" t="s">
        <v>3771</v>
      </c>
      <c r="N548" s="14" t="s">
        <v>3772</v>
      </c>
      <c r="O548" s="14" t="str">
        <f t="shared" si="7"/>
        <v>https://www.google.co.jp/maps?q=35.5952571,139.6807107</v>
      </c>
      <c r="P548" s="14">
        <v>35.595257099999998</v>
      </c>
      <c r="Q548" s="14">
        <v>139.68071069999999</v>
      </c>
    </row>
    <row r="549" spans="1:17">
      <c r="A549" s="14">
        <v>547</v>
      </c>
      <c r="B549" s="14" t="s">
        <v>3773</v>
      </c>
      <c r="C549" s="14" t="s">
        <v>3774</v>
      </c>
      <c r="D549" s="14" t="s">
        <v>1913</v>
      </c>
      <c r="F549" s="14" t="s">
        <v>3531</v>
      </c>
      <c r="G549" s="14" t="s">
        <v>3775</v>
      </c>
      <c r="H549" s="14" t="s">
        <v>3776</v>
      </c>
      <c r="I549" s="14" t="s">
        <v>3777</v>
      </c>
      <c r="K549" s="14" t="s">
        <v>2491</v>
      </c>
      <c r="L549" s="14" t="s">
        <v>3778</v>
      </c>
      <c r="M549" s="14" t="s">
        <v>3779</v>
      </c>
      <c r="N549" s="14" t="s">
        <v>3780</v>
      </c>
      <c r="O549" s="14" t="str">
        <f t="shared" si="7"/>
        <v>https://www.google.co.jp/maps?q=35.5996086,139.6586457</v>
      </c>
      <c r="P549" s="14">
        <v>35.599608600000003</v>
      </c>
      <c r="Q549" s="14">
        <v>139.65864569999999</v>
      </c>
    </row>
    <row r="550" spans="1:17">
      <c r="A550" s="14">
        <v>548</v>
      </c>
      <c r="B550" s="14" t="s">
        <v>3781</v>
      </c>
      <c r="C550" s="14" t="s">
        <v>3782</v>
      </c>
      <c r="D550" s="14" t="s">
        <v>1913</v>
      </c>
      <c r="F550" s="14" t="s">
        <v>3531</v>
      </c>
      <c r="G550" s="14" t="s">
        <v>3783</v>
      </c>
      <c r="H550" s="14" t="s">
        <v>3784</v>
      </c>
      <c r="I550" s="14" t="s">
        <v>3785</v>
      </c>
      <c r="K550" s="14" t="s">
        <v>2491</v>
      </c>
      <c r="L550" s="14" t="s">
        <v>3786</v>
      </c>
      <c r="M550" s="14" t="s">
        <v>3042</v>
      </c>
      <c r="O550" s="14" t="str">
        <f t="shared" ref="O550:O563" si="8">"https://www.google.co.jp/maps?q="&amp;P550&amp;","&amp;Q550</f>
        <v>https://www.google.co.jp/maps?q=35.6566006,139.6132805</v>
      </c>
      <c r="P550" s="14">
        <v>35.656600599999997</v>
      </c>
      <c r="Q550" s="14">
        <v>139.6132805</v>
      </c>
    </row>
    <row r="551" spans="1:17">
      <c r="A551" s="14">
        <v>549</v>
      </c>
      <c r="B551" s="14" t="s">
        <v>3787</v>
      </c>
      <c r="C551" s="14" t="s">
        <v>3788</v>
      </c>
      <c r="D551" s="14" t="s">
        <v>1913</v>
      </c>
      <c r="F551" s="14" t="s">
        <v>3531</v>
      </c>
      <c r="G551" s="14" t="s">
        <v>3789</v>
      </c>
      <c r="H551" s="14" t="s">
        <v>3790</v>
      </c>
      <c r="I551" s="14" t="s">
        <v>3791</v>
      </c>
      <c r="K551" s="14" t="s">
        <v>1917</v>
      </c>
      <c r="L551" s="14" t="s">
        <v>3655</v>
      </c>
      <c r="M551" s="14" t="s">
        <v>1535</v>
      </c>
      <c r="O551" s="14" t="str">
        <f t="shared" si="8"/>
        <v>https://www.google.co.jp/maps?q=35.6140571,139.6288954</v>
      </c>
      <c r="P551" s="14">
        <v>35.614057099999997</v>
      </c>
      <c r="Q551" s="14">
        <v>139.6288954</v>
      </c>
    </row>
    <row r="552" spans="1:17">
      <c r="A552" s="14">
        <v>550</v>
      </c>
      <c r="B552" s="14" t="s">
        <v>3792</v>
      </c>
      <c r="C552" s="14" t="s">
        <v>3793</v>
      </c>
      <c r="D552" s="14" t="s">
        <v>1913</v>
      </c>
      <c r="F552" s="14" t="s">
        <v>3531</v>
      </c>
      <c r="G552" s="14" t="s">
        <v>3794</v>
      </c>
      <c r="H552" s="14" t="s">
        <v>3795</v>
      </c>
      <c r="I552" s="14" t="s">
        <v>3796</v>
      </c>
      <c r="K552" s="14" t="s">
        <v>1917</v>
      </c>
      <c r="L552" s="14" t="s">
        <v>3797</v>
      </c>
      <c r="M552" s="14" t="s">
        <v>1771</v>
      </c>
      <c r="O552" s="14" t="str">
        <f t="shared" si="8"/>
        <v>https://www.google.co.jp/maps?q=35.6263385,139.6461264</v>
      </c>
      <c r="P552" s="14">
        <v>35.626338500000003</v>
      </c>
      <c r="Q552" s="14">
        <v>139.64612640000001</v>
      </c>
    </row>
    <row r="553" spans="1:17">
      <c r="A553" s="14">
        <v>551</v>
      </c>
      <c r="B553" s="14" t="s">
        <v>3798</v>
      </c>
      <c r="C553" s="14" t="s">
        <v>3799</v>
      </c>
      <c r="D553" s="14" t="s">
        <v>1913</v>
      </c>
      <c r="F553" s="14" t="s">
        <v>3531</v>
      </c>
      <c r="G553" s="14" t="s">
        <v>3800</v>
      </c>
      <c r="H553" s="14" t="s">
        <v>3801</v>
      </c>
      <c r="I553" s="14" t="s">
        <v>3802</v>
      </c>
      <c r="K553" s="14" t="s">
        <v>1917</v>
      </c>
      <c r="L553" s="14" t="s">
        <v>3803</v>
      </c>
      <c r="M553" s="14" t="s">
        <v>2866</v>
      </c>
      <c r="N553" s="14" t="s">
        <v>3804</v>
      </c>
      <c r="O553" s="14" t="str">
        <f t="shared" si="8"/>
        <v>https://www.google.co.jp/maps?q=35.6663973,139.6481748</v>
      </c>
      <c r="P553" s="14">
        <v>35.6663973</v>
      </c>
      <c r="Q553" s="14">
        <v>139.64817479999999</v>
      </c>
    </row>
    <row r="554" spans="1:17">
      <c r="A554" s="14">
        <v>552</v>
      </c>
      <c r="B554" s="14" t="s">
        <v>3805</v>
      </c>
      <c r="C554" s="14" t="s">
        <v>3806</v>
      </c>
      <c r="D554" s="14" t="s">
        <v>1913</v>
      </c>
      <c r="F554" s="14" t="s">
        <v>3531</v>
      </c>
      <c r="G554" s="14" t="s">
        <v>3807</v>
      </c>
      <c r="H554" s="14" t="s">
        <v>3808</v>
      </c>
      <c r="I554" s="14" t="s">
        <v>3809</v>
      </c>
      <c r="K554" s="14" t="s">
        <v>1917</v>
      </c>
      <c r="L554" s="14" t="s">
        <v>3810</v>
      </c>
      <c r="O554" s="14" t="str">
        <f t="shared" si="8"/>
        <v>https://www.google.co.jp/maps?q=35.6441815,139.6790006</v>
      </c>
      <c r="P554" s="14">
        <v>35.644181500000002</v>
      </c>
      <c r="Q554" s="14">
        <v>139.67900059999999</v>
      </c>
    </row>
    <row r="555" spans="1:17">
      <c r="A555" s="14">
        <v>553</v>
      </c>
      <c r="B555" s="14" t="s">
        <v>3811</v>
      </c>
      <c r="C555" s="14" t="s">
        <v>3812</v>
      </c>
      <c r="D555" s="14" t="s">
        <v>1913</v>
      </c>
      <c r="F555" s="14" t="s">
        <v>3531</v>
      </c>
      <c r="G555" s="14" t="s">
        <v>3813</v>
      </c>
      <c r="H555" s="14" t="s">
        <v>3814</v>
      </c>
      <c r="I555" s="14" t="s">
        <v>3815</v>
      </c>
      <c r="K555" s="14" t="s">
        <v>2491</v>
      </c>
      <c r="L555" s="14" t="s">
        <v>3816</v>
      </c>
      <c r="M555" s="14" t="s">
        <v>3817</v>
      </c>
      <c r="O555" s="14" t="str">
        <f t="shared" si="8"/>
        <v>https://www.google.co.jp/maps?q=35.6575536,139.627446</v>
      </c>
      <c r="P555" s="14">
        <v>35.6575536</v>
      </c>
      <c r="Q555" s="14">
        <v>139.62744599999999</v>
      </c>
    </row>
    <row r="556" spans="1:17">
      <c r="A556" s="14">
        <v>554</v>
      </c>
      <c r="B556" s="14" t="s">
        <v>3818</v>
      </c>
      <c r="C556" s="14" t="s">
        <v>3819</v>
      </c>
      <c r="D556" s="14" t="s">
        <v>1913</v>
      </c>
      <c r="F556" s="14" t="s">
        <v>3531</v>
      </c>
      <c r="G556" s="14" t="s">
        <v>3820</v>
      </c>
      <c r="H556" s="14" t="s">
        <v>3821</v>
      </c>
      <c r="I556" s="14" t="s">
        <v>3822</v>
      </c>
      <c r="K556" s="14" t="s">
        <v>2491</v>
      </c>
      <c r="L556" s="14" t="s">
        <v>3823</v>
      </c>
      <c r="M556" s="14" t="s">
        <v>1121</v>
      </c>
      <c r="O556" s="14" t="str">
        <f t="shared" si="8"/>
        <v>https://www.google.co.jp/maps?q=35.6677715,139.6258483</v>
      </c>
      <c r="P556" s="14">
        <v>35.667771500000001</v>
      </c>
      <c r="Q556" s="14">
        <v>139.6258483</v>
      </c>
    </row>
    <row r="557" spans="1:17">
      <c r="A557" s="14">
        <v>555</v>
      </c>
      <c r="B557" s="14" t="s">
        <v>3824</v>
      </c>
      <c r="C557" s="14" t="s">
        <v>3825</v>
      </c>
      <c r="D557" s="14" t="s">
        <v>1913</v>
      </c>
      <c r="F557" s="14" t="s">
        <v>3531</v>
      </c>
      <c r="G557" s="14" t="s">
        <v>3826</v>
      </c>
      <c r="H557" s="14" t="s">
        <v>3827</v>
      </c>
      <c r="I557" s="14" t="s">
        <v>3828</v>
      </c>
      <c r="K557" s="14" t="s">
        <v>1917</v>
      </c>
      <c r="L557" s="14" t="s">
        <v>3829</v>
      </c>
      <c r="M557" s="14" t="s">
        <v>3830</v>
      </c>
      <c r="O557" s="14" t="str">
        <f t="shared" si="8"/>
        <v>https://www.google.co.jp/maps?q=35.6510305,139.6743036</v>
      </c>
      <c r="P557" s="14">
        <v>35.651030499999997</v>
      </c>
      <c r="Q557" s="14">
        <v>139.6743036</v>
      </c>
    </row>
    <row r="558" spans="1:17">
      <c r="A558" s="14">
        <v>556</v>
      </c>
      <c r="B558" s="14" t="s">
        <v>3831</v>
      </c>
      <c r="C558" s="14" t="s">
        <v>3832</v>
      </c>
      <c r="D558" s="14" t="s">
        <v>1913</v>
      </c>
      <c r="F558" s="14" t="s">
        <v>3531</v>
      </c>
      <c r="G558" s="14" t="s">
        <v>3833</v>
      </c>
      <c r="H558" s="14" t="s">
        <v>3834</v>
      </c>
      <c r="I558" s="14" t="s">
        <v>3835</v>
      </c>
      <c r="K558" s="14" t="s">
        <v>2491</v>
      </c>
      <c r="L558" s="14" t="s">
        <v>3836</v>
      </c>
      <c r="M558" s="14" t="s">
        <v>2015</v>
      </c>
      <c r="O558" s="14" t="str">
        <f t="shared" si="8"/>
        <v>https://www.google.co.jp/maps?q=35.6414174,139.6629105</v>
      </c>
      <c r="P558" s="14">
        <v>35.641417400000002</v>
      </c>
      <c r="Q558" s="14">
        <v>139.66291050000001</v>
      </c>
    </row>
    <row r="559" spans="1:17">
      <c r="A559" s="14">
        <v>557</v>
      </c>
      <c r="B559" s="14" t="s">
        <v>3837</v>
      </c>
      <c r="C559" s="14" t="s">
        <v>3838</v>
      </c>
      <c r="D559" s="14" t="s">
        <v>1913</v>
      </c>
      <c r="F559" s="14" t="s">
        <v>3531</v>
      </c>
      <c r="G559" s="14" t="s">
        <v>3839</v>
      </c>
      <c r="H559" s="14" t="s">
        <v>3840</v>
      </c>
      <c r="I559" s="14" t="s">
        <v>3841</v>
      </c>
      <c r="K559" s="14" t="s">
        <v>2491</v>
      </c>
      <c r="L559" s="14" t="s">
        <v>3842</v>
      </c>
      <c r="M559" s="14" t="s">
        <v>1177</v>
      </c>
      <c r="O559" s="14" t="str">
        <f t="shared" si="8"/>
        <v>https://www.google.co.jp/maps?q=35.6384559,139.6052907</v>
      </c>
      <c r="P559" s="14">
        <v>35.638455899999997</v>
      </c>
      <c r="Q559" s="14">
        <v>139.60529070000001</v>
      </c>
    </row>
    <row r="560" spans="1:17">
      <c r="A560" s="14">
        <v>558</v>
      </c>
      <c r="B560" s="14" t="s">
        <v>3843</v>
      </c>
      <c r="C560" s="14" t="s">
        <v>3844</v>
      </c>
      <c r="D560" s="14" t="s">
        <v>1913</v>
      </c>
      <c r="F560" s="14" t="s">
        <v>3531</v>
      </c>
      <c r="G560" s="14" t="s">
        <v>3845</v>
      </c>
      <c r="H560" s="14" t="s">
        <v>3846</v>
      </c>
      <c r="I560" s="14" t="s">
        <v>3847</v>
      </c>
      <c r="K560" s="14" t="s">
        <v>1917</v>
      </c>
      <c r="L560" s="14" t="s">
        <v>3848</v>
      </c>
      <c r="M560" s="14" t="s">
        <v>2039</v>
      </c>
      <c r="O560" s="14" t="str">
        <f t="shared" si="8"/>
        <v>https://www.google.co.jp/maps?q=35.6651632,139.6129578</v>
      </c>
      <c r="P560" s="14">
        <v>35.665163200000002</v>
      </c>
      <c r="Q560" s="14">
        <v>139.6129578</v>
      </c>
    </row>
    <row r="561" spans="1:17">
      <c r="A561" s="14">
        <v>559</v>
      </c>
      <c r="B561" s="14" t="s">
        <v>3849</v>
      </c>
      <c r="C561" s="14" t="s">
        <v>3850</v>
      </c>
      <c r="D561" s="14" t="s">
        <v>1913</v>
      </c>
      <c r="F561" s="14" t="s">
        <v>3531</v>
      </c>
      <c r="G561" s="14" t="s">
        <v>3851</v>
      </c>
      <c r="H561" s="14" t="s">
        <v>3852</v>
      </c>
      <c r="I561" s="14" t="s">
        <v>3853</v>
      </c>
      <c r="K561" s="14" t="s">
        <v>2491</v>
      </c>
      <c r="L561" s="14" t="s">
        <v>3854</v>
      </c>
      <c r="M561" s="14" t="s">
        <v>1194</v>
      </c>
      <c r="O561" s="14" t="str">
        <f t="shared" si="8"/>
        <v>https://www.google.co.jp/maps?q=35.6441639,139.6354822</v>
      </c>
      <c r="P561" s="14">
        <v>35.644163900000002</v>
      </c>
      <c r="Q561" s="14">
        <v>139.63548220000001</v>
      </c>
    </row>
    <row r="562" spans="1:17" ht="13.5" customHeight="1">
      <c r="A562" s="14">
        <v>560</v>
      </c>
      <c r="B562" s="14" t="s">
        <v>3855</v>
      </c>
      <c r="C562" s="14" t="s">
        <v>3856</v>
      </c>
      <c r="D562" s="14" t="s">
        <v>1913</v>
      </c>
      <c r="F562" s="14" t="s">
        <v>3857</v>
      </c>
      <c r="H562" s="14" t="s">
        <v>4121</v>
      </c>
      <c r="I562" s="14" t="s">
        <v>3858</v>
      </c>
      <c r="J562" s="14" t="s">
        <v>4248</v>
      </c>
      <c r="L562" s="16" t="s">
        <v>4320</v>
      </c>
      <c r="M562" s="14" t="s">
        <v>4321</v>
      </c>
      <c r="N562" s="14" t="s">
        <v>3859</v>
      </c>
      <c r="O562" s="14" t="str">
        <f t="shared" si="8"/>
        <v>https://www.google.co.jp/maps?q=35.634751,139.6742019</v>
      </c>
      <c r="P562" s="14">
        <v>35.634751000000001</v>
      </c>
      <c r="Q562" s="14">
        <v>139.67420190000001</v>
      </c>
    </row>
    <row r="563" spans="1:17" ht="56.15" customHeight="1">
      <c r="A563" s="14">
        <v>561</v>
      </c>
      <c r="B563" s="14" t="s">
        <v>3860</v>
      </c>
      <c r="C563" s="14" t="s">
        <v>3861</v>
      </c>
      <c r="D563" s="14" t="s">
        <v>1913</v>
      </c>
      <c r="F563" s="14" t="s">
        <v>3857</v>
      </c>
      <c r="H563" s="14" t="s">
        <v>4461</v>
      </c>
      <c r="I563" s="14" t="s">
        <v>4462</v>
      </c>
      <c r="J563" s="14" t="s">
        <v>4463</v>
      </c>
      <c r="L563" s="16" t="s">
        <v>4464</v>
      </c>
      <c r="M563" s="14" t="s">
        <v>4465</v>
      </c>
      <c r="N563" s="41" t="s">
        <v>4466</v>
      </c>
      <c r="O563" s="14" t="str">
        <f t="shared" si="8"/>
        <v>https://www.google.co.jp/maps?q=35.6264389,139.6031832</v>
      </c>
      <c r="P563" s="14">
        <v>35.626438899999997</v>
      </c>
      <c r="Q563" s="14">
        <v>139.60318319999999</v>
      </c>
    </row>
    <row r="564" spans="1:17" ht="108">
      <c r="A564" s="14">
        <v>562</v>
      </c>
      <c r="B564" s="14" t="s">
        <v>4249</v>
      </c>
      <c r="C564" s="14" t="s">
        <v>4250</v>
      </c>
      <c r="D564" s="14" t="s">
        <v>1913</v>
      </c>
      <c r="F564" s="14" t="s">
        <v>3857</v>
      </c>
      <c r="H564" s="14" t="s">
        <v>4251</v>
      </c>
      <c r="I564" s="14" t="s">
        <v>4252</v>
      </c>
      <c r="J564" s="14" t="s">
        <v>4253</v>
      </c>
      <c r="L564" s="16" t="s">
        <v>4322</v>
      </c>
      <c r="M564" s="16" t="s">
        <v>4323</v>
      </c>
      <c r="N564" s="14" t="s">
        <v>3859</v>
      </c>
      <c r="O564" s="14" t="str">
        <f>"https://www.google.co.jp/maps?q="&amp;P564&amp;","&amp;Q564</f>
        <v>https://www.google.co.jp/maps?q=35.6563132,139.5919601</v>
      </c>
      <c r="P564" s="14">
        <v>35.6563132</v>
      </c>
      <c r="Q564" s="14">
        <v>139.59196009999999</v>
      </c>
    </row>
  </sheetData>
  <autoFilter ref="A1:Q1037" xr:uid="{00000000-0009-0000-0000-000005000000}"/>
  <phoneticPr fontId="18"/>
  <hyperlinks>
    <hyperlink ref="N34" r:id="rId1" xr:uid="{FFF8BAB7-8362-4D8B-ACBC-3C045FC1E968}"/>
    <hyperlink ref="N169" r:id="rId2" xr:uid="{B11D9972-B0B4-475F-9427-5212F16BE52D}"/>
    <hyperlink ref="N85" r:id="rId3" xr:uid="{264E2794-B993-4ED8-BDFC-F1009515C465}"/>
    <hyperlink ref="N103" r:id="rId4" xr:uid="{74E1F12C-D06A-49C9-9DF6-02BA9DAB20CF}"/>
    <hyperlink ref="N104" r:id="rId5" xr:uid="{C803AFCC-7A12-4A07-8C50-8B54348925E2}"/>
    <hyperlink ref="N563" r:id="rId6" xr:uid="{F0D47A49-D632-453F-9933-90CC09A1D3AD}"/>
  </hyperlinks>
  <pageMargins left="0.7" right="0.7" top="0.75" bottom="0.75" header="0.3" footer="0.3"/>
  <pageSetup paperSize="9" orientation="portrait" r:id="rId7"/>
  <legacy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I 0 I 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K f j p u 7 E A A A D 6 A A A A E g A A A E N v b m Z p Z y 9 Q Y W N r Y W d l L n h t b I T P Q Q u C M B g G 4 H v Q f 5 D d 3 e a K Q P m c h 2 6 R I A T R d e j Q l W 7 h Z v r f O v S T + g s Z Z X X r + L 0 8 8 L 7 f / X q D Z G h q 7 y J b q 4 y O U Y A p 8 q w T u h C 1 0 T J G 2 q C E z 2 e Q i f w k S u m N W t t o s E W M K u f O E S F 9 3 + N + g U 1 b E k Z p Q A 7 p d p d X s h H o g 9 V / 7 C v 9 r M 0 l 4 r B / r e E M h 0 u 8 Y i z E d L R A p h x S p b + G j Z s x B f I T w r q r X d d K f h T + J g M y n U D e b / A H A A A A / / 8 D A F B L A w Q U A A I A C A A A A C E A x J E x H 5 g D A A A h D w A A E w A A A E Z v c m 1 1 b G F z L 1 N l Y 3 R p b 2 4 x L m 3 s V l t P E 0 E Y f S f h P 0 z W l 5 J s m l a N L 4 i J I k q j U W M x P r C E L H S U h u 0 u 2 V 1 u I S T d 3 Y B F W q n a C g Q E L 9 x a Q r i I I G 2 V H z O d 7 f a J v + C 0 S 1 t g 2 0 L g x Q t 9 a X K m 0 + + c 8 3 0 z Z y T Y K X s F H r j N b 2 d 9 b U 1 t j d T F i t A D r l B 4 Z A X P b u D 5 + f T + R 0 P d y s Q S S A l l X u / o 3 x R g u 1 Z H g Q b A Q b m 2 B p A P U n 8 i L Y X U P Q I 2 D X R C z v 5 c E L s 7 B K H b d s / L Q X u j w M u Q l y U b x T B u K L M v 2 U H W z g m d L M e 8 I O s S 4 2 6 6 7 X A 6 H A 4 G q U m k r i F t E W l x p I 0 i 9 S v S o k i N I W 0 V a X 5 G X 1 z D 4 9 N 6 Z C / 7 M c Y 8 d D 1 q Y q 4 6 2 v H G G z y y i H 8 F 0 y k l E 0 k i v 4 I T C h 4 d M e L 7 e n S b c T j b 8 V o Y K T G k q k h L G u O L h n 9 E j 6 z r E 9 t G f I v p E f q h C O 6 4 G K t O + w A n D V B 1 N O B 7 O Y 4 G s t g L 6 2 h T c R V 3 2 t 1 d E M r E i a I r Q 6 0 u G f o a q l l K 0 Q + 8 v K e B y u + l 2 o Z b 7 7 I y 2 3 Z Y T J 9 6 p X 9 K I Y U Y E U T K P N K m k K Y R O 8 i / 6 9 E N U q m F 7 S A u P x E F n y D D Z s h 6 o C j Z T q V I g 9 b D L b c 5 z k 2 a w Y p S Q 0 5 k W 1 H l w p g + s 1 0 s j O f G i 8 V a R J a X X g i i r 1 H g e n 1 8 y 2 A P l G z V i d J D Q 5 T r L k U D F y / f u G 7 P b R m m w R B l s i S 4 T B A g w w E 5 D x v x E J 5 Y N 8 n j 2 X c 4 H L L 8 J K u M 4 w 8 7 F l g f 8 + P Z n H j L y k E q r K 9 9 s 1 I 4 S L 2 t g L + r g L + v g E c q 4 N G y O A 4 H j J V A G T y 5 k 4 3 u W v H s T N K I b W a i c T y x a x H X / M Q C Z X b X c W K p A P O 9 v g 4 o m g v f g 9 a F 4 U L f k R Z B 2 m y + d w F j + W t 2 e q E 0 A 4 H J 4 g w 8 4 3 u 8 f Y L 8 W O 6 C o j k G Z O o s I 5 M r l 2 9 7 q d H l e 1 t q 5 7 E O n h R t 6 i x J K 2 g Z z l X Y n N P 9 y / l a / g W q J C e a v 0 h W k b q f O 5 E F c s b n Y F G L G 3 L k G n w q 9 E u 2 6 u p p A N n O L m B r N W u 1 g Z u 3 Q K G P d Y W K 6 R 9 L S N n T Z / a R E k D q m N W 6 p 1 A Q P S X X q j C k L + h e z o h j z p z V z j O 4 5 y x n X y X t 5 Y 0 z B / 1 U 4 5 z n c M 5 5 Y e u O T d M 5 r C M p G g 7 h s R B S g i f P B Z k F 6 o g m n v X B g q S K H u Q u 0 C O c 9 r a z P 7 9 Q 5 n 1 h 8 k s n E u S e p c h B r q 3 x 8 m f i c D T 0 q 0 X + v 5 b 2 f V f t Z V R e J v 5 l 4 v / d i X 9 f E F 5 y k F z a c / l G T P 5 P T 4 I y 2 v / I Z w J g e Q + o G o P n C 4 6 q r 4 g z R 8 c 5 n z C n U L 5 w F p u U S 0 w v O A V H E r K S 0 v r f A A A A / / 8 D A F B L A Q I t A B Q A B g A I A A A A I Q A q 3 a p A 0 g A A A D c B A A A T A A A A A A A A A A A A A A A A A A A A A A B b Q 2 9 u d G V u d F 9 U e X B l c 1 0 u e G 1 s U E s B A i 0 A F A A C A A g A A A A h A C n 4 6 b u x A A A A + g A A A B I A A A A A A A A A A A A A A A A A C w M A A E N v b m Z p Z y 9 Q Y W N r Y W d l L n h t b F B L A Q I t A B Q A A g A I A A A A I Q D E k T E f m A M A A C E P A A A T A A A A A A A A A A A A A A A A A O w D A A B G b 3 J t d W x h c y 9 T Z W N 0 a W 9 u M S 5 t U E s F B g A A A A A D A A M A w g A A A L U H 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m M g A A A A A A A I Q y 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J U U 1 J T g 1 J U E 4 J U U 1 J T l D J U I w J U U 1 J T l G J T l G J U U 0 J U J G J T l E J U U 4 J T g y J U I y J U U 3 J U E 5 J U J B J U U z J T g x J T h E J U U 3 J T h B J U I 2 J U U 2 J U I z J T g x J T I w K D M p P C 9 J d G V t U G F 0 a D 4 8 L 0 l 0 Z W 1 M b 2 N h d G l v b j 4 8 U 3 R h Y m x l R W 5 0 c m l l c z 4 8 R W 5 0 c n k g V H l w Z T 0 i Q W R k Z W R U b 0 R h d G F N b 2 R l b C I g V m F s d W U 9 I m w w I i 8 + P E V u d H J 5 I F R 5 c G U 9 I k J 1 Z m Z l c k 5 l e H R S Z W Z y Z X N o I i B W Y W x 1 Z T 0 i b D E i L z 4 8 R W 5 0 c n k g V H l w Z T 0 i R m l s b E N v d W 5 0 I i B W Y W x 1 Z T 0 i b D E 0 M z U i L z 4 8 R W 5 0 c n k g V H l w Z T 0 i R m l s b E V u Y W J s Z W Q i I F Z h b H V l P S J s M C I v P j x F b n R y e S B U e X B l P S J G a W x s R X J y b 3 J D b 2 R l I i B W Y W x 1 Z T 0 i c 1 V u a 2 5 v d 2 4 i L z 4 8 R W 5 0 c n k g V H l w Z T 0 i R m l s b E V y c m 9 y Q 2 9 1 b n Q i I F Z h b H V l P S J s M C I v P j x F b n R y e S B U e X B l P S J G a W x s T G F z d F V w Z G F 0 Z W Q i I F Z h b H V l P S J k M j A y M i 0 x M C 0 x M l Q w N j o w O T o 1 N S 4 0 O T I 2 M z U w W i I v P j x F b n R y e S B U e X B l P S J G a W x s Q 2 9 s d W 1 u V H l w Z X M i I F Z h b H V l P S J z Q X d Z R 0 J n W U d B d 1 l H Q l F V P S I v P j x F b n R y e S B U e X B l P S J G a W x s Q 2 9 s d W 1 u T m F t Z X M i I F Z h b H V l P S J z W y Z x d W 9 0 O 0 l E J n F 1 b 3 Q 7 L C Z x d W 9 0 O + W c s O W f n y Z x d W 9 0 O y w m c X V v d D v o q o 3 l j 6 / k v 5 3 o g r L l n J L l k I 0 m c X V v d D s s J n F 1 b 3 Q 7 6 Y G L 5 Z a 2 J n F 1 b 3 Q 7 L C Z x d W 9 0 O + a J g O W c q O W c s C Z x d W 9 0 O y w m c X V v d D v l u b T p v a I m c X V v d D s s J n F 1 b 3 Q 7 5 L q 6 5 p W w J n F 1 b 3 Q 7 L C Z x d W 9 0 O + m b u + i p s e e V q u W P t y Z x d W 9 0 O y w m c X V v d D t I U C Z x d W 9 0 O y w m c X V v d D v n t 6 / l u q Y m c X V v d D s s J n F 1 b 3 Q 7 5 7 W M 5 b q m 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4 O G R m Z j E x N i 0 z Z m Y 5 L T R l M T A t Y T Z l O S 0 x Y T A 1 M D I x O W Y 4 Y T g i L z 4 8 R W 5 0 c n k g V H l w Z T 0 i U m V s Y X R p b 2 5 z a G l w S W 5 m b 0 N v b n R h a W 5 l c i I g V m F s d W U 9 I n N 7 J n F 1 b 3 Q 7 Y 2 9 s d W 1 u Q 2 9 1 b n Q m c X V v d D s 6 M T E s J n F 1 b 3 Q 7 a 2 V 5 Q 2 9 s d W 1 u T m F t Z X M m c X V v d D s 6 W 1 0 s J n F 1 b 3 Q 7 c X V l c n l S Z W x h d G l v b n N o a X B z J n F 1 b 3 Q 7 O l t d L C Z x d W 9 0 O 2 N v b H V t b k l k Z W 5 0 a X R p Z X M m c X V v d D s 6 W y Z x d W 9 0 O 1 N l Y 3 R p b 2 4 x L + W F q O W c s O W f n + S / n e i C s u e p u u O B j e e K t u a z g S A o M y k v 4 4 O U 4 4 O c 4 4 O D 4 4 O I 6 K e j 6 Z m k 4 4 G V 4 4 K M 4 4 G f 5 Y i X L n t J R C w w f S Z x d W 9 0 O y w m c X V v d D t T Z W N 0 a W 9 u M S / l h a j l n L D l n 5 / k v 5 3 o g r L n q b r j g Y 3 n i r b m s 4 E g K D M p L + O D l O O D n O O D g + O D i O i n o + m Z p O O B l e O C j O O B n + W I l y 5 7 5 Z y w 5 Z + f L D F 9 J n F 1 b 3 Q 7 L C Z x d W 9 0 O 1 N l Y 3 R p b 2 4 x L + W F q O W c s O W f n + S / n e i C s u e p u u O B j e e K t u a z g S A o M y k v 4 4 O U 4 4 O c 4 4 O D 4 4 O I 6 K e j 6 Z m k 4 4 G V 4 4 K M 4 4 G f 5 Y i X L n v o q o 3 l j 6 / k v 5 3 o g r L l n J L l k I 0 s M n 0 m c X V v d D s s J n F 1 b 3 Q 7 U 2 V j d G l v b j E v 5 Y W o 5 Z y w 5 Z + f 5 L + d 6 I K y 5 6 m 6 4 4 G N 5 4 q 2 5 r O B I C g z K S / j g 5 T j g 5 z j g 4 P j g 4 j o p 6 P p m a T j g Z X j g o z j g Z / l i J c u e + m B i + W W t i w z f S Z x d W 9 0 O y w m c X V v d D t T Z W N 0 a W 9 u M S / l h a j l n L D l n 5 / k v 5 3 o g r L n q b r j g Y 3 n i r b m s 4 E g K D M p L + O D l O O D n O O D g + O D i O i n o + m Z p O O B l e O C j O O B n + W I l y 5 7 5 o m A 5 Z y o 5 Z y w L D R 9 J n F 1 b 3 Q 7 L C Z x d W 9 0 O 1 N l Y 3 R p b 2 4 x L + W F q O W c s O W f n + S / n e i C s u e p u u O B j e e K t u a z g S A o M y k v 4 4 O U 4 4 O c 4 4 O D 4 4 O I 6 K e j 6 Z m k 4 4 G V 4 4 K M 4 4 G f 5 Y i X L n v l s Z 7 m g K c s O X 0 m c X V v d D s s J n F 1 b 3 Q 7 U 2 V j d G l v b j E v 5 Y W o 5 Z y w 5 Z + f 5 L + d 6 I K y 5 6 m 6 4 4 G N 5 4 q 2 5 r O B I C g z K S / j g 5 T j g 5 z j g 4 P j g 4 j o p 6 P p m a T j g Z X j g o z j g Z / l i J c u e + W A p C w x M H 0 m c X V v d D s s J n F 1 b 3 Q 7 U 2 V j d G l v b j E v 5 Y W o 5 Z y w 5 Z + f 5 L + d 6 I K y 5 6 m 6 4 4 G N 5 4 q 2 5 r O B I C g z K S / j g 5 T j g 5 z j g 4 P j g 4 j o p 6 P p m a T j g Z X j g o z j g Z / l i J c u e + m b u + i p s e e V q u W P t y w 1 f S Z x d W 9 0 O y w m c X V v d D t T Z W N 0 a W 9 u M S / l h a j l n L D l n 5 / k v 5 3 o g r L n q b r j g Y 3 n i r b m s 4 E g K D M p L + O D l O O D n O O D g + O D i O i n o + m Z p O O B l e O C j O O B n + W I l y 5 7 S F A s N n 0 m c X V v d D s s J n F 1 b 3 Q 7 U 2 V j d G l v b j E v 5 Y W o 5 Z y w 5 Z + f 5 L + d 6 I K y 5 6 m 6 4 4 G N 5 4 q 2 5 r O B I C g z K S / j g 5 T j g 5 z j g 4 P j g 4 j o p 6 P p m a T j g Z X j g o z j g Z / l i J c u e + e 3 r + W 6 p i w 3 f S Z x d W 9 0 O y w m c X V v d D t T Z W N 0 a W 9 u M S / l h a j l n L D l n 5 / k v 5 3 o g r L n q b r j g Y 3 n i r b m s 4 E g K D M p L + O D l O O D n O O D g + O D i O i n o + m Z p O O B l e O C j O O B n + W I l y 5 7 5 7 W M 5 b q m L D h 9 J n F 1 b 3 Q 7 X S w m c X V v d D t D b 2 x 1 b W 5 D b 3 V u d C Z x d W 9 0 O z o x M S w m c X V v d D t L Z X l D b 2 x 1 b W 5 O Y W 1 l c y Z x d W 9 0 O z p b X S w m c X V v d D t D b 2 x 1 b W 5 J Z G V u d G l 0 a W V z J n F 1 b 3 Q 7 O l s m c X V v d D t T Z W N 0 a W 9 u M S / l h a j l n L D l n 5 / k v 5 3 o g r L n q b r j g Y 3 n i r b m s 4 E g K D M p L + O D l O O D n O O D g + O D i O i n o + m Z p O O B l e O C j O O B n + W I l y 5 7 S U Q s M H 0 m c X V v d D s s J n F 1 b 3 Q 7 U 2 V j d G l v b j E v 5 Y W o 5 Z y w 5 Z + f 5 L + d 6 I K y 5 6 m 6 4 4 G N 5 4 q 2 5 r O B I C g z K S / j g 5 T j g 5 z j g 4 P j g 4 j o p 6 P p m a T j g Z X j g o z j g Z / l i J c u e + W c s O W f n y w x f S Z x d W 9 0 O y w m c X V v d D t T Z W N 0 a W 9 u M S / l h a j l n L D l n 5 / k v 5 3 o g r L n q b r j g Y 3 n i r b m s 4 E g K D M p L + O D l O O D n O O D g + O D i O i n o + m Z p O O B l e O C j O O B n + W I l y 5 7 6 K q N 5 Y + v 5 L + d 6 I K y 5 Z y S 5 Z C N L D J 9 J n F 1 b 3 Q 7 L C Z x d W 9 0 O 1 N l Y 3 R p b 2 4 x L + W F q O W c s O W f n + S / n e i C s u e p u u O B j e e K t u a z g S A o M y k v 4 4 O U 4 4 O c 4 4 O D 4 4 O I 6 K e j 6 Z m k 4 4 G V 4 4 K M 4 4 G f 5 Y i X L n v p g Y v l l r Y s M 3 0 m c X V v d D s s J n F 1 b 3 Q 7 U 2 V j d G l v b j E v 5 Y W o 5 Z y w 5 Z + f 5 L + d 6 I K y 5 6 m 6 4 4 G N 5 4 q 2 5 r O B I C g z K S / j g 5 T j g 5 z j g 4 P j g 4 j o p 6 P p m a T j g Z X j g o z j g Z / l i J c u e + a J g O W c q O W c s C w 0 f S Z x d W 9 0 O y w m c X V v d D t T Z W N 0 a W 9 u M S / l h a j l n L D l n 5 / k v 5 3 o g r L n q b r j g Y 3 n i r b m s 4 E g K D M p L + O D l O O D n O O D g + O D i O i n o + m Z p O O B l e O C j O O B n + W I l y 5 7 5 b G e 5 o C n L D l 9 J n F 1 b 3 Q 7 L C Z x d W 9 0 O 1 N l Y 3 R p b 2 4 x L + W F q O W c s O W f n + S / n e i C s u e p u u O B j e e K t u a z g S A o M y k v 4 4 O U 4 4 O c 4 4 O D 4 4 O I 6 K e j 6 Z m k 4 4 G V 4 4 K M 4 4 G f 5 Y i X L n v l g K Q s M T B 9 J n F 1 b 3 Q 7 L C Z x d W 9 0 O 1 N l Y 3 R p b 2 4 x L + W F q O W c s O W f n + S / n e i C s u e p u u O B j e e K t u a z g S A o M y k v 4 4 O U 4 4 O c 4 4 O D 4 4 O I 6 K e j 6 Z m k 4 4 G V 4 4 K M 4 4 G f 5 Y i X L n v p m 7 v o q b H n l a r l j 7 c s N X 0 m c X V v d D s s J n F 1 b 3 Q 7 U 2 V j d G l v b j E v 5 Y W o 5 Z y w 5 Z + f 5 L + d 6 I K y 5 6 m 6 4 4 G N 5 4 q 2 5 r O B I C g z K S / j g 5 T j g 5 z j g 4 P j g 4 j o p 6 P p m a T j g Z X j g o z j g Z / l i J c u e 0 h Q L D Z 9 J n F 1 b 3 Q 7 L C Z x d W 9 0 O 1 N l Y 3 R p b 2 4 x L + W F q O W c s O W f n + S / n e i C s u e p u u O B j e e K t u a z g S A o M y k v 4 4 O U 4 4 O c 4 4 O D 4 4 O I 6 K e j 6 Z m k 4 4 G V 4 4 K M 4 4 G f 5 Y i X L n v n t 6 / l u q Y s N 3 0 m c X V v d D s s J n F 1 b 3 Q 7 U 2 V j d G l v b j E v 5 Y W o 5 Z y w 5 Z + f 5 L + d 6 I K y 5 6 m 6 4 4 G N 5 4 q 2 5 r O B I C g z K S / j g 5 T j g 5 z j g 4 P j g 4 j o p 6 P p m a T j g Z X j g o z j g Z / l i J c u e + e 1 j O W 6 p 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8 l R T U l O D U l Q T g l R T U l O U M l Q j A l R T U l O U Y l O U Y l R T Q l Q k Y l O U Q l R T g l O D I l Q j I l R T c l Q T k l Q k E l R T M l O D E l O E Q l R T c l O E E l Q j Y l R T Y l Q j M l O D E 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y L T E w L T E y V D A 3 O j I 1 O j U w L j g 3 N j E 3 M T R a I i 8 + P E V u d H J 5 I F R 5 c G U 9 I k Z p b G x D b 2 x 1 b W 5 U e X B l c y I g V m F s d W U 9 I n N B d 1 l H Q m d Z R 0 F 3 W U d C Z 1 V G I i 8 + P E V u d H J 5 I F R 5 c G U 9 I k Z p b G x D b 2 x 1 b W 5 O Y W 1 l c y I g V m F s d W U 9 I n N b J n F 1 b 3 Q 7 S U Q m c X V v d D s s J n F 1 b 3 Q 7 5 Z y w 5 Z + f J n F 1 b 3 Q 7 L C Z x d W 9 0 O + i q j e W P r + S / n e i C s u W c k u W Q j S Z x d W 9 0 O y w m c X V v d D v p g Y v l l r Y m c X V v d D s s J n F 1 b 3 Q 7 5 o m A 5 Z y o 5 Z y w J n F 1 b 3 Q 7 L C Z x d W 9 0 O + W 5 t O m 9 o i Z x d W 9 0 O y w m c X V v d D v k u r r m l b A m c X V v d D s s J n F 1 b 3 Q 7 6 Z u 7 6 K m x 5 5 W q 5 Y + 3 J n F 1 b 3 Q 7 L C Z x d W 9 0 O 0 h Q J n F 1 b 3 Q 7 L C Z x d W 9 0 O 0 d v b 2 d s Z S D j g 5 7 j g 4 P j g 5 c m c X V v d D s s J n F 1 b 3 Q 7 5 7 e v 5 b q m J n F 1 b 3 Q 7 L C Z x d W 9 0 O + e 1 j O W 6 p i 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O G V j N 2 E 2 O D A t O D g w Y i 0 0 M m I 0 L T l m M D c t Y m I y M j Q 3 M j E x M D g z I i 8 + P E V u d H J 5 I F R 5 c G U 9 I l J l b G F 0 a W 9 u c 2 h p c E l u Z m 9 D b 2 5 0 Y W l u Z X I i I F Z h b H V l P S J z e y Z x d W 9 0 O 2 N v b H V t b k N v d W 5 0 J n F 1 b 3 Q 7 O j E y L C Z x d W 9 0 O 2 t l e U N v b H V t b k 5 h b W V z J n F 1 b 3 Q 7 O l t d L C Z x d W 9 0 O 3 F 1 Z X J 5 U m V s Y X R p b 2 5 z a G l w c y Z x d W 9 0 O z p b X S w m c X V v d D t j b 2 x 1 b W 5 J Z G V u d G l 0 a W V z J n F 1 b 3 Q 7 O l s m c X V v d D t T Z W N 0 a W 9 u M S / l h a j l n L D l n 5 / k v 5 3 o g r L n q b r j g Y 3 n i r b m s 4 E v 4 4 O U 4 4 O c 4 4 O D 4 4 O I 6 K e j 6 Z m k 4 4 G V 4 4 K M 4 4 G f 5 Y i X L n t J R C w w f S Z x d W 9 0 O y w m c X V v d D t T Z W N 0 a W 9 u M S / l h a j l n L D l n 5 / k v 5 3 o g r L n q b r j g Y 3 n i r b m s 4 E v 4 4 O U 4 4 O c 4 4 O D 4 4 O I 6 K e j 6 Z m k 4 4 G V 4 4 K M 4 4 G f 5 Y i X L n v l n L D l n 5 8 s M X 0 m c X V v d D s s J n F 1 b 3 Q 7 U 2 V j d G l v b j E v 5 Y W o 5 Z y w 5 Z + f 5 L + d 6 I K y 5 6 m 6 4 4 G N 5 4 q 2 5 r O B L + O D l O O D n O O D g + O D i O i n o + m Z p O O B l e O C j O O B n + W I l y 5 7 6 K q N 5 Y + v 5 L + d 6 I K y 5 Z y S 5 Z C N L D J 9 J n F 1 b 3 Q 7 L C Z x d W 9 0 O 1 N l Y 3 R p b 2 4 x L + W F q O W c s O W f n + S / n e i C s u e p u u O B j e e K t u a z g S / j g 5 T j g 5 z j g 4 P j g 4 j o p 6 P p m a T j g Z X j g o z j g Z / l i J c u e + m B i + W W t i w z f S Z x d W 9 0 O y w m c X V v d D t T Z W N 0 a W 9 u M S / l h a j l n L D l n 5 / k v 5 3 o g r L n q b r j g Y 3 n i r b m s 4 E v 4 4 O U 4 4 O c 4 4 O D 4 4 O I 6 K e j 6 Z m k 4 4 G V 4 4 K M 4 4 G f 5 Y i X L n v m i Y D l n K j l n L A s N H 0 m c X V v d D s s J n F 1 b 3 Q 7 U 2 V j d G l v b j E v 5 Y W o 5 Z y w 5 Z + f 5 L + d 6 I K y 5 6 m 6 4 4 G N 5 4 q 2 5 r O B L + O D l O O D n O O D g + O D i O i n o + m Z p O O B l e O C j O O B n + W I l y 5 7 5 b G e 5 o C n L D E w f S Z x d W 9 0 O y w m c X V v d D t T Z W N 0 a W 9 u M S / l h a j l n L D l n 5 / k v 5 3 o g r L n q b r j g Y 3 n i r b m s 4 E v 4 4 O U 4 4 O c 4 4 O D 4 4 O I 6 K e j 6 Z m k 4 4 G V 4 4 K M 4 4 G f 5 Y i X L n v l g K Q s M T F 9 J n F 1 b 3 Q 7 L C Z x d W 9 0 O 1 N l Y 3 R p b 2 4 x L + W F q O W c s O W f n + S / n e i C s u e p u u O B j e e K t u a z g S / j g 5 T j g 5 z j g 4 P j g 4 j o p 6 P p m a T j g Z X j g o z j g Z / l i J c u e + m b u + i p s e e V q u W P t y w 1 f S Z x d W 9 0 O y w m c X V v d D t T Z W N 0 a W 9 u M S / l h a j l n L D l n 5 / k v 5 3 o g r L n q b r j g Y 3 n i r b m s 4 E v 4 4 O U 4 4 O c 4 4 O D 4 4 O I 6 K e j 6 Z m k 4 4 G V 4 4 K M 4 4 G f 5 Y i X L n t I U C w 2 f S Z x d W 9 0 O y w m c X V v d D t T Z W N 0 a W 9 u M S / l h a j l n L D l n 5 / k v 5 3 o g r L n q b r j g Y 3 n i r b m s 4 E v 4 4 O U 4 4 O c 4 4 O D 4 4 O I 6 K e j 6 Z m k 4 4 G V 4 4 K M 4 4 G f 5 Y i X L n t H b 2 9 n b G U g 4 4 O e 4 4 O D 4 4 O X L D d 9 J n F 1 b 3 Q 7 L C Z x d W 9 0 O 1 N l Y 3 R p b 2 4 x L + W F q O W c s O W f n + S / n e i C s u e p u u O B j e e K t u a z g S / j g 5 T j g 5 z j g 4 P j g 4 j o p 6 P p m a T j g Z X j g o z j g Z / l i J c u e + e 3 r + W 6 p i w 4 f S Z x d W 9 0 O y w m c X V v d D t T Z W N 0 a W 9 u M S / l h a j l n L D l n 5 / k v 5 3 o g r L n q b r j g Y 3 n i r b m s 4 E v 4 4 O U 4 4 O c 4 4 O D 4 4 O I 6 K e j 6 Z m k 4 4 G V 4 4 K M 4 4 G f 5 Y i X L n v n t Y z l u q Y s O X 0 m c X V v d D t d L C Z x d W 9 0 O 0 N v b H V t b k N v d W 5 0 J n F 1 b 3 Q 7 O j E y L C Z x d W 9 0 O 0 t l e U N v b H V t b k 5 h b W V z J n F 1 b 3 Q 7 O l t d L C Z x d W 9 0 O 0 N v b H V t b k l k Z W 5 0 a X R p Z X M m c X V v d D s 6 W y Z x d W 9 0 O 1 N l Y 3 R p b 2 4 x L + W F q O W c s O W f n + S / n e i C s u e p u u O B j e e K t u a z g S / j g 5 T j g 5 z j g 4 P j g 4 j o p 6 P p m a T j g Z X j g o z j g Z / l i J c u e 0 l E L D B 9 J n F 1 b 3 Q 7 L C Z x d W 9 0 O 1 N l Y 3 R p b 2 4 x L + W F q O W c s O W f n + S / n e i C s u e p u u O B j e e K t u a z g S / j g 5 T j g 5 z j g 4 P j g 4 j o p 6 P p m a T j g Z X j g o z j g Z / l i J c u e + W c s O W f n y w x f S Z x d W 9 0 O y w m c X V v d D t T Z W N 0 a W 9 u M S / l h a j l n L D l n 5 / k v 5 3 o g r L n q b r j g Y 3 n i r b m s 4 E v 4 4 O U 4 4 O c 4 4 O D 4 4 O I 6 K e j 6 Z m k 4 4 G V 4 4 K M 4 4 G f 5 Y i X L n v o q o 3 l j 6 / k v 5 3 o g r L l n J L l k I 0 s M n 0 m c X V v d D s s J n F 1 b 3 Q 7 U 2 V j d G l v b j E v 5 Y W o 5 Z y w 5 Z + f 5 L + d 6 I K y 5 6 m 6 4 4 G N 5 4 q 2 5 r O B L + O D l O O D n O O D g + O D i O i n o + m Z p O O B l e O C j O O B n + W I l y 5 7 6 Y G L 5 Z a 2 L D N 9 J n F 1 b 3 Q 7 L C Z x d W 9 0 O 1 N l Y 3 R p b 2 4 x L + W F q O W c s O W f n + S / n e i C s u e p u u O B j e e K t u a z g S / j g 5 T j g 5 z j g 4 P j g 4 j o p 6 P p m a T j g Z X j g o z j g Z / l i J c u e + a J g O W c q O W c s C w 0 f S Z x d W 9 0 O y w m c X V v d D t T Z W N 0 a W 9 u M S / l h a j l n L D l n 5 / k v 5 3 o g r L n q b r j g Y 3 n i r b m s 4 E v 4 4 O U 4 4 O c 4 4 O D 4 4 O I 6 K e j 6 Z m k 4 4 G V 4 4 K M 4 4 G f 5 Y i X L n v l s Z 7 m g K c s M T B 9 J n F 1 b 3 Q 7 L C Z x d W 9 0 O 1 N l Y 3 R p b 2 4 x L + W F q O W c s O W f n + S / n e i C s u e p u u O B j e e K t u a z g S / j g 5 T j g 5 z j g 4 P j g 4 j o p 6 P p m a T j g Z X j g o z j g Z / l i J c u e + W A p C w x M X 0 m c X V v d D s s J n F 1 b 3 Q 7 U 2 V j d G l v b j E v 5 Y W o 5 Z y w 5 Z + f 5 L + d 6 I K y 5 6 m 6 4 4 G N 5 4 q 2 5 r O B L + O D l O O D n O O D g + O D i O i n o + m Z p O O B l e O C j O O B n + W I l y 5 7 6 Z u 7 6 K m x 5 5 W q 5 Y + 3 L D V 9 J n F 1 b 3 Q 7 L C Z x d W 9 0 O 1 N l Y 3 R p b 2 4 x L + W F q O W c s O W f n + S / n e i C s u e p u u O B j e e K t u a z g S / j g 5 T j g 5 z j g 4 P j g 4 j o p 6 P p m a T j g Z X j g o z j g Z / l i J c u e 0 h Q L D Z 9 J n F 1 b 3 Q 7 L C Z x d W 9 0 O 1 N l Y 3 R p b 2 4 x L + W F q O W c s O W f n + S / n e i C s u e p u u O B j e e K t u a z g S / j g 5 T j g 5 z j g 4 P j g 4 j o p 6 P p m a T j g Z X j g o z j g Z / l i J c u e 0 d v b 2 d s Z S D j g 5 7 j g 4 P j g 5 c s N 3 0 m c X V v d D s s J n F 1 b 3 Q 7 U 2 V j d G l v b j E v 5 Y W o 5 Z y w 5 Z + f 5 L + d 6 I K y 5 6 m 6 4 4 G N 5 4 q 2 5 r O B L + O D l O O D n O O D g + O D i O i n o + m Z p O O B l e O C j O O B n + W I l y 5 7 5 7 e v 5 b q m L D h 9 J n F 1 b 3 Q 7 L C Z x d W 9 0 O 1 N l Y 3 R p b 2 4 x L + W F q O W c s O W f n + S / n e i C s u e p u u O B j e e K t u a z g S / j g 5 T j g 5 z j g 4 P j g 4 j o p 6 P p m a T j g Z X j g o z j g Z / l i J c u e + e 1 j O W 6 p i w 5 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8 l R T U l O D U l Q T g l R T U l O U M l Q j A l R T U l O U Y l O U Y l R T Q l Q k Y l O U Q l R T g l O D I l Q j I l R T c l Q T k l Q k E l R T M l O D E l O E Q l R T c l O E E l Q j Y l R T Y l Q j M l O D E l M j A o M y k v J U U z J T g y J U J E J U U z J T g z J U J D J U U z J T g y J U I 5 P C 9 J d G V t U G F 0 a D 4 8 L 0 l 0 Z W 1 M b 2 N h d G l v b j 4 8 U 3 R h Y m x l R W 5 0 c m l l c y 8 + P C 9 J d G V t P j x J d G V t P j x J d G V t T G 9 j Y X R p b 2 4 + P E l 0 Z W 1 U e X B l P k Z v c m 1 1 b G E 8 L 0 l 0 Z W 1 U e X B l P j x J d G V t U G F 0 a D 5 T Z W N 0 a W 9 u M S 8 l R T U l O D U l Q T g l R T U l O U M l Q j A l R T U l O U Y l O U Y l R T Q l Q k Y l O U Q l R T g l O D I l Q j I l R T c l Q T k l Q k E l R T M l O D E l O E Q l R T c l O E E l Q j Y l R T Y l Q j M l O D E l M j A o M y k v J U U 1 J T g 1 J U E 4 J U U 1 J T l D J U I w J U U 1 J T l G J T l G J U U 0 J U J G J T l E J U U 4 J T g y J U I y J U U 3 J U E 5 J U J B J U U z J T g x J T h E J U U 3 J T h B J U I 2 J U U 2 J U I z J T g x X 1 N o Z W V 0 P C 9 J d G V t U G F 0 a D 4 8 L 0 l 0 Z W 1 M b 2 N h d G l v b j 4 8 U 3 R h Y m x l R W 5 0 c m l l c y 8 + P C 9 J d G V t P j x J d G V t P j x J d G V t T G 9 j Y X R p b 2 4 + P E l 0 Z W 1 U e X B l P k Z v c m 1 1 b G E 8 L 0 l 0 Z W 1 U e X B l P j x J d G V t U G F 0 a D 5 T Z W N 0 a W 9 u M S 8 l R T U l O D U l Q T g l R T U l O U M l Q j A l R T U l O U Y l O U Y l R T Q l Q k Y l O U Q l R T g l O D I l Q j I l R T c l Q T k l Q k E l R T M l O D E l O E Q l R T c l O E E l Q j Y l R T Y l Q j M l O D E l M j A o M y k v J U U 2 J T k 4 J T g 3 J U U 2 J U E w J U J D J U U z J T g x J T k 1 J U U z J T g y J T h D J U U z J T g x J T l G J U U z J T g z J T k 4 J U U z J T g z J T g z J U U z J T g z J T g w J U U z J T g z J U J D J U U 2 J T k 1 J U I w P C 9 J d G V t U G F 0 a D 4 8 L 0 l 0 Z W 1 M b 2 N h d G l v b j 4 8 U 3 R h Y m x l R W 5 0 c m l l c y 8 + P C 9 J d G V t P j x J d G V t P j x J d G V t T G 9 j Y X R p b 2 4 + P E l 0 Z W 1 U e X B l P k Z v c m 1 1 b G E 8 L 0 l 0 Z W 1 U e X B l P j x J d G V t U G F 0 a D 5 T Z W N 0 a W 9 u M S 8 l R T U l O D U l Q T g l R T U l O U M l Q j A l R T U l O U Y l O U Y l R T Q l Q k Y l O U Q l R T g l O D I l Q j I l R T c l Q T k l Q k E l R T M l O D E l O E Q l R T c l O E E l Q j Y l R T Y l Q j M l O D E l M j A o M y k v J U U 1 J U E 0 J T g 5 J U U 2 J T l C J U I 0 J U U z J T g x J T k 1 J U U z J T g y J T h D J U U z J T g x J T l G J U U 1 J T l F J T h C P C 9 J d G V t U G F 0 a D 4 8 L 0 l 0 Z W 1 M b 2 N h d G l v b j 4 8 U 3 R h Y m x l R W 5 0 c m l l c y 8 + P C 9 J d G V t P j x J d G V t P j x J d G V t T G 9 j Y X R p b 2 4 + P E l 0 Z W 1 U e X B l P k Z v c m 1 1 b G E 8 L 0 l 0 Z W 1 U e X B l P j x J d G V t U G F 0 a D 5 T Z W N 0 a W 9 u M S 8 l R T U l O D U l Q T g l R T U l O U M l Q j A l R T U l O U Y l O U Y l R T Q l Q k Y l O U Q l R T g l O D I l Q j I l R T c l Q T k l Q k E l R T M l O D E l O E Q l R T c l O E E l Q j Y l R T Y l Q j M l O D E l M j A o M y k v J U U z J T g z J T k 0 J U U z J T g z J T l D J U U z J T g z J T g z J U U z J T g z J T g 4 J U U 4 J U E 3 J U E z J U U 5 J T k 5 J U E 0 J U U z J T g x J T k 1 J U U z J T g y J T h D J U U z J T g x J T l G J U U 1 J T g 4 J T k 3 P C 9 J d G V t U G F 0 a D 4 8 L 0 l 0 Z W 1 M b 2 N h d G l v b j 4 8 U 3 R h Y m x l R W 5 0 c m l l c y 8 + P C 9 J d G V t P j x J d G V t P j x J d G V t T G 9 j Y X R p b 2 4 + P E l 0 Z W 1 U e X B l P k Z v c m 1 1 b G E 8 L 0 l 0 Z W 1 U e X B l P j x J d G V t U G F 0 a D 5 T Z W N 0 a W 9 u M S 8 l R T U l O D U l Q T g l R T U l O U M l Q j A l R T U l O U Y l O U Y l R T Q l Q k Y l O U Q l R T g l O D I l Q j I l R T c l Q T k l Q k E l R T M l O D E l O E Q l R T c l O E E l Q j Y l R T Y l Q j M l O D E l M j A o M y k v J U U z J T g z J T k 1 J U U z J T g y J U E z J U U z J T g z J U F C J U U z J T g y J U J G J U U z J T g z J U J D J U U z J T g x J T k 1 J U U z J T g y J T h D J U U z J T g x J T l G J U U 4 J U E x J T h D P C 9 J d G V t U G F 0 a D 4 8 L 0 l 0 Z W 1 M b 2 N h d G l v b j 4 8 U 3 R h Y m x l R W 5 0 c m l l c y 8 + P C 9 J d G V t P j x J d G V t P j x J d G V t T G 9 j Y X R p b 2 4 + P E l 0 Z W 1 U e X B l P k Z v c m 1 1 b G E 8 L 0 l 0 Z W 1 U e X B l P j x J d G V t U G F 0 a D 5 T Z W N 0 a W 9 u M S 8 l R T U l O D U l Q T g l R T U l O U M l Q j A l R T U l O U Y l O U Y l R T Q l Q k Y l O U Q l R T g l O D I l Q j I l R T c l Q T k l Q k E l R T M l O D E l O E Q l R T c l O E E l Q j Y l R T Y l Q j M l O D E l M j A o M y k v J U U 0 J U I 4 J U E 2 J U U z J T g x J U I 5 J U U 2 J T l C J U J G J U U z J T g x J T g 4 J U U z J T g y J T g 5 J U U z J T g y J T h D J U U z J T g x J T l G J U U 1 J T g 4 J T k 3 P C 9 J d G V t U G F 0 a D 4 8 L 0 l 0 Z W 1 M b 2 N h d G l v b j 4 8 U 3 R h Y m x l R W 5 0 c m l l c y 8 + P C 9 J d G V t P j x J d G V t P j x J d G V t T G 9 j Y X R p b 2 4 + P E l 0 Z W 1 U e X B l P k Z v c m 1 1 b G E 8 L 0 l 0 Z W 1 U e X B l P j x J d G V t U G F 0 a D 5 T Z W N 0 a W 9 u M S 8 l R T U l O D U l Q T g l R T U l O U M l Q j A l R T U l O U Y l O U Y l R T Q l Q k Y l O U Q l R T g l O D I l Q j I l R T c l Q T k l Q k E l R T M l O D E l O E Q l R T c l O E E l Q j Y l R T Y l Q j M l O D E l M j A o M y k v J U U z J T g z J T k 1 J U U z J T g y J U E z J U U z J T g z J U F C J U U z J T g y J U J G J U U z J T g z J U J D J U U z J T g x J T k 1 J U U z J T g y J T h D J U U z J T g x J T l G J U U 4 J U E x J T h D M T w v S X R l b V B h d G g + P C 9 J d G V t T G 9 j Y X R p b 2 4 + P F N 0 Y W J s Z U V u d H J p Z X M v P j w v S X R l b T 4 8 S X R l b T 4 8 S X R l b U x v Y 2 F 0 a W 9 u P j x J d G V t V H l w Z T 5 G b 3 J t d W x h P C 9 J d G V t V H l w Z T 4 8 S X R l b V B h d G g + U 2 V j d G l v b j E v J U U 1 J T g 1 J U E 4 J U U 1 J T l D J U I w J U U 1 J T l G J T l G J U U 0 J U J G J T l E J U U 4 J T g y J U I y J U U 3 J U E 5 J U J B J U U z J T g x J T h E J U U 3 J T h B J U I 2 J U U 2 J U I z J T g x J T I w K D M p L y V F N C V C O C V B N i V F M y U 4 M S V C O S V F N i U 5 Q i V C R i V F M y U 4 M S U 4 O C V F M y U 4 M i U 4 O S V F M y U 4 M i U 4 Q y V F M y U 4 M S U 5 R i V F N S U 4 O C U 5 N z E 8 L 0 l 0 Z W 1 Q Y X R o P j w v S X R l b U x v Y 2 F 0 a W 9 u P j x T d G F i b G V F b n R y a W V z L z 4 8 L 0 l 0 Z W 0 + P E l 0 Z W 0 + P E l 0 Z W 1 M b 2 N h d G l v b j 4 8 S X R l b V R 5 c G U + R m 9 y b X V s Y T w v S X R l b V R 5 c G U + P E l 0 Z W 1 Q Y X R o P l N l Y 3 R p b 2 4 x L y V F N S U 4 N S V B O C V F N S U 5 Q y V C M C V F N S U 5 R i U 5 R i V F N C V C R i U 5 R C V F O C U 4 M i V C M i V F N y V B O S V C Q S V F M y U 4 M S U 4 R C V F N y U 4 Q S V C N i V F N i V C M y U 4 M S U y M C g z K S 8 l R T U l O T A l O E Q l R T U l O D k l O E Q l R T M l O D E l O E M l R T U l Q T Q l O D k l R T Y l O U I l Q j Q l R T M l O D E l O T U l R T M l O D I l O E M l R T M l O D E l O U Y l R T U l O D g l O T c l M j A 8 L 0 l 0 Z W 1 Q Y X R o P j w v S X R l b U x v Y 2 F 0 a W 9 u P j x T d G F i b G V F b n R y a W V z L z 4 8 L 0 l 0 Z W 0 + P E l 0 Z W 0 + P E l 0 Z W 1 M b 2 N h d G l v b j 4 8 S X R l b V R 5 c G U + R m 9 y b X V s Y T w v S X R l b V R 5 c G U + P E l 0 Z W 1 Q Y X R o P l N l Y 3 R p b 2 4 x L y V F N S U 4 N S V B O C V F N S U 5 Q y V C M C V F N S U 5 R i U 5 R i V F N C V C R i U 5 R C V F O C U 4 M i V C M i V F N y V B O S V C Q S V F M y U 4 M S U 4 R C V F N y U 4 Q S V C N i V F N i V C M y U 4 M S 8 l R T M l O D I l Q k Q l R T M l O D M l Q k M l R T M l O D I l Q j k 8 L 0 l 0 Z W 1 Q Y X R o P j w v S X R l b U x v Y 2 F 0 a W 9 u P j x T d G F i b G V F b n R y a W V z L z 4 8 L 0 l 0 Z W 0 + P E l 0 Z W 0 + P E l 0 Z W 1 M b 2 N h d G l v b j 4 8 S X R l b V R 5 c G U + R m 9 y b X V s Y T w v S X R l b V R 5 c G U + P E l 0 Z W 1 Q Y X R o P l N l Y 3 R p b 2 4 x L y V F N S U 4 N S V B O C V F N S U 5 Q y V C M C V F N S U 5 R i U 5 R i V F N C V C R i U 5 R C V F O C U 4 M i V C M i V F N y V B O S V C Q S V F M y U 4 M S U 4 R C V F N y U 4 Q S V C N i V F N i V C M y U 4 M S 8 l R T U l O D U l Q T g l R T U l O U M l Q j A l R T U l O U Y l O U Y l R T Q l Q k Y l O U Q l R T g l O D I l Q j I l R T c l Q T k l Q k E l R T M l O D E l O E Q l R T c l O E E l Q j Y l R T Y l Q j M l O D F f U 2 h l Z X Q 8 L 0 l 0 Z W 1 Q Y X R o P j w v S X R l b U x v Y 2 F 0 a W 9 u P j x T d G F i b G V F b n R y a W V z L z 4 8 L 0 l 0 Z W 0 + P E l 0 Z W 0 + P E l 0 Z W 1 M b 2 N h d G l v b j 4 8 S X R l b V R 5 c G U + R m 9 y b X V s Y T w v S X R l b V R 5 c G U + P E l 0 Z W 1 Q Y X R o P l N l Y 3 R p b 2 4 x L y V F N S U 4 N S V B O C V F N S U 5 Q y V C M C V F N S U 5 R i U 5 R i V F N C V C R i U 5 R C V F O C U 4 M i V C M i V F N y V B O S V C Q S V F M y U 4 M S U 4 R C V F N y U 4 Q S V C N i V F N i V C M y U 4 M S 8 l R T Y l O T g l O D c l R T Y l Q T A l Q k M l R T M l O D E l O T U l R T M l O D I l O E M l R T M l O D E l O U Y l R T M l O D M l O T g l R T M l O D M l O D M l R T M l O D M l O D A l R T M l O D M l Q k M l R T Y l O T U l Q j A 8 L 0 l 0 Z W 1 Q Y X R o P j w v S X R l b U x v Y 2 F 0 a W 9 u P j x T d G F i b G V F b n R y a W V z L z 4 8 L 0 l 0 Z W 0 + P E l 0 Z W 0 + P E l 0 Z W 1 M b 2 N h d G l v b j 4 8 S X R l b V R 5 c G U + R m 9 y b X V s Y T w v S X R l b V R 5 c G U + P E l 0 Z W 1 Q Y X R o P l N l Y 3 R p b 2 4 x L y V F N S U 4 N S V B O C V F N S U 5 Q y V C M C V F N S U 5 R i U 5 R i V F N C V C R i U 5 R C V F O C U 4 M i V C M i V F N y V B O S V C Q S V F M y U 4 M S U 4 R C V F N y U 4 Q S V C N i V F N i V C M y U 4 M S 8 l R T U l Q T Q l O D k l R T Y l O U I l Q j Q l R T M l O D E l O T U l R T M l O D I l O E M l R T M l O D E l O U Y l R T U l O U U l O E I 8 L 0 l 0 Z W 1 Q Y X R o P j w v S X R l b U x v Y 2 F 0 a W 9 u P j x T d G F i b G V F b n R y a W V z L z 4 8 L 0 l 0 Z W 0 + P E l 0 Z W 0 + P E l 0 Z W 1 M b 2 N h d G l v b j 4 8 S X R l b V R 5 c G U + R m 9 y b X V s Y T w v S X R l b V R 5 c G U + P E l 0 Z W 1 Q Y X R o P l N l Y 3 R p b 2 4 x L y V F N S U 4 N S V B O C V F N S U 5 Q y V C M C V F N S U 5 R i U 5 R i V F N C V C R i U 5 R C V F O C U 4 M i V C M i V F N y V B O S V C Q S V F M y U 4 M S U 4 R C V F N y U 4 Q S V C N i V F N i V C M y U 4 M S 8 l R T M l O D M l O T Q l R T M l O D M l O U M l R T M l O D M l O D M l R T M l O D M l O D g l R T g l Q T c l Q T M l R T k l O T k l Q T Q l R T M l O D E l O T U l R T M l O D I l O E M l R T M l O D E l O U Y l R T U l O D g l O T c 8 L 0 l 0 Z W 1 Q Y X R o P j w v S X R l b U x v Y 2 F 0 a W 9 u P j x T d G F i b G V F b n R y a W V z L z 4 8 L 0 l 0 Z W 0 + P E l 0 Z W 0 + P E l 0 Z W 1 M b 2 N h d G l v b j 4 8 S X R l b V R 5 c G U + R m 9 y b X V s Y T w v S X R l b V R 5 c G U + P E l 0 Z W 1 Q Y X R o P l N l Y 3 R p b 2 4 x L y V F N S U 4 N S V B O C V F N S U 5 Q y V C M C V F N S U 5 R i U 5 R i V F N C V C R i U 5 R C V F O C U 4 M i V C M i V F N y V B O S V C Q S V F M y U 4 M S U 4 R C V F N y U 4 Q S V C N i V F N i V C M y U 4 M S 8 l R T M l O D M l O T U l R T M l O D I l Q T M l R T M l O D M l Q U I l R T M l O D I l Q k Y l R T M l O D M l Q k M l R T M l O D E l O T U l R T M l O D I l O E M l R T M l O D E l O U Y l R T g l Q T E l O E M 8 L 0 l 0 Z W 1 Q Y X R o P j w v S X R l b U x v Y 2 F 0 a W 9 u P j x T d G F i b G V F b n R y a W V z L z 4 8 L 0 l 0 Z W 0 + P E l 0 Z W 0 + P E l 0 Z W 1 M b 2 N h d G l v b j 4 8 S X R l b V R 5 c G U + R m 9 y b X V s Y T w v S X R l b V R 5 c G U + P E l 0 Z W 1 Q Y X R o P l N l Y 3 R p b 2 4 x L y V F N S U 4 N S V B O C V F N S U 5 Q y V C M C V F N S U 5 R i U 5 R i V F N C V C R i U 5 R C V F O C U 4 M i V C M i V F N y V B O S V C Q S V F M y U 4 M S U 4 R C V F N y U 4 Q S V C N i V F N i V C M y U 4 M S 8 l R T U l O T A l O E Q l R T U l O D k l O E Q l R T M l O D E l O E M l R T U l Q T Q l O D k l R T Y l O U I l Q j Q l R T M l O D E l O T U l R T M l O D I l O E M l R T M l O D E l O U Y l R T U l O D g l O T c l M j A 8 L 0 l 0 Z W 1 Q Y X R o P j w v S X R l b U x v Y 2 F 0 a W 9 u P j x T d G F i b G V F b n R y a W V z L z 4 8 L 0 l 0 Z W 0 + P E l 0 Z W 0 + P E l 0 Z W 1 M b 2 N h d G l v b j 4 8 S X R l b V R 5 c G U + R m 9 y b X V s Y T w v S X R l b V R 5 c G U + P E l 0 Z W 1 Q Y X R o P l N l Y 3 R p b 2 4 x L y V F N S U 4 N S V B O C V F N S U 5 Q y V C M C V F N S U 5 R i U 5 R i V F N C V C R i U 5 R C V F O C U 4 M i V C M i V F N y V B O S V C Q S V F M y U 4 M S U 4 R C V F N y U 4 Q S V C N i V F N i V C M y U 4 M S 8 l R T Q l Q j g l Q T Y l R T M l O D E l Q j k l R T Y l O U I l Q k Y l R T M l O D E l O D g l R T M l O D I l O D k l R T M l O D I l O E M l R T M l O D E l O U Y l R T U l O D g l O T c 8 L 0 l 0 Z W 1 Q Y X R o P j w v S X R l b U x v Y 2 F 0 a W 9 u P j x T d G F i b G V F b n R y a W V z L z 4 8 L 0 l 0 Z W 0 + P E l 0 Z W 0 + P E l 0 Z W 1 M b 2 N h d G l v b j 4 8 S X R l b V R 5 c G U + Q W x s R m 9 y b X V s Y X M 8 L 0 l 0 Z W 1 U e X B l P j x J d G V t U G F 0 a D 4 8 L 0 l 0 Z W 1 Q Y X R o P j w v S X R l b U x v Y 2 F 0 a W 9 u P j x T d G F i b G V F b n R y a W V z P j x F b n R y e S B U e X B l P S J R d W V y e U d y b 3 V w c y I g V m F s d W U 9 I n N B Q U F B Q U E 9 P S I v P j x F b n R y e S B U e X B l P S J S Z W x h d G l v b n N o a X B z I i B W Y W x 1 Z T 0 i c 0 F B Q U F B Q T 0 9 I i 8 + P C 9 T d G F i b G V F b n R y a W V z P j w v S X R l b T 4 8 L 0 l 0 Z W 1 z P j w v T G 9 j Y W x Q Y W N r Y W d l T W V 0 Y W R h d G F G a W x l P h Y A A A B Q S w U G A A A A A A A A A A A A A A A A A A A A A A A A 2 g A A A A E A A A D Q j J 3 f A R X R E Y x 6 A M B P w p f r A Q A A A B E 1 C L a 3 y G l H l e b v 7 Y R Q b Q g A A A A A A g A A A A A A A 2 Y A A M A A A A A Q A A A A k b n E u G C u s g B Z w 3 I s m 2 f K q A A A A A A E g A A A o A A A A B A A A A C 3 2 t / 5 V H C 4 W 9 L f L n l G + i L U U A A A A P 3 t O v s v l E m 7 T x 8 G M C i f V O o w Z J T B H D T v w P n I 2 F E y 5 h q u R f d e 7 j h v 5 i N Z 0 O f r v r 6 F 0 n U 0 b E T N d y D o f v z j / S C Q + P N b Q G v h K C 4 y n e K D N 9 M 0 / Y A G F A A A A E w o 6 X / O 4 / S 9 W Q N F b H V i L J Z x G I Q h < / D a t a M a s h u p > 
</file>

<file path=customXml/itemProps1.xml><?xml version="1.0" encoding="utf-8"?>
<ds:datastoreItem xmlns:ds="http://schemas.openxmlformats.org/officeDocument/2006/customXml" ds:itemID="{EF554905-F3B3-4DFD-8E8E-934DB0E183F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全地域保育空き状況</vt:lpstr>
      <vt:lpstr>認可保育園</vt:lpstr>
      <vt:lpstr>認証保育所</vt:lpstr>
      <vt:lpstr>保育室・保育ママ</vt:lpstr>
      <vt:lpstr>企業主導型</vt:lpstr>
      <vt:lpstr>施設一覧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金澤　史也</dc:creator>
  <cp:lastModifiedBy>白川　泰平</cp:lastModifiedBy>
  <cp:lastPrinted>2024-03-27T08:48:44Z</cp:lastPrinted>
  <dcterms:created xsi:type="dcterms:W3CDTF">2022-08-31T23:46:26Z</dcterms:created>
  <dcterms:modified xsi:type="dcterms:W3CDTF">2025-04-25T07:33:08Z</dcterms:modified>
</cp:coreProperties>
</file>