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etagaya.local\files\SEA01044\６年度\認可外保育施設担当\認証保育所\04_補助金\00_補助金様式集（最新・随時更新・ＨＰアップ用）\01_運営費\01_交付申請\区外\"/>
    </mc:Choice>
  </mc:AlternateContent>
  <xr:revisionPtr revIDLastSave="0" documentId="13_ncr:1_{75DD020F-D4C2-422A-83F7-57E439BE6051}" xr6:coauthVersionLast="47" xr6:coauthVersionMax="47" xr10:uidLastSave="{00000000-0000-0000-0000-000000000000}"/>
  <bookViews>
    <workbookView xWindow="-110" yWindow="-110" windowWidth="19420" windowHeight="10420" tabRatio="921" xr2:uid="{00000000-000D-0000-FFFF-FFFF00000000}"/>
  </bookViews>
  <sheets>
    <sheet name="(区外)交付申請書 " sheetId="57" r:id="rId1"/>
    <sheet name="①【区内園】運営費申請書第1号様式  " sheetId="21" state="hidden" r:id="rId2"/>
    <sheet name="【別紙1】事業計画書" sheetId="32" r:id="rId3"/>
    <sheet name="【別紙2】収支予算書" sheetId="33" r:id="rId4"/>
    <sheet name="【記入例】(区外)交付申請書" sheetId="58" r:id="rId5"/>
    <sheet name="【記入例】【別紙1】事業計画書" sheetId="59" r:id="rId6"/>
    <sheet name="【記入例】【別紙2】収支予算書" sheetId="60" r:id="rId7"/>
    <sheet name="単価表" sheetId="49" r:id="rId8"/>
  </sheets>
  <externalReferences>
    <externalReference r:id="rId9"/>
    <externalReference r:id="rId10"/>
  </externalReferences>
  <definedNames>
    <definedName name="_xlnm.Print_Area" localSheetId="0">'(区外)交付申請書 '!$A$1:$AG$73</definedName>
    <definedName name="_xlnm.Print_Area" localSheetId="4">'【記入例】(区外)交付申請書'!$A$1:$AG$73</definedName>
    <definedName name="_xlnm.Print_Area" localSheetId="5">【記入例】【別紙1】事業計画書!$A$1:$AO$33</definedName>
    <definedName name="_xlnm.Print_Area" localSheetId="6">【記入例】【別紙2】収支予算書!$A$1:$H$58</definedName>
    <definedName name="_xlnm.Print_Area" localSheetId="2">【別紙1】事業計画書!$A$1:$AO$33</definedName>
    <definedName name="_xlnm.Print_Area" localSheetId="3">【別紙2】収支予算書!$A$1:$H$58</definedName>
    <definedName name="_xlnm.Print_Area" localSheetId="1">'①【区内園】運営費申請書第1号様式  '!$A$1:$AJ$82</definedName>
    <definedName name="あり">#REF!</definedName>
    <definedName name="こども園">#REF!</definedName>
    <definedName name="なし">#REF!</definedName>
    <definedName name="引上率">[1]単価引上率!$B$2</definedName>
    <definedName name="研修保育所その他">'[2]定義（編集削除不可）'!$AM$2:$AM$8</definedName>
    <definedName name="有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3" i="57" l="1"/>
  <c r="X45" i="57"/>
  <c r="S56" i="57"/>
  <c r="S55" i="57"/>
  <c r="S54" i="57"/>
  <c r="S53" i="57"/>
  <c r="G4" i="33"/>
  <c r="S45" i="58"/>
  <c r="S56" i="58"/>
  <c r="S55" i="58"/>
  <c r="S54" i="58"/>
  <c r="S53" i="58"/>
  <c r="J55" i="58"/>
  <c r="J54" i="58"/>
  <c r="J53" i="58"/>
  <c r="J48" i="58"/>
  <c r="J47" i="58"/>
  <c r="J46" i="58"/>
  <c r="J45" i="58"/>
  <c r="J55" i="57"/>
  <c r="J54" i="57"/>
  <c r="J53" i="57"/>
  <c r="J48" i="57"/>
  <c r="J47" i="57"/>
  <c r="J46" i="57"/>
  <c r="J45" i="57"/>
  <c r="R33" i="59" l="1"/>
  <c r="G52" i="60"/>
  <c r="L26" i="59" l="1"/>
  <c r="G4" i="60"/>
  <c r="AB4" i="59"/>
  <c r="J10" i="59"/>
  <c r="H53" i="60" l="1"/>
  <c r="G47" i="60"/>
  <c r="L25" i="59" s="1"/>
  <c r="D35" i="60"/>
  <c r="G32" i="60"/>
  <c r="L24" i="59" s="1"/>
  <c r="D31" i="60"/>
  <c r="G20" i="60"/>
  <c r="AH57" i="58"/>
  <c r="AH56" i="58"/>
  <c r="O55" i="58"/>
  <c r="D12" i="60"/>
  <c r="O54" i="58"/>
  <c r="O53" i="58"/>
  <c r="S48" i="58"/>
  <c r="S47" i="58"/>
  <c r="S46" i="58"/>
  <c r="O55" i="57"/>
  <c r="O54" i="57"/>
  <c r="O53" i="57"/>
  <c r="AB4" i="32"/>
  <c r="J10" i="32"/>
  <c r="D11" i="60" l="1"/>
  <c r="G53" i="60"/>
  <c r="L23" i="59"/>
  <c r="L33" i="59" s="1"/>
  <c r="X33" i="59" s="1"/>
  <c r="D10" i="60"/>
  <c r="AH58" i="58"/>
  <c r="J56" i="58" s="1"/>
  <c r="O56" i="58" s="1"/>
  <c r="D13" i="60" s="1"/>
  <c r="X45" i="58"/>
  <c r="D9" i="60" s="1"/>
  <c r="AH57" i="57"/>
  <c r="AH56" i="57"/>
  <c r="S48" i="57"/>
  <c r="S47" i="57"/>
  <c r="S46" i="57"/>
  <c r="S45" i="57"/>
  <c r="X53" i="58" l="1"/>
  <c r="L36" i="58" s="1"/>
  <c r="AH58" i="57"/>
  <c r="J56" i="57" s="1"/>
  <c r="D11" i="33" l="1"/>
  <c r="D10" i="33"/>
  <c r="D12" i="33"/>
  <c r="D9" i="33"/>
  <c r="D8" i="60"/>
  <c r="O56" i="57"/>
  <c r="G52" i="33"/>
  <c r="D28" i="60" l="1"/>
  <c r="D53" i="60" s="1"/>
  <c r="G54" i="60" s="1"/>
  <c r="AD33" i="59"/>
  <c r="D13" i="33"/>
  <c r="L36" i="57"/>
  <c r="G47" i="33"/>
  <c r="G20" i="33"/>
  <c r="H53" i="33"/>
  <c r="K40" i="21" l="1"/>
  <c r="K41" i="21"/>
  <c r="K42" i="21"/>
  <c r="K43" i="21"/>
  <c r="K47" i="21"/>
  <c r="K48" i="21"/>
  <c r="K52" i="21"/>
  <c r="K56" i="21"/>
  <c r="R56" i="21"/>
  <c r="T56" i="21" s="1"/>
  <c r="K57" i="21"/>
  <c r="R57" i="21"/>
  <c r="T57" i="21"/>
  <c r="U61" i="21"/>
  <c r="AC61" i="21" s="1"/>
  <c r="K64" i="21"/>
  <c r="K65" i="21"/>
  <c r="T65" i="21"/>
  <c r="K66" i="21"/>
  <c r="T66" i="21"/>
  <c r="Z56" i="21" l="1"/>
  <c r="AO50" i="21" l="1"/>
  <c r="D31" i="33" l="1"/>
  <c r="AM49" i="21" l="1"/>
  <c r="T67" i="21" l="1"/>
  <c r="K67" i="21"/>
  <c r="AM50" i="21"/>
  <c r="AO60" i="21"/>
  <c r="AO49" i="21"/>
  <c r="G32" i="33" l="1"/>
  <c r="D35" i="33"/>
  <c r="G53" i="33" l="1"/>
  <c r="R43" i="21" l="1"/>
  <c r="T43" i="21" s="1"/>
  <c r="R41" i="21"/>
  <c r="T41" i="21" s="1"/>
  <c r="R40" i="21"/>
  <c r="X54" i="21"/>
  <c r="R42" i="21" l="1"/>
  <c r="T40" i="21"/>
  <c r="R47" i="21"/>
  <c r="T47" i="21" s="1"/>
  <c r="R48" i="21" l="1"/>
  <c r="T48" i="21" s="1"/>
  <c r="T42" i="21"/>
  <c r="Z40" i="21" s="1"/>
  <c r="R64" i="21"/>
  <c r="T64" i="21" s="1"/>
  <c r="Z64" i="21" s="1"/>
  <c r="X53" i="21"/>
  <c r="U53" i="21"/>
  <c r="R52" i="21" l="1"/>
  <c r="T52" i="21" s="1"/>
  <c r="L26" i="32"/>
  <c r="L25" i="32"/>
  <c r="L24" i="32"/>
  <c r="R33" i="32"/>
  <c r="L23" i="32"/>
  <c r="L33" i="32" l="1"/>
  <c r="X33" i="32" s="1"/>
  <c r="U60" i="21" l="1"/>
  <c r="AC60" i="21" s="1"/>
  <c r="Z62" i="21" s="1"/>
  <c r="AM51" i="21" l="1"/>
  <c r="K49" i="21" s="1"/>
  <c r="R49" i="21" l="1"/>
  <c r="T49" i="21" s="1"/>
  <c r="Z47" i="21" s="1"/>
  <c r="M35" i="21" l="1"/>
  <c r="D8" i="33"/>
  <c r="AJ33" i="59" s="1"/>
  <c r="D28" i="33" l="1"/>
  <c r="D53" i="33" s="1"/>
  <c r="G54" i="33" s="1"/>
  <c r="AD33" i="32"/>
  <c r="AJ33"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tanaka040</author>
    <author>Hakamata101</author>
    <author>ito020</author>
    <author>Matsuhashi101</author>
  </authors>
  <commentList>
    <comment ref="M37" authorId="0" shapeId="0" xr:uid="{00000000-0006-0000-0000-000001000000}">
      <text>
        <r>
          <rPr>
            <sz val="9"/>
            <color indexed="81"/>
            <rFont val="ＭＳ Ｐゴシック"/>
            <family val="3"/>
            <charset val="128"/>
          </rPr>
          <t xml:space="preserve">定員を入力すると、自動的に基本単価が入力されますので必ず定員数を入れてください。
</t>
        </r>
      </text>
    </comment>
    <comment ref="K51" authorId="1" shapeId="0" xr:uid="{00000000-0006-0000-0000-000002000000}">
      <text>
        <r>
          <rPr>
            <sz val="9"/>
            <color indexed="81"/>
            <rFont val="MS P ゴシック"/>
            <family val="3"/>
            <charset val="128"/>
          </rPr>
          <t>加算を受ける場合はチェックを入れてください。</t>
        </r>
      </text>
    </comment>
    <comment ref="J55" authorId="2" shapeId="0" xr:uid="{00000000-0006-0000-0000-000004000000}">
      <text>
        <r>
          <rPr>
            <b/>
            <sz val="9"/>
            <color indexed="81"/>
            <rFont val="ＭＳ Ｐゴシック"/>
            <family val="3"/>
            <charset val="128"/>
          </rPr>
          <t>技能・経験に着目した加算を受ける施設は必ず入力して下さい。*3歳児加算を受けている場合は配置基準数算出が異なるので注意すること。
「令和６年度技能・経験に着目した加算賃金改善計画書（第5号様式別紙）」の「②の１年齢別職員数」を記入してください。</t>
        </r>
      </text>
    </comment>
    <comment ref="R64" authorId="3" shapeId="0" xr:uid="{08D06B72-227E-4BAC-89E8-A99B1DA94218}">
      <text>
        <r>
          <rPr>
            <b/>
            <sz val="9"/>
            <color indexed="81"/>
            <rFont val="MS P ゴシック"/>
            <family val="3"/>
            <charset val="128"/>
          </rPr>
          <t>Matsuhashi101:</t>
        </r>
        <r>
          <rPr>
            <sz val="9"/>
            <color indexed="81"/>
            <rFont val="MS P ゴシック"/>
            <family val="3"/>
            <charset val="128"/>
          </rPr>
          <t xml:space="preserve">
区外児童も含む</t>
        </r>
      </text>
    </comment>
  </commentList>
</comments>
</file>

<file path=xl/sharedStrings.xml><?xml version="1.0" encoding="utf-8"?>
<sst xmlns="http://schemas.openxmlformats.org/spreadsheetml/2006/main" count="647" uniqueCount="248">
  <si>
    <t>年</t>
    <rPh sb="0" eb="1">
      <t>ネン</t>
    </rPh>
    <phoneticPr fontId="4"/>
  </si>
  <si>
    <t>月</t>
    <rPh sb="0" eb="1">
      <t>ツキ</t>
    </rPh>
    <phoneticPr fontId="4"/>
  </si>
  <si>
    <t>日</t>
    <rPh sb="0" eb="1">
      <t>ニチ</t>
    </rPh>
    <phoneticPr fontId="4"/>
  </si>
  <si>
    <t>世田谷区長　　あて</t>
    <rPh sb="0" eb="3">
      <t>セタガヤ</t>
    </rPh>
    <rPh sb="3" eb="5">
      <t>クチョウ</t>
    </rPh>
    <phoneticPr fontId="4"/>
  </si>
  <si>
    <t>記</t>
    <rPh sb="0" eb="1">
      <t>キ</t>
    </rPh>
    <phoneticPr fontId="4"/>
  </si>
  <si>
    <t>円</t>
  </si>
  <si>
    <t>円</t>
    <rPh sb="0" eb="1">
      <t>エン</t>
    </rPh>
    <phoneticPr fontId="4"/>
  </si>
  <si>
    <t>算出基礎</t>
  </si>
  <si>
    <t>（基本額）</t>
  </si>
  <si>
    <t>４　補助金交付申請額及びその算出基礎</t>
    <phoneticPr fontId="4"/>
  </si>
  <si>
    <t>０歳児</t>
    <rPh sb="1" eb="3">
      <t>サイジ</t>
    </rPh>
    <phoneticPr fontId="4"/>
  </si>
  <si>
    <t>１～２歳児</t>
    <rPh sb="3" eb="4">
      <t>サイ</t>
    </rPh>
    <rPh sb="4" eb="5">
      <t>ジ</t>
    </rPh>
    <phoneticPr fontId="4"/>
  </si>
  <si>
    <t>３歳児</t>
    <rPh sb="1" eb="3">
      <t>サイジ</t>
    </rPh>
    <phoneticPr fontId="4"/>
  </si>
  <si>
    <t>４歳児以上</t>
    <rPh sb="1" eb="2">
      <t>サイ</t>
    </rPh>
    <rPh sb="2" eb="3">
      <t>ジ</t>
    </rPh>
    <rPh sb="3" eb="5">
      <t>イジョウ</t>
    </rPh>
    <phoneticPr fontId="4"/>
  </si>
  <si>
    <t>月</t>
  </si>
  <si>
    <t>人</t>
    <rPh sb="0" eb="1">
      <t>ニン</t>
    </rPh>
    <phoneticPr fontId="4"/>
  </si>
  <si>
    <t>項目　</t>
    <rPh sb="0" eb="2">
      <t>コウモク</t>
    </rPh>
    <phoneticPr fontId="4"/>
  </si>
  <si>
    <t>申　請　額</t>
    <rPh sb="0" eb="1">
      <t>サル</t>
    </rPh>
    <rPh sb="2" eb="3">
      <t>ショウ</t>
    </rPh>
    <rPh sb="4" eb="5">
      <t>ガク</t>
    </rPh>
    <phoneticPr fontId="4"/>
  </si>
  <si>
    <t>金　額</t>
    <rPh sb="0" eb="1">
      <t>キン</t>
    </rPh>
    <rPh sb="2" eb="3">
      <t>ガク</t>
    </rPh>
    <phoneticPr fontId="4"/>
  </si>
  <si>
    <t>人　数</t>
    <rPh sb="0" eb="1">
      <t>ヒト</t>
    </rPh>
    <rPh sb="2" eb="3">
      <t>カズ</t>
    </rPh>
    <phoneticPr fontId="4"/>
  </si>
  <si>
    <t>月　数</t>
    <rPh sb="0" eb="1">
      <t>ツキ</t>
    </rPh>
    <rPh sb="2" eb="3">
      <t>カズ</t>
    </rPh>
    <phoneticPr fontId="4"/>
  </si>
  <si>
    <t>（加算額）</t>
    <rPh sb="1" eb="3">
      <t>カサン</t>
    </rPh>
    <phoneticPr fontId="4"/>
  </si>
  <si>
    <t>加算単価</t>
    <rPh sb="0" eb="2">
      <t>カサン</t>
    </rPh>
    <rPh sb="2" eb="4">
      <t>タンカ</t>
    </rPh>
    <phoneticPr fontId="4"/>
  </si>
  <si>
    <t>　区分</t>
    <rPh sb="1" eb="3">
      <t>クブン</t>
    </rPh>
    <phoneticPr fontId="4"/>
  </si>
  <si>
    <t>２　補助事業の内容</t>
    <phoneticPr fontId="4"/>
  </si>
  <si>
    <t>５  添付書類</t>
    <phoneticPr fontId="4"/>
  </si>
  <si>
    <t>世田谷区認証保育所運営費補助金交付申請書</t>
    <phoneticPr fontId="4"/>
  </si>
  <si>
    <t>　　補助金交付申請額</t>
    <phoneticPr fontId="4"/>
  </si>
  <si>
    <t>第1号様式（第6条関係）</t>
    <rPh sb="0" eb="1">
      <t>ダイ</t>
    </rPh>
    <rPh sb="2" eb="3">
      <t>ゴウ</t>
    </rPh>
    <rPh sb="3" eb="5">
      <t>ヨウシキ</t>
    </rPh>
    <rPh sb="6" eb="7">
      <t>ダイ</t>
    </rPh>
    <rPh sb="8" eb="9">
      <t>ジョウ</t>
    </rPh>
    <rPh sb="9" eb="11">
      <t>カンケイ</t>
    </rPh>
    <phoneticPr fontId="4"/>
  </si>
  <si>
    <t>３　補助事業の配分
　　別紙補助事業計画書記載のとおり</t>
    <phoneticPr fontId="4"/>
  </si>
  <si>
    <t>（１）補助事業の名称</t>
    <rPh sb="3" eb="5">
      <t>ホジョ</t>
    </rPh>
    <rPh sb="5" eb="7">
      <t>ジギョウ</t>
    </rPh>
    <rPh sb="8" eb="10">
      <t>メイショウ</t>
    </rPh>
    <phoneticPr fontId="4"/>
  </si>
  <si>
    <t>（２）補助事業の実施場所ほか</t>
    <rPh sb="3" eb="5">
      <t>ホジョ</t>
    </rPh>
    <rPh sb="5" eb="7">
      <t>ジギョウ</t>
    </rPh>
    <rPh sb="8" eb="10">
      <t>ジッシ</t>
    </rPh>
    <rPh sb="10" eb="12">
      <t>バショ</t>
    </rPh>
    <phoneticPr fontId="4"/>
  </si>
  <si>
    <t>冷暖房費
（４月～３月まで）</t>
    <rPh sb="0" eb="3">
      <t>レイダンボウ</t>
    </rPh>
    <rPh sb="3" eb="4">
      <t>ヒ</t>
    </rPh>
    <rPh sb="7" eb="8">
      <t>ガツ</t>
    </rPh>
    <rPh sb="10" eb="11">
      <t>ガツ</t>
    </rPh>
    <phoneticPr fontId="4"/>
  </si>
  <si>
    <t>※減価償却費加算又は賃借料加算の当てはまる方に○をつけてください。</t>
    <rPh sb="1" eb="3">
      <t>ゲンカ</t>
    </rPh>
    <rPh sb="3" eb="5">
      <t>ショウキャク</t>
    </rPh>
    <rPh sb="5" eb="6">
      <t>ヒ</t>
    </rPh>
    <rPh sb="6" eb="8">
      <t>カサン</t>
    </rPh>
    <rPh sb="8" eb="9">
      <t>マタ</t>
    </rPh>
    <rPh sb="10" eb="12">
      <t>チンシャク</t>
    </rPh>
    <rPh sb="12" eb="13">
      <t>リョウ</t>
    </rPh>
    <rPh sb="13" eb="15">
      <t>カサン</t>
    </rPh>
    <rPh sb="16" eb="17">
      <t>ア</t>
    </rPh>
    <rPh sb="21" eb="22">
      <t>ホウ</t>
    </rPh>
    <phoneticPr fontId="4"/>
  </si>
  <si>
    <t>減価償却費加算</t>
    <rPh sb="0" eb="2">
      <t>ゲンカ</t>
    </rPh>
    <rPh sb="2" eb="4">
      <t>ショウキャク</t>
    </rPh>
    <rPh sb="4" eb="5">
      <t>ヒ</t>
    </rPh>
    <rPh sb="5" eb="7">
      <t>カサン</t>
    </rPh>
    <phoneticPr fontId="4"/>
  </si>
  <si>
    <t>賃借料加算</t>
    <rPh sb="0" eb="2">
      <t>チンシャク</t>
    </rPh>
    <rPh sb="2" eb="3">
      <t>リョウ</t>
    </rPh>
    <rPh sb="3" eb="5">
      <t>カサン</t>
    </rPh>
    <phoneticPr fontId="4"/>
  </si>
  <si>
    <t>定員</t>
    <rPh sb="0" eb="2">
      <t>テイイン</t>
    </rPh>
    <phoneticPr fontId="4"/>
  </si>
  <si>
    <t>0歳児</t>
    <rPh sb="1" eb="3">
      <t>サイジ</t>
    </rPh>
    <phoneticPr fontId="4"/>
  </si>
  <si>
    <t>1～2歳児</t>
    <rPh sb="3" eb="5">
      <t>サイジ</t>
    </rPh>
    <phoneticPr fontId="4"/>
  </si>
  <si>
    <t>3歳児</t>
    <rPh sb="1" eb="3">
      <t>サイジ</t>
    </rPh>
    <phoneticPr fontId="4"/>
  </si>
  <si>
    <t>4歳児以上</t>
    <rPh sb="1" eb="3">
      <t>サイジ</t>
    </rPh>
    <rPh sb="3" eb="5">
      <t>イジョウ</t>
    </rPh>
    <phoneticPr fontId="4"/>
  </si>
  <si>
    <t>単価</t>
    <rPh sb="0" eb="2">
      <t>タンカ</t>
    </rPh>
    <phoneticPr fontId="4"/>
  </si>
  <si>
    <t>技能・経験着目第3職層</t>
    <rPh sb="0" eb="2">
      <t>ギノウ</t>
    </rPh>
    <rPh sb="3" eb="5">
      <t>ケイケン</t>
    </rPh>
    <rPh sb="5" eb="7">
      <t>チャクモク</t>
    </rPh>
    <rPh sb="7" eb="8">
      <t>ダイ</t>
    </rPh>
    <rPh sb="9" eb="10">
      <t>ショク</t>
    </rPh>
    <rPh sb="10" eb="11">
      <t>ソウ</t>
    </rPh>
    <phoneticPr fontId="4"/>
  </si>
  <si>
    <t>技能・経験着目第4職層</t>
    <rPh sb="0" eb="2">
      <t>ギノウ</t>
    </rPh>
    <rPh sb="3" eb="5">
      <t>ケイケン</t>
    </rPh>
    <rPh sb="5" eb="7">
      <t>チャクモク</t>
    </rPh>
    <rPh sb="7" eb="8">
      <t>ダイ</t>
    </rPh>
    <rPh sb="9" eb="10">
      <t>ショク</t>
    </rPh>
    <rPh sb="10" eb="11">
      <t>ソウ</t>
    </rPh>
    <phoneticPr fontId="4"/>
  </si>
  <si>
    <t xml:space="preserve">   </t>
    <phoneticPr fontId="4"/>
  </si>
  <si>
    <t>３歳児配置改善加算</t>
    <rPh sb="1" eb="3">
      <t>サイジ</t>
    </rPh>
    <rPh sb="3" eb="5">
      <t>ハイチ</t>
    </rPh>
    <rPh sb="5" eb="7">
      <t>カイゼン</t>
    </rPh>
    <rPh sb="7" eb="9">
      <t>カサン</t>
    </rPh>
    <phoneticPr fontId="4"/>
  </si>
  <si>
    <t>～</t>
    <phoneticPr fontId="4"/>
  </si>
  <si>
    <t>３歳児配置加算</t>
    <rPh sb="1" eb="3">
      <t>サイジ</t>
    </rPh>
    <rPh sb="3" eb="5">
      <t>ハイチ</t>
    </rPh>
    <rPh sb="5" eb="7">
      <t>カサン</t>
    </rPh>
    <phoneticPr fontId="23"/>
  </si>
  <si>
    <t>１歳児</t>
    <rPh sb="1" eb="3">
      <t>サイジ</t>
    </rPh>
    <phoneticPr fontId="4"/>
  </si>
  <si>
    <t>０歳児</t>
    <rPh sb="1" eb="3">
      <t>サイジ</t>
    </rPh>
    <phoneticPr fontId="4"/>
  </si>
  <si>
    <t>人</t>
    <rPh sb="0" eb="1">
      <t>ニン</t>
    </rPh>
    <phoneticPr fontId="4"/>
  </si>
  <si>
    <t>冷暖房費</t>
    <rPh sb="0" eb="4">
      <t>レイダンボウヒ</t>
    </rPh>
    <phoneticPr fontId="4"/>
  </si>
  <si>
    <t>円</t>
    <phoneticPr fontId="4"/>
  </si>
  <si>
    <t>対象児童数(区外児含む)</t>
    <rPh sb="0" eb="2">
      <t>タイショウ</t>
    </rPh>
    <rPh sb="2" eb="4">
      <t>ジドウ</t>
    </rPh>
    <rPh sb="4" eb="5">
      <t>スウ</t>
    </rPh>
    <rPh sb="6" eb="8">
      <t>クガイ</t>
    </rPh>
    <rPh sb="8" eb="9">
      <t>ジ</t>
    </rPh>
    <rPh sb="9" eb="10">
      <t>フク</t>
    </rPh>
    <phoneticPr fontId="4"/>
  </si>
  <si>
    <t xml:space="preserve"> １歳児受入促進事業の開始を届出ます。</t>
    <rPh sb="2" eb="4">
      <t>サイジ</t>
    </rPh>
    <rPh sb="4" eb="6">
      <t>ウケイレ</t>
    </rPh>
    <rPh sb="6" eb="8">
      <t>ソクシン</t>
    </rPh>
    <rPh sb="8" eb="10">
      <t>ジギョウ</t>
    </rPh>
    <rPh sb="11" eb="13">
      <t>カイシ</t>
    </rPh>
    <rPh sb="14" eb="16">
      <t>トドケデ</t>
    </rPh>
    <phoneticPr fontId="4"/>
  </si>
  <si>
    <t>１歳児受入促進加算</t>
    <rPh sb="1" eb="3">
      <t>サイジ</t>
    </rPh>
    <rPh sb="3" eb="5">
      <t>ウケイレ</t>
    </rPh>
    <rPh sb="5" eb="7">
      <t>ソクシン</t>
    </rPh>
    <rPh sb="7" eb="9">
      <t>カサン</t>
    </rPh>
    <phoneticPr fontId="4"/>
  </si>
  <si>
    <t>加算額算定職員数</t>
    <rPh sb="0" eb="3">
      <t>カサンガク</t>
    </rPh>
    <rPh sb="3" eb="5">
      <t>サンテイ</t>
    </rPh>
    <rPh sb="5" eb="7">
      <t>ショクイン</t>
    </rPh>
    <rPh sb="7" eb="8">
      <t>スウ</t>
    </rPh>
    <phoneticPr fontId="4"/>
  </si>
  <si>
    <t>（１）認証保育所毎月初日現在在籍児童名簿</t>
  </si>
  <si>
    <t>（２）児童の契約書写</t>
  </si>
  <si>
    <t>給食費</t>
    <rPh sb="0" eb="3">
      <t>キュウショクヒ</t>
    </rPh>
    <phoneticPr fontId="4"/>
  </si>
  <si>
    <t>令和</t>
    <rPh sb="0" eb="2">
      <t>レイ</t>
    </rPh>
    <phoneticPr fontId="4"/>
  </si>
  <si>
    <t>年度運営費補助事業計画書</t>
    <rPh sb="2" eb="4">
      <t>ウンエイ</t>
    </rPh>
    <rPh sb="4" eb="5">
      <t>ヒ</t>
    </rPh>
    <phoneticPr fontId="4"/>
  </si>
  <si>
    <t>施設の名称　　</t>
    <rPh sb="3" eb="5">
      <t>メイショウ</t>
    </rPh>
    <phoneticPr fontId="4"/>
  </si>
  <si>
    <t>１　補助事業の内容</t>
  </si>
  <si>
    <t>　（１）補助事業の名称</t>
    <phoneticPr fontId="4"/>
  </si>
  <si>
    <t>世田谷区認証保育所運営費補助事業</t>
    <rPh sb="9" eb="11">
      <t>ウンエイ</t>
    </rPh>
    <rPh sb="11" eb="12">
      <t>ヒ</t>
    </rPh>
    <rPh sb="12" eb="14">
      <t>ホジョ</t>
    </rPh>
    <phoneticPr fontId="4"/>
  </si>
  <si>
    <t>　（２）補助事業の実施場所　　</t>
  </si>
  <si>
    <t>　（３）補助事業の実施期間</t>
    <phoneticPr fontId="4"/>
  </si>
  <si>
    <t>年</t>
    <phoneticPr fontId="4"/>
  </si>
  <si>
    <t>月</t>
    <rPh sb="0" eb="1">
      <t>ガツ</t>
    </rPh>
    <phoneticPr fontId="4"/>
  </si>
  <si>
    <t>　（４）補助事業の考え方</t>
  </si>
  <si>
    <t>　　　</t>
  </si>
  <si>
    <t>２　所要経費の配分</t>
  </si>
  <si>
    <t>経費の項目</t>
  </si>
  <si>
    <t>①経費所要額</t>
  </si>
  <si>
    <t>②保育料収入</t>
  </si>
  <si>
    <t>③差引額（①－②）</t>
  </si>
  <si>
    <t>④補助対象額</t>
  </si>
  <si>
    <t>⑤補助金申請額</t>
  </si>
  <si>
    <t>人件費</t>
  </si>
  <si>
    <t>事業費</t>
    <rPh sb="0" eb="3">
      <t>ジギョウヒ</t>
    </rPh>
    <phoneticPr fontId="4"/>
  </si>
  <si>
    <t>事務費</t>
    <rPh sb="0" eb="3">
      <t>ジムヒ</t>
    </rPh>
    <phoneticPr fontId="4"/>
  </si>
  <si>
    <t>その他</t>
    <rPh sb="2" eb="3">
      <t>タ</t>
    </rPh>
    <phoneticPr fontId="4"/>
  </si>
  <si>
    <t>施設の名称</t>
    <rPh sb="0" eb="2">
      <t>シセツ</t>
    </rPh>
    <rPh sb="3" eb="5">
      <t>メイショウ</t>
    </rPh>
    <phoneticPr fontId="4"/>
  </si>
  <si>
    <t>１　  年度における収支の状況</t>
    <rPh sb="4" eb="6">
      <t>ネンド</t>
    </rPh>
    <rPh sb="10" eb="12">
      <t>シュウシ</t>
    </rPh>
    <rPh sb="13" eb="15">
      <t>ジョウキョウ</t>
    </rPh>
    <phoneticPr fontId="4"/>
  </si>
  <si>
    <t>収  入  関  係</t>
    <rPh sb="0" eb="1">
      <t>オサム</t>
    </rPh>
    <rPh sb="3" eb="4">
      <t>イ</t>
    </rPh>
    <rPh sb="6" eb="7">
      <t>セキ</t>
    </rPh>
    <rPh sb="9" eb="10">
      <t>カカリ</t>
    </rPh>
    <phoneticPr fontId="4"/>
  </si>
  <si>
    <t>項   目</t>
    <rPh sb="0" eb="1">
      <t>コウ</t>
    </rPh>
    <rPh sb="4" eb="5">
      <t>メ</t>
    </rPh>
    <phoneticPr fontId="4"/>
  </si>
  <si>
    <t>金　額（円）</t>
    <rPh sb="0" eb="1">
      <t>キン</t>
    </rPh>
    <rPh sb="2" eb="3">
      <t>ガク</t>
    </rPh>
    <rPh sb="4" eb="5">
      <t>エン</t>
    </rPh>
    <phoneticPr fontId="4"/>
  </si>
  <si>
    <t>支出金額のうち
世田谷区運営費補助金充当額
               (円)</t>
    <rPh sb="0" eb="2">
      <t>シシュツ</t>
    </rPh>
    <rPh sb="2" eb="4">
      <t>キンガク</t>
    </rPh>
    <rPh sb="8" eb="12">
      <t>セタガヤク</t>
    </rPh>
    <rPh sb="12" eb="15">
      <t>ウンエイヒ</t>
    </rPh>
    <rPh sb="15" eb="18">
      <t>ホジョ</t>
    </rPh>
    <rPh sb="18" eb="20">
      <t>ジュウトウ</t>
    </rPh>
    <rPh sb="20" eb="21">
      <t>ガク</t>
    </rPh>
    <rPh sb="38" eb="39">
      <t>エン</t>
    </rPh>
    <phoneticPr fontId="4"/>
  </si>
  <si>
    <t>補助金収入</t>
    <rPh sb="0" eb="3">
      <t>ホジョキン</t>
    </rPh>
    <rPh sb="3" eb="5">
      <t>シュウニュウ</t>
    </rPh>
    <phoneticPr fontId="4"/>
  </si>
  <si>
    <t>世田谷区運営費補助</t>
    <rPh sb="0" eb="4">
      <t>セタガヤク</t>
    </rPh>
    <rPh sb="4" eb="7">
      <t>ウンエイヒ</t>
    </rPh>
    <rPh sb="7" eb="9">
      <t>ホジョ</t>
    </rPh>
    <phoneticPr fontId="4"/>
  </si>
  <si>
    <t>人件費</t>
    <rPh sb="0" eb="3">
      <t>ジンケンヒ</t>
    </rPh>
    <phoneticPr fontId="4"/>
  </si>
  <si>
    <t>常勤職員給与</t>
    <rPh sb="0" eb="2">
      <t>ジョウキン</t>
    </rPh>
    <rPh sb="2" eb="4">
      <t>ショクイン</t>
    </rPh>
    <rPh sb="4" eb="6">
      <t>キュウヨ</t>
    </rPh>
    <phoneticPr fontId="4"/>
  </si>
  <si>
    <t>基本額</t>
    <rPh sb="0" eb="2">
      <t>キホン</t>
    </rPh>
    <rPh sb="2" eb="3">
      <t>ガク</t>
    </rPh>
    <phoneticPr fontId="4"/>
  </si>
  <si>
    <t>常勤職員賞与</t>
    <rPh sb="0" eb="2">
      <t>ジョウキン</t>
    </rPh>
    <rPh sb="2" eb="4">
      <t>ショクイン</t>
    </rPh>
    <rPh sb="4" eb="6">
      <t>ショウヨ</t>
    </rPh>
    <phoneticPr fontId="4"/>
  </si>
  <si>
    <t>加算額</t>
    <rPh sb="0" eb="3">
      <t>カサンガク</t>
    </rPh>
    <phoneticPr fontId="4"/>
  </si>
  <si>
    <t>冷暖房費</t>
    <rPh sb="0" eb="3">
      <t>レイダンボウ</t>
    </rPh>
    <rPh sb="3" eb="4">
      <t>ヒ</t>
    </rPh>
    <phoneticPr fontId="4"/>
  </si>
  <si>
    <t>非常勤職員給与</t>
    <rPh sb="0" eb="3">
      <t>ヒジョウキン</t>
    </rPh>
    <rPh sb="3" eb="5">
      <t>ショクイン</t>
    </rPh>
    <rPh sb="5" eb="7">
      <t>キュウヨ</t>
    </rPh>
    <phoneticPr fontId="4"/>
  </si>
  <si>
    <t>派遣職員費</t>
    <rPh sb="0" eb="4">
      <t>ハケ</t>
    </rPh>
    <rPh sb="4" eb="5">
      <t>ヒ</t>
    </rPh>
    <phoneticPr fontId="4"/>
  </si>
  <si>
    <t>退職金給付</t>
    <rPh sb="0" eb="3">
      <t>タイショクキン</t>
    </rPh>
    <rPh sb="3" eb="5">
      <t>キュウフ</t>
    </rPh>
    <phoneticPr fontId="4"/>
  </si>
  <si>
    <t>法定福利費</t>
    <rPh sb="0" eb="2">
      <t>ホウテイ</t>
    </rPh>
    <rPh sb="2" eb="5">
      <t>フクリヒ</t>
    </rPh>
    <phoneticPr fontId="4"/>
  </si>
  <si>
    <t>その他人件費</t>
    <rPh sb="2" eb="3">
      <t>タ</t>
    </rPh>
    <rPh sb="3" eb="6">
      <t>ジンケンヒ</t>
    </rPh>
    <phoneticPr fontId="4"/>
  </si>
  <si>
    <t>運営費補助(世田谷区以外)</t>
    <rPh sb="0" eb="3">
      <t>ウンエイヒ</t>
    </rPh>
    <rPh sb="3" eb="5">
      <t>ホジョ</t>
    </rPh>
    <rPh sb="6" eb="10">
      <t>セタガヤク</t>
    </rPh>
    <rPh sb="10" eb="12">
      <t>イガイ</t>
    </rPh>
    <phoneticPr fontId="4"/>
  </si>
  <si>
    <t>計⑤</t>
    <rPh sb="0" eb="1">
      <t>ケイ</t>
    </rPh>
    <phoneticPr fontId="4"/>
  </si>
  <si>
    <t>保健衛生費</t>
    <rPh sb="0" eb="2">
      <t>ホケン</t>
    </rPh>
    <rPh sb="2" eb="4">
      <t>エイセイ</t>
    </rPh>
    <rPh sb="4" eb="5">
      <t>ヒ</t>
    </rPh>
    <phoneticPr fontId="4"/>
  </si>
  <si>
    <t>保育材料費</t>
    <rPh sb="0" eb="2">
      <t>ホイク</t>
    </rPh>
    <rPh sb="2" eb="5">
      <t>ザイリョウヒ</t>
    </rPh>
    <phoneticPr fontId="4"/>
  </si>
  <si>
    <t>水道光熱費</t>
    <rPh sb="0" eb="2">
      <t>スイドウ</t>
    </rPh>
    <rPh sb="2" eb="5">
      <t>コウネツヒ</t>
    </rPh>
    <phoneticPr fontId="4"/>
  </si>
  <si>
    <t>消耗品費</t>
    <rPh sb="0" eb="2">
      <t>ショウモウ</t>
    </rPh>
    <rPh sb="2" eb="3">
      <t>ヒン</t>
    </rPh>
    <rPh sb="3" eb="4">
      <t>ヒ</t>
    </rPh>
    <phoneticPr fontId="4"/>
  </si>
  <si>
    <t>備品費</t>
    <rPh sb="0" eb="2">
      <t>ビヒン</t>
    </rPh>
    <rPh sb="2" eb="3">
      <t>ヒ</t>
    </rPh>
    <phoneticPr fontId="4"/>
  </si>
  <si>
    <t>計①</t>
    <rPh sb="0" eb="1">
      <t>ケイ</t>
    </rPh>
    <phoneticPr fontId="4"/>
  </si>
  <si>
    <t>保育料等</t>
    <rPh sb="0" eb="3">
      <t>ホイクリョウ</t>
    </rPh>
    <rPh sb="3" eb="4">
      <t>トウ</t>
    </rPh>
    <phoneticPr fontId="4"/>
  </si>
  <si>
    <t>利用料収入</t>
    <rPh sb="0" eb="5">
      <t>リヨウ</t>
    </rPh>
    <phoneticPr fontId="4"/>
  </si>
  <si>
    <t>その他保護者負担金</t>
    <rPh sb="2" eb="3">
      <t>タ</t>
    </rPh>
    <rPh sb="3" eb="6">
      <t>ホゴ</t>
    </rPh>
    <rPh sb="6" eb="9">
      <t>フタンキン</t>
    </rPh>
    <phoneticPr fontId="4"/>
  </si>
  <si>
    <t>計②</t>
    <rPh sb="0" eb="1">
      <t>ケイ</t>
    </rPh>
    <phoneticPr fontId="4"/>
  </si>
  <si>
    <t>寄付金</t>
    <rPh sb="0" eb="3">
      <t>キフキン</t>
    </rPh>
    <phoneticPr fontId="4"/>
  </si>
  <si>
    <t>計⑥</t>
    <rPh sb="0" eb="1">
      <t>ケイ</t>
    </rPh>
    <phoneticPr fontId="4"/>
  </si>
  <si>
    <t>雑収入</t>
    <rPh sb="0" eb="1">
      <t>ザツ</t>
    </rPh>
    <rPh sb="1" eb="3">
      <t>シュウ</t>
    </rPh>
    <phoneticPr fontId="4"/>
  </si>
  <si>
    <t>福利厚生費</t>
    <rPh sb="0" eb="2">
      <t>フクリ</t>
    </rPh>
    <rPh sb="2" eb="4">
      <t>コウセイ</t>
    </rPh>
    <rPh sb="4" eb="5">
      <t>ヒ</t>
    </rPh>
    <phoneticPr fontId="4"/>
  </si>
  <si>
    <t>その他収入</t>
    <rPh sb="2" eb="3">
      <t>タ</t>
    </rPh>
    <rPh sb="3" eb="5">
      <t>シュウニュウ</t>
    </rPh>
    <phoneticPr fontId="4"/>
  </si>
  <si>
    <t>旅費交通費</t>
    <rPh sb="0" eb="2">
      <t>リョヒ</t>
    </rPh>
    <rPh sb="2" eb="5">
      <t>コウツウヒ</t>
    </rPh>
    <phoneticPr fontId="4"/>
  </si>
  <si>
    <t>計③</t>
    <rPh sb="0" eb="1">
      <t>ケイ</t>
    </rPh>
    <phoneticPr fontId="4"/>
  </si>
  <si>
    <t>研修研究費</t>
    <rPh sb="0" eb="2">
      <t>ケンシュウ</t>
    </rPh>
    <rPh sb="2" eb="5">
      <t>ケンキュウヒ</t>
    </rPh>
    <phoneticPr fontId="4"/>
  </si>
  <si>
    <t>事務消耗品費</t>
    <rPh sb="0" eb="5">
      <t>ジムショウモウヒン</t>
    </rPh>
    <rPh sb="5" eb="6">
      <t>ヒ</t>
    </rPh>
    <phoneticPr fontId="4"/>
  </si>
  <si>
    <t>印刷製本費</t>
    <rPh sb="0" eb="4">
      <t>インサツセイホン</t>
    </rPh>
    <rPh sb="4" eb="5">
      <t>ヒ</t>
    </rPh>
    <phoneticPr fontId="4"/>
  </si>
  <si>
    <t>修繕費</t>
    <rPh sb="0" eb="3">
      <t>シュウゼンヒ</t>
    </rPh>
    <phoneticPr fontId="4"/>
  </si>
  <si>
    <t>通信運搬費</t>
    <rPh sb="0" eb="2">
      <t>ツウシン</t>
    </rPh>
    <rPh sb="2" eb="5">
      <t>ウンパンヒ</t>
    </rPh>
    <phoneticPr fontId="4"/>
  </si>
  <si>
    <t>広告費</t>
    <rPh sb="0" eb="3">
      <t>コウコクヒ</t>
    </rPh>
    <phoneticPr fontId="4"/>
  </si>
  <si>
    <t>業務委託費</t>
    <rPh sb="0" eb="2">
      <t>ギョウム</t>
    </rPh>
    <rPh sb="2" eb="4">
      <t>イタク</t>
    </rPh>
    <rPh sb="4" eb="5">
      <t>ヒ</t>
    </rPh>
    <phoneticPr fontId="4"/>
  </si>
  <si>
    <t>土地建物賃借料</t>
    <rPh sb="0" eb="2">
      <t>トチ</t>
    </rPh>
    <rPh sb="2" eb="4">
      <t>タテモノ</t>
    </rPh>
    <rPh sb="4" eb="7">
      <t>チンシャク</t>
    </rPh>
    <phoneticPr fontId="4"/>
  </si>
  <si>
    <t>租税公課</t>
    <rPh sb="0" eb="2">
      <t>ソゼイ</t>
    </rPh>
    <rPh sb="2" eb="4">
      <t>コウカ</t>
    </rPh>
    <phoneticPr fontId="4"/>
  </si>
  <si>
    <t>計⑦</t>
    <rPh sb="0" eb="1">
      <t>ケイ</t>
    </rPh>
    <phoneticPr fontId="4"/>
  </si>
  <si>
    <t>その他支出(下記に項目追加)</t>
    <rPh sb="2" eb="3">
      <t>タ</t>
    </rPh>
    <rPh sb="3" eb="5">
      <t>シシュツ</t>
    </rPh>
    <rPh sb="6" eb="8">
      <t>カキ</t>
    </rPh>
    <rPh sb="9" eb="11">
      <t>コウモク</t>
    </rPh>
    <rPh sb="11" eb="13">
      <t>ツイカ</t>
    </rPh>
    <phoneticPr fontId="4"/>
  </si>
  <si>
    <t>次年度繰越</t>
    <rPh sb="0" eb="3">
      <t>ジネンド</t>
    </rPh>
    <rPh sb="3" eb="5">
      <t>クリコシ</t>
    </rPh>
    <phoneticPr fontId="4"/>
  </si>
  <si>
    <t>前年度繰越金④</t>
    <rPh sb="0" eb="3">
      <t>ゼンネンド</t>
    </rPh>
    <rPh sb="3" eb="5">
      <t>クリコシ</t>
    </rPh>
    <rPh sb="5" eb="6">
      <t>キン</t>
    </rPh>
    <phoneticPr fontId="4"/>
  </si>
  <si>
    <t>計⑧</t>
    <rPh sb="0" eb="1">
      <t>ケイ</t>
    </rPh>
    <phoneticPr fontId="4"/>
  </si>
  <si>
    <t>A　収入合計（①＋②＋③＋④）</t>
    <rPh sb="2" eb="4">
      <t>シュウニュウ</t>
    </rPh>
    <rPh sb="4" eb="6">
      <t>ゴウケイ</t>
    </rPh>
    <phoneticPr fontId="4"/>
  </si>
  <si>
    <t>B 支出合計（⑤＋⑥＋⑦＋⑧）</t>
    <rPh sb="2" eb="4">
      <t>シシュツ</t>
    </rPh>
    <rPh sb="4" eb="6">
      <t>ゴウケイ</t>
    </rPh>
    <phoneticPr fontId="4"/>
  </si>
  <si>
    <t>C　差引剰余額（A－B）</t>
    <rPh sb="2" eb="3">
      <t>サ</t>
    </rPh>
    <rPh sb="3" eb="4">
      <t>ヒ</t>
    </rPh>
    <rPh sb="4" eb="6">
      <t>ジョウヨ</t>
    </rPh>
    <rPh sb="6" eb="7">
      <t>ガク</t>
    </rPh>
    <phoneticPr fontId="4"/>
  </si>
  <si>
    <t>合計</t>
    <rPh sb="0" eb="2">
      <t>ゴウケイ</t>
    </rPh>
    <phoneticPr fontId="4"/>
  </si>
  <si>
    <t>所在地</t>
    <rPh sb="0" eb="3">
      <t>ショザイチ</t>
    </rPh>
    <phoneticPr fontId="4"/>
  </si>
  <si>
    <t xml:space="preserve">施設名称 </t>
  </si>
  <si>
    <t>施設所在地</t>
    <rPh sb="0" eb="2">
      <t>シセツ</t>
    </rPh>
    <rPh sb="2" eb="5">
      <t>ショザイチ</t>
    </rPh>
    <phoneticPr fontId="4"/>
  </si>
  <si>
    <t>代表者職・氏名</t>
    <rPh sb="0" eb="3">
      <t>ダイヒョウシャ</t>
    </rPh>
    <rPh sb="3" eb="4">
      <t>ショク</t>
    </rPh>
    <rPh sb="5" eb="7">
      <t>シメイ</t>
    </rPh>
    <phoneticPr fontId="4"/>
  </si>
  <si>
    <t>事業者名称</t>
    <rPh sb="0" eb="3">
      <t>ジギョウシャ</t>
    </rPh>
    <rPh sb="3" eb="5">
      <t>メイショウ</t>
    </rPh>
    <phoneticPr fontId="4"/>
  </si>
  <si>
    <t>支　出　関　係</t>
    <rPh sb="0" eb="1">
      <t>シ</t>
    </rPh>
    <rPh sb="2" eb="3">
      <t>デ</t>
    </rPh>
    <rPh sb="4" eb="5">
      <t>セキ</t>
    </rPh>
    <rPh sb="6" eb="7">
      <t>カカリ</t>
    </rPh>
    <phoneticPr fontId="4"/>
  </si>
  <si>
    <t>小学校接続加算</t>
    <rPh sb="0" eb="3">
      <t>ショウガッコウ</t>
    </rPh>
    <rPh sb="3" eb="5">
      <t>セツゾク</t>
    </rPh>
    <rPh sb="5" eb="7">
      <t>カサン</t>
    </rPh>
    <phoneticPr fontId="4"/>
  </si>
  <si>
    <t>保育従事職員等処
遇改善事業</t>
    <phoneticPr fontId="4"/>
  </si>
  <si>
    <t>①</t>
    <phoneticPr fontId="4"/>
  </si>
  <si>
    <t>②</t>
    <phoneticPr fontId="4"/>
  </si>
  <si>
    <t>対象月数</t>
    <rPh sb="0" eb="2">
      <t>タイショウ</t>
    </rPh>
    <rPh sb="2" eb="3">
      <t>ツキ</t>
    </rPh>
    <rPh sb="3" eb="4">
      <t>スウ</t>
    </rPh>
    <phoneticPr fontId="5"/>
  </si>
  <si>
    <t>令和５年度平均受託児童数より算出した額</t>
    <phoneticPr fontId="4"/>
  </si>
  <si>
    <t>算出額</t>
    <rPh sb="0" eb="2">
      <t>サンシュツ</t>
    </rPh>
    <rPh sb="2" eb="3">
      <t>ガク</t>
    </rPh>
    <phoneticPr fontId="4"/>
  </si>
  <si>
    <t>円</t>
    <rPh sb="0" eb="1">
      <t>エン</t>
    </rPh>
    <phoneticPr fontId="4"/>
  </si>
  <si>
    <t>基本単価</t>
    <phoneticPr fontId="4"/>
  </si>
  <si>
    <t>チーム保育推進加算</t>
    <rPh sb="3" eb="9">
      <t>ホイクスイシンカサン</t>
    </rPh>
    <phoneticPr fontId="4"/>
  </si>
  <si>
    <t>施設機能強化推進費加算</t>
    <rPh sb="0" eb="2">
      <t>シセツ</t>
    </rPh>
    <rPh sb="2" eb="4">
      <t>キノウ</t>
    </rPh>
    <rPh sb="4" eb="6">
      <t>キョウカ</t>
    </rPh>
    <rPh sb="6" eb="8">
      <t>スイシン</t>
    </rPh>
    <rPh sb="8" eb="9">
      <t>ヒ</t>
    </rPh>
    <rPh sb="9" eb="11">
      <t>カサン</t>
    </rPh>
    <phoneticPr fontId="4"/>
  </si>
  <si>
    <t>栄養管理加算</t>
    <rPh sb="0" eb="2">
      <t>エイヨウ</t>
    </rPh>
    <rPh sb="2" eb="4">
      <t>カンリ</t>
    </rPh>
    <rPh sb="4" eb="6">
      <t>カサン</t>
    </rPh>
    <phoneticPr fontId="4"/>
  </si>
  <si>
    <t>年</t>
    <rPh sb="0" eb="1">
      <t>ネン</t>
    </rPh>
    <phoneticPr fontId="4"/>
  </si>
  <si>
    <t>１　補助事業の目的
　　世田谷区認証保育所事業実施要綱に基づく認証保育所が、その特色を生かした運営を行うことで、保育サービス水準の向上を図り、もって児童福祉の増進に資することを目的とする。</t>
    <rPh sb="40" eb="42">
      <t>トクショク</t>
    </rPh>
    <rPh sb="43" eb="44">
      <t>イ</t>
    </rPh>
    <rPh sb="62" eb="64">
      <t>スイジュン</t>
    </rPh>
    <rPh sb="65" eb="67">
      <t>コウジョウ</t>
    </rPh>
    <rPh sb="68" eb="69">
      <t>ハカ</t>
    </rPh>
    <rPh sb="74" eb="76">
      <t>ジドウ</t>
    </rPh>
    <rPh sb="76" eb="78">
      <t>フクシ</t>
    </rPh>
    <rPh sb="79" eb="81">
      <t>ゾウシン</t>
    </rPh>
    <rPh sb="82" eb="83">
      <t>シ</t>
    </rPh>
    <rPh sb="88" eb="90">
      <t>モクテキ</t>
    </rPh>
    <phoneticPr fontId="4"/>
  </si>
  <si>
    <t>①と②の高いほう→</t>
  </si>
  <si>
    <t>（３）認証保育所職員名簿</t>
    <phoneticPr fontId="4"/>
  </si>
  <si>
    <t>（４）認証保育所職員履歴書、契約書、資格証の写</t>
    <rPh sb="10" eb="13">
      <t>リレキショ</t>
    </rPh>
    <rPh sb="14" eb="17">
      <t>ケイヤクショ</t>
    </rPh>
    <rPh sb="18" eb="20">
      <t>シカク</t>
    </rPh>
    <rPh sb="20" eb="21">
      <t>ショウ</t>
    </rPh>
    <rPh sb="22" eb="23">
      <t>ウツ</t>
    </rPh>
    <phoneticPr fontId="4"/>
  </si>
  <si>
    <t>（6）子育て支援員研修修了証、保育士登録済通知書</t>
    <rPh sb="3" eb="5">
      <t>コソダ</t>
    </rPh>
    <rPh sb="6" eb="9">
      <t>シエンイン</t>
    </rPh>
    <rPh sb="9" eb="11">
      <t>ケンシュウ</t>
    </rPh>
    <rPh sb="11" eb="14">
      <t>シュウリョウショウ</t>
    </rPh>
    <rPh sb="15" eb="18">
      <t>ホイクシ</t>
    </rPh>
    <rPh sb="18" eb="20">
      <t>トウロク</t>
    </rPh>
    <rPh sb="20" eb="21">
      <t>ズ</t>
    </rPh>
    <rPh sb="21" eb="24">
      <t>ツウチショ</t>
    </rPh>
    <phoneticPr fontId="4"/>
  </si>
  <si>
    <t>（7）嘱託医との契約書、医師免許の写</t>
    <rPh sb="3" eb="5">
      <t>ショクタク</t>
    </rPh>
    <rPh sb="5" eb="6">
      <t>イ</t>
    </rPh>
    <rPh sb="8" eb="11">
      <t>ケイヤクショ</t>
    </rPh>
    <rPh sb="12" eb="14">
      <t>イシ</t>
    </rPh>
    <rPh sb="14" eb="16">
      <t>メンキョ</t>
    </rPh>
    <rPh sb="17" eb="18">
      <t>ウツ</t>
    </rPh>
    <phoneticPr fontId="4"/>
  </si>
  <si>
    <t>（10）保育従事職員等処遇改善計画書、算出根拠</t>
    <rPh sb="15" eb="18">
      <t>ケイカクショ</t>
    </rPh>
    <rPh sb="19" eb="21">
      <t>サンシュツ</t>
    </rPh>
    <rPh sb="21" eb="23">
      <t>コンキョ</t>
    </rPh>
    <phoneticPr fontId="4"/>
  </si>
  <si>
    <t>区外児</t>
    <rPh sb="0" eb="1">
      <t>ク</t>
    </rPh>
    <rPh sb="1" eb="2">
      <t>ガイ</t>
    </rPh>
    <rPh sb="2" eb="3">
      <t>ジ</t>
    </rPh>
    <phoneticPr fontId="4"/>
  </si>
  <si>
    <t>人</t>
    <rPh sb="0" eb="1">
      <t>ニン</t>
    </rPh>
    <phoneticPr fontId="4"/>
  </si>
  <si>
    <t>各月の配置基準職員数より算出した額</t>
    <phoneticPr fontId="4"/>
  </si>
  <si>
    <t>（11）受託児童数見込算出書</t>
    <rPh sb="4" eb="6">
      <t>ジュタク</t>
    </rPh>
    <rPh sb="6" eb="9">
      <t>ジドウスウ</t>
    </rPh>
    <rPh sb="9" eb="11">
      <t>ミコ</t>
    </rPh>
    <rPh sb="11" eb="14">
      <t>サンシュツショ</t>
    </rPh>
    <phoneticPr fontId="4"/>
  </si>
  <si>
    <t>（12）チーム保育推進費加算申請書</t>
    <rPh sb="7" eb="9">
      <t>ホイク</t>
    </rPh>
    <rPh sb="9" eb="12">
      <t>スイシンヒ</t>
    </rPh>
    <rPh sb="12" eb="14">
      <t>カサン</t>
    </rPh>
    <rPh sb="14" eb="17">
      <t>シンセイショ</t>
    </rPh>
    <phoneticPr fontId="4"/>
  </si>
  <si>
    <t>（13）施設機能強化推進費加算</t>
    <rPh sb="4" eb="6">
      <t>シセツ</t>
    </rPh>
    <rPh sb="6" eb="8">
      <t>キノウ</t>
    </rPh>
    <rPh sb="8" eb="10">
      <t>キョウカ</t>
    </rPh>
    <rPh sb="10" eb="13">
      <t>スイシンヒ</t>
    </rPh>
    <rPh sb="13" eb="15">
      <t>カサン</t>
    </rPh>
    <phoneticPr fontId="4"/>
  </si>
  <si>
    <t>（14）小学校接続加算</t>
    <rPh sb="4" eb="9">
      <t>ショウガッコウセツゾク</t>
    </rPh>
    <rPh sb="9" eb="11">
      <t>カサン</t>
    </rPh>
    <phoneticPr fontId="4"/>
  </si>
  <si>
    <t>（15）栄養管理加算</t>
    <rPh sb="4" eb="6">
      <t>エイヨウ</t>
    </rPh>
    <rPh sb="6" eb="8">
      <t>カンリ</t>
    </rPh>
    <rPh sb="8" eb="10">
      <t>カサン</t>
    </rPh>
    <phoneticPr fontId="4"/>
  </si>
  <si>
    <t>（16）運営費補助金事業計画書</t>
    <phoneticPr fontId="4"/>
  </si>
  <si>
    <t>（17）収支予算書</t>
    <phoneticPr fontId="4"/>
  </si>
  <si>
    <t>（18）認証保育所認証書、内容変更届</t>
    <rPh sb="13" eb="15">
      <t>ナイヨウ</t>
    </rPh>
    <rPh sb="15" eb="17">
      <t>ヘンコウ</t>
    </rPh>
    <rPh sb="17" eb="18">
      <t>トドケ</t>
    </rPh>
    <phoneticPr fontId="4"/>
  </si>
  <si>
    <t>（19）重要事項説明書</t>
    <phoneticPr fontId="4"/>
  </si>
  <si>
    <t>（20）園のしおり</t>
    <phoneticPr fontId="4"/>
  </si>
  <si>
    <t>（21）保育所平面図</t>
    <phoneticPr fontId="4"/>
  </si>
  <si>
    <t>（22）貸借契約書、自己所有の建物であることがわかる書類</t>
    <rPh sb="10" eb="14">
      <t>ジコショユウ</t>
    </rPh>
    <rPh sb="15" eb="17">
      <t>タテモノ</t>
    </rPh>
    <rPh sb="26" eb="28">
      <t>ショルイ</t>
    </rPh>
    <phoneticPr fontId="4"/>
  </si>
  <si>
    <t>（23）決算報告書（直近の決算のもの）</t>
    <rPh sb="4" eb="6">
      <t>ケッサン</t>
    </rPh>
    <rPh sb="6" eb="9">
      <t>ホウコクショ</t>
    </rPh>
    <rPh sb="10" eb="12">
      <t>チョッキン</t>
    </rPh>
    <rPh sb="13" eb="15">
      <t>ケッサン</t>
    </rPh>
    <phoneticPr fontId="4"/>
  </si>
  <si>
    <t>（24）弾力化申請書（該当園のみ）</t>
    <rPh sb="4" eb="7">
      <t>ダンリョクカ</t>
    </rPh>
    <rPh sb="7" eb="9">
      <t>シンセイ</t>
    </rPh>
    <rPh sb="9" eb="10">
      <t>ショ</t>
    </rPh>
    <rPh sb="11" eb="13">
      <t>ガイトウ</t>
    </rPh>
    <rPh sb="13" eb="14">
      <t>エン</t>
    </rPh>
    <phoneticPr fontId="4"/>
  </si>
  <si>
    <t>（25）就業規則の写し、給与規定</t>
    <rPh sb="4" eb="8">
      <t>シュウギョウキソク</t>
    </rPh>
    <rPh sb="9" eb="10">
      <t>ウツ</t>
    </rPh>
    <rPh sb="12" eb="16">
      <t>キュウヨキテイ</t>
    </rPh>
    <phoneticPr fontId="4"/>
  </si>
  <si>
    <t>（26）口座振替依頼書兼登録申請書</t>
    <rPh sb="4" eb="6">
      <t>コウザ</t>
    </rPh>
    <rPh sb="6" eb="8">
      <t>フリカエ</t>
    </rPh>
    <rPh sb="8" eb="11">
      <t>イライショ</t>
    </rPh>
    <rPh sb="11" eb="12">
      <t>ケン</t>
    </rPh>
    <rPh sb="12" eb="16">
      <t>トウロクシンセイ</t>
    </rPh>
    <rPh sb="16" eb="17">
      <t>ショ</t>
    </rPh>
    <phoneticPr fontId="4"/>
  </si>
  <si>
    <t>（27）事務連絡用名簿</t>
    <rPh sb="4" eb="8">
      <t>ジムレンラク</t>
    </rPh>
    <rPh sb="8" eb="9">
      <t>ヨウ</t>
    </rPh>
    <rPh sb="9" eb="11">
      <t>メイボ</t>
    </rPh>
    <phoneticPr fontId="4"/>
  </si>
  <si>
    <t>（28）委任状（該当園のみ）</t>
    <rPh sb="4" eb="7">
      <t>イニンジョウ</t>
    </rPh>
    <phoneticPr fontId="4"/>
  </si>
  <si>
    <r>
      <rPr>
        <sz val="8"/>
        <rFont val="ＭＳ Ｐ明朝"/>
        <family val="1"/>
        <charset val="128"/>
      </rPr>
      <t>（5）</t>
    </r>
    <r>
      <rPr>
        <sz val="6"/>
        <rFont val="ＭＳ Ｐ明朝"/>
        <family val="1"/>
        <charset val="128"/>
      </rPr>
      <t>保育士、看護士（正・准）、保健師、助産師、調理師、管理栄養士、栄養士</t>
    </r>
    <rPh sb="3" eb="6">
      <t>ホイクシ</t>
    </rPh>
    <rPh sb="7" eb="10">
      <t>カンゴシ</t>
    </rPh>
    <rPh sb="11" eb="12">
      <t>セイ</t>
    </rPh>
    <rPh sb="13" eb="14">
      <t>ジュン</t>
    </rPh>
    <rPh sb="16" eb="19">
      <t>ホケンシ</t>
    </rPh>
    <rPh sb="20" eb="23">
      <t>ジョサンシ</t>
    </rPh>
    <rPh sb="24" eb="27">
      <t>チョウリシ</t>
    </rPh>
    <rPh sb="28" eb="33">
      <t>カンリエイヨウシ</t>
    </rPh>
    <phoneticPr fontId="4"/>
  </si>
  <si>
    <r>
      <t>（29）</t>
    </r>
    <r>
      <rPr>
        <sz val="6"/>
        <rFont val="ＭＳ Ｐ明朝"/>
        <family val="1"/>
        <charset val="128"/>
      </rPr>
      <t>【社会福祉法人のみ】補助金交付・貸付金貸付申請書</t>
    </r>
    <rPh sb="5" eb="9">
      <t>シャカイフクシ</t>
    </rPh>
    <rPh sb="9" eb="11">
      <t>ホウジン</t>
    </rPh>
    <rPh sb="14" eb="17">
      <t>ホジョキン</t>
    </rPh>
    <rPh sb="17" eb="19">
      <t>コウフ</t>
    </rPh>
    <rPh sb="20" eb="22">
      <t>カシツケ</t>
    </rPh>
    <rPh sb="22" eb="23">
      <t>キン</t>
    </rPh>
    <rPh sb="23" eb="25">
      <t>カシツケ</t>
    </rPh>
    <rPh sb="25" eb="28">
      <t>シンセイショ</t>
    </rPh>
    <phoneticPr fontId="4"/>
  </si>
  <si>
    <r>
      <t>（8）</t>
    </r>
    <r>
      <rPr>
        <sz val="6"/>
        <rFont val="ＭＳ Ｐ明朝"/>
        <family val="1"/>
        <charset val="128"/>
      </rPr>
      <t>技能・経験に着目した加算賃金改善計画書、計算表、拠出見込み</t>
    </r>
    <rPh sb="23" eb="26">
      <t>ケイサンヒョウ</t>
    </rPh>
    <rPh sb="27" eb="29">
      <t>キョシュツ</t>
    </rPh>
    <rPh sb="29" eb="31">
      <t>ミコ</t>
    </rPh>
    <phoneticPr fontId="4"/>
  </si>
  <si>
    <r>
      <t>（30）</t>
    </r>
    <r>
      <rPr>
        <sz val="6"/>
        <rFont val="ＭＳ Ｐ明朝"/>
        <family val="1"/>
        <charset val="128"/>
      </rPr>
      <t>【社会福祉法人のみ】事業計画書及び収支予算書</t>
    </r>
    <rPh sb="5" eb="9">
      <t>シャカイフクシ</t>
    </rPh>
    <rPh sb="9" eb="11">
      <t>ホウジン</t>
    </rPh>
    <rPh sb="14" eb="19">
      <t>ジギョウケイカクショ</t>
    </rPh>
    <rPh sb="19" eb="20">
      <t>オヨ</t>
    </rPh>
    <rPh sb="21" eb="26">
      <t>シュウシヨサンショ</t>
    </rPh>
    <phoneticPr fontId="4"/>
  </si>
  <si>
    <r>
      <t>（9）</t>
    </r>
    <r>
      <rPr>
        <sz val="6"/>
        <rFont val="ＭＳ Ｐ明朝"/>
        <family val="1"/>
        <charset val="128"/>
      </rPr>
      <t>技能・経験に着目した加算辞令及び任命書、キャリアアップ研修修了証</t>
    </r>
    <rPh sb="3" eb="5">
      <t>ギノウ</t>
    </rPh>
    <rPh sb="6" eb="8">
      <t>ケイケン</t>
    </rPh>
    <rPh sb="9" eb="11">
      <t>チャクモク</t>
    </rPh>
    <rPh sb="13" eb="15">
      <t>カサン</t>
    </rPh>
    <rPh sb="30" eb="32">
      <t>ケンシュウ</t>
    </rPh>
    <rPh sb="32" eb="35">
      <t>シュウリョウショウ</t>
    </rPh>
    <phoneticPr fontId="4"/>
  </si>
  <si>
    <r>
      <t>（31）</t>
    </r>
    <r>
      <rPr>
        <sz val="6"/>
        <rFont val="ＭＳ Ｐ明朝"/>
        <family val="1"/>
        <charset val="128"/>
      </rPr>
      <t>【社会福祉法人のみ】理由書</t>
    </r>
    <rPh sb="5" eb="9">
      <t>シャカイフクシ</t>
    </rPh>
    <rPh sb="9" eb="11">
      <t>ホウジン</t>
    </rPh>
    <rPh sb="14" eb="16">
      <t>リユウ</t>
    </rPh>
    <rPh sb="16" eb="17">
      <t>ショ</t>
    </rPh>
    <phoneticPr fontId="4"/>
  </si>
  <si>
    <r>
      <t>（32）</t>
    </r>
    <r>
      <rPr>
        <sz val="6"/>
        <rFont val="ＭＳ Ｐ明朝"/>
        <family val="1"/>
        <charset val="128"/>
      </rPr>
      <t>【社会福祉法人のみ】貸借対照表及び収支計算書</t>
    </r>
    <rPh sb="5" eb="9">
      <t>シャカイフクシ</t>
    </rPh>
    <rPh sb="9" eb="11">
      <t>ホウジン</t>
    </rPh>
    <rPh sb="14" eb="19">
      <t>タイシャクタイショウヒョウ</t>
    </rPh>
    <rPh sb="19" eb="20">
      <t>オヨ</t>
    </rPh>
    <rPh sb="21" eb="23">
      <t>シュウシ</t>
    </rPh>
    <rPh sb="23" eb="26">
      <t>ケイサンショ</t>
    </rPh>
    <phoneticPr fontId="4"/>
  </si>
  <si>
    <t>収支予算書（ 令和６年度）</t>
    <rPh sb="0" eb="2">
      <t>シュウシ</t>
    </rPh>
    <rPh sb="2" eb="5">
      <t>ヨサンショ</t>
    </rPh>
    <rPh sb="7" eb="9">
      <t>レイワ</t>
    </rPh>
    <rPh sb="10" eb="12">
      <t>ネンドヘイネンド</t>
    </rPh>
    <phoneticPr fontId="4"/>
  </si>
  <si>
    <t>記</t>
    <rPh sb="0" eb="1">
      <t>シル</t>
    </rPh>
    <phoneticPr fontId="4"/>
  </si>
  <si>
    <t>月　数</t>
    <rPh sb="0" eb="1">
      <t>ツキ</t>
    </rPh>
    <rPh sb="2" eb="3">
      <t>スウ</t>
    </rPh>
    <phoneticPr fontId="4"/>
  </si>
  <si>
    <t>児童一人当たりの補助単価（月額）</t>
    <rPh sb="0" eb="2">
      <t>ジドウ</t>
    </rPh>
    <rPh sb="2" eb="4">
      <t>ヒトリ</t>
    </rPh>
    <rPh sb="4" eb="5">
      <t>ア</t>
    </rPh>
    <rPh sb="8" eb="10">
      <t>ホジョ</t>
    </rPh>
    <rPh sb="10" eb="12">
      <t>タンカ</t>
    </rPh>
    <rPh sb="13" eb="15">
      <t>ゲツガク</t>
    </rPh>
    <phoneticPr fontId="4"/>
  </si>
  <si>
    <t>4歳児配置加算</t>
    <rPh sb="1" eb="3">
      <t>サイジ</t>
    </rPh>
    <rPh sb="3" eb="7">
      <t>ハイチカサン</t>
    </rPh>
    <phoneticPr fontId="4"/>
  </si>
  <si>
    <t>4歳以上児配置改善加算</t>
    <rPh sb="1" eb="5">
      <t>サイイジョウジ</t>
    </rPh>
    <rPh sb="5" eb="11">
      <t>ハイチカイゼンカサン</t>
    </rPh>
    <phoneticPr fontId="4"/>
  </si>
  <si>
    <t>令和</t>
    <phoneticPr fontId="4"/>
  </si>
  <si>
    <t>世田谷区長　　あて</t>
    <phoneticPr fontId="4"/>
  </si>
  <si>
    <t>事業者所在地</t>
    <rPh sb="0" eb="3">
      <t>ジギョウシャ</t>
    </rPh>
    <rPh sb="3" eb="6">
      <t>ショザイチ</t>
    </rPh>
    <phoneticPr fontId="4"/>
  </si>
  <si>
    <t>定員</t>
    <phoneticPr fontId="4"/>
  </si>
  <si>
    <t>3歳児配置改善加算</t>
    <rPh sb="1" eb="3">
      <t>サイジ</t>
    </rPh>
    <rPh sb="3" eb="5">
      <t>ハイチ</t>
    </rPh>
    <rPh sb="5" eb="7">
      <t>カイゼン</t>
    </rPh>
    <rPh sb="7" eb="9">
      <t>カサン</t>
    </rPh>
    <phoneticPr fontId="4"/>
  </si>
  <si>
    <t>１　補助事業の目的</t>
  </si>
  <si>
    <t>（１）補助事業の名称</t>
    <phoneticPr fontId="4"/>
  </si>
  <si>
    <t>（２）補助事業の実施場所ほか</t>
    <phoneticPr fontId="4"/>
  </si>
  <si>
    <t>別紙運営費補助事業計画書記載のとおり</t>
    <phoneticPr fontId="4"/>
  </si>
  <si>
    <t>別紙１</t>
    <rPh sb="0" eb="2">
      <t>ベッシ</t>
    </rPh>
    <phoneticPr fontId="4"/>
  </si>
  <si>
    <t>　世田谷区認証保育所事業実施要綱に基づく認証保育所が、その特色を生かした運営を行うことで、保育サービス水準の向上を図り、もって児童福祉の増進に資することを目的とする。</t>
    <phoneticPr fontId="4"/>
  </si>
  <si>
    <t>世田谷区認証保育所運営費補助事業</t>
    <phoneticPr fontId="4"/>
  </si>
  <si>
    <t>３　補助事業の配分</t>
    <phoneticPr fontId="4"/>
  </si>
  <si>
    <t>別紙補助事業計画書記載のとおり</t>
    <phoneticPr fontId="4"/>
  </si>
  <si>
    <t>（１）補助金交付申請額</t>
    <phoneticPr fontId="4"/>
  </si>
  <si>
    <t>（２）算出基礎</t>
    <phoneticPr fontId="4"/>
  </si>
  <si>
    <t>円</t>
    <rPh sb="0" eb="1">
      <t>エン</t>
    </rPh>
    <phoneticPr fontId="4"/>
  </si>
  <si>
    <t>別紙2</t>
    <rPh sb="0" eb="2">
      <t>ベッシ</t>
    </rPh>
    <phoneticPr fontId="4"/>
  </si>
  <si>
    <t>第1号様式（第6条関係）</t>
    <phoneticPr fontId="4"/>
  </si>
  <si>
    <t>世田谷区認証保育所運営費補助金を受けたいので、下記のとおり申請します。</t>
    <phoneticPr fontId="4"/>
  </si>
  <si>
    <t>4歳以上児配置改善加算</t>
    <rPh sb="2" eb="4">
      <t>イジョウ</t>
    </rPh>
    <phoneticPr fontId="4"/>
  </si>
  <si>
    <t>（1）補助事業計画書</t>
    <phoneticPr fontId="4"/>
  </si>
  <si>
    <t>（2）収支予算書</t>
    <phoneticPr fontId="4"/>
  </si>
  <si>
    <t>（3）在籍児童名簿</t>
    <phoneticPr fontId="4"/>
  </si>
  <si>
    <t>（4）児童の利用契約書の写し</t>
    <rPh sb="6" eb="8">
      <t>リヨウ</t>
    </rPh>
    <phoneticPr fontId="4"/>
  </si>
  <si>
    <t>（5）職員名簿</t>
    <phoneticPr fontId="4"/>
  </si>
  <si>
    <t>（6）職員の履歴書の写し</t>
    <phoneticPr fontId="4"/>
  </si>
  <si>
    <t>（7）資格証の写し</t>
    <phoneticPr fontId="4"/>
  </si>
  <si>
    <t>（10）重要事項説明書</t>
    <phoneticPr fontId="4"/>
  </si>
  <si>
    <t>（11）園のしおり</t>
    <phoneticPr fontId="4"/>
  </si>
  <si>
    <t>（13）決算報告書</t>
    <phoneticPr fontId="4"/>
  </si>
  <si>
    <t>（14）口座振替依頼書兼登録申請書</t>
    <phoneticPr fontId="4"/>
  </si>
  <si>
    <t>（15）事務連絡用名簿</t>
    <phoneticPr fontId="4"/>
  </si>
  <si>
    <t>（16）委任状</t>
    <phoneticPr fontId="4"/>
  </si>
  <si>
    <t>（19）【社会福祉法人のみ】理由書</t>
    <rPh sb="5" eb="9">
      <t>シャカイフクシ</t>
    </rPh>
    <rPh sb="9" eb="11">
      <t>ホウジン</t>
    </rPh>
    <rPh sb="14" eb="16">
      <t>リユウ</t>
    </rPh>
    <rPh sb="16" eb="17">
      <t>ショ</t>
    </rPh>
    <phoneticPr fontId="1"/>
  </si>
  <si>
    <t>（20）【社会福祉法人のみ】貸借対照表及び収支計算書</t>
    <rPh sb="5" eb="9">
      <t>シャカイフクシ</t>
    </rPh>
    <rPh sb="9" eb="11">
      <t>ホウジン</t>
    </rPh>
    <rPh sb="14" eb="19">
      <t>タイシャクタイショウヒョウ</t>
    </rPh>
    <rPh sb="19" eb="20">
      <t>オヨ</t>
    </rPh>
    <rPh sb="21" eb="23">
      <t>シュウシ</t>
    </rPh>
    <rPh sb="23" eb="26">
      <t>ケイサンショ</t>
    </rPh>
    <phoneticPr fontId="1"/>
  </si>
  <si>
    <r>
      <t>（17）</t>
    </r>
    <r>
      <rPr>
        <sz val="12"/>
        <color theme="1"/>
        <rFont val="ＭＳ Ｐ明朝"/>
        <family val="1"/>
        <charset val="128"/>
      </rPr>
      <t>【社会福祉法人のみ】補助金交付・貸付金貸付申請書</t>
    </r>
    <rPh sb="5" eb="9">
      <t>シャカイフクシ</t>
    </rPh>
    <rPh sb="9" eb="11">
      <t>ホウジン</t>
    </rPh>
    <rPh sb="14" eb="17">
      <t>ホジョキン</t>
    </rPh>
    <rPh sb="17" eb="19">
      <t>コウフ</t>
    </rPh>
    <rPh sb="20" eb="22">
      <t>カシツケ</t>
    </rPh>
    <rPh sb="22" eb="23">
      <t>キン</t>
    </rPh>
    <rPh sb="23" eb="25">
      <t>カシツケ</t>
    </rPh>
    <rPh sb="25" eb="28">
      <t>シンセイショ</t>
    </rPh>
    <phoneticPr fontId="1"/>
  </si>
  <si>
    <r>
      <t>（18）</t>
    </r>
    <r>
      <rPr>
        <sz val="12"/>
        <color theme="1"/>
        <rFont val="ＭＳ Ｐ明朝"/>
        <family val="1"/>
        <charset val="128"/>
      </rPr>
      <t>【社会福祉法人のみ】事業計画書及び収支予算書</t>
    </r>
    <rPh sb="5" eb="9">
      <t>シャカイフクシ</t>
    </rPh>
    <rPh sb="9" eb="11">
      <t>ホウジン</t>
    </rPh>
    <rPh sb="14" eb="19">
      <t>ジギョウケイカクショ</t>
    </rPh>
    <rPh sb="19" eb="20">
      <t>オヨ</t>
    </rPh>
    <rPh sb="21" eb="26">
      <t>シュウシヨサンショ</t>
    </rPh>
    <phoneticPr fontId="1"/>
  </si>
  <si>
    <t>（8）嘱託医契約書及び嘱託医の医師免許証の写し</t>
    <rPh sb="9" eb="10">
      <t>オヨ</t>
    </rPh>
    <rPh sb="11" eb="14">
      <t>ショクタクイ</t>
    </rPh>
    <rPh sb="19" eb="20">
      <t>ショウ</t>
    </rPh>
    <phoneticPr fontId="4"/>
  </si>
  <si>
    <t>（9）認証保育所認証書の写し、内容変更届の写し</t>
    <rPh sb="12" eb="13">
      <t>ウツ</t>
    </rPh>
    <rPh sb="21" eb="22">
      <t>ウツ</t>
    </rPh>
    <phoneticPr fontId="4"/>
  </si>
  <si>
    <t>（12）貸借物件であることがわかる書類または自己所有の建物であることがわかる書類</t>
    <rPh sb="6" eb="8">
      <t>ブッケン</t>
    </rPh>
    <rPh sb="17" eb="19">
      <t>ショルイ</t>
    </rPh>
    <phoneticPr fontId="4"/>
  </si>
  <si>
    <t>株式会社〇〇</t>
    <phoneticPr fontId="4"/>
  </si>
  <si>
    <t>東京都△△区△△１－１－１</t>
    <phoneticPr fontId="4"/>
  </si>
  <si>
    <t>〇〇保育園</t>
    <phoneticPr fontId="4"/>
  </si>
  <si>
    <t>東京都△△区□□１－１－１　〇〇ビル</t>
    <phoneticPr fontId="4"/>
  </si>
  <si>
    <t>代表取締役　○○○○</t>
    <phoneticPr fontId="4"/>
  </si>
  <si>
    <t>○</t>
  </si>
  <si>
    <t>【例】保育所運営の経費に充てる</t>
    <rPh sb="1" eb="2">
      <t>レイ</t>
    </rPh>
    <rPh sb="3" eb="5">
      <t>ホイク</t>
    </rPh>
    <rPh sb="5" eb="6">
      <t>ショ</t>
    </rPh>
    <rPh sb="6" eb="8">
      <t>ウンエイ</t>
    </rPh>
    <rPh sb="9" eb="11">
      <t>ケイヒ</t>
    </rPh>
    <rPh sb="12" eb="13">
      <t>ア</t>
    </rPh>
    <phoneticPr fontId="4"/>
  </si>
  <si>
    <t>減価償却費/賃借料加算</t>
    <rPh sb="0" eb="2">
      <t>ゲンカ</t>
    </rPh>
    <rPh sb="2" eb="4">
      <t>ショウキャク</t>
    </rPh>
    <rPh sb="4" eb="5">
      <t>ヒ</t>
    </rPh>
    <rPh sb="6" eb="9">
      <t>チンシャクリョウ</t>
    </rPh>
    <rPh sb="9" eb="11">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</si>
</sst>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0_);[Red]\(0\)"/>
    <numFmt numFmtId="178" formatCode="#,##0_ "/>
    <numFmt numFmtId="179" formatCode="#,##0_ ;[Red]\-#,##0\ "/>
    <numFmt numFmtId="180" formatCode="#,##0;[Red]#,##0"/>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b/>
      <sz val="12"/>
      <name val="ＭＳ Ｐ明朝"/>
      <family val="1"/>
      <charset val="128"/>
    </font>
    <font>
      <sz val="9"/>
      <name val="ＭＳ Ｐ明朝"/>
      <family val="1"/>
      <charset val="128"/>
    </font>
    <font>
      <sz val="11"/>
      <name val="ＭＳ Ｐゴシック"/>
      <family val="3"/>
      <charset val="128"/>
    </font>
    <font>
      <b/>
      <sz val="12"/>
      <name val="ＭＳ Ｐゴシック"/>
      <family val="3"/>
      <charset val="128"/>
    </font>
    <font>
      <b/>
      <sz val="9"/>
      <name val="ＭＳ Ｐ明朝"/>
      <family val="1"/>
      <charset val="128"/>
    </font>
    <font>
      <sz val="9"/>
      <color indexed="81"/>
      <name val="ＭＳ Ｐゴシック"/>
      <family val="3"/>
      <charset val="128"/>
    </font>
    <font>
      <sz val="12"/>
      <color theme="0" tint="-0.34998626667073579"/>
      <name val="ＭＳ Ｐ明朝"/>
      <family val="1"/>
      <charset val="128"/>
    </font>
    <font>
      <b/>
      <sz val="9"/>
      <color indexed="81"/>
      <name val="ＭＳ Ｐゴシック"/>
      <family val="3"/>
      <charset val="128"/>
    </font>
    <font>
      <sz val="10"/>
      <name val="ＭＳ ゴシック"/>
      <family val="3"/>
      <charset val="128"/>
    </font>
    <font>
      <sz val="11"/>
      <color indexed="8"/>
      <name val="ＭＳ Ｐゴシック"/>
      <family val="3"/>
      <charset val="128"/>
    </font>
    <font>
      <sz val="12"/>
      <color theme="0"/>
      <name val="ＭＳ Ｐ明朝"/>
      <family val="1"/>
      <charset val="128"/>
    </font>
    <font>
      <sz val="11"/>
      <color theme="0"/>
      <name val="ＭＳ Ｐ明朝"/>
      <family val="1"/>
      <charset val="128"/>
    </font>
    <font>
      <sz val="10"/>
      <color theme="0"/>
      <name val="ＭＳ Ｐ明朝"/>
      <family val="1"/>
      <charset val="128"/>
    </font>
    <font>
      <sz val="12"/>
      <color theme="1"/>
      <name val="ＭＳ Ｐ明朝"/>
      <family val="1"/>
      <charset val="128"/>
    </font>
    <font>
      <sz val="12"/>
      <color rgb="FFFF0000"/>
      <name val="ＭＳ Ｐ明朝"/>
      <family val="1"/>
      <charset val="128"/>
    </font>
    <font>
      <sz val="8"/>
      <name val="ＭＳ Ｐ明朝"/>
      <family val="1"/>
      <charset val="128"/>
    </font>
    <font>
      <sz val="9"/>
      <color indexed="81"/>
      <name val="MS P ゴシック"/>
      <family val="3"/>
      <charset val="128"/>
    </font>
    <font>
      <sz val="11"/>
      <name val="明朝"/>
      <family val="3"/>
      <charset val="128"/>
    </font>
    <font>
      <sz val="10"/>
      <color indexed="8"/>
      <name val="ＭＳ 明朝"/>
      <family val="1"/>
      <charset val="128"/>
    </font>
    <font>
      <sz val="11"/>
      <color rgb="FFFF0000"/>
      <name val="ＭＳ Ｐゴシック"/>
      <family val="3"/>
      <charset val="128"/>
    </font>
    <font>
      <sz val="11"/>
      <color rgb="FFFF0000"/>
      <name val="ＭＳ Ｐ明朝"/>
      <family val="1"/>
      <charset val="128"/>
    </font>
    <font>
      <sz val="9"/>
      <color rgb="FFFF0000"/>
      <name val="ＭＳ Ｐ明朝"/>
      <family val="1"/>
      <charset val="128"/>
    </font>
    <font>
      <sz val="8"/>
      <color rgb="FFFF0000"/>
      <name val="ＭＳ Ｐ明朝"/>
      <family val="1"/>
      <charset val="128"/>
    </font>
    <font>
      <sz val="9"/>
      <color theme="0"/>
      <name val="ＭＳ Ｐ明朝"/>
      <family val="1"/>
      <charset val="128"/>
    </font>
    <font>
      <sz val="9"/>
      <color theme="1"/>
      <name val="ＭＳ Ｐ明朝"/>
      <family val="1"/>
      <charset val="128"/>
    </font>
    <font>
      <sz val="6"/>
      <name val="ＭＳ Ｐ明朝"/>
      <family val="1"/>
      <charset val="128"/>
    </font>
    <font>
      <b/>
      <sz val="14"/>
      <name val="ＭＳ Ｐ明朝"/>
      <family val="1"/>
      <charset val="128"/>
    </font>
    <font>
      <sz val="12"/>
      <name val="ＭＳ Ｐゴシック"/>
      <family val="3"/>
      <charset val="128"/>
    </font>
    <font>
      <sz val="13"/>
      <name val="ＭＳ Ｐ明朝"/>
      <family val="1"/>
      <charset val="128"/>
    </font>
    <font>
      <b/>
      <sz val="8"/>
      <name val="ＭＳ Ｐ明朝"/>
      <family val="1"/>
      <charset val="128"/>
    </font>
    <font>
      <sz val="11"/>
      <color theme="1"/>
      <name val="ＭＳ Ｐ明朝"/>
      <family val="1"/>
      <charset val="128"/>
    </font>
    <font>
      <sz val="10"/>
      <color theme="1"/>
      <name val="ＭＳ Ｐ明朝"/>
      <family val="1"/>
      <charset val="128"/>
    </font>
    <font>
      <b/>
      <sz val="9"/>
      <color indexed="81"/>
      <name val="MS P 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scheme val="minor"/>
    </font>
    <font>
      <sz val="14"/>
      <name val="ＭＳ Ｐ明朝"/>
      <family val="1"/>
      <charset val="128"/>
    </font>
    <font>
      <sz val="16"/>
      <name val="ＭＳ Ｐ明朝"/>
      <family val="1"/>
      <charset val="128"/>
    </font>
    <font>
      <sz val="20"/>
      <name val="ＭＳ Ｐゴシック"/>
      <family val="3"/>
      <charset val="128"/>
    </font>
    <font>
      <b/>
      <sz val="14"/>
      <name val="ＭＳ Ｐゴシック"/>
      <family val="3"/>
      <charset val="128"/>
    </font>
    <font>
      <b/>
      <sz val="11"/>
      <name val="ＭＳ Ｐゴシック"/>
      <family val="3"/>
      <charset val="128"/>
    </font>
    <font>
      <sz val="11"/>
      <color theme="1"/>
      <name val="ＭＳ Ｐゴシック"/>
      <family val="3"/>
      <charset val="128"/>
    </font>
    <font>
      <sz val="12"/>
      <color theme="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FF"/>
        <bgColor indexed="64"/>
      </patternFill>
    </fill>
  </fills>
  <borders count="50">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s>
  <cellStyleXfs count="45">
    <xf numFmtId="0" fontId="0" fillId="0" borderId="0"/>
    <xf numFmtId="38" fontId="10" fillId="0" borderId="0" applyFont="0" applyFill="0" applyBorder="0" applyAlignment="0" applyProtection="0"/>
    <xf numFmtId="9" fontId="10" fillId="0" borderId="0" applyFont="0" applyFill="0" applyBorder="0" applyAlignment="0" applyProtection="0"/>
    <xf numFmtId="38" fontId="10" fillId="0" borderId="0" applyFont="0" applyFill="0" applyBorder="0" applyAlignment="0" applyProtection="0"/>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alignment vertical="center"/>
    </xf>
    <xf numFmtId="38" fontId="25" fillId="0" borderId="0" applyFont="0" applyFill="0" applyBorder="0" applyAlignment="0" applyProtection="0">
      <alignment vertical="center"/>
    </xf>
    <xf numFmtId="0" fontId="26" fillId="0" borderId="0" applyNumberFormat="0" applyFont="0" applyFill="0" applyBorder="0" applyAlignment="0" applyProtection="0"/>
    <xf numFmtId="38" fontId="10" fillId="0" borderId="0" applyFont="0" applyFill="0" applyBorder="0" applyAlignment="0" applyProtection="0">
      <alignment vertical="center"/>
    </xf>
    <xf numFmtId="6" fontId="10" fillId="0" borderId="0" applyFont="0" applyFill="0" applyBorder="0" applyAlignment="0" applyProtection="0"/>
    <xf numFmtId="0" fontId="2" fillId="0" borderId="0">
      <alignment vertical="center"/>
    </xf>
    <xf numFmtId="38" fontId="10" fillId="0" borderId="0" applyFont="0" applyFill="0" applyBorder="0" applyAlignment="0" applyProtection="0">
      <alignment vertical="center"/>
    </xf>
    <xf numFmtId="0" fontId="1" fillId="0" borderId="0">
      <alignment vertical="center"/>
    </xf>
  </cellStyleXfs>
  <cellXfs count="685">
    <xf numFmtId="0" fontId="0" fillId="0" borderId="0" xfId="0"/>
    <xf numFmtId="0" fontId="5" fillId="0" borderId="0" xfId="0" applyFont="1" applyProtection="1"/>
    <xf numFmtId="0" fontId="5" fillId="0" borderId="0" xfId="0" applyFont="1" applyAlignment="1">
      <alignment vertical="center"/>
    </xf>
    <xf numFmtId="0" fontId="5" fillId="0" borderId="0" xfId="0" applyFont="1" applyAlignment="1" applyProtection="1">
      <alignment vertical="center"/>
    </xf>
    <xf numFmtId="0" fontId="5" fillId="0" borderId="2" xfId="0" applyFont="1" applyBorder="1" applyProtection="1"/>
    <xf numFmtId="0" fontId="9" fillId="0" borderId="1" xfId="0" applyFont="1" applyBorder="1" applyAlignment="1" applyProtection="1">
      <alignment vertical="center"/>
    </xf>
    <xf numFmtId="0" fontId="9" fillId="0" borderId="1" xfId="0" applyFont="1" applyBorder="1" applyAlignment="1" applyProtection="1"/>
    <xf numFmtId="0" fontId="8" fillId="0" borderId="0" xfId="0" applyFont="1" applyAlignment="1">
      <alignment vertical="center"/>
    </xf>
    <xf numFmtId="0" fontId="11" fillId="0" borderId="0" xfId="0" applyFont="1"/>
    <xf numFmtId="0" fontId="0" fillId="0" borderId="8" xfId="0" applyBorder="1"/>
    <xf numFmtId="0" fontId="0" fillId="0" borderId="9" xfId="0" applyBorder="1" applyAlignment="1">
      <alignment horizontal="center"/>
    </xf>
    <xf numFmtId="0" fontId="0" fillId="0" borderId="1" xfId="0" applyBorder="1"/>
    <xf numFmtId="3" fontId="9" fillId="0" borderId="1" xfId="0" applyNumberFormat="1" applyFont="1" applyBorder="1" applyAlignment="1" applyProtection="1">
      <alignment vertical="center"/>
    </xf>
    <xf numFmtId="0" fontId="22" fillId="0" borderId="0" xfId="0" applyFont="1" applyProtection="1"/>
    <xf numFmtId="0" fontId="5" fillId="4" borderId="8" xfId="0" applyFont="1" applyFill="1" applyBorder="1" applyAlignment="1" applyProtection="1">
      <alignment vertical="center"/>
    </xf>
    <xf numFmtId="0" fontId="5" fillId="4" borderId="8" xfId="0" applyFont="1" applyFill="1" applyBorder="1" applyAlignment="1" applyProtection="1">
      <alignment horizontal="right" vertical="center"/>
    </xf>
    <xf numFmtId="0" fontId="18" fillId="0" borderId="0" xfId="0" applyFont="1" applyAlignment="1" applyProtection="1"/>
    <xf numFmtId="0" fontId="18" fillId="0" borderId="0" xfId="0" applyFont="1" applyProtection="1"/>
    <xf numFmtId="0" fontId="19" fillId="0" borderId="0" xfId="0" applyFont="1" applyProtection="1"/>
    <xf numFmtId="0" fontId="18" fillId="0" borderId="0" xfId="0" applyFont="1" applyAlignment="1" applyProtection="1">
      <alignment vertical="center"/>
    </xf>
    <xf numFmtId="0" fontId="20" fillId="0" borderId="0" xfId="0" applyFont="1" applyAlignment="1" applyProtection="1">
      <alignment vertical="top"/>
    </xf>
    <xf numFmtId="0" fontId="20" fillId="0" borderId="0" xfId="0" applyFont="1" applyAlignment="1" applyProtection="1">
      <alignment horizontal="left" vertical="top"/>
    </xf>
    <xf numFmtId="0" fontId="6" fillId="0" borderId="0" xfId="0" applyFont="1" applyAlignment="1" applyProtection="1">
      <alignment vertical="top"/>
    </xf>
    <xf numFmtId="0" fontId="7" fillId="0" borderId="0" xfId="0" applyFont="1" applyProtection="1"/>
    <xf numFmtId="0" fontId="20" fillId="0" borderId="0" xfId="0" applyFont="1" applyAlignment="1" applyProtection="1">
      <alignment horizontal="center" vertical="top"/>
    </xf>
    <xf numFmtId="0" fontId="5" fillId="0" borderId="0" xfId="0" applyFont="1" applyAlignment="1" applyProtection="1">
      <alignment vertical="top"/>
    </xf>
    <xf numFmtId="0" fontId="20" fillId="0" borderId="0" xfId="0" applyFont="1" applyAlignment="1" applyProtection="1">
      <alignment vertical="top" wrapText="1"/>
    </xf>
    <xf numFmtId="0" fontId="20" fillId="0" borderId="0" xfId="0" applyFont="1" applyAlignment="1" applyProtection="1">
      <alignment horizontal="center" vertical="top" wrapText="1"/>
    </xf>
    <xf numFmtId="0" fontId="20" fillId="0" borderId="0" xfId="0" applyFont="1" applyAlignment="1" applyProtection="1">
      <alignment vertical="top" shrinkToFit="1"/>
    </xf>
    <xf numFmtId="0" fontId="18" fillId="0" borderId="0" xfId="0" applyFont="1" applyAlignment="1" applyProtection="1">
      <alignment wrapText="1"/>
    </xf>
    <xf numFmtId="0" fontId="5" fillId="0" borderId="0" xfId="0" applyFont="1" applyFill="1" applyBorder="1" applyAlignment="1" applyProtection="1"/>
    <xf numFmtId="0" fontId="5" fillId="0" borderId="0" xfId="0" applyFont="1" applyFill="1" applyBorder="1" applyAlignment="1" applyProtection="1">
      <alignment horizontal="center"/>
    </xf>
    <xf numFmtId="0" fontId="5" fillId="0" borderId="0" xfId="0" applyFont="1" applyFill="1" applyBorder="1" applyAlignment="1" applyProtection="1">
      <alignment shrinkToFit="1"/>
    </xf>
    <xf numFmtId="0" fontId="5" fillId="0" borderId="0" xfId="0" applyFont="1" applyAlignment="1" applyProtection="1">
      <alignment horizontal="right"/>
    </xf>
    <xf numFmtId="0" fontId="21" fillId="4" borderId="0" xfId="0" applyFont="1" applyFill="1" applyAlignment="1" applyProtection="1">
      <alignment vertical="center"/>
    </xf>
    <xf numFmtId="0" fontId="5" fillId="0" borderId="0" xfId="0" applyFont="1" applyFill="1" applyAlignment="1" applyProtection="1">
      <alignment vertical="center"/>
    </xf>
    <xf numFmtId="0" fontId="20" fillId="0" borderId="0" xfId="0" applyFont="1" applyProtection="1"/>
    <xf numFmtId="0" fontId="14" fillId="0" borderId="0" xfId="0" applyFont="1" applyFill="1" applyProtection="1"/>
    <xf numFmtId="0" fontId="18" fillId="0" borderId="0" xfId="0" applyFont="1" applyFill="1" applyProtection="1"/>
    <xf numFmtId="0" fontId="5" fillId="0" borderId="0" xfId="0" applyFont="1" applyAlignment="1" applyProtection="1"/>
    <xf numFmtId="0" fontId="9" fillId="0" borderId="0" xfId="0" applyFont="1" applyFill="1" applyBorder="1" applyAlignment="1" applyProtection="1">
      <alignment vertical="center"/>
    </xf>
    <xf numFmtId="0" fontId="9" fillId="0" borderId="2" xfId="0" applyFont="1" applyFill="1" applyBorder="1" applyAlignment="1" applyProtection="1">
      <alignment horizontal="center" vertical="center"/>
    </xf>
    <xf numFmtId="0" fontId="5" fillId="0" borderId="2" xfId="0" applyFont="1" applyFill="1" applyBorder="1" applyAlignment="1" applyProtection="1">
      <alignment vertical="center"/>
      <protection locked="0"/>
    </xf>
    <xf numFmtId="0" fontId="5" fillId="0" borderId="2" xfId="0" applyFont="1" applyFill="1" applyBorder="1" applyAlignment="1" applyProtection="1">
      <alignment vertical="center"/>
    </xf>
    <xf numFmtId="3" fontId="9" fillId="0" borderId="1" xfId="0" applyNumberFormat="1" applyFont="1" applyBorder="1" applyAlignment="1" applyProtection="1">
      <alignment horizontal="center" vertical="center"/>
    </xf>
    <xf numFmtId="0" fontId="5" fillId="0" borderId="8" xfId="0" applyFont="1" applyFill="1" applyBorder="1" applyAlignment="1" applyProtection="1">
      <alignment vertical="center"/>
      <protection locked="0"/>
    </xf>
    <xf numFmtId="0" fontId="7" fillId="0" borderId="1" xfId="0" applyFont="1" applyBorder="1" applyAlignment="1" applyProtection="1">
      <alignment vertical="center"/>
    </xf>
    <xf numFmtId="0" fontId="7" fillId="0" borderId="0" xfId="0" applyFont="1" applyAlignment="1" applyProtection="1">
      <alignment vertical="center"/>
    </xf>
    <xf numFmtId="0" fontId="9" fillId="0" borderId="1" xfId="0" applyFont="1" applyFill="1" applyBorder="1" applyAlignment="1" applyProtection="1"/>
    <xf numFmtId="3" fontId="9" fillId="0" borderId="1" xfId="0" applyNumberFormat="1" applyFont="1" applyFill="1" applyBorder="1" applyAlignment="1" applyProtection="1">
      <alignment horizontal="center" vertical="center"/>
    </xf>
    <xf numFmtId="3" fontId="9" fillId="0" borderId="1" xfId="0" applyNumberFormat="1" applyFont="1" applyFill="1" applyBorder="1" applyAlignment="1" applyProtection="1">
      <alignment vertical="center"/>
    </xf>
    <xf numFmtId="0" fontId="9" fillId="0" borderId="0" xfId="0" applyFont="1" applyBorder="1" applyAlignment="1" applyProtection="1">
      <alignment horizontal="center" shrinkToFit="1"/>
    </xf>
    <xf numFmtId="0" fontId="9" fillId="0" borderId="0" xfId="0" applyFont="1" applyBorder="1" applyAlignment="1" applyProtection="1"/>
    <xf numFmtId="0" fontId="5" fillId="4" borderId="0" xfId="0" applyFont="1" applyFill="1" applyBorder="1" applyAlignment="1" applyProtection="1">
      <alignment horizontal="right" vertical="center"/>
    </xf>
    <xf numFmtId="0" fontId="9" fillId="0" borderId="0" xfId="0" applyFont="1" applyBorder="1" applyAlignment="1" applyProtection="1">
      <alignment horizontal="center" vertical="center"/>
    </xf>
    <xf numFmtId="3" fontId="9" fillId="0" borderId="0" xfId="0" applyNumberFormat="1" applyFont="1" applyBorder="1" applyAlignment="1" applyProtection="1">
      <alignment horizontal="center" vertical="center"/>
    </xf>
    <xf numFmtId="0" fontId="5" fillId="0" borderId="0" xfId="0" applyFont="1" applyFill="1" applyBorder="1" applyAlignment="1" applyProtection="1">
      <alignment vertical="center"/>
      <protection locked="0"/>
    </xf>
    <xf numFmtId="3" fontId="5" fillId="0" borderId="0" xfId="0" applyNumberFormat="1" applyFont="1" applyFill="1" applyBorder="1" applyAlignment="1" applyProtection="1">
      <alignment vertical="center"/>
    </xf>
    <xf numFmtId="0" fontId="9" fillId="0" borderId="0" xfId="0" applyFont="1" applyFill="1" applyBorder="1" applyAlignment="1" applyProtection="1">
      <alignment horizontal="center" vertical="center" shrinkToFit="1"/>
    </xf>
    <xf numFmtId="3" fontId="7" fillId="0" borderId="0" xfId="0" applyNumberFormat="1" applyFont="1" applyFill="1" applyBorder="1" applyAlignment="1" applyProtection="1">
      <alignment vertical="center"/>
    </xf>
    <xf numFmtId="0" fontId="22" fillId="0" borderId="0" xfId="0" applyFont="1" applyFill="1" applyBorder="1" applyAlignment="1" applyProtection="1">
      <alignment horizontal="center"/>
      <protection locked="0"/>
    </xf>
    <xf numFmtId="0" fontId="22" fillId="0" borderId="0" xfId="0" applyFont="1" applyFill="1" applyBorder="1" applyAlignment="1" applyProtection="1">
      <protection locked="0"/>
    </xf>
    <xf numFmtId="0" fontId="9" fillId="0" borderId="0" xfId="0" applyFont="1" applyFill="1" applyBorder="1" applyAlignment="1" applyProtection="1">
      <alignment horizontal="center" vertical="center"/>
    </xf>
    <xf numFmtId="0" fontId="9" fillId="0" borderId="0" xfId="0" applyFont="1" applyProtection="1"/>
    <xf numFmtId="0" fontId="31" fillId="0" borderId="0" xfId="0" applyFont="1" applyProtection="1"/>
    <xf numFmtId="0" fontId="9" fillId="0" borderId="0" xfId="0" applyFont="1" applyAlignment="1" applyProtection="1"/>
    <xf numFmtId="3" fontId="30" fillId="0" borderId="0" xfId="0" applyNumberFormat="1" applyFont="1" applyFill="1" applyBorder="1" applyAlignment="1" applyProtection="1">
      <alignment vertical="center"/>
    </xf>
    <xf numFmtId="0" fontId="9" fillId="0" borderId="9" xfId="0" applyFont="1" applyBorder="1" applyAlignment="1" applyProtection="1">
      <alignment vertical="center"/>
    </xf>
    <xf numFmtId="0" fontId="5" fillId="0" borderId="0" xfId="0" applyFont="1" applyAlignment="1">
      <alignment horizontal="left" vertical="center"/>
    </xf>
    <xf numFmtId="0" fontId="7" fillId="0" borderId="0" xfId="0" applyFont="1" applyAlignment="1">
      <alignment vertical="center"/>
    </xf>
    <xf numFmtId="0" fontId="34" fillId="0" borderId="0" xfId="0" applyFont="1" applyAlignment="1">
      <alignment horizontal="left" vertical="center"/>
    </xf>
    <xf numFmtId="0" fontId="34" fillId="0" borderId="0" xfId="0" applyFont="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7" fillId="0" borderId="0" xfId="0" applyFont="1" applyAlignment="1">
      <alignment horizontal="left" vertical="center"/>
    </xf>
    <xf numFmtId="0" fontId="5" fillId="0" borderId="0" xfId="0" applyFont="1" applyBorder="1" applyAlignment="1">
      <alignment horizontal="right" vertical="center" shrinkToFit="1"/>
    </xf>
    <xf numFmtId="0" fontId="5" fillId="0" borderId="7" xfId="0" applyFont="1" applyFill="1" applyBorder="1" applyAlignment="1">
      <alignment horizontal="left" vertical="center" shrinkToFit="1"/>
    </xf>
    <xf numFmtId="0" fontId="5" fillId="0" borderId="7" xfId="0" applyFont="1" applyFill="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6" borderId="7" xfId="0"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0" fontId="6" fillId="0" borderId="7" xfId="0" applyFont="1" applyBorder="1" applyAlignment="1">
      <alignment horizontal="center" vertical="center" textRotation="255" wrapText="1" shrinkToFit="1"/>
    </xf>
    <xf numFmtId="0" fontId="8" fillId="0" borderId="15" xfId="0" applyFont="1" applyBorder="1" applyAlignment="1">
      <alignment vertical="center" textRotation="255" shrinkToFit="1"/>
    </xf>
    <xf numFmtId="0" fontId="5" fillId="5" borderId="7" xfId="0" applyFont="1" applyFill="1" applyBorder="1" applyAlignment="1">
      <alignment horizontal="center" vertical="center" shrinkToFit="1"/>
    </xf>
    <xf numFmtId="176" fontId="8" fillId="0" borderId="7" xfId="0" applyNumberFormat="1" applyFont="1" applyFill="1" applyBorder="1" applyAlignment="1">
      <alignment horizontal="center" vertical="center" shrinkToFit="1"/>
    </xf>
    <xf numFmtId="176" fontId="8" fillId="0" borderId="5" xfId="0" applyNumberFormat="1" applyFont="1" applyFill="1" applyBorder="1" applyAlignment="1">
      <alignment horizontal="center" vertical="center" shrinkToFit="1"/>
    </xf>
    <xf numFmtId="176" fontId="8" fillId="0" borderId="7" xfId="0" applyNumberFormat="1" applyFont="1" applyFill="1" applyBorder="1" applyAlignment="1">
      <alignment vertical="center" shrinkToFit="1"/>
    </xf>
    <xf numFmtId="0" fontId="5" fillId="0" borderId="0" xfId="0" applyFont="1" applyFill="1" applyAlignment="1">
      <alignment horizontal="center" vertical="center" shrinkToFit="1"/>
    </xf>
    <xf numFmtId="176" fontId="8" fillId="0" borderId="16" xfId="0" applyNumberFormat="1" applyFont="1" applyFill="1" applyBorder="1" applyAlignment="1">
      <alignment horizontal="center" vertical="center" shrinkToFit="1"/>
    </xf>
    <xf numFmtId="0" fontId="5" fillId="0" borderId="0" xfId="0" applyFont="1" applyFill="1" applyAlignment="1">
      <alignment vertical="center" shrinkToFit="1"/>
    </xf>
    <xf numFmtId="0" fontId="5" fillId="0" borderId="0" xfId="0" applyFont="1" applyFill="1" applyBorder="1" applyAlignment="1">
      <alignment horizontal="center" vertical="center" shrinkToFit="1"/>
    </xf>
    <xf numFmtId="0" fontId="5" fillId="0" borderId="0" xfId="0" applyFont="1" applyFill="1" applyAlignment="1" applyProtection="1">
      <alignment vertical="center" wrapText="1"/>
      <protection locked="0"/>
    </xf>
    <xf numFmtId="0" fontId="6" fillId="0" borderId="0" xfId="0" applyFont="1" applyAlignment="1" applyProtection="1">
      <alignment vertical="top" shrinkToFit="1"/>
    </xf>
    <xf numFmtId="179" fontId="5" fillId="3" borderId="6" xfId="1" applyNumberFormat="1" applyFont="1" applyFill="1" applyBorder="1" applyAlignment="1">
      <alignment horizontal="center" vertical="center" shrinkToFit="1"/>
    </xf>
    <xf numFmtId="179" fontId="5" fillId="3" borderId="7" xfId="1" applyNumberFormat="1" applyFont="1" applyFill="1" applyBorder="1" applyAlignment="1">
      <alignment horizontal="center" vertical="center" shrinkToFit="1"/>
    </xf>
    <xf numFmtId="0" fontId="5" fillId="0" borderId="0" xfId="0" applyFont="1" applyFill="1" applyAlignment="1" applyProtection="1">
      <alignment vertical="center" wrapText="1"/>
    </xf>
    <xf numFmtId="3" fontId="21" fillId="0" borderId="0" xfId="0" applyNumberFormat="1" applyFont="1" applyFill="1" applyBorder="1" applyAlignment="1" applyProtection="1">
      <alignment horizontal="center" vertical="center"/>
    </xf>
    <xf numFmtId="0" fontId="5" fillId="0" borderId="0" xfId="0" applyFont="1" applyBorder="1" applyAlignment="1">
      <alignment horizontal="left" vertical="center" shrinkToFit="1"/>
    </xf>
    <xf numFmtId="176" fontId="5" fillId="0" borderId="0" xfId="0" applyNumberFormat="1"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5" fillId="0" borderId="7" xfId="0" applyFont="1" applyBorder="1" applyAlignment="1">
      <alignment horizontal="center" vertical="center" textRotation="255" wrapText="1" shrinkToFit="1"/>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right" vertical="center" shrinkToFit="1"/>
    </xf>
    <xf numFmtId="3" fontId="0" fillId="7" borderId="7" xfId="0" applyNumberFormat="1" applyFill="1" applyBorder="1" applyAlignment="1">
      <alignment horizontal="right" vertical="center" wrapText="1"/>
    </xf>
    <xf numFmtId="0" fontId="0" fillId="0" borderId="7" xfId="0" applyBorder="1" applyAlignment="1">
      <alignment horizontal="centerContinuous"/>
    </xf>
    <xf numFmtId="0" fontId="0" fillId="0" borderId="7" xfId="0" applyBorder="1"/>
    <xf numFmtId="0" fontId="36" fillId="0" borderId="7" xfId="0" applyFont="1" applyBorder="1" applyAlignment="1">
      <alignment vertical="center" shrinkToFit="1"/>
    </xf>
    <xf numFmtId="0" fontId="5" fillId="0" borderId="17" xfId="0" applyFont="1" applyBorder="1" applyAlignment="1">
      <alignment vertical="center" shrinkToFit="1"/>
    </xf>
    <xf numFmtId="0" fontId="5" fillId="0" borderId="45" xfId="0" applyFont="1" applyBorder="1" applyAlignment="1">
      <alignment vertical="center" shrinkToFit="1"/>
    </xf>
    <xf numFmtId="179" fontId="5" fillId="0" borderId="46" xfId="1" applyNumberFormat="1" applyFont="1" applyFill="1" applyBorder="1" applyAlignment="1">
      <alignment horizontal="center" vertical="center" shrinkToFit="1"/>
    </xf>
    <xf numFmtId="0" fontId="5" fillId="0" borderId="12" xfId="0" applyFont="1" applyBorder="1" applyAlignment="1">
      <alignment horizontal="right" vertical="center" shrinkToFit="1"/>
    </xf>
    <xf numFmtId="0" fontId="5" fillId="0" borderId="47" xfId="0" applyFont="1" applyBorder="1" applyAlignment="1">
      <alignment vertical="center" shrinkToFit="1"/>
    </xf>
    <xf numFmtId="0" fontId="5" fillId="0" borderId="41" xfId="0" applyFont="1" applyBorder="1" applyAlignment="1">
      <alignment vertical="center" shrinkToFit="1"/>
    </xf>
    <xf numFmtId="0" fontId="21" fillId="0" borderId="0" xfId="0" applyFont="1" applyFill="1" applyBorder="1" applyAlignment="1" applyProtection="1">
      <protection locked="0"/>
    </xf>
    <xf numFmtId="0" fontId="9" fillId="0" borderId="0" xfId="0" applyFont="1" applyFill="1" applyBorder="1" applyAlignment="1" applyProtection="1">
      <alignment vertical="center" shrinkToFit="1"/>
    </xf>
    <xf numFmtId="3" fontId="21" fillId="0" borderId="0" xfId="0" applyNumberFormat="1" applyFont="1" applyFill="1" applyBorder="1" applyAlignment="1" applyProtection="1">
      <alignment vertical="center"/>
    </xf>
    <xf numFmtId="0" fontId="9" fillId="0" borderId="0" xfId="0" applyFont="1" applyAlignment="1">
      <alignment vertical="center" shrinkToFit="1"/>
    </xf>
    <xf numFmtId="3" fontId="5" fillId="0" borderId="0" xfId="0" applyNumberFormat="1" applyFont="1" applyAlignment="1">
      <alignment vertical="center"/>
    </xf>
    <xf numFmtId="3" fontId="7" fillId="0" borderId="7" xfId="0" applyNumberFormat="1" applyFont="1" applyBorder="1" applyAlignment="1">
      <alignment horizontal="center" vertical="center"/>
    </xf>
    <xf numFmtId="0" fontId="5" fillId="0" borderId="0" xfId="0" applyFont="1" applyProtection="1">
      <protection locked="0"/>
    </xf>
    <xf numFmtId="3" fontId="23" fillId="0" borderId="8" xfId="0" applyNumberFormat="1" applyFont="1" applyBorder="1" applyAlignment="1">
      <alignment vertical="center"/>
    </xf>
    <xf numFmtId="3" fontId="23" fillId="0" borderId="1" xfId="0" applyNumberFormat="1" applyFont="1" applyBorder="1" applyAlignment="1">
      <alignment vertical="center"/>
    </xf>
    <xf numFmtId="3" fontId="5" fillId="0" borderId="0" xfId="0" applyNumberFormat="1" applyFont="1" applyBorder="1" applyAlignment="1" applyProtection="1">
      <alignment horizontal="right" vertical="center" indent="1"/>
    </xf>
    <xf numFmtId="0" fontId="5" fillId="0" borderId="9" xfId="0" applyFont="1" applyBorder="1" applyProtection="1"/>
    <xf numFmtId="3" fontId="5" fillId="0" borderId="1" xfId="0" applyNumberFormat="1" applyFont="1" applyBorder="1" applyAlignment="1">
      <alignment horizontal="center" vertical="center"/>
    </xf>
    <xf numFmtId="0" fontId="5" fillId="0" borderId="10" xfId="0" applyFont="1" applyFill="1" applyBorder="1" applyProtection="1"/>
    <xf numFmtId="3" fontId="9" fillId="0" borderId="0" xfId="0" applyNumberFormat="1" applyFont="1" applyBorder="1" applyAlignment="1" applyProtection="1">
      <alignment vertical="center"/>
    </xf>
    <xf numFmtId="3" fontId="38" fillId="0" borderId="1" xfId="0" applyNumberFormat="1" applyFont="1" applyFill="1" applyBorder="1" applyAlignment="1" applyProtection="1">
      <alignment horizontal="center" vertical="center"/>
    </xf>
    <xf numFmtId="3" fontId="21" fillId="0" borderId="0" xfId="0" applyNumberFormat="1" applyFont="1" applyFill="1" applyBorder="1" applyAlignment="1" applyProtection="1">
      <alignment horizontal="left" vertical="center"/>
    </xf>
    <xf numFmtId="3" fontId="5" fillId="0" borderId="0" xfId="0" applyNumberFormat="1" applyFont="1" applyFill="1" applyBorder="1" applyAlignment="1" applyProtection="1">
      <alignment horizontal="center" vertical="center"/>
    </xf>
    <xf numFmtId="0" fontId="9" fillId="0" borderId="3"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 xfId="0" applyFont="1" applyBorder="1" applyAlignment="1" applyProtection="1">
      <alignment horizontal="center" vertical="center"/>
    </xf>
    <xf numFmtId="3" fontId="5" fillId="0" borderId="0" xfId="0" applyNumberFormat="1" applyFont="1" applyBorder="1" applyAlignment="1" applyProtection="1">
      <alignment horizontal="right" vertical="center"/>
    </xf>
    <xf numFmtId="0" fontId="9" fillId="0" borderId="2" xfId="0" applyFont="1" applyBorder="1" applyAlignment="1" applyProtection="1">
      <alignment horizontal="center" vertical="center"/>
    </xf>
    <xf numFmtId="3" fontId="9" fillId="0" borderId="3" xfId="0" applyNumberFormat="1" applyFont="1" applyBorder="1" applyAlignment="1" applyProtection="1">
      <alignment horizontal="center" vertical="center"/>
    </xf>
    <xf numFmtId="0" fontId="5" fillId="0" borderId="0" xfId="0" applyFont="1" applyAlignment="1" applyProtection="1">
      <alignment horizontal="center"/>
    </xf>
    <xf numFmtId="0" fontId="6" fillId="0" borderId="0" xfId="0" applyFont="1" applyAlignment="1" applyProtection="1">
      <alignment horizontal="center" vertical="top"/>
    </xf>
    <xf numFmtId="0" fontId="5" fillId="0" borderId="8" xfId="0" applyFont="1" applyFill="1" applyBorder="1" applyAlignment="1" applyProtection="1">
      <alignment horizontal="right" vertical="center"/>
      <protection locked="0"/>
    </xf>
    <xf numFmtId="0" fontId="9" fillId="0" borderId="1" xfId="0" applyFont="1" applyFill="1" applyBorder="1" applyAlignment="1" applyProtection="1">
      <alignment vertical="center"/>
    </xf>
    <xf numFmtId="0" fontId="7" fillId="0" borderId="8" xfId="0" applyFont="1" applyFill="1" applyBorder="1" applyAlignment="1" applyProtection="1">
      <alignment vertical="center"/>
      <protection locked="0"/>
    </xf>
    <xf numFmtId="3" fontId="39" fillId="0" borderId="1" xfId="0" applyNumberFormat="1" applyFont="1" applyFill="1" applyBorder="1" applyAlignment="1" applyProtection="1">
      <alignment horizontal="center" vertical="center"/>
    </xf>
    <xf numFmtId="0" fontId="32" fillId="0" borderId="0" xfId="0" applyFont="1" applyFill="1" applyBorder="1" applyAlignment="1">
      <alignment vertical="center" wrapText="1"/>
    </xf>
    <xf numFmtId="3" fontId="5" fillId="0" borderId="0" xfId="0" applyNumberFormat="1" applyFont="1" applyBorder="1" applyAlignment="1" applyProtection="1">
      <alignment horizontal="right" vertical="center" shrinkToFit="1"/>
    </xf>
    <xf numFmtId="0" fontId="5" fillId="0" borderId="0" xfId="0" applyFont="1" applyFill="1" applyProtection="1"/>
    <xf numFmtId="0" fontId="39" fillId="0" borderId="0" xfId="0" applyFont="1" applyFill="1" applyBorder="1" applyAlignment="1" applyProtection="1">
      <alignment horizontal="right" vertical="center"/>
      <protection locked="0"/>
    </xf>
    <xf numFmtId="0" fontId="6" fillId="0" borderId="0" xfId="0" applyFont="1" applyBorder="1" applyAlignment="1">
      <alignment horizontal="center" vertical="center" wrapText="1" shrinkToFit="1"/>
    </xf>
    <xf numFmtId="0" fontId="9" fillId="0" borderId="0" xfId="0" applyFont="1" applyFill="1" applyBorder="1" applyAlignment="1" applyProtection="1"/>
    <xf numFmtId="0" fontId="28" fillId="0" borderId="0" xfId="0" applyFont="1" applyFill="1" applyBorder="1" applyAlignment="1" applyProtection="1">
      <alignment vertical="center"/>
    </xf>
    <xf numFmtId="0" fontId="7" fillId="0" borderId="8" xfId="0" applyFont="1" applyFill="1" applyBorder="1" applyAlignment="1" applyProtection="1">
      <alignment horizontal="right" vertical="center" indent="1"/>
    </xf>
    <xf numFmtId="0" fontId="7" fillId="0" borderId="0" xfId="0" applyFont="1" applyBorder="1" applyAlignment="1" applyProtection="1">
      <alignment vertical="center"/>
    </xf>
    <xf numFmtId="0" fontId="22" fillId="0" borderId="0" xfId="0" applyFont="1" applyAlignment="1">
      <alignment horizontal="left" vertical="center" indent="1"/>
    </xf>
    <xf numFmtId="0" fontId="22" fillId="0" borderId="0" xfId="0" applyFont="1" applyAlignment="1">
      <alignment vertical="center"/>
    </xf>
    <xf numFmtId="0" fontId="7" fillId="0" borderId="0" xfId="0" applyFont="1" applyBorder="1" applyAlignment="1" applyProtection="1">
      <alignment horizontal="center" shrinkToFit="1"/>
    </xf>
    <xf numFmtId="0" fontId="7" fillId="0" borderId="0" xfId="0" applyFont="1" applyBorder="1" applyAlignment="1" applyProtection="1">
      <alignment horizontal="center" vertical="center"/>
    </xf>
    <xf numFmtId="0" fontId="7" fillId="0" borderId="0" xfId="0" applyFont="1" applyBorder="1" applyAlignment="1" applyProtection="1">
      <alignment horizontal="right" vertical="center"/>
    </xf>
    <xf numFmtId="0" fontId="9" fillId="0" borderId="0" xfId="0" applyFont="1" applyAlignment="1" applyProtection="1">
      <alignment horizontal="center" vertical="center" shrinkToFit="1"/>
      <protection locked="0"/>
    </xf>
    <xf numFmtId="180" fontId="9" fillId="0" borderId="1" xfId="0" applyNumberFormat="1" applyFont="1" applyBorder="1" applyAlignment="1">
      <alignment vertical="center"/>
    </xf>
    <xf numFmtId="0" fontId="38" fillId="0" borderId="0" xfId="0" applyFont="1" applyFill="1" applyBorder="1" applyAlignment="1" applyProtection="1">
      <alignment horizontal="left" vertical="center"/>
    </xf>
    <xf numFmtId="0" fontId="29" fillId="0" borderId="0" xfId="0" applyFont="1" applyAlignment="1">
      <alignment horizontal="left" vertical="center" indent="1"/>
    </xf>
    <xf numFmtId="0" fontId="29" fillId="0" borderId="0" xfId="0" applyFont="1"/>
    <xf numFmtId="0" fontId="23" fillId="0" borderId="0" xfId="0" applyFont="1" applyProtection="1"/>
    <xf numFmtId="0" fontId="7" fillId="0" borderId="4" xfId="0" applyFont="1" applyFill="1" applyBorder="1" applyAlignment="1" applyProtection="1">
      <alignment horizontal="right" vertical="center" indent="1"/>
    </xf>
    <xf numFmtId="0" fontId="9" fillId="0" borderId="11" xfId="0" applyFont="1" applyFill="1" applyBorder="1" applyAlignment="1" applyProtection="1">
      <alignment vertical="center"/>
    </xf>
    <xf numFmtId="0" fontId="9" fillId="0" borderId="9" xfId="0" applyFont="1" applyBorder="1" applyAlignment="1" applyProtection="1">
      <alignment horizontal="center" vertical="center"/>
    </xf>
    <xf numFmtId="0" fontId="9" fillId="0" borderId="1" xfId="0" applyFont="1" applyBorder="1" applyAlignment="1" applyProtection="1">
      <alignment horizontal="center" vertical="center"/>
    </xf>
    <xf numFmtId="3" fontId="9" fillId="0" borderId="3" xfId="0" applyNumberFormat="1" applyFont="1" applyBorder="1" applyAlignment="1" applyProtection="1">
      <alignment horizontal="center" vertical="center"/>
    </xf>
    <xf numFmtId="0" fontId="23" fillId="0" borderId="0" xfId="0" applyFont="1" applyAlignment="1" applyProtection="1"/>
    <xf numFmtId="0" fontId="23" fillId="0" borderId="0" xfId="0" applyFont="1" applyAlignment="1">
      <alignment vertical="center"/>
    </xf>
    <xf numFmtId="0" fontId="33" fillId="0" borderId="0" xfId="0" applyFont="1" applyAlignment="1">
      <alignment vertical="center"/>
    </xf>
    <xf numFmtId="3" fontId="7" fillId="0" borderId="7" xfId="0" applyNumberFormat="1" applyFont="1" applyFill="1" applyBorder="1" applyAlignment="1" applyProtection="1">
      <alignment vertical="center"/>
    </xf>
    <xf numFmtId="0" fontId="5" fillId="0" borderId="8"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7" fillId="0" borderId="0" xfId="0" applyFont="1" applyAlignment="1" applyProtection="1">
      <alignment horizontal="left" vertical="top"/>
    </xf>
    <xf numFmtId="0" fontId="7" fillId="0" borderId="0" xfId="0" applyFont="1" applyAlignment="1" applyProtection="1">
      <alignment horizontal="left"/>
    </xf>
    <xf numFmtId="0" fontId="7" fillId="0" borderId="0" xfId="0" applyFont="1" applyAlignment="1" applyProtection="1">
      <alignment horizontal="left" vertical="top" shrinkToFit="1"/>
    </xf>
    <xf numFmtId="179" fontId="5" fillId="0" borderId="40" xfId="1" applyNumberFormat="1" applyFont="1" applyFill="1" applyBorder="1" applyAlignment="1">
      <alignment horizontal="center" vertical="center" shrinkToFit="1"/>
    </xf>
    <xf numFmtId="179" fontId="5" fillId="0" borderId="42" xfId="1" applyNumberFormat="1" applyFont="1" applyFill="1" applyBorder="1" applyAlignment="1">
      <alignment horizontal="center" vertical="center" shrinkToFit="1"/>
    </xf>
    <xf numFmtId="179" fontId="5" fillId="0" borderId="43" xfId="1" applyNumberFormat="1" applyFont="1" applyFill="1" applyBorder="1" applyAlignment="1">
      <alignment horizontal="center" vertical="center" shrinkToFit="1"/>
    </xf>
    <xf numFmtId="0" fontId="12" fillId="0" borderId="7" xfId="0" applyFont="1" applyBorder="1" applyAlignment="1">
      <alignment vertical="center" wrapText="1" shrinkToFit="1"/>
    </xf>
    <xf numFmtId="0" fontId="5" fillId="0" borderId="0" xfId="0" applyFont="1" applyAlignment="1">
      <alignment vertical="center" shrinkToFit="1"/>
    </xf>
    <xf numFmtId="0" fontId="35" fillId="0" borderId="0" xfId="0" applyFont="1" applyAlignment="1">
      <alignment vertical="center" shrinkToFit="1"/>
    </xf>
    <xf numFmtId="0" fontId="7" fillId="0" borderId="7" xfId="0" applyFont="1" applyFill="1" applyBorder="1" applyAlignment="1" applyProtection="1">
      <alignment horizontal="right" vertical="center"/>
    </xf>
    <xf numFmtId="3" fontId="5" fillId="0" borderId="11" xfId="0" applyNumberFormat="1" applyFont="1" applyBorder="1" applyAlignment="1">
      <alignment horizontal="center" vertical="center"/>
    </xf>
    <xf numFmtId="0" fontId="0" fillId="0" borderId="7" xfId="0" applyBorder="1" applyAlignment="1">
      <alignment horizontal="center"/>
    </xf>
    <xf numFmtId="0" fontId="18" fillId="0" borderId="0" xfId="0" applyFont="1"/>
    <xf numFmtId="0" fontId="19" fillId="0" borderId="0" xfId="0" applyFont="1"/>
    <xf numFmtId="0" fontId="7" fillId="0" borderId="0" xfId="0" applyFont="1"/>
    <xf numFmtId="0" fontId="5" fillId="0" borderId="0" xfId="0" applyFont="1"/>
    <xf numFmtId="0" fontId="23" fillId="0" borderId="0" xfId="0" applyFont="1" applyProtection="1">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18" fillId="0" borderId="0" xfId="0" applyFont="1" applyAlignment="1">
      <alignment vertical="center"/>
    </xf>
    <xf numFmtId="0" fontId="6" fillId="0" borderId="0" xfId="0" applyFont="1" applyAlignment="1">
      <alignment vertical="top"/>
    </xf>
    <xf numFmtId="0" fontId="0" fillId="0" borderId="0" xfId="0"/>
    <xf numFmtId="0" fontId="23" fillId="0" borderId="0" xfId="0" applyFont="1" applyAlignment="1" applyProtection="1">
      <alignment vertical="center" wrapText="1"/>
      <protection locked="0"/>
    </xf>
    <xf numFmtId="0" fontId="20" fillId="0" borderId="0" xfId="0" applyFont="1" applyAlignment="1">
      <alignment vertical="top"/>
    </xf>
    <xf numFmtId="0" fontId="6" fillId="0" borderId="0" xfId="0" applyFont="1" applyAlignment="1">
      <alignment horizontal="center" vertical="top"/>
    </xf>
    <xf numFmtId="0" fontId="7" fillId="0" borderId="0" xfId="0" applyFont="1" applyAlignment="1">
      <alignment horizontal="right"/>
    </xf>
    <xf numFmtId="0" fontId="20" fillId="0" borderId="0" xfId="0" applyFont="1" applyAlignment="1">
      <alignment horizontal="left" vertical="top"/>
    </xf>
    <xf numFmtId="0" fontId="6" fillId="0" borderId="0" xfId="0" applyFont="1" applyAlignment="1" applyProtection="1">
      <alignment vertical="center" wrapText="1"/>
      <protection locked="0"/>
    </xf>
    <xf numFmtId="0" fontId="5" fillId="0" borderId="0" xfId="0" applyFont="1" applyAlignment="1">
      <alignment horizontal="left" vertical="center" wrapText="1"/>
    </xf>
    <xf numFmtId="0" fontId="20" fillId="0" borderId="0" xfId="0" applyFont="1" applyAlignment="1">
      <alignment horizontal="center" vertical="top"/>
    </xf>
    <xf numFmtId="0" fontId="6" fillId="0" borderId="0" xfId="0" applyFont="1" applyAlignment="1">
      <alignment vertical="top" shrinkToFit="1"/>
    </xf>
    <xf numFmtId="0" fontId="20" fillId="0" borderId="0" xfId="0" applyFont="1" applyAlignment="1">
      <alignment vertical="top" wrapText="1"/>
    </xf>
    <xf numFmtId="0" fontId="5" fillId="0" borderId="0" xfId="0" applyFont="1" applyAlignment="1">
      <alignment vertical="top"/>
    </xf>
    <xf numFmtId="0" fontId="20" fillId="0" borderId="0" xfId="0" applyFont="1" applyAlignment="1">
      <alignment horizontal="center" vertical="top" wrapText="1"/>
    </xf>
    <xf numFmtId="0" fontId="20" fillId="0" borderId="0" xfId="0" applyFont="1" applyAlignment="1">
      <alignment vertical="top" shrinkToFit="1"/>
    </xf>
    <xf numFmtId="0" fontId="5" fillId="0" borderId="0" xfId="0" applyFont="1" applyAlignment="1">
      <alignment horizontal="center" vertical="top" wrapText="1"/>
    </xf>
    <xf numFmtId="0" fontId="18" fillId="0" borderId="0" xfId="0" applyFont="1" applyAlignment="1">
      <alignment wrapText="1"/>
    </xf>
    <xf numFmtId="0" fontId="7" fillId="0" borderId="0" xfId="0" applyFont="1" applyAlignment="1">
      <alignment vertical="top"/>
    </xf>
    <xf numFmtId="0" fontId="0" fillId="0" borderId="0" xfId="0" applyProtection="1">
      <protection locked="0"/>
    </xf>
    <xf numFmtId="0" fontId="41" fillId="0" borderId="0" xfId="0" applyFont="1"/>
    <xf numFmtId="0" fontId="5" fillId="0" borderId="0" xfId="0" applyFont="1" applyAlignment="1">
      <alignment horizontal="center"/>
    </xf>
    <xf numFmtId="0" fontId="5" fillId="0" borderId="0" xfId="0" applyFont="1" applyAlignment="1">
      <alignment horizontal="left" wrapText="1"/>
    </xf>
    <xf numFmtId="0" fontId="9" fillId="0" borderId="1" xfId="0" applyFont="1" applyBorder="1" applyAlignment="1">
      <alignment horizontal="center" vertical="center"/>
    </xf>
    <xf numFmtId="0" fontId="5" fillId="0" borderId="8" xfId="0" applyFont="1" applyBorder="1" applyAlignment="1">
      <alignment horizontal="right" vertical="center"/>
    </xf>
    <xf numFmtId="3" fontId="5" fillId="0" borderId="0" xfId="0" applyNumberFormat="1" applyFont="1" applyAlignment="1">
      <alignment horizontal="right" vertical="center"/>
    </xf>
    <xf numFmtId="0" fontId="5" fillId="4" borderId="8" xfId="0" applyFont="1" applyFill="1" applyBorder="1" applyAlignment="1">
      <alignment horizontal="right" vertical="center"/>
    </xf>
    <xf numFmtId="0" fontId="20" fillId="0" borderId="0" xfId="0" applyFont="1"/>
    <xf numFmtId="0" fontId="5" fillId="0" borderId="10" xfId="0" applyFont="1" applyBorder="1" applyAlignment="1">
      <alignment horizontal="right" vertical="center"/>
    </xf>
    <xf numFmtId="3" fontId="27" fillId="7" borderId="7" xfId="0" applyNumberFormat="1" applyFont="1" applyFill="1" applyBorder="1" applyAlignment="1">
      <alignment horizontal="right" vertical="center" wrapText="1"/>
    </xf>
    <xf numFmtId="38" fontId="0" fillId="0" borderId="7" xfId="43" applyFont="1" applyBorder="1" applyAlignment="1">
      <alignment horizontal="center"/>
    </xf>
    <xf numFmtId="38" fontId="43" fillId="0" borderId="7" xfId="1" applyFont="1" applyBorder="1" applyAlignment="1">
      <alignment horizontal="center"/>
    </xf>
    <xf numFmtId="38" fontId="27" fillId="0" borderId="7" xfId="43" applyFont="1" applyBorder="1" applyAlignment="1">
      <alignment horizontal="center"/>
    </xf>
    <xf numFmtId="38" fontId="27" fillId="0" borderId="7" xfId="43" applyFont="1" applyBorder="1" applyAlignment="1"/>
    <xf numFmtId="0" fontId="42" fillId="0" borderId="7" xfId="0" applyFont="1" applyBorder="1"/>
    <xf numFmtId="180" fontId="27" fillId="0" borderId="7" xfId="0" applyNumberFormat="1" applyFont="1" applyBorder="1"/>
    <xf numFmtId="0" fontId="5" fillId="3" borderId="0" xfId="0" applyFont="1" applyFill="1" applyAlignment="1" applyProtection="1">
      <alignment horizontal="center" vertical="center"/>
      <protection locked="0"/>
    </xf>
    <xf numFmtId="0" fontId="5" fillId="0" borderId="0" xfId="0" applyFont="1" applyAlignment="1">
      <alignment vertical="center"/>
    </xf>
    <xf numFmtId="0" fontId="5" fillId="0" borderId="48" xfId="0" applyFont="1" applyBorder="1" applyAlignment="1">
      <alignment vertical="center" shrinkToFit="1"/>
    </xf>
    <xf numFmtId="0" fontId="5" fillId="0" borderId="0" xfId="0" applyFont="1" applyBorder="1" applyAlignment="1">
      <alignment vertical="center"/>
    </xf>
    <xf numFmtId="0" fontId="5" fillId="0" borderId="0" xfId="0" applyFont="1" applyAlignment="1">
      <alignment horizontal="left"/>
    </xf>
    <xf numFmtId="0" fontId="0" fillId="0" borderId="0" xfId="0"/>
    <xf numFmtId="0" fontId="7" fillId="0" borderId="0" xfId="0" applyFont="1" applyAlignment="1">
      <alignment horizontal="left"/>
    </xf>
    <xf numFmtId="0" fontId="20" fillId="0" borderId="0" xfId="0" applyFont="1" applyAlignment="1">
      <alignment vertical="top" wrapText="1" shrinkToFit="1"/>
    </xf>
    <xf numFmtId="0" fontId="0" fillId="0" borderId="0" xfId="0" applyAlignment="1">
      <alignment vertical="top"/>
    </xf>
    <xf numFmtId="0" fontId="7" fillId="0" borderId="0" xfId="0" applyFont="1" applyAlignment="1">
      <alignment horizontal="left" vertical="top" wrapText="1"/>
    </xf>
    <xf numFmtId="0" fontId="9" fillId="0" borderId="11" xfId="0" applyFont="1" applyBorder="1" applyAlignment="1">
      <alignment horizontal="center" vertical="center"/>
    </xf>
    <xf numFmtId="0" fontId="5" fillId="0" borderId="0" xfId="0" applyFont="1" applyAlignment="1">
      <alignment horizontal="center" vertical="center"/>
    </xf>
    <xf numFmtId="0" fontId="9" fillId="0" borderId="9" xfId="0" applyFont="1" applyBorder="1" applyAlignment="1">
      <alignment horizontal="center" vertical="center"/>
    </xf>
    <xf numFmtId="0" fontId="0" fillId="0" borderId="0" xfId="0" applyAlignment="1">
      <alignment horizontal="center" vertical="center"/>
    </xf>
    <xf numFmtId="0" fontId="5" fillId="0" borderId="0" xfId="0" applyFont="1" applyBorder="1" applyAlignment="1">
      <alignment horizontal="center" vertical="center"/>
    </xf>
    <xf numFmtId="0" fontId="44" fillId="0" borderId="0" xfId="0" applyFont="1" applyAlignment="1">
      <alignment horizontal="left"/>
    </xf>
    <xf numFmtId="0" fontId="7" fillId="0" borderId="0" xfId="0" applyFont="1" applyAlignment="1">
      <alignment horizontal="right" vertical="center"/>
    </xf>
    <xf numFmtId="0" fontId="5" fillId="3" borderId="0" xfId="0" applyFont="1" applyFill="1" applyAlignment="1" applyProtection="1">
      <alignment horizontal="center" vertical="center" shrinkToFit="1"/>
      <protection locked="0"/>
    </xf>
    <xf numFmtId="0" fontId="0" fillId="3" borderId="0" xfId="0" applyFill="1" applyAlignment="1" applyProtection="1">
      <alignment horizontal="center" vertical="center" shrinkToFit="1"/>
      <protection locked="0"/>
    </xf>
    <xf numFmtId="0" fontId="45" fillId="0" borderId="0" xfId="0" applyFont="1" applyAlignment="1">
      <alignment horizontal="center" vertical="center"/>
    </xf>
    <xf numFmtId="0" fontId="44" fillId="0" borderId="0" xfId="0" applyFont="1"/>
    <xf numFmtId="0" fontId="7" fillId="0" borderId="0" xfId="0" applyFont="1" applyAlignment="1" applyProtection="1">
      <alignment horizontal="left" vertical="center" wrapText="1"/>
      <protection locked="0"/>
    </xf>
    <xf numFmtId="0" fontId="0" fillId="0" borderId="0" xfId="0" applyAlignment="1">
      <alignment vertical="center"/>
    </xf>
    <xf numFmtId="0" fontId="0" fillId="0" borderId="0" xfId="0" applyAlignment="1">
      <alignment vertical="top" wrapText="1"/>
    </xf>
    <xf numFmtId="0" fontId="0" fillId="0" borderId="0" xfId="0" applyAlignment="1">
      <alignment horizontal="center"/>
    </xf>
    <xf numFmtId="0" fontId="5" fillId="0" borderId="0" xfId="0" applyFont="1" applyAlignment="1">
      <alignment shrinkToFit="1"/>
    </xf>
    <xf numFmtId="0" fontId="5" fillId="0" borderId="2" xfId="0" applyFont="1" applyBorder="1"/>
    <xf numFmtId="0" fontId="9" fillId="0" borderId="0" xfId="0" applyFont="1" applyAlignment="1">
      <alignment horizontal="center" vertical="center"/>
    </xf>
    <xf numFmtId="0" fontId="7" fillId="3" borderId="8"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0" fillId="0" borderId="2" xfId="0" applyBorder="1"/>
    <xf numFmtId="177" fontId="5" fillId="4" borderId="2" xfId="0" applyNumberFormat="1" applyFont="1" applyFill="1" applyBorder="1" applyAlignment="1">
      <alignment horizontal="center"/>
    </xf>
    <xf numFmtId="180" fontId="5" fillId="0" borderId="0" xfId="0" applyNumberFormat="1" applyFont="1" applyAlignment="1">
      <alignment horizontal="right" vertical="center"/>
    </xf>
    <xf numFmtId="0" fontId="9" fillId="0" borderId="9" xfId="0" applyFont="1" applyBorder="1" applyAlignment="1">
      <alignment horizontal="center"/>
    </xf>
    <xf numFmtId="3" fontId="9" fillId="0" borderId="9" xfId="0" applyNumberFormat="1" applyFont="1" applyBorder="1" applyAlignment="1">
      <alignment horizontal="center" vertical="center"/>
    </xf>
    <xf numFmtId="0" fontId="9" fillId="0" borderId="4" xfId="0" applyFont="1" applyBorder="1" applyAlignment="1">
      <alignment horizontal="center"/>
    </xf>
    <xf numFmtId="3" fontId="9" fillId="0" borderId="1" xfId="0" applyNumberFormat="1" applyFont="1" applyBorder="1" applyAlignment="1">
      <alignment horizontal="center" vertical="center"/>
    </xf>
    <xf numFmtId="0" fontId="14" fillId="0" borderId="0" xfId="0" applyFont="1"/>
    <xf numFmtId="0" fontId="12" fillId="0" borderId="0" xfId="0" applyFont="1" applyAlignment="1">
      <alignment horizontal="left" vertical="top"/>
    </xf>
    <xf numFmtId="3" fontId="5" fillId="0" borderId="0" xfId="0" applyNumberFormat="1" applyFont="1" applyAlignment="1">
      <alignment horizontal="right" vertical="center" indent="1"/>
    </xf>
    <xf numFmtId="0" fontId="9" fillId="0" borderId="0" xfId="0" applyFont="1"/>
    <xf numFmtId="0" fontId="8" fillId="0" borderId="0" xfId="0" applyFont="1"/>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8" xfId="0" applyFont="1" applyFill="1" applyBorder="1" applyAlignment="1" applyProtection="1">
      <alignment horizontal="center" vertical="center" shrinkToFit="1"/>
      <protection locked="0"/>
    </xf>
    <xf numFmtId="0" fontId="5" fillId="0" borderId="0" xfId="0" applyFont="1" applyAlignment="1"/>
    <xf numFmtId="0" fontId="44" fillId="0" borderId="0" xfId="0" applyFont="1" applyAlignment="1">
      <alignment horizontal="center" vertical="center"/>
    </xf>
    <xf numFmtId="0" fontId="5" fillId="3" borderId="8" xfId="0" applyFont="1" applyFill="1" applyBorder="1" applyAlignment="1" applyProtection="1">
      <alignment horizontal="center" vertical="center"/>
      <protection locked="0"/>
    </xf>
    <xf numFmtId="0" fontId="0" fillId="0" borderId="0" xfId="0" applyAlignment="1">
      <alignment vertical="center" wrapText="1"/>
    </xf>
    <xf numFmtId="0" fontId="0" fillId="0" borderId="0" xfId="0" applyAlignment="1" applyProtection="1">
      <alignment vertical="center"/>
      <protection locked="0"/>
    </xf>
    <xf numFmtId="3" fontId="46" fillId="0" borderId="0" xfId="0" applyNumberFormat="1" applyFont="1" applyAlignment="1">
      <alignment horizontal="center"/>
    </xf>
    <xf numFmtId="0" fontId="46" fillId="0" borderId="0" xfId="0" applyFont="1" applyAlignment="1">
      <alignment horizontal="center"/>
    </xf>
    <xf numFmtId="0" fontId="0" fillId="0" borderId="0" xfId="0" applyBorder="1" applyProtection="1">
      <protection locked="0"/>
    </xf>
    <xf numFmtId="0" fontId="46" fillId="0" borderId="0" xfId="0" applyFont="1" applyBorder="1" applyAlignment="1">
      <alignment horizontal="center"/>
    </xf>
    <xf numFmtId="0" fontId="47" fillId="0" borderId="0" xfId="0" applyFont="1" applyBorder="1" applyAlignment="1">
      <alignment horizontal="center" vertical="center"/>
    </xf>
    <xf numFmtId="0" fontId="48" fillId="0" borderId="2" xfId="0" applyFont="1" applyBorder="1" applyAlignment="1" applyProtection="1">
      <alignment horizontal="center" vertical="center"/>
      <protection locked="0"/>
    </xf>
    <xf numFmtId="0" fontId="7" fillId="0" borderId="0" xfId="0" applyFont="1" applyAlignment="1">
      <alignment horizontal="left" vertical="center"/>
    </xf>
    <xf numFmtId="0" fontId="9" fillId="0" borderId="1" xfId="0"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3" fontId="5" fillId="0" borderId="0" xfId="0" applyNumberFormat="1" applyFont="1" applyAlignment="1">
      <alignment horizontal="right" vertical="center"/>
    </xf>
    <xf numFmtId="0" fontId="5" fillId="3" borderId="0" xfId="0" applyFont="1" applyFill="1" applyAlignment="1" applyProtection="1">
      <alignment horizontal="center" vertical="center"/>
      <protection locked="0"/>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8" fillId="0" borderId="7" xfId="0" applyFont="1" applyFill="1" applyBorder="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horizontal="right" vertical="center" shrinkToFit="1"/>
    </xf>
    <xf numFmtId="0" fontId="5" fillId="0" borderId="0" xfId="0" applyFont="1" applyBorder="1" applyAlignment="1">
      <alignment horizontal="left" vertical="center" shrinkToFit="1"/>
    </xf>
    <xf numFmtId="0" fontId="8" fillId="0" borderId="5" xfId="0" applyFont="1" applyFill="1" applyBorder="1" applyAlignment="1">
      <alignment horizontal="center" vertical="center" shrinkToFit="1"/>
    </xf>
    <xf numFmtId="176" fontId="5" fillId="3" borderId="7" xfId="0" applyNumberFormat="1" applyFont="1" applyFill="1" applyBorder="1" applyAlignment="1">
      <alignment horizontal="center" vertical="center" shrinkToFit="1"/>
    </xf>
    <xf numFmtId="0" fontId="5" fillId="0" borderId="7" xfId="0" applyFont="1" applyBorder="1" applyAlignment="1">
      <alignment horizontal="center" vertical="center" textRotation="255" wrapText="1" shrinkToFit="1"/>
    </xf>
    <xf numFmtId="176" fontId="5" fillId="0" borderId="0" xfId="0" applyNumberFormat="1"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center" vertical="center" shrinkToFit="1"/>
    </xf>
    <xf numFmtId="0" fontId="0" fillId="0" borderId="0" xfId="0" applyAlignment="1">
      <alignment horizontal="left" vertical="center"/>
    </xf>
    <xf numFmtId="0" fontId="21" fillId="0" borderId="0" xfId="0" applyFont="1" applyAlignment="1">
      <alignment horizontal="left" vertical="center"/>
    </xf>
    <xf numFmtId="0" fontId="49" fillId="0" borderId="0" xfId="0" applyFont="1" applyAlignment="1">
      <alignment horizontal="left" vertical="center"/>
    </xf>
    <xf numFmtId="0" fontId="50" fillId="0" borderId="0" xfId="0" applyFont="1" applyAlignment="1">
      <alignment horizontal="left" vertical="center"/>
    </xf>
    <xf numFmtId="0" fontId="21" fillId="0" borderId="0" xfId="0" applyFont="1" applyAlignment="1">
      <alignment horizontal="left" vertical="center" wrapText="1"/>
    </xf>
    <xf numFmtId="0" fontId="5" fillId="3" borderId="9" xfId="0" applyFont="1" applyFill="1" applyBorder="1" applyAlignment="1" applyProtection="1">
      <alignment horizontal="center" vertical="center"/>
      <protection locked="0"/>
    </xf>
    <xf numFmtId="0" fontId="42" fillId="0" borderId="8" xfId="0" applyFont="1" applyBorder="1"/>
    <xf numFmtId="0" fontId="0" fillId="0" borderId="9" xfId="0" applyBorder="1"/>
    <xf numFmtId="179" fontId="5" fillId="3" borderId="6" xfId="1" applyNumberFormat="1" applyFont="1" applyFill="1" applyBorder="1" applyAlignment="1" applyProtection="1">
      <alignment horizontal="center" vertical="center" shrinkToFit="1"/>
      <protection locked="0"/>
    </xf>
    <xf numFmtId="179" fontId="5" fillId="3" borderId="7" xfId="1" applyNumberFormat="1" applyFont="1" applyFill="1" applyBorder="1" applyAlignment="1" applyProtection="1">
      <alignment horizontal="center" vertical="center" shrinkToFit="1"/>
      <protection locked="0"/>
    </xf>
    <xf numFmtId="176" fontId="5" fillId="3" borderId="7" xfId="0" applyNumberFormat="1" applyFont="1" applyFill="1" applyBorder="1" applyAlignment="1" applyProtection="1">
      <alignment horizontal="center" vertical="center" shrinkToFit="1"/>
      <protection locked="0"/>
    </xf>
    <xf numFmtId="176" fontId="5" fillId="3" borderId="7" xfId="0" applyNumberFormat="1" applyFont="1" applyFill="1" applyBorder="1" applyAlignment="1" applyProtection="1">
      <alignment horizontal="center" vertical="center" shrinkToFit="1"/>
      <protection locked="0"/>
    </xf>
    <xf numFmtId="0" fontId="5" fillId="3" borderId="7" xfId="0" applyFont="1" applyFill="1" applyBorder="1" applyAlignment="1" applyProtection="1">
      <alignment vertical="center" shrinkToFit="1"/>
      <protection locked="0"/>
    </xf>
    <xf numFmtId="0" fontId="36" fillId="3" borderId="7" xfId="0" applyFont="1" applyFill="1" applyBorder="1" applyAlignment="1" applyProtection="1">
      <alignment vertical="center" shrinkToFit="1"/>
      <protection locked="0"/>
    </xf>
    <xf numFmtId="0" fontId="5" fillId="3" borderId="6" xfId="0" applyFont="1" applyFill="1" applyBorder="1" applyAlignment="1" applyProtection="1">
      <alignment vertical="center" shrinkToFit="1"/>
      <protection locked="0"/>
    </xf>
    <xf numFmtId="0" fontId="5" fillId="3" borderId="7" xfId="0" applyFont="1" applyFill="1" applyBorder="1" applyAlignment="1" applyProtection="1">
      <alignment horizontal="left" vertical="center" shrinkToFit="1"/>
      <protection locked="0"/>
    </xf>
    <xf numFmtId="0" fontId="7" fillId="0" borderId="0" xfId="0" applyFont="1" applyAlignment="1">
      <alignment horizontal="left" vertical="center"/>
    </xf>
    <xf numFmtId="0" fontId="7" fillId="2" borderId="0" xfId="0" applyFont="1"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7" fillId="0" borderId="0" xfId="0" applyFont="1" applyAlignment="1">
      <alignment horizontal="left" vertical="center" shrinkToFit="1"/>
    </xf>
    <xf numFmtId="0" fontId="0" fillId="0" borderId="0" xfId="0" applyAlignment="1">
      <alignment shrinkToFit="1"/>
    </xf>
    <xf numFmtId="0" fontId="7" fillId="3"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7" fillId="0" borderId="0" xfId="0" applyFont="1" applyAlignment="1">
      <alignment horizontal="center" vertical="center" shrinkToFit="1"/>
    </xf>
    <xf numFmtId="0" fontId="0" fillId="0" borderId="0" xfId="0" applyAlignment="1">
      <alignment vertical="center"/>
    </xf>
    <xf numFmtId="0" fontId="5" fillId="0" borderId="0" xfId="0" applyFont="1" applyAlignment="1">
      <alignment vertical="center" wrapText="1"/>
    </xf>
    <xf numFmtId="0" fontId="0" fillId="0" borderId="0" xfId="0" applyAlignment="1">
      <alignment vertical="center" wrapText="1"/>
    </xf>
    <xf numFmtId="180" fontId="51" fillId="0" borderId="0" xfId="0" applyNumberFormat="1" applyFont="1" applyAlignment="1" applyProtection="1">
      <alignment horizontal="center"/>
    </xf>
    <xf numFmtId="0" fontId="51" fillId="0" borderId="0" xfId="0" applyFont="1" applyAlignment="1" applyProtection="1">
      <alignment horizontal="center"/>
    </xf>
    <xf numFmtId="0" fontId="51" fillId="0" borderId="2" xfId="0" applyFont="1" applyBorder="1" applyAlignment="1" applyProtection="1">
      <alignment horizont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9" fillId="0" borderId="12"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3" fontId="5" fillId="0" borderId="8" xfId="0" applyNumberFormat="1" applyFont="1" applyBorder="1" applyAlignment="1">
      <alignment vertical="center"/>
    </xf>
    <xf numFmtId="3" fontId="5" fillId="0" borderId="9" xfId="0" applyNumberFormat="1" applyFont="1" applyBorder="1" applyAlignment="1">
      <alignment vertical="center"/>
    </xf>
    <xf numFmtId="3" fontId="5" fillId="0" borderId="8" xfId="0" applyNumberFormat="1" applyFont="1" applyBorder="1" applyAlignment="1">
      <alignment horizontal="right" vertical="center"/>
    </xf>
    <xf numFmtId="3" fontId="5" fillId="0" borderId="9" xfId="0" applyNumberFormat="1" applyFont="1" applyBorder="1" applyAlignment="1">
      <alignment horizontal="right" vertical="center"/>
    </xf>
    <xf numFmtId="180" fontId="5" fillId="0" borderId="10" xfId="0" applyNumberFormat="1" applyFont="1" applyBorder="1" applyAlignment="1">
      <alignment horizontal="right" vertical="center"/>
    </xf>
    <xf numFmtId="0" fontId="0" fillId="0" borderId="4" xfId="0" applyBorder="1" applyAlignment="1">
      <alignment horizontal="right" vertical="center"/>
    </xf>
    <xf numFmtId="0" fontId="0" fillId="0" borderId="13" xfId="0" applyBorder="1" applyAlignment="1">
      <alignment horizontal="right" vertical="center"/>
    </xf>
    <xf numFmtId="0" fontId="0" fillId="0" borderId="0" xfId="0" applyAlignment="1">
      <alignment horizontal="right" vertical="center"/>
    </xf>
    <xf numFmtId="0" fontId="0" fillId="0" borderId="12" xfId="0" applyBorder="1" applyAlignment="1">
      <alignment horizontal="right" vertical="center"/>
    </xf>
    <xf numFmtId="0" fontId="0" fillId="0" borderId="2" xfId="0" applyBorder="1" applyAlignment="1">
      <alignment horizontal="right" vertical="center"/>
    </xf>
    <xf numFmtId="0" fontId="9" fillId="0" borderId="11" xfId="0" applyFont="1"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9" fillId="0" borderId="10" xfId="0" applyFont="1" applyBorder="1" applyAlignment="1">
      <alignment horizontal="right" vertical="center"/>
    </xf>
    <xf numFmtId="0" fontId="9" fillId="0" borderId="4" xfId="0" applyFont="1" applyBorder="1" applyAlignment="1">
      <alignment horizontal="right" vertical="center"/>
    </xf>
    <xf numFmtId="0" fontId="9" fillId="0" borderId="11" xfId="0" applyFont="1" applyBorder="1" applyAlignment="1">
      <alignment horizontal="right"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 fontId="5" fillId="0" borderId="10" xfId="0" applyNumberFormat="1" applyFont="1" applyBorder="1" applyAlignment="1">
      <alignment horizontal="right" vertical="center"/>
    </xf>
    <xf numFmtId="0" fontId="9" fillId="0" borderId="9"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right" vertical="center"/>
    </xf>
    <xf numFmtId="3" fontId="9" fillId="0" borderId="0" xfId="0" applyNumberFormat="1" applyFont="1" applyAlignment="1">
      <alignment horizontal="center" vertical="center"/>
    </xf>
    <xf numFmtId="3" fontId="9" fillId="0" borderId="2" xfId="0" applyNumberFormat="1"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6" fillId="3" borderId="8"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 xfId="0" applyFont="1" applyBorder="1" applyAlignment="1">
      <alignment horizontal="center" vertical="center" wrapText="1"/>
    </xf>
    <xf numFmtId="3" fontId="5" fillId="0" borderId="13" xfId="0" applyNumberFormat="1" applyFont="1" applyBorder="1" applyAlignment="1">
      <alignment horizontal="right" vertical="center"/>
    </xf>
    <xf numFmtId="3" fontId="5" fillId="0" borderId="0" xfId="0" applyNumberFormat="1" applyFont="1" applyAlignment="1">
      <alignment horizontal="right" vertical="center"/>
    </xf>
    <xf numFmtId="3" fontId="5" fillId="0" borderId="12" xfId="0" applyNumberFormat="1" applyFont="1" applyBorder="1" applyAlignment="1">
      <alignment horizontal="right" vertical="center"/>
    </xf>
    <xf numFmtId="3" fontId="5" fillId="0" borderId="2" xfId="0" applyNumberFormat="1" applyFont="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9" fillId="0" borderId="14" xfId="0" applyFont="1" applyBorder="1" applyAlignment="1">
      <alignment horizontal="center" vertical="center"/>
    </xf>
    <xf numFmtId="3" fontId="5" fillId="0" borderId="4" xfId="0" applyNumberFormat="1" applyFont="1" applyBorder="1" applyAlignment="1">
      <alignment horizontal="right"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5" fillId="4" borderId="10" xfId="0" applyFont="1" applyFill="1" applyBorder="1" applyAlignment="1">
      <alignment horizontal="right" vertical="center"/>
    </xf>
    <xf numFmtId="0" fontId="5" fillId="4" borderId="12" xfId="0" applyFont="1" applyFill="1" applyBorder="1" applyAlignment="1">
      <alignment horizontal="right" vertical="center"/>
    </xf>
    <xf numFmtId="0" fontId="9" fillId="0" borderId="3" xfId="0" applyFont="1" applyBorder="1" applyAlignment="1">
      <alignment horizontal="center" vertical="center"/>
    </xf>
    <xf numFmtId="0" fontId="5" fillId="0" borderId="0" xfId="0" applyFont="1" applyAlignment="1" applyProtection="1">
      <alignment horizontal="left"/>
    </xf>
    <xf numFmtId="0" fontId="7" fillId="0" borderId="0" xfId="0" applyFont="1" applyAlignment="1" applyProtection="1">
      <alignment horizontal="left" vertical="top"/>
    </xf>
    <xf numFmtId="0" fontId="5" fillId="0" borderId="0" xfId="0" applyFont="1" applyAlignment="1" applyProtection="1">
      <alignment horizontal="center"/>
    </xf>
    <xf numFmtId="0" fontId="5" fillId="0" borderId="0" xfId="0" applyFont="1" applyAlignment="1" applyProtection="1">
      <alignment horizontal="left" wrapText="1"/>
    </xf>
    <xf numFmtId="0" fontId="5" fillId="0" borderId="0" xfId="0" applyFont="1" applyAlignment="1" applyProtection="1">
      <alignment horizontal="center" vertical="center"/>
    </xf>
    <xf numFmtId="0" fontId="6" fillId="0" borderId="0" xfId="0" applyFont="1" applyAlignment="1" applyProtection="1">
      <alignment horizontal="center" vertical="top"/>
    </xf>
    <xf numFmtId="0" fontId="5" fillId="3" borderId="0" xfId="0" applyFont="1" applyFill="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5" fillId="2" borderId="0" xfId="0" applyFont="1" applyFill="1" applyAlignment="1" applyProtection="1">
      <alignment horizontal="left" vertical="center" wrapText="1"/>
      <protection locked="0"/>
    </xf>
    <xf numFmtId="0" fontId="5" fillId="3" borderId="0" xfId="0" applyFont="1" applyFill="1" applyAlignment="1" applyProtection="1">
      <alignment horizontal="left" vertical="center"/>
    </xf>
    <xf numFmtId="0" fontId="6" fillId="0" borderId="0" xfId="0" applyFont="1" applyAlignment="1" applyProtection="1">
      <alignment horizontal="left" vertical="top"/>
    </xf>
    <xf numFmtId="0" fontId="7" fillId="0" borderId="0" xfId="0" applyFont="1" applyAlignment="1" applyProtection="1">
      <alignment horizontal="left"/>
    </xf>
    <xf numFmtId="0" fontId="7" fillId="0" borderId="0" xfId="0" applyFont="1" applyAlignment="1" applyProtection="1">
      <alignment horizontal="left" vertical="top" shrinkToFit="1"/>
    </xf>
    <xf numFmtId="0" fontId="9" fillId="0" borderId="12"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176" fontId="8" fillId="0" borderId="2" xfId="0" applyNumberFormat="1" applyFont="1" applyBorder="1" applyAlignment="1" applyProtection="1">
      <alignment horizontal="center"/>
    </xf>
    <xf numFmtId="0" fontId="5" fillId="3" borderId="8" xfId="0" applyFont="1" applyFill="1" applyBorder="1" applyAlignment="1" applyProtection="1">
      <alignment horizontal="center"/>
      <protection locked="0"/>
    </xf>
    <xf numFmtId="0" fontId="5" fillId="3" borderId="1" xfId="0" applyFont="1" applyFill="1" applyBorder="1" applyAlignment="1" applyProtection="1">
      <alignment horizontal="center"/>
      <protection locked="0"/>
    </xf>
    <xf numFmtId="0" fontId="9" fillId="0" borderId="10" xfId="0" applyFont="1" applyBorder="1" applyAlignment="1" applyProtection="1">
      <alignment horizontal="right" vertical="center"/>
    </xf>
    <xf numFmtId="0" fontId="9" fillId="0" borderId="4" xfId="0" applyFont="1" applyBorder="1" applyAlignment="1" applyProtection="1">
      <alignment horizontal="right" vertical="center"/>
    </xf>
    <xf numFmtId="0" fontId="9" fillId="0" borderId="11" xfId="0" applyFont="1" applyBorder="1" applyAlignment="1" applyProtection="1">
      <alignment horizontal="right" vertical="center"/>
    </xf>
    <xf numFmtId="0" fontId="5" fillId="0" borderId="7" xfId="0" applyFont="1" applyBorder="1" applyAlignment="1" applyProtection="1">
      <alignment horizontal="center" vertical="center"/>
    </xf>
    <xf numFmtId="3" fontId="23" fillId="0" borderId="0" xfId="0" applyNumberFormat="1"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 xfId="0" applyFont="1" applyBorder="1" applyAlignment="1" applyProtection="1">
      <alignment horizontal="center" vertical="center"/>
    </xf>
    <xf numFmtId="3" fontId="5" fillId="0" borderId="8" xfId="0" applyNumberFormat="1" applyFont="1" applyFill="1" applyBorder="1" applyAlignment="1" applyProtection="1">
      <alignment horizontal="right" vertical="center" indent="1"/>
    </xf>
    <xf numFmtId="3" fontId="5" fillId="0" borderId="9" xfId="0" applyNumberFormat="1" applyFont="1" applyFill="1" applyBorder="1" applyAlignment="1" applyProtection="1">
      <alignment horizontal="right" vertical="center" indent="1"/>
    </xf>
    <xf numFmtId="3" fontId="5" fillId="0" borderId="8" xfId="0" applyNumberFormat="1" applyFont="1" applyBorder="1" applyAlignment="1" applyProtection="1">
      <alignment vertical="center"/>
    </xf>
    <xf numFmtId="3" fontId="5" fillId="0" borderId="9" xfId="0" applyNumberFormat="1" applyFont="1" applyBorder="1" applyAlignment="1" applyProtection="1">
      <alignment vertical="center"/>
    </xf>
    <xf numFmtId="3" fontId="5" fillId="0" borderId="10" xfId="0" applyNumberFormat="1" applyFont="1" applyFill="1" applyBorder="1" applyAlignment="1" applyProtection="1">
      <alignment horizontal="right" vertical="center"/>
    </xf>
    <xf numFmtId="3" fontId="5" fillId="0" borderId="4" xfId="0" applyNumberFormat="1" applyFont="1" applyFill="1" applyBorder="1" applyAlignment="1" applyProtection="1">
      <alignment horizontal="right" vertical="center"/>
    </xf>
    <xf numFmtId="3" fontId="5" fillId="0" borderId="13" xfId="0" applyNumberFormat="1" applyFont="1" applyFill="1" applyBorder="1" applyAlignment="1" applyProtection="1">
      <alignment horizontal="right" vertical="center"/>
    </xf>
    <xf numFmtId="3" fontId="5" fillId="0" borderId="0" xfId="0" applyNumberFormat="1" applyFont="1" applyFill="1" applyBorder="1" applyAlignment="1" applyProtection="1">
      <alignment horizontal="right" vertical="center"/>
    </xf>
    <xf numFmtId="3" fontId="5" fillId="0" borderId="12" xfId="0" applyNumberFormat="1" applyFont="1" applyFill="1" applyBorder="1" applyAlignment="1" applyProtection="1">
      <alignment horizontal="right" vertical="center"/>
    </xf>
    <xf numFmtId="3" fontId="5" fillId="0" borderId="2" xfId="0" applyNumberFormat="1" applyFont="1" applyFill="1" applyBorder="1" applyAlignment="1" applyProtection="1">
      <alignment horizontal="right" vertical="center"/>
    </xf>
    <xf numFmtId="0" fontId="9" fillId="0" borderId="1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3" fontId="5" fillId="0" borderId="12" xfId="0" applyNumberFormat="1" applyFont="1" applyBorder="1" applyAlignment="1" applyProtection="1">
      <alignment vertical="center"/>
    </xf>
    <xf numFmtId="3" fontId="5" fillId="0" borderId="2" xfId="0" applyNumberFormat="1" applyFont="1" applyBorder="1" applyAlignment="1" applyProtection="1">
      <alignment vertical="center"/>
    </xf>
    <xf numFmtId="0" fontId="5" fillId="0" borderId="1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3" fontId="5" fillId="0" borderId="7" xfId="0" applyNumberFormat="1" applyFont="1" applyFill="1" applyBorder="1" applyAlignment="1" applyProtection="1">
      <alignment horizontal="center" vertical="center"/>
    </xf>
    <xf numFmtId="3" fontId="5" fillId="0" borderId="8" xfId="0" applyNumberFormat="1" applyFont="1" applyFill="1" applyBorder="1" applyAlignment="1" applyProtection="1">
      <alignment horizontal="center" vertical="center"/>
    </xf>
    <xf numFmtId="3" fontId="5" fillId="0" borderId="8" xfId="0" applyNumberFormat="1" applyFont="1" applyBorder="1" applyAlignment="1" applyProtection="1">
      <alignment horizontal="right" vertical="center"/>
    </xf>
    <xf numFmtId="3" fontId="5" fillId="0" borderId="9" xfId="0" applyNumberFormat="1" applyFont="1" applyBorder="1" applyAlignment="1" applyProtection="1">
      <alignment horizontal="right"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 xfId="0" applyFont="1" applyBorder="1" applyAlignment="1" applyProtection="1">
      <alignment horizontal="center" vertical="center"/>
    </xf>
    <xf numFmtId="3" fontId="5" fillId="0" borderId="8" xfId="0" applyNumberFormat="1" applyFont="1" applyBorder="1" applyAlignment="1" applyProtection="1">
      <alignment horizontal="center" vertical="center"/>
    </xf>
    <xf numFmtId="3" fontId="5" fillId="0" borderId="9" xfId="0" applyNumberFormat="1" applyFont="1" applyBorder="1" applyAlignment="1" applyProtection="1">
      <alignment horizontal="center" vertical="center"/>
    </xf>
    <xf numFmtId="0" fontId="5" fillId="4" borderId="10" xfId="0" applyFont="1" applyFill="1" applyBorder="1" applyAlignment="1" applyProtection="1">
      <alignment vertical="center"/>
    </xf>
    <xf numFmtId="0" fontId="5" fillId="4" borderId="12" xfId="0" applyFont="1" applyFill="1" applyBorder="1" applyAlignment="1" applyProtection="1">
      <alignment vertical="center"/>
    </xf>
    <xf numFmtId="0" fontId="9" fillId="0" borderId="4" xfId="0" applyFont="1" applyBorder="1" applyAlignment="1" applyProtection="1">
      <alignment horizontal="center" vertical="center"/>
    </xf>
    <xf numFmtId="0" fontId="9" fillId="0" borderId="2" xfId="0" applyFont="1" applyBorder="1" applyAlignment="1" applyProtection="1">
      <alignment horizontal="center" vertical="center"/>
    </xf>
    <xf numFmtId="3" fontId="5" fillId="0" borderId="13" xfId="0" applyNumberFormat="1" applyFont="1" applyBorder="1" applyAlignment="1" applyProtection="1">
      <alignment horizontal="right" vertical="center"/>
    </xf>
    <xf numFmtId="3" fontId="5" fillId="0" borderId="0" xfId="0" applyNumberFormat="1" applyFont="1" applyBorder="1" applyAlignment="1" applyProtection="1">
      <alignment horizontal="right" vertical="center"/>
    </xf>
    <xf numFmtId="3" fontId="5" fillId="0" borderId="12" xfId="0" applyNumberFormat="1" applyFont="1" applyBorder="1" applyAlignment="1" applyProtection="1">
      <alignment horizontal="right" vertical="center"/>
    </xf>
    <xf numFmtId="3" fontId="5" fillId="0" borderId="2" xfId="0" applyNumberFormat="1" applyFont="1" applyBorder="1" applyAlignment="1" applyProtection="1">
      <alignment horizontal="right" vertical="center"/>
    </xf>
    <xf numFmtId="3" fontId="9" fillId="0" borderId="14" xfId="0" applyNumberFormat="1" applyFont="1" applyBorder="1" applyAlignment="1" applyProtection="1">
      <alignment horizontal="center" vertical="center"/>
    </xf>
    <xf numFmtId="3" fontId="9" fillId="0" borderId="3" xfId="0" applyNumberFormat="1" applyFont="1" applyBorder="1" applyAlignment="1" applyProtection="1">
      <alignment horizontal="center" vertical="center"/>
    </xf>
    <xf numFmtId="0" fontId="9" fillId="0" borderId="8" xfId="0" applyFont="1" applyBorder="1" applyAlignment="1" applyProtection="1">
      <alignment horizontal="center" wrapText="1"/>
    </xf>
    <xf numFmtId="0" fontId="9" fillId="0" borderId="9" xfId="0" applyFont="1" applyBorder="1" applyAlignment="1" applyProtection="1">
      <alignment horizontal="center" wrapText="1"/>
    </xf>
    <xf numFmtId="0" fontId="6" fillId="3" borderId="8" xfId="0" applyFont="1" applyFill="1" applyBorder="1" applyAlignment="1" applyProtection="1">
      <alignment horizontal="center" wrapText="1"/>
      <protection locked="0"/>
    </xf>
    <xf numFmtId="0" fontId="6" fillId="3" borderId="1" xfId="0" applyFont="1" applyFill="1" applyBorder="1" applyAlignment="1" applyProtection="1">
      <alignment horizontal="center" wrapText="1"/>
      <protection locked="0"/>
    </xf>
    <xf numFmtId="0" fontId="7" fillId="0" borderId="7"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3" fontId="5" fillId="0" borderId="8" xfId="0" applyNumberFormat="1" applyFont="1" applyFill="1" applyBorder="1" applyAlignment="1" applyProtection="1">
      <alignment horizontal="left" vertical="center"/>
    </xf>
    <xf numFmtId="3" fontId="5" fillId="0" borderId="9" xfId="0"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left" vertical="center"/>
    </xf>
    <xf numFmtId="0" fontId="9" fillId="0" borderId="10"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right" vertical="center"/>
    </xf>
    <xf numFmtId="3" fontId="5" fillId="0" borderId="0" xfId="0" applyNumberFormat="1" applyFont="1" applyFill="1" applyBorder="1" applyAlignment="1" applyProtection="1">
      <alignment horizontal="center" vertical="center"/>
    </xf>
    <xf numFmtId="0" fontId="7" fillId="0" borderId="9" xfId="0" applyFont="1" applyBorder="1" applyAlignment="1" applyProtection="1">
      <alignment horizontal="center" vertical="center"/>
    </xf>
    <xf numFmtId="3" fontId="5" fillId="0" borderId="8" xfId="0" applyNumberFormat="1" applyFont="1" applyBorder="1" applyAlignment="1" applyProtection="1">
      <alignment horizontal="right" vertical="center" shrinkToFit="1"/>
    </xf>
    <xf numFmtId="3" fontId="5" fillId="0" borderId="9" xfId="0" applyNumberFormat="1" applyFont="1" applyBorder="1" applyAlignment="1" applyProtection="1">
      <alignment horizontal="right" vertical="center" shrinkToFit="1"/>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37" fillId="0" borderId="4" xfId="0" applyFont="1" applyBorder="1" applyAlignment="1" applyProtection="1">
      <alignment horizontal="center" vertical="top" wrapText="1"/>
    </xf>
    <xf numFmtId="0" fontId="37" fillId="0" borderId="0" xfId="0" applyFont="1" applyBorder="1" applyAlignment="1" applyProtection="1">
      <alignment horizontal="center" vertical="top" wrapText="1"/>
    </xf>
    <xf numFmtId="3" fontId="7" fillId="0" borderId="3" xfId="0" applyNumberFormat="1" applyFont="1" applyFill="1" applyBorder="1" applyAlignment="1" applyProtection="1">
      <alignment horizontal="center" vertical="center"/>
    </xf>
    <xf numFmtId="3" fontId="7" fillId="0" borderId="6" xfId="0" applyNumberFormat="1" applyFont="1" applyFill="1" applyBorder="1" applyAlignment="1" applyProtection="1">
      <alignment horizontal="center" vertical="center"/>
    </xf>
    <xf numFmtId="0" fontId="7" fillId="0" borderId="11" xfId="0" applyFont="1" applyBorder="1" applyAlignment="1" applyProtection="1">
      <alignment horizontal="center" vertical="center"/>
    </xf>
    <xf numFmtId="0" fontId="7" fillId="0" borderId="3" xfId="0" applyFont="1" applyBorder="1" applyAlignment="1" applyProtection="1">
      <alignment horizontal="center" vertical="center"/>
    </xf>
    <xf numFmtId="0" fontId="23" fillId="0" borderId="8" xfId="0" applyFont="1" applyBorder="1" applyAlignment="1" applyProtection="1">
      <alignment horizontal="center" wrapText="1"/>
    </xf>
    <xf numFmtId="0" fontId="23" fillId="0" borderId="9" xfId="0" applyFont="1" applyBorder="1" applyAlignment="1" applyProtection="1">
      <alignment horizontal="center" wrapText="1"/>
    </xf>
    <xf numFmtId="3" fontId="5" fillId="0" borderId="10" xfId="0" applyNumberFormat="1" applyFont="1" applyFill="1" applyBorder="1" applyAlignment="1" applyProtection="1">
      <alignment horizontal="center" vertical="center"/>
    </xf>
    <xf numFmtId="3" fontId="5" fillId="0" borderId="4" xfId="0" applyNumberFormat="1" applyFont="1" applyFill="1" applyBorder="1" applyAlignment="1" applyProtection="1">
      <alignment horizontal="center" vertical="center"/>
    </xf>
    <xf numFmtId="3" fontId="5" fillId="0" borderId="12" xfId="0" applyNumberFormat="1" applyFont="1" applyFill="1" applyBorder="1" applyAlignment="1" applyProtection="1">
      <alignment horizontal="center" vertical="center"/>
    </xf>
    <xf numFmtId="3" fontId="5" fillId="0" borderId="2" xfId="0" applyNumberFormat="1" applyFont="1" applyFill="1" applyBorder="1" applyAlignment="1" applyProtection="1">
      <alignment horizontal="center" vertical="center"/>
    </xf>
    <xf numFmtId="0" fontId="9" fillId="0" borderId="11" xfId="0" applyFont="1" applyBorder="1" applyAlignment="1" applyProtection="1">
      <alignment horizontal="center" vertical="center"/>
    </xf>
    <xf numFmtId="0" fontId="9" fillId="0" borderId="3" xfId="0" applyFont="1" applyBorder="1" applyAlignment="1" applyProtection="1">
      <alignment horizontal="center" vertical="center"/>
    </xf>
    <xf numFmtId="0" fontId="7" fillId="0" borderId="10"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3" fontId="5" fillId="0" borderId="9" xfId="0" applyNumberFormat="1" applyFont="1" applyFill="1" applyBorder="1" applyAlignment="1" applyProtection="1">
      <alignment horizontal="center" vertical="center"/>
    </xf>
    <xf numFmtId="3" fontId="5" fillId="0" borderId="12" xfId="0" applyNumberFormat="1" applyFont="1" applyFill="1" applyBorder="1" applyAlignment="1" applyProtection="1">
      <alignment horizontal="right" vertical="center" indent="1"/>
    </xf>
    <xf numFmtId="3" fontId="5" fillId="0" borderId="2" xfId="0" applyNumberFormat="1" applyFont="1" applyFill="1" applyBorder="1" applyAlignment="1" applyProtection="1">
      <alignment horizontal="right" vertical="center" indent="1"/>
    </xf>
    <xf numFmtId="3" fontId="21" fillId="0" borderId="8" xfId="0" applyNumberFormat="1" applyFont="1" applyFill="1" applyBorder="1" applyAlignment="1" applyProtection="1">
      <alignment horizontal="right" vertical="center"/>
    </xf>
    <xf numFmtId="3" fontId="21" fillId="0" borderId="9" xfId="0" applyNumberFormat="1" applyFont="1" applyFill="1" applyBorder="1" applyAlignment="1" applyProtection="1">
      <alignment horizontal="right" vertical="center"/>
    </xf>
    <xf numFmtId="3" fontId="7" fillId="0" borderId="4" xfId="0" applyNumberFormat="1" applyFont="1" applyBorder="1" applyAlignment="1" applyProtection="1">
      <alignment horizontal="right" vertical="center"/>
    </xf>
    <xf numFmtId="0" fontId="7" fillId="0" borderId="4" xfId="0" applyFont="1" applyBorder="1" applyAlignment="1" applyProtection="1">
      <alignment horizontal="right" vertical="center"/>
    </xf>
    <xf numFmtId="0" fontId="7" fillId="0" borderId="2" xfId="0" applyFont="1" applyBorder="1" applyAlignment="1" applyProtection="1">
      <alignment horizontal="right" vertical="center"/>
    </xf>
    <xf numFmtId="0" fontId="9" fillId="0" borderId="8" xfId="0" applyFont="1" applyBorder="1" applyAlignment="1" applyProtection="1">
      <alignment horizontal="center" shrinkToFit="1"/>
    </xf>
    <xf numFmtId="0" fontId="7" fillId="0" borderId="9" xfId="0" applyFont="1" applyBorder="1" applyAlignment="1" applyProtection="1">
      <alignment horizontal="center" shrinkToFit="1"/>
    </xf>
    <xf numFmtId="0" fontId="7" fillId="0" borderId="1" xfId="0" applyFont="1" applyBorder="1" applyAlignment="1" applyProtection="1">
      <alignment horizontal="center" shrinkToFit="1"/>
    </xf>
    <xf numFmtId="177" fontId="5" fillId="3" borderId="8" xfId="0" applyNumberFormat="1" applyFont="1" applyFill="1" applyBorder="1" applyAlignment="1" applyProtection="1">
      <alignment horizontal="center"/>
      <protection locked="0"/>
    </xf>
    <xf numFmtId="177" fontId="5" fillId="3" borderId="9" xfId="0" applyNumberFormat="1" applyFont="1" applyFill="1" applyBorder="1" applyAlignment="1" applyProtection="1">
      <alignment horizontal="center"/>
      <protection locked="0"/>
    </xf>
    <xf numFmtId="177" fontId="5" fillId="3" borderId="1" xfId="0" applyNumberFormat="1" applyFont="1" applyFill="1" applyBorder="1" applyAlignment="1" applyProtection="1">
      <alignment horizontal="center"/>
      <protection locked="0"/>
    </xf>
    <xf numFmtId="0" fontId="5" fillId="0" borderId="2" xfId="0" applyFont="1" applyBorder="1" applyAlignment="1" applyProtection="1">
      <alignment horizontal="center" shrinkToFit="1"/>
    </xf>
    <xf numFmtId="0" fontId="5" fillId="0" borderId="3" xfId="0" applyFont="1" applyBorder="1" applyAlignment="1" applyProtection="1">
      <alignment horizontal="center" shrinkToFit="1"/>
    </xf>
    <xf numFmtId="3" fontId="5" fillId="0" borderId="9" xfId="0" applyNumberFormat="1" applyFont="1" applyBorder="1" applyAlignment="1">
      <alignment horizontal="center" vertical="center"/>
    </xf>
    <xf numFmtId="3" fontId="5" fillId="0" borderId="4" xfId="0" applyNumberFormat="1" applyFont="1" applyBorder="1" applyAlignment="1">
      <alignment horizontal="center" vertical="center"/>
    </xf>
    <xf numFmtId="0" fontId="9" fillId="0" borderId="10" xfId="0" applyFont="1" applyBorder="1" applyAlignment="1">
      <alignment horizontal="center" vertical="center"/>
    </xf>
    <xf numFmtId="180" fontId="7" fillId="0" borderId="8" xfId="0" applyNumberFormat="1" applyFont="1" applyBorder="1" applyAlignment="1">
      <alignment horizontal="center" vertical="center"/>
    </xf>
    <xf numFmtId="180" fontId="7" fillId="0" borderId="9" xfId="0" applyNumberFormat="1" applyFont="1" applyBorder="1" applyAlignment="1">
      <alignment horizontal="center" vertical="center"/>
    </xf>
    <xf numFmtId="0" fontId="23" fillId="0" borderId="10" xfId="0" applyFont="1" applyBorder="1" applyAlignment="1">
      <alignment horizontal="center" vertical="center" wrapText="1" shrinkToFit="1"/>
    </xf>
    <xf numFmtId="0" fontId="23" fillId="0" borderId="4" xfId="0" applyFont="1" applyBorder="1" applyAlignment="1">
      <alignment horizontal="center" vertical="center" wrapText="1" shrinkToFit="1"/>
    </xf>
    <xf numFmtId="0" fontId="23" fillId="0" borderId="11" xfId="0" applyFont="1" applyBorder="1" applyAlignment="1">
      <alignment horizontal="center" vertical="center" wrapText="1" shrinkToFit="1"/>
    </xf>
    <xf numFmtId="0" fontId="23" fillId="0" borderId="12" xfId="0" applyFont="1" applyBorder="1" applyAlignment="1">
      <alignment horizontal="center" vertical="center" wrapText="1" shrinkToFit="1"/>
    </xf>
    <xf numFmtId="0" fontId="23" fillId="0" borderId="2" xfId="0" applyFont="1" applyBorder="1" applyAlignment="1">
      <alignment horizontal="center" vertical="center" wrapText="1" shrinkToFit="1"/>
    </xf>
    <xf numFmtId="0" fontId="23" fillId="0" borderId="3" xfId="0" applyFont="1" applyBorder="1" applyAlignment="1">
      <alignment horizontal="center" vertical="center" wrapText="1" shrinkToFit="1"/>
    </xf>
    <xf numFmtId="3" fontId="23" fillId="0" borderId="8" xfId="0" applyNumberFormat="1" applyFont="1" applyBorder="1" applyAlignment="1">
      <alignment horizontal="center" vertical="center"/>
    </xf>
    <xf numFmtId="3" fontId="23" fillId="0" borderId="9" xfId="0" applyNumberFormat="1"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0" fontId="23" fillId="0" borderId="11" xfId="0" applyFont="1" applyBorder="1" applyAlignment="1">
      <alignment horizontal="center" vertical="center"/>
    </xf>
    <xf numFmtId="3" fontId="5" fillId="0" borderId="12" xfId="0" applyNumberFormat="1" applyFont="1" applyBorder="1" applyAlignment="1" applyProtection="1">
      <alignment horizontal="right" vertical="center" shrinkToFit="1"/>
    </xf>
    <xf numFmtId="3" fontId="5" fillId="0" borderId="2" xfId="0" applyNumberFormat="1" applyFont="1" applyBorder="1" applyAlignment="1" applyProtection="1">
      <alignment horizontal="right" vertical="center" shrinkToFit="1"/>
    </xf>
    <xf numFmtId="3" fontId="7" fillId="0" borderId="10" xfId="0" applyNumberFormat="1" applyFont="1" applyBorder="1" applyAlignment="1" applyProtection="1">
      <alignment horizontal="right" vertical="center"/>
    </xf>
    <xf numFmtId="3" fontId="7" fillId="0" borderId="13" xfId="0" applyNumberFormat="1" applyFont="1" applyBorder="1" applyAlignment="1" applyProtection="1">
      <alignment horizontal="right" vertical="center"/>
    </xf>
    <xf numFmtId="3" fontId="7" fillId="0" borderId="0" xfId="0" applyNumberFormat="1" applyFont="1" applyBorder="1" applyAlignment="1" applyProtection="1">
      <alignment horizontal="right" vertical="center"/>
    </xf>
    <xf numFmtId="3" fontId="7" fillId="0" borderId="12" xfId="0" applyNumberFormat="1" applyFont="1" applyBorder="1" applyAlignment="1" applyProtection="1">
      <alignment horizontal="right" vertical="center"/>
    </xf>
    <xf numFmtId="3" fontId="7" fillId="0" borderId="2" xfId="0" applyNumberFormat="1" applyFont="1" applyBorder="1" applyAlignment="1" applyProtection="1">
      <alignment horizontal="right" vertical="center"/>
    </xf>
    <xf numFmtId="0" fontId="9" fillId="0" borderId="14" xfId="0" applyFont="1" applyBorder="1" applyAlignment="1" applyProtection="1">
      <alignment horizontal="center" vertical="center"/>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8" xfId="0" applyFont="1" applyFill="1" applyBorder="1" applyAlignment="1" applyProtection="1">
      <alignment horizontal="center" wrapText="1"/>
      <protection locked="0"/>
    </xf>
    <xf numFmtId="0" fontId="6" fillId="0" borderId="1" xfId="0" applyFont="1" applyFill="1" applyBorder="1" applyAlignment="1" applyProtection="1">
      <alignment horizontal="center" wrapText="1"/>
      <protection locked="0"/>
    </xf>
    <xf numFmtId="0" fontId="34" fillId="2" borderId="0" xfId="0" applyFont="1" applyFill="1" applyAlignment="1" applyProtection="1">
      <alignment horizontal="center" vertical="center"/>
      <protection locked="0"/>
    </xf>
    <xf numFmtId="0" fontId="5" fillId="0" borderId="2"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center" shrinkToFit="1"/>
      <protection locked="0"/>
    </xf>
    <xf numFmtId="0" fontId="5" fillId="2" borderId="0" xfId="0" applyFont="1" applyFill="1" applyAlignment="1" applyProtection="1">
      <alignment horizontal="left" vertical="top" wrapText="1"/>
      <protection locked="0" hidden="1"/>
    </xf>
    <xf numFmtId="0" fontId="5" fillId="0" borderId="0" xfId="0" applyFont="1" applyBorder="1" applyAlignment="1">
      <alignment horizontal="lef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xf>
    <xf numFmtId="0" fontId="5" fillId="0" borderId="22" xfId="0" applyFont="1" applyBorder="1" applyAlignment="1">
      <alignment horizontal="center"/>
    </xf>
    <xf numFmtId="0" fontId="5" fillId="0" borderId="24" xfId="0" applyFont="1" applyBorder="1" applyAlignment="1">
      <alignment horizont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49" fontId="5" fillId="0" borderId="25" xfId="0" applyNumberFormat="1" applyFont="1" applyFill="1" applyBorder="1" applyAlignment="1" applyProtection="1">
      <alignment horizontal="left" vertical="center" indent="1" shrinkToFit="1"/>
      <protection locked="0"/>
    </xf>
    <xf numFmtId="49" fontId="5" fillId="0" borderId="9" xfId="0" applyNumberFormat="1" applyFont="1" applyFill="1" applyBorder="1" applyAlignment="1" applyProtection="1">
      <alignment horizontal="left" vertical="center" indent="1" shrinkToFit="1"/>
      <protection locked="0"/>
    </xf>
    <xf numFmtId="49" fontId="5" fillId="0" borderId="1" xfId="0" applyNumberFormat="1" applyFont="1" applyFill="1" applyBorder="1" applyAlignment="1" applyProtection="1">
      <alignment horizontal="left" vertical="center" indent="1" shrinkToFit="1"/>
      <protection locked="0"/>
    </xf>
    <xf numFmtId="178" fontId="5" fillId="0" borderId="8" xfId="0" applyNumberFormat="1" applyFont="1" applyFill="1" applyBorder="1" applyAlignment="1" applyProtection="1">
      <alignment horizontal="right" vertical="center" indent="1"/>
      <protection locked="0"/>
    </xf>
    <xf numFmtId="178" fontId="5" fillId="0" borderId="9" xfId="0" applyNumberFormat="1" applyFont="1" applyFill="1" applyBorder="1" applyAlignment="1" applyProtection="1">
      <alignment horizontal="right" vertical="center" indent="1"/>
      <protection locked="0"/>
    </xf>
    <xf numFmtId="178" fontId="5" fillId="0" borderId="1" xfId="0" applyNumberFormat="1" applyFont="1" applyFill="1" applyBorder="1" applyAlignment="1" applyProtection="1">
      <alignment horizontal="right" vertical="center" indent="1"/>
      <protection locked="0"/>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49" fontId="5" fillId="0" borderId="25" xfId="0" applyNumberFormat="1" applyFont="1" applyFill="1" applyBorder="1" applyAlignment="1" applyProtection="1">
      <alignment horizontal="left" vertical="center" indent="1"/>
      <protection locked="0"/>
    </xf>
    <xf numFmtId="49" fontId="5" fillId="0" borderId="9" xfId="0" applyNumberFormat="1" applyFont="1" applyFill="1" applyBorder="1" applyAlignment="1" applyProtection="1">
      <alignment horizontal="left" vertical="center" indent="1"/>
      <protection locked="0"/>
    </xf>
    <xf numFmtId="49" fontId="5" fillId="0" borderId="1" xfId="0" applyNumberFormat="1" applyFont="1" applyFill="1" applyBorder="1" applyAlignment="1" applyProtection="1">
      <alignment horizontal="left" vertical="center" indent="1"/>
      <protection locked="0"/>
    </xf>
    <xf numFmtId="178" fontId="5" fillId="0" borderId="39" xfId="0" applyNumberFormat="1" applyFont="1" applyBorder="1" applyAlignment="1">
      <alignment horizontal="right" vertical="center"/>
    </xf>
    <xf numFmtId="178" fontId="5" fillId="0" borderId="18" xfId="0" applyNumberFormat="1" applyFont="1" applyBorder="1" applyAlignment="1">
      <alignment horizontal="right" vertical="center"/>
    </xf>
    <xf numFmtId="178" fontId="5" fillId="0" borderId="30" xfId="0" applyNumberFormat="1" applyFont="1" applyFill="1" applyBorder="1" applyAlignment="1" applyProtection="1">
      <alignment horizontal="right" vertical="center" indent="1"/>
      <protection locked="0"/>
    </xf>
    <xf numFmtId="178" fontId="5" fillId="0" borderId="31" xfId="0" applyNumberFormat="1" applyFont="1" applyFill="1" applyBorder="1" applyAlignment="1" applyProtection="1">
      <alignment horizontal="right" vertical="center" indent="1"/>
      <protection locked="0"/>
    </xf>
    <xf numFmtId="178" fontId="5" fillId="0" borderId="32" xfId="0" applyNumberFormat="1" applyFont="1" applyFill="1" applyBorder="1" applyAlignment="1" applyProtection="1">
      <alignment horizontal="right" vertical="center" indent="1"/>
      <protection locked="0"/>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38" xfId="0" applyFont="1" applyBorder="1" applyAlignment="1">
      <alignment horizontal="left" vertical="center"/>
    </xf>
    <xf numFmtId="38" fontId="5" fillId="0" borderId="39" xfId="1" applyFont="1" applyBorder="1" applyAlignment="1">
      <alignment horizontal="right" vertical="center"/>
    </xf>
    <xf numFmtId="38" fontId="5" fillId="0" borderId="18" xfId="1" applyFont="1" applyBorder="1" applyAlignment="1">
      <alignment horizontal="right" vertical="center"/>
    </xf>
    <xf numFmtId="178" fontId="5" fillId="0" borderId="39" xfId="0" applyNumberFormat="1" applyFont="1" applyFill="1" applyBorder="1" applyAlignment="1" applyProtection="1">
      <alignment horizontal="right" vertical="center"/>
      <protection locked="0"/>
    </xf>
    <xf numFmtId="178" fontId="5" fillId="0" borderId="18" xfId="0" applyNumberFormat="1" applyFont="1" applyFill="1" applyBorder="1" applyAlignment="1" applyProtection="1">
      <alignment horizontal="right" vertical="center"/>
      <protection locked="0"/>
    </xf>
    <xf numFmtId="178" fontId="5" fillId="0" borderId="17" xfId="0" applyNumberFormat="1" applyFont="1" applyFill="1" applyBorder="1" applyAlignment="1" applyProtection="1">
      <alignment horizontal="right" vertical="center"/>
      <protection locked="0"/>
    </xf>
    <xf numFmtId="0" fontId="8" fillId="0" borderId="7" xfId="0" applyFont="1" applyFill="1" applyBorder="1" applyAlignment="1">
      <alignment horizontal="center" vertical="center" shrinkToFit="1"/>
    </xf>
    <xf numFmtId="0" fontId="5" fillId="0" borderId="0" xfId="0" applyFont="1" applyAlignment="1">
      <alignment horizontal="center" vertical="center" shrinkToFit="1"/>
    </xf>
    <xf numFmtId="0" fontId="22" fillId="0" borderId="0" xfId="0" applyFont="1" applyAlignment="1">
      <alignment horizontal="center" vertical="center" shrinkToFit="1"/>
    </xf>
    <xf numFmtId="0" fontId="5" fillId="0" borderId="0" xfId="0" applyFont="1" applyAlignment="1">
      <alignment horizontal="right" vertical="center" shrinkToFit="1"/>
    </xf>
    <xf numFmtId="0" fontId="5" fillId="0" borderId="2" xfId="0" applyFont="1" applyFill="1" applyBorder="1" applyAlignment="1">
      <alignment horizontal="center" vertical="center" shrinkToFit="1"/>
    </xf>
    <xf numFmtId="0" fontId="5" fillId="0" borderId="0" xfId="0" applyFont="1" applyBorder="1" applyAlignment="1">
      <alignment horizontal="left" vertical="center" shrinkToFit="1"/>
    </xf>
    <xf numFmtId="0" fontId="8" fillId="0" borderId="5" xfId="0" applyFont="1" applyFill="1" applyBorder="1" applyAlignment="1">
      <alignment horizontal="center" vertical="center" shrinkToFit="1"/>
    </xf>
    <xf numFmtId="0" fontId="5" fillId="0" borderId="10" xfId="0" applyFont="1" applyBorder="1" applyAlignment="1">
      <alignment horizontal="center" vertical="center" textRotation="255" shrinkToFit="1"/>
    </xf>
    <xf numFmtId="0" fontId="5" fillId="0" borderId="13" xfId="0" applyFont="1" applyBorder="1" applyAlignment="1">
      <alignment horizontal="center" vertical="center" textRotation="255" shrinkToFit="1"/>
    </xf>
    <xf numFmtId="0" fontId="5" fillId="0" borderId="15"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8" fillId="0" borderId="11" xfId="0" applyFont="1" applyFill="1" applyBorder="1" applyAlignment="1">
      <alignment horizontal="center" vertical="center" textRotation="255" shrinkToFit="1"/>
    </xf>
    <xf numFmtId="0" fontId="8" fillId="0" borderId="14" xfId="0" applyFont="1" applyFill="1" applyBorder="1" applyAlignment="1">
      <alignment horizontal="center" vertical="center" textRotation="255" shrinkToFit="1"/>
    </xf>
    <xf numFmtId="0" fontId="8" fillId="0" borderId="15" xfId="0" applyFont="1" applyFill="1" applyBorder="1" applyAlignment="1">
      <alignment horizontal="center" vertical="center" textRotation="255" shrinkToFit="1"/>
    </xf>
    <xf numFmtId="0" fontId="8" fillId="0" borderId="6" xfId="0" applyFont="1" applyFill="1" applyBorder="1" applyAlignment="1">
      <alignment horizontal="center" vertical="center" textRotation="255" shrinkToFit="1"/>
    </xf>
    <xf numFmtId="176" fontId="5" fillId="3" borderId="7" xfId="0" applyNumberFormat="1" applyFont="1" applyFill="1" applyBorder="1" applyAlignment="1" applyProtection="1">
      <alignment horizontal="center" vertical="center" shrinkToFit="1"/>
      <protection locked="0"/>
    </xf>
    <xf numFmtId="0" fontId="8" fillId="0" borderId="5" xfId="0" applyFont="1" applyFill="1" applyBorder="1" applyAlignment="1">
      <alignment horizontal="center" vertical="center" textRotation="255" shrinkToFit="1"/>
    </xf>
    <xf numFmtId="176" fontId="5" fillId="3" borderId="5" xfId="0" applyNumberFormat="1" applyFont="1" applyFill="1" applyBorder="1" applyAlignment="1" applyProtection="1">
      <alignment horizontal="center" vertical="center" shrinkToFit="1"/>
      <protection locked="0"/>
    </xf>
    <xf numFmtId="176" fontId="5" fillId="3" borderId="15" xfId="0" applyNumberFormat="1" applyFont="1" applyFill="1" applyBorder="1" applyAlignment="1" applyProtection="1">
      <alignment horizontal="center" vertical="center" shrinkToFit="1"/>
      <protection locked="0"/>
    </xf>
    <xf numFmtId="176" fontId="5" fillId="3" borderId="6" xfId="0" applyNumberFormat="1" applyFont="1" applyFill="1" applyBorder="1" applyAlignment="1" applyProtection="1">
      <alignment horizontal="center" vertical="center" shrinkToFit="1"/>
      <protection locked="0"/>
    </xf>
    <xf numFmtId="0" fontId="5" fillId="6" borderId="8" xfId="0" applyFont="1" applyFill="1" applyBorder="1" applyAlignment="1">
      <alignment horizontal="center" vertical="center" shrinkToFit="1"/>
    </xf>
    <xf numFmtId="0" fontId="5" fillId="6" borderId="1" xfId="0" applyFont="1" applyFill="1" applyBorder="1" applyAlignment="1">
      <alignment horizontal="center" vertical="center" shrinkToFit="1"/>
    </xf>
    <xf numFmtId="0" fontId="6" fillId="0" borderId="5" xfId="0" applyFont="1" applyBorder="1" applyAlignment="1">
      <alignment horizontal="center" vertical="center" textRotation="255" wrapText="1" shrinkToFit="1"/>
    </xf>
    <xf numFmtId="0" fontId="6" fillId="0" borderId="15" xfId="0" applyFont="1" applyBorder="1" applyAlignment="1">
      <alignment horizontal="center" vertical="center" textRotation="255" wrapText="1" shrinkToFit="1"/>
    </xf>
    <xf numFmtId="0" fontId="6" fillId="0" borderId="6" xfId="0" applyFont="1" applyBorder="1" applyAlignment="1">
      <alignment horizontal="center" vertical="center" textRotation="255" wrapText="1" shrinkToFit="1"/>
    </xf>
    <xf numFmtId="0" fontId="5" fillId="0" borderId="7" xfId="0" applyFont="1" applyBorder="1" applyAlignment="1">
      <alignment horizontal="center" vertical="center" textRotation="255" wrapText="1" shrinkToFit="1"/>
    </xf>
    <xf numFmtId="0" fontId="5" fillId="0" borderId="44" xfId="0" applyFont="1" applyBorder="1" applyAlignment="1">
      <alignment horizontal="right" vertical="top" shrinkToFit="1"/>
    </xf>
    <xf numFmtId="0" fontId="5" fillId="0" borderId="49" xfId="0" applyFont="1" applyBorder="1" applyAlignment="1">
      <alignment horizontal="right" vertical="top" shrinkToFit="1"/>
    </xf>
    <xf numFmtId="0" fontId="5" fillId="0" borderId="8"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0" borderId="7" xfId="0" applyFont="1" applyBorder="1" applyAlignment="1">
      <alignment horizontal="center" vertical="center" shrinkToFit="1"/>
    </xf>
    <xf numFmtId="176" fontId="5" fillId="0" borderId="0" xfId="0" applyNumberFormat="1" applyFont="1" applyBorder="1" applyAlignment="1">
      <alignment horizontal="center" vertical="center" shrinkToFit="1"/>
    </xf>
    <xf numFmtId="0" fontId="8" fillId="0" borderId="7"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center" vertical="center" shrinkToFit="1"/>
    </xf>
    <xf numFmtId="0" fontId="5" fillId="3" borderId="13"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176" fontId="5" fillId="3" borderId="5" xfId="0" applyNumberFormat="1" applyFont="1" applyFill="1" applyBorder="1" applyAlignment="1">
      <alignment horizontal="center" vertical="center" shrinkToFit="1"/>
    </xf>
    <xf numFmtId="176" fontId="5" fillId="3" borderId="15" xfId="0" applyNumberFormat="1" applyFont="1" applyFill="1" applyBorder="1" applyAlignment="1">
      <alignment horizontal="center" vertical="center" shrinkToFit="1"/>
    </xf>
    <xf numFmtId="176" fontId="5" fillId="3" borderId="6" xfId="0" applyNumberFormat="1" applyFont="1" applyFill="1" applyBorder="1" applyAlignment="1">
      <alignment horizontal="center" vertical="center" shrinkToFit="1"/>
    </xf>
    <xf numFmtId="176" fontId="5" fillId="3" borderId="7" xfId="0" applyNumberFormat="1" applyFont="1" applyFill="1" applyBorder="1" applyAlignment="1">
      <alignment horizontal="center" vertical="center" shrinkToFit="1"/>
    </xf>
    <xf numFmtId="0" fontId="0" fillId="0" borderId="7" xfId="0" applyBorder="1" applyAlignment="1">
      <alignment horizontal="center"/>
    </xf>
    <xf numFmtId="0" fontId="7" fillId="2" borderId="0" xfId="0"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7" fillId="3" borderId="0" xfId="0" applyFont="1" applyFill="1" applyAlignment="1" applyProtection="1">
      <alignment horizontal="left" vertical="center" wrapText="1"/>
      <protection locked="0"/>
    </xf>
    <xf numFmtId="180" fontId="51" fillId="0" borderId="0" xfId="0" applyNumberFormat="1" applyFont="1" applyAlignment="1" applyProtection="1">
      <alignment horizontal="center" shrinkToFit="1"/>
    </xf>
    <xf numFmtId="0" fontId="51" fillId="0" borderId="0" xfId="0" applyFont="1" applyAlignment="1" applyProtection="1">
      <alignment horizontal="center" shrinkToFit="1"/>
    </xf>
    <xf numFmtId="0" fontId="51" fillId="0" borderId="2" xfId="0" applyFont="1" applyBorder="1" applyAlignment="1" applyProtection="1">
      <alignment horizontal="center" shrinkToFit="1"/>
    </xf>
    <xf numFmtId="0" fontId="5" fillId="4" borderId="8" xfId="0" applyFont="1" applyFill="1" applyBorder="1" applyAlignment="1">
      <alignment horizontal="right" vertical="center" shrinkToFit="1"/>
    </xf>
    <xf numFmtId="0" fontId="5" fillId="0" borderId="8" xfId="0" applyFont="1" applyBorder="1" applyAlignment="1">
      <alignment horizontal="right" vertical="center" shrinkToFit="1"/>
    </xf>
    <xf numFmtId="0" fontId="5" fillId="0" borderId="10" xfId="0" applyFont="1" applyBorder="1" applyAlignment="1">
      <alignment horizontal="right" vertical="center" shrinkToFit="1"/>
    </xf>
    <xf numFmtId="0" fontId="5" fillId="4" borderId="10" xfId="0" applyFont="1" applyFill="1" applyBorder="1" applyAlignment="1">
      <alignment horizontal="right" vertical="center" shrinkToFit="1"/>
    </xf>
    <xf numFmtId="0" fontId="5" fillId="4" borderId="12" xfId="0" applyFont="1" applyFill="1" applyBorder="1" applyAlignment="1">
      <alignment horizontal="right" vertical="center" shrinkToFit="1"/>
    </xf>
    <xf numFmtId="0" fontId="9" fillId="3" borderId="9" xfId="0" applyFont="1" applyFill="1" applyBorder="1" applyAlignment="1" applyProtection="1">
      <alignment horizontal="center" vertical="center" shrinkToFit="1"/>
      <protection locked="0"/>
    </xf>
    <xf numFmtId="0" fontId="9" fillId="3" borderId="8"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cellXfs>
  <cellStyles count="45">
    <cellStyle name="パーセント 2" xfId="2" xr:uid="{00000000-0005-0000-0000-000000000000}"/>
    <cellStyle name="桁区切り" xfId="43" builtinId="6"/>
    <cellStyle name="桁区切り 2" xfId="1" xr:uid="{00000000-0005-0000-0000-000002000000}"/>
    <cellStyle name="桁区切り 2 2" xfId="3" xr:uid="{00000000-0005-0000-0000-000003000000}"/>
    <cellStyle name="桁区切り 2 3" xfId="40" xr:uid="{8EEF5B9C-AE49-48E7-911F-618D6D37904F}"/>
    <cellStyle name="桁区切り 3" xfId="4" xr:uid="{00000000-0005-0000-0000-000004000000}"/>
    <cellStyle name="桁区切り 3 2" xfId="38" xr:uid="{00000000-0005-0000-0000-000005000000}"/>
    <cellStyle name="桁区切り 4" xfId="5" xr:uid="{00000000-0005-0000-0000-000006000000}"/>
    <cellStyle name="桁区切り 4 2" xfId="6" xr:uid="{00000000-0005-0000-0000-000007000000}"/>
    <cellStyle name="桁区切り 5" xfId="7" xr:uid="{00000000-0005-0000-0000-000008000000}"/>
    <cellStyle name="桁区切り 6" xfId="8" xr:uid="{00000000-0005-0000-0000-000009000000}"/>
    <cellStyle name="通貨 2" xfId="9" xr:uid="{00000000-0005-0000-0000-00000A000000}"/>
    <cellStyle name="通貨 2 2" xfId="41" xr:uid="{976B9825-AA1F-4D4C-BE9B-35AB867D090E}"/>
    <cellStyle name="標準" xfId="0" builtinId="0"/>
    <cellStyle name="標準 10" xfId="10" xr:uid="{00000000-0005-0000-0000-00000C000000}"/>
    <cellStyle name="標準 10 2" xfId="11" xr:uid="{00000000-0005-0000-0000-00000D000000}"/>
    <cellStyle name="標準 11" xfId="12" xr:uid="{00000000-0005-0000-0000-00000E000000}"/>
    <cellStyle name="標準 12" xfId="13" xr:uid="{00000000-0005-0000-0000-00000F000000}"/>
    <cellStyle name="標準 13" xfId="14" xr:uid="{00000000-0005-0000-0000-000010000000}"/>
    <cellStyle name="標準 14" xfId="15" xr:uid="{00000000-0005-0000-0000-000011000000}"/>
    <cellStyle name="標準 15" xfId="16" xr:uid="{00000000-0005-0000-0000-000012000000}"/>
    <cellStyle name="標準 16" xfId="17" xr:uid="{00000000-0005-0000-0000-000013000000}"/>
    <cellStyle name="標準 17" xfId="18" xr:uid="{00000000-0005-0000-0000-000014000000}"/>
    <cellStyle name="標準 18" xfId="19" xr:uid="{00000000-0005-0000-0000-000015000000}"/>
    <cellStyle name="標準 19" xfId="20" xr:uid="{00000000-0005-0000-0000-000016000000}"/>
    <cellStyle name="標準 2" xfId="21" xr:uid="{00000000-0005-0000-0000-000017000000}"/>
    <cellStyle name="標準 20" xfId="22" xr:uid="{00000000-0005-0000-0000-000018000000}"/>
    <cellStyle name="標準 21" xfId="23" xr:uid="{00000000-0005-0000-0000-000019000000}"/>
    <cellStyle name="標準 22" xfId="24" xr:uid="{00000000-0005-0000-0000-00001A000000}"/>
    <cellStyle name="標準 23" xfId="25" xr:uid="{00000000-0005-0000-0000-00001B000000}"/>
    <cellStyle name="標準 24" xfId="26" xr:uid="{00000000-0005-0000-0000-00001C000000}"/>
    <cellStyle name="標準 25" xfId="27" xr:uid="{00000000-0005-0000-0000-00001D000000}"/>
    <cellStyle name="標準 26" xfId="28" xr:uid="{00000000-0005-0000-0000-00001E000000}"/>
    <cellStyle name="標準 27" xfId="29" xr:uid="{00000000-0005-0000-0000-00001F000000}"/>
    <cellStyle name="標準 3" xfId="30" xr:uid="{00000000-0005-0000-0000-000020000000}"/>
    <cellStyle name="標準 3 2" xfId="39" xr:uid="{00000000-0005-0000-0000-000021000000}"/>
    <cellStyle name="標準 4" xfId="31" xr:uid="{00000000-0005-0000-0000-000022000000}"/>
    <cellStyle name="標準 4 2" xfId="37" xr:uid="{00000000-0005-0000-0000-000023000000}"/>
    <cellStyle name="標準 4 2 2" xfId="42" xr:uid="{B22002DE-7679-4D6D-920D-34354A45F579}"/>
    <cellStyle name="標準 4 3" xfId="44" xr:uid="{DE41577C-A97F-47F2-86B6-B5D4E08837CE}"/>
    <cellStyle name="標準 5" xfId="32" xr:uid="{00000000-0005-0000-0000-000024000000}"/>
    <cellStyle name="標準 6" xfId="33" xr:uid="{00000000-0005-0000-0000-000025000000}"/>
    <cellStyle name="標準 7" xfId="34" xr:uid="{00000000-0005-0000-0000-000026000000}"/>
    <cellStyle name="標準 8" xfId="35" xr:uid="{00000000-0005-0000-0000-000027000000}"/>
    <cellStyle name="標準 9" xfId="36" xr:uid="{00000000-0005-0000-0000-000028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99"/>
      <color rgb="FFFFFF66"/>
      <color rgb="FFBAFDB5"/>
      <color rgb="FFFF7C8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K$53" lockText="1" noThreeD="1"/>
</file>

<file path=xl/drawings/drawing1.xml><?xml version="1.0" encoding="utf-8"?>
<xdr:wsDr xmlns:xdr="http://schemas.openxmlformats.org/drawingml/2006/spreadsheetDrawing" xmlns:a="http://schemas.openxmlformats.org/drawingml/2006/main">
  <xdr:twoCellAnchor>
    <xdr:from>
      <xdr:col>2</xdr:col>
      <xdr:colOff>0</xdr:colOff>
      <xdr:row>50</xdr:row>
      <xdr:rowOff>7937</xdr:rowOff>
    </xdr:from>
    <xdr:to>
      <xdr:col>9</xdr:col>
      <xdr:colOff>0</xdr:colOff>
      <xdr:row>51</xdr:row>
      <xdr:rowOff>222250</xdr:rowOff>
    </xdr:to>
    <xdr:sp macro="" textlink="">
      <xdr:nvSpPr>
        <xdr:cNvPr id="2" name="Line 5">
          <a:extLst>
            <a:ext uri="{FF2B5EF4-FFF2-40B4-BE49-F238E27FC236}">
              <a16:creationId xmlns:a16="http://schemas.microsoft.com/office/drawing/2014/main" id="{00000000-0008-0000-0000-000002000000}"/>
            </a:ext>
          </a:extLst>
        </xdr:cNvPr>
        <xdr:cNvSpPr>
          <a:spLocks noChangeShapeType="1"/>
        </xdr:cNvSpPr>
      </xdr:nvSpPr>
      <xdr:spPr bwMode="auto">
        <a:xfrm flipH="1" flipV="1">
          <a:off x="508000" y="9355137"/>
          <a:ext cx="1778000" cy="4429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248706</xdr:colOff>
      <xdr:row>42</xdr:row>
      <xdr:rowOff>5289</xdr:rowOff>
    </xdr:from>
    <xdr:to>
      <xdr:col>8</xdr:col>
      <xdr:colOff>253999</xdr:colOff>
      <xdr:row>44</xdr:row>
      <xdr:rowOff>-1</xdr:rowOff>
    </xdr:to>
    <xdr:sp macro="" textlink="">
      <xdr:nvSpPr>
        <xdr:cNvPr id="3" name="Line 5">
          <a:extLst>
            <a:ext uri="{FF2B5EF4-FFF2-40B4-BE49-F238E27FC236}">
              <a16:creationId xmlns:a16="http://schemas.microsoft.com/office/drawing/2014/main" id="{00000000-0008-0000-0000-000003000000}"/>
            </a:ext>
          </a:extLst>
        </xdr:cNvPr>
        <xdr:cNvSpPr>
          <a:spLocks noChangeShapeType="1"/>
        </xdr:cNvSpPr>
      </xdr:nvSpPr>
      <xdr:spPr bwMode="auto">
        <a:xfrm flipH="1" flipV="1">
          <a:off x="502706" y="7523689"/>
          <a:ext cx="1783293" cy="4519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119063</xdr:colOff>
      <xdr:row>1</xdr:row>
      <xdr:rowOff>206376</xdr:rowOff>
    </xdr:from>
    <xdr:to>
      <xdr:col>51</xdr:col>
      <xdr:colOff>95250</xdr:colOff>
      <xdr:row>11</xdr:row>
      <xdr:rowOff>198437</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bwMode="auto">
        <a:xfrm>
          <a:off x="8501063" y="436564"/>
          <a:ext cx="3595687" cy="2111373"/>
        </a:xfrm>
        <a:prstGeom prst="roundRect">
          <a:avLst/>
        </a:prstGeom>
        <a:ln>
          <a:solidFill>
            <a:srgbClr val="0070C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400" b="1">
              <a:latin typeface="+mn-ea"/>
              <a:ea typeface="+mn-ea"/>
            </a:rPr>
            <a:t>クリーム色のセルを入力してください。</a:t>
          </a:r>
          <a:endParaRPr kumimoji="1" lang="en-US" altLang="ja-JP" sz="2400" b="1">
            <a:latin typeface="+mn-ea"/>
            <a:ea typeface="+mn-ea"/>
          </a:endParaRPr>
        </a:p>
        <a:p>
          <a:pPr algn="l"/>
          <a:r>
            <a:rPr kumimoji="1" lang="ja-JP" altLang="en-US" sz="2400" b="1">
              <a:latin typeface="+mn-ea"/>
              <a:ea typeface="+mn-ea"/>
            </a:rPr>
            <a:t>記入方法は記入例シートを参考にしてください。</a:t>
          </a:r>
          <a:endParaRPr kumimoji="1" lang="en-US" altLang="ja-JP" sz="24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171449</xdr:colOff>
      <xdr:row>43</xdr:row>
      <xdr:rowOff>219074</xdr:rowOff>
    </xdr:from>
    <xdr:to>
      <xdr:col>9</xdr:col>
      <xdr:colOff>171449</xdr:colOff>
      <xdr:row>45</xdr:row>
      <xdr:rowOff>152399</xdr:rowOff>
    </xdr:to>
    <xdr:sp macro="" textlink="">
      <xdr:nvSpPr>
        <xdr:cNvPr id="2" name="Line 5">
          <a:extLst>
            <a:ext uri="{FF2B5EF4-FFF2-40B4-BE49-F238E27FC236}">
              <a16:creationId xmlns:a16="http://schemas.microsoft.com/office/drawing/2014/main" id="{00000000-0008-0000-0100-000002000000}"/>
            </a:ext>
          </a:extLst>
        </xdr:cNvPr>
        <xdr:cNvSpPr>
          <a:spLocks noChangeShapeType="1"/>
        </xdr:cNvSpPr>
      </xdr:nvSpPr>
      <xdr:spPr bwMode="auto">
        <a:xfrm flipH="1" flipV="1">
          <a:off x="514349" y="7562849"/>
          <a:ext cx="12668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3360</xdr:colOff>
      <xdr:row>36</xdr:row>
      <xdr:rowOff>219074</xdr:rowOff>
    </xdr:from>
    <xdr:to>
      <xdr:col>10</xdr:col>
      <xdr:colOff>9524</xdr:colOff>
      <xdr:row>38</xdr:row>
      <xdr:rowOff>171449</xdr:rowOff>
    </xdr:to>
    <xdr:sp macro="" textlink="">
      <xdr:nvSpPr>
        <xdr:cNvPr id="3" name="Line 5">
          <a:extLst>
            <a:ext uri="{FF2B5EF4-FFF2-40B4-BE49-F238E27FC236}">
              <a16:creationId xmlns:a16="http://schemas.microsoft.com/office/drawing/2014/main" id="{00000000-0008-0000-0100-000003000000}"/>
            </a:ext>
          </a:extLst>
        </xdr:cNvPr>
        <xdr:cNvSpPr>
          <a:spLocks noChangeShapeType="1"/>
        </xdr:cNvSpPr>
      </xdr:nvSpPr>
      <xdr:spPr bwMode="auto">
        <a:xfrm flipH="1" flipV="1">
          <a:off x="507625" y="6203015"/>
          <a:ext cx="1250017" cy="35578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0</xdr:colOff>
          <xdr:row>49</xdr:row>
          <xdr:rowOff>222250</xdr:rowOff>
        </xdr:from>
        <xdr:to>
          <xdr:col>10</xdr:col>
          <xdr:colOff>203200</xdr:colOff>
          <xdr:row>51</xdr:row>
          <xdr:rowOff>31750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1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304800</xdr:colOff>
      <xdr:row>5</xdr:row>
      <xdr:rowOff>133350</xdr:rowOff>
    </xdr:from>
    <xdr:to>
      <xdr:col>65</xdr:col>
      <xdr:colOff>38100</xdr:colOff>
      <xdr:row>22</xdr:row>
      <xdr:rowOff>179294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325535" y="1007409"/>
          <a:ext cx="5358653" cy="292585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mj-ea"/>
              <a:ea typeface="+mj-ea"/>
            </a:rPr>
            <a:t>各様式のクリーム色の箇所を入力ください。</a:t>
          </a:r>
          <a:endParaRPr kumimoji="1" lang="en-US" altLang="ja-JP" sz="1800">
            <a:solidFill>
              <a:sysClr val="windowText" lastClr="000000"/>
            </a:solidFill>
            <a:latin typeface="+mj-ea"/>
            <a:ea typeface="+mj-ea"/>
          </a:endParaRPr>
        </a:p>
        <a:p>
          <a:pPr algn="l"/>
          <a:r>
            <a:rPr kumimoji="1" lang="ja-JP" altLang="en-US" sz="1800">
              <a:solidFill>
                <a:sysClr val="windowText" lastClr="000000"/>
              </a:solidFill>
              <a:latin typeface="+mj-ea"/>
              <a:ea typeface="+mj-ea"/>
            </a:rPr>
            <a:t>各加算については申請をされる場合に入力ください。</a:t>
          </a:r>
          <a:endParaRPr kumimoji="1" lang="en-US" altLang="ja-JP" sz="1800">
            <a:solidFill>
              <a:sysClr val="windowText" lastClr="000000"/>
            </a:solidFill>
            <a:latin typeface="+mj-ea"/>
            <a:ea typeface="+mj-ea"/>
          </a:endParaRPr>
        </a:p>
        <a:p>
          <a:pPr algn="l"/>
          <a:endParaRPr kumimoji="1" lang="en-US" altLang="ja-JP" sz="1800">
            <a:solidFill>
              <a:sysClr val="windowText" lastClr="000000"/>
            </a:solidFill>
            <a:latin typeface="+mj-ea"/>
            <a:ea typeface="+mj-ea"/>
          </a:endParaRPr>
        </a:p>
        <a:p>
          <a:pPr algn="l"/>
          <a:r>
            <a:rPr kumimoji="1" lang="ja-JP" altLang="en-US" sz="1800">
              <a:solidFill>
                <a:sysClr val="windowText" lastClr="000000"/>
              </a:solidFill>
              <a:latin typeface="+mj-ea"/>
              <a:ea typeface="+mj-ea"/>
            </a:rPr>
            <a:t>申請書における押印は不要です。</a:t>
          </a:r>
          <a:endParaRPr kumimoji="1" lang="en-US" altLang="ja-JP" sz="1800">
            <a:solidFill>
              <a:sysClr val="windowText" lastClr="000000"/>
            </a:solidFill>
            <a:latin typeface="+mj-ea"/>
            <a:ea typeface="+mj-ea"/>
          </a:endParaRPr>
        </a:p>
        <a:p>
          <a:pPr algn="l"/>
          <a:r>
            <a:rPr kumimoji="1" lang="ja-JP" altLang="en-US" sz="1800">
              <a:solidFill>
                <a:sysClr val="windowText" lastClr="000000"/>
              </a:solidFill>
              <a:latin typeface="+mj-ea"/>
              <a:ea typeface="+mj-ea"/>
            </a:rPr>
            <a:t>（社会福祉法人のみ別途押印の申請書類も必要です）</a:t>
          </a:r>
          <a:endParaRPr kumimoji="1" lang="en-US" altLang="ja-JP" sz="1800">
            <a:solidFill>
              <a:sysClr val="windowText" lastClr="000000"/>
            </a:solidFill>
            <a:latin typeface="+mj-ea"/>
            <a:ea typeface="+mj-ea"/>
          </a:endParaRPr>
        </a:p>
        <a:p>
          <a:pPr algn="l"/>
          <a:endParaRPr kumimoji="1" lang="en-US" altLang="ja-JP" sz="1800">
            <a:solidFill>
              <a:sysClr val="windowText" lastClr="000000"/>
            </a:solidFill>
            <a:latin typeface="+mj-ea"/>
            <a:ea typeface="+mj-ea"/>
          </a:endParaRPr>
        </a:p>
        <a:p>
          <a:pPr algn="l"/>
          <a:r>
            <a:rPr kumimoji="1" lang="ja-JP" altLang="en-US" sz="1800">
              <a:solidFill>
                <a:sysClr val="windowText" lastClr="000000"/>
              </a:solidFill>
              <a:latin typeface="+mj-ea"/>
              <a:ea typeface="+mj-ea"/>
            </a:rPr>
            <a:t>作成後は</a:t>
          </a:r>
          <a:r>
            <a:rPr kumimoji="1" lang="en-US" altLang="ja-JP" sz="1800">
              <a:solidFill>
                <a:sysClr val="windowText" lastClr="000000"/>
              </a:solidFill>
              <a:latin typeface="+mj-ea"/>
              <a:ea typeface="+mj-ea"/>
            </a:rPr>
            <a:t>LoGo</a:t>
          </a:r>
          <a:r>
            <a:rPr kumimoji="1" lang="ja-JP" altLang="en-US" sz="1800">
              <a:solidFill>
                <a:sysClr val="windowText" lastClr="000000"/>
              </a:solidFill>
              <a:latin typeface="+mj-ea"/>
              <a:ea typeface="+mj-ea"/>
            </a:rPr>
            <a:t>フォームから提出してください。</a:t>
          </a:r>
          <a:endParaRPr kumimoji="1" lang="en-US" altLang="ja-JP" sz="1800">
            <a:solidFill>
              <a:sysClr val="windowText" lastClr="000000"/>
            </a:solidFill>
            <a:latin typeface="+mj-ea"/>
            <a:ea typeface="+mj-ea"/>
          </a:endParaRPr>
        </a:p>
        <a:p>
          <a:pPr algn="l"/>
          <a:endParaRPr kumimoji="1" lang="en-US" altLang="ja-JP" sz="1800">
            <a:solidFill>
              <a:sysClr val="windowText" lastClr="000000"/>
            </a:solidFill>
          </a:endParaRPr>
        </a:p>
        <a:p>
          <a:pPr algn="l"/>
          <a:endParaRPr kumimoji="1" lang="en-US" altLang="ja-JP"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97117</xdr:colOff>
      <xdr:row>1</xdr:row>
      <xdr:rowOff>186765</xdr:rowOff>
    </xdr:from>
    <xdr:to>
      <xdr:col>59</xdr:col>
      <xdr:colOff>136804</xdr:colOff>
      <xdr:row>13</xdr:row>
      <xdr:rowOff>131667</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bwMode="auto">
        <a:xfrm>
          <a:off x="8957235" y="366059"/>
          <a:ext cx="3595687" cy="2111373"/>
        </a:xfrm>
        <a:prstGeom prst="roundRect">
          <a:avLst/>
        </a:prstGeom>
        <a:ln>
          <a:solidFill>
            <a:srgbClr val="0070C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400" b="1">
              <a:latin typeface="+mn-ea"/>
              <a:ea typeface="+mn-ea"/>
            </a:rPr>
            <a:t>クリーム色のセルを入力してください。</a:t>
          </a:r>
          <a:endParaRPr kumimoji="1" lang="en-US" altLang="ja-JP" sz="2400" b="1">
            <a:latin typeface="+mn-ea"/>
            <a:ea typeface="+mn-ea"/>
          </a:endParaRPr>
        </a:p>
        <a:p>
          <a:pPr algn="l"/>
          <a:r>
            <a:rPr kumimoji="1" lang="ja-JP" altLang="en-US" sz="2400" b="1">
              <a:latin typeface="+mn-ea"/>
              <a:ea typeface="+mn-ea"/>
            </a:rPr>
            <a:t>記入方法は記入例シートを参考にしてください。</a:t>
          </a:r>
          <a:endParaRPr kumimoji="1" lang="en-US" altLang="ja-JP" sz="2400" b="1">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246530</xdr:colOff>
      <xdr:row>1</xdr:row>
      <xdr:rowOff>156882</xdr:rowOff>
    </xdr:from>
    <xdr:to>
      <xdr:col>14</xdr:col>
      <xdr:colOff>77040</xdr:colOff>
      <xdr:row>8</xdr:row>
      <xdr:rowOff>161549</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bwMode="auto">
        <a:xfrm>
          <a:off x="9383059" y="336176"/>
          <a:ext cx="3595687" cy="2111373"/>
        </a:xfrm>
        <a:prstGeom prst="roundRect">
          <a:avLst/>
        </a:prstGeom>
        <a:ln>
          <a:solidFill>
            <a:srgbClr val="0070C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400" b="1">
              <a:latin typeface="+mn-ea"/>
              <a:ea typeface="+mn-ea"/>
            </a:rPr>
            <a:t>クリーム色のセルを入力してください。</a:t>
          </a:r>
          <a:endParaRPr kumimoji="1" lang="en-US" altLang="ja-JP" sz="2400" b="1">
            <a:latin typeface="+mn-ea"/>
            <a:ea typeface="+mn-ea"/>
          </a:endParaRPr>
        </a:p>
        <a:p>
          <a:pPr algn="l"/>
          <a:r>
            <a:rPr kumimoji="1" lang="ja-JP" altLang="en-US" sz="2400" b="1">
              <a:latin typeface="+mn-ea"/>
              <a:ea typeface="+mn-ea"/>
            </a:rPr>
            <a:t>記入方法は記入例シートを参考にしてください。</a:t>
          </a:r>
          <a:endParaRPr kumimoji="1" lang="en-US" altLang="ja-JP" sz="2400" b="1">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50</xdr:row>
      <xdr:rowOff>7937</xdr:rowOff>
    </xdr:from>
    <xdr:to>
      <xdr:col>9</xdr:col>
      <xdr:colOff>0</xdr:colOff>
      <xdr:row>51</xdr:row>
      <xdr:rowOff>222250</xdr:rowOff>
    </xdr:to>
    <xdr:sp macro="" textlink="">
      <xdr:nvSpPr>
        <xdr:cNvPr id="2" name="Line 5">
          <a:extLst>
            <a:ext uri="{FF2B5EF4-FFF2-40B4-BE49-F238E27FC236}">
              <a16:creationId xmlns:a16="http://schemas.microsoft.com/office/drawing/2014/main" id="{00000000-0008-0000-0400-000002000000}"/>
            </a:ext>
          </a:extLst>
        </xdr:cNvPr>
        <xdr:cNvSpPr>
          <a:spLocks noChangeShapeType="1"/>
        </xdr:cNvSpPr>
      </xdr:nvSpPr>
      <xdr:spPr bwMode="auto">
        <a:xfrm flipH="1" flipV="1">
          <a:off x="508000" y="10726737"/>
          <a:ext cx="1778000" cy="4429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248706</xdr:colOff>
      <xdr:row>42</xdr:row>
      <xdr:rowOff>5289</xdr:rowOff>
    </xdr:from>
    <xdr:to>
      <xdr:col>8</xdr:col>
      <xdr:colOff>253999</xdr:colOff>
      <xdr:row>44</xdr:row>
      <xdr:rowOff>-1</xdr:rowOff>
    </xdr:to>
    <xdr:sp macro="" textlink="">
      <xdr:nvSpPr>
        <xdr:cNvPr id="3" name="Line 5">
          <a:extLst>
            <a:ext uri="{FF2B5EF4-FFF2-40B4-BE49-F238E27FC236}">
              <a16:creationId xmlns:a16="http://schemas.microsoft.com/office/drawing/2014/main" id="{00000000-0008-0000-0400-000003000000}"/>
            </a:ext>
          </a:extLst>
        </xdr:cNvPr>
        <xdr:cNvSpPr>
          <a:spLocks noChangeShapeType="1"/>
        </xdr:cNvSpPr>
      </xdr:nvSpPr>
      <xdr:spPr bwMode="auto">
        <a:xfrm flipH="1" flipV="1">
          <a:off x="502706" y="8895289"/>
          <a:ext cx="1783293" cy="4519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1</xdr:row>
      <xdr:rowOff>0</xdr:rowOff>
    </xdr:from>
    <xdr:to>
      <xdr:col>19</xdr:col>
      <xdr:colOff>63500</xdr:colOff>
      <xdr:row>3</xdr:row>
      <xdr:rowOff>7938</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bwMode="auto">
        <a:xfrm>
          <a:off x="3698875" y="230188"/>
          <a:ext cx="1190625" cy="468313"/>
        </a:xfrm>
        <a:prstGeom prst="roundRect">
          <a:avLst/>
        </a:prstGeom>
        <a:solidFill>
          <a:schemeClr val="accent5">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600" b="1"/>
            <a:t>記入例</a:t>
          </a:r>
        </a:p>
      </xdr:txBody>
    </xdr:sp>
    <xdr:clientData/>
  </xdr:twoCellAnchor>
  <xdr:twoCellAnchor>
    <xdr:from>
      <xdr:col>24</xdr:col>
      <xdr:colOff>31750</xdr:colOff>
      <xdr:row>3</xdr:row>
      <xdr:rowOff>134938</xdr:rowOff>
    </xdr:from>
    <xdr:to>
      <xdr:col>36</xdr:col>
      <xdr:colOff>0</xdr:colOff>
      <xdr:row>5</xdr:row>
      <xdr:rowOff>7937</xdr:rowOff>
    </xdr:to>
    <xdr:sp macro="" textlink="">
      <xdr:nvSpPr>
        <xdr:cNvPr id="5" name="吹き出し: 角を丸めた四角形 4">
          <a:extLst>
            <a:ext uri="{FF2B5EF4-FFF2-40B4-BE49-F238E27FC236}">
              <a16:creationId xmlns:a16="http://schemas.microsoft.com/office/drawing/2014/main" id="{00000000-0008-0000-0400-000005000000}"/>
            </a:ext>
          </a:extLst>
        </xdr:cNvPr>
        <xdr:cNvSpPr/>
      </xdr:nvSpPr>
      <xdr:spPr bwMode="auto">
        <a:xfrm>
          <a:off x="6127750" y="825501"/>
          <a:ext cx="2817813" cy="333374"/>
        </a:xfrm>
        <a:prstGeom prst="wedgeRoundRectCallout">
          <a:avLst>
            <a:gd name="adj1" fmla="val -17496"/>
            <a:gd name="adj2" fmla="val -73193"/>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400" b="1"/>
            <a:t>申請日は空欄でも問題ありません</a:t>
          </a:r>
        </a:p>
      </xdr:txBody>
    </xdr:sp>
    <xdr:clientData/>
  </xdr:twoCellAnchor>
  <xdr:twoCellAnchor>
    <xdr:from>
      <xdr:col>35</xdr:col>
      <xdr:colOff>182561</xdr:colOff>
      <xdr:row>9</xdr:row>
      <xdr:rowOff>0</xdr:rowOff>
    </xdr:from>
    <xdr:to>
      <xdr:col>54</xdr:col>
      <xdr:colOff>0</xdr:colOff>
      <xdr:row>20</xdr:row>
      <xdr:rowOff>198438</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8921749" y="2071688"/>
          <a:ext cx="3698876" cy="2000250"/>
        </a:xfrm>
        <a:prstGeom prst="wedgeRoundRectCallout">
          <a:avLst>
            <a:gd name="adj1" fmla="val -73611"/>
            <a:gd name="adj2" fmla="val 622"/>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rtl="0"/>
          <a:r>
            <a:rPr lang="ja-JP" altLang="ja-JP" sz="1400" b="1" i="0" baseline="0">
              <a:solidFill>
                <a:schemeClr val="dk1"/>
              </a:solidFill>
              <a:effectLst/>
              <a:latin typeface="+mn-lt"/>
              <a:ea typeface="+mn-ea"/>
              <a:cs typeface="+mn-cs"/>
            </a:rPr>
            <a:t>「東京都認証保育所認証書</a:t>
          </a:r>
          <a:r>
            <a:rPr lang="ja-JP" altLang="en-US" sz="1400" b="1" i="0" baseline="0">
              <a:solidFill>
                <a:schemeClr val="dk1"/>
              </a:solidFill>
              <a:effectLst/>
              <a:latin typeface="+mn-lt"/>
              <a:ea typeface="+mn-ea"/>
              <a:cs typeface="+mn-cs"/>
            </a:rPr>
            <a:t>（内容変更届）</a:t>
          </a:r>
          <a:r>
            <a:rPr lang="ja-JP" altLang="ja-JP" sz="1400" b="1" i="0" baseline="0">
              <a:solidFill>
                <a:schemeClr val="dk1"/>
              </a:solidFill>
              <a:effectLst/>
              <a:latin typeface="+mn-lt"/>
              <a:ea typeface="+mn-ea"/>
              <a:cs typeface="+mn-cs"/>
            </a:rPr>
            <a:t>」に記載された設置者名を記載してください。</a:t>
          </a:r>
          <a:endParaRPr lang="ja-JP" altLang="ja-JP" sz="1400" b="1">
            <a:effectLst/>
          </a:endParaRPr>
        </a:p>
        <a:p>
          <a:pPr rtl="0"/>
          <a:r>
            <a:rPr lang="ja-JP" altLang="ja-JP" sz="1400" b="1" i="0" baseline="0">
              <a:solidFill>
                <a:schemeClr val="dk1"/>
              </a:solidFill>
              <a:effectLst/>
              <a:latin typeface="+mn-lt"/>
              <a:ea typeface="+mn-ea"/>
              <a:cs typeface="+mn-cs"/>
            </a:rPr>
            <a:t>設置者が法人の場合は、法人名、代表者肩書、代表者氏名を記載してください。設置者が個人の場合は、個人名のみを記載してください</a:t>
          </a:r>
          <a:r>
            <a:rPr lang="ja-JP" altLang="en-US" sz="1400" b="1" i="0" baseline="0">
              <a:solidFill>
                <a:schemeClr val="dk1"/>
              </a:solidFill>
              <a:effectLst/>
              <a:latin typeface="+mn-lt"/>
              <a:ea typeface="+mn-ea"/>
              <a:cs typeface="+mn-cs"/>
            </a:rPr>
            <a:t>。</a:t>
          </a:r>
          <a:endParaRPr lang="ja-JP" altLang="ja-JP" sz="1400" b="1">
            <a:effectLst/>
          </a:endParaRPr>
        </a:p>
        <a:p>
          <a:pPr rtl="0"/>
          <a:r>
            <a:rPr lang="ja-JP" altLang="ja-JP" sz="1400" b="1" i="0" baseline="0">
              <a:solidFill>
                <a:schemeClr val="dk1"/>
              </a:solidFill>
              <a:effectLst/>
              <a:latin typeface="+mn-lt"/>
              <a:ea typeface="+mn-ea"/>
              <a:cs typeface="+mn-cs"/>
            </a:rPr>
            <a:t>（●●園　園長　等は記載しない）。</a:t>
          </a:r>
          <a:endParaRPr lang="ja-JP" altLang="ja-JP" sz="1400" b="1">
            <a:effectLst/>
          </a:endParaRPr>
        </a:p>
        <a:p>
          <a:pPr algn="l"/>
          <a:endParaRPr kumimoji="1" lang="ja-JP" altLang="en-US" sz="1100"/>
        </a:p>
      </xdr:txBody>
    </xdr:sp>
    <xdr:clientData/>
  </xdr:twoCellAnchor>
  <xdr:twoCellAnchor>
    <xdr:from>
      <xdr:col>5</xdr:col>
      <xdr:colOff>182561</xdr:colOff>
      <xdr:row>39</xdr:row>
      <xdr:rowOff>47625</xdr:rowOff>
    </xdr:from>
    <xdr:to>
      <xdr:col>13</xdr:col>
      <xdr:colOff>87312</xdr:colOff>
      <xdr:row>40</xdr:row>
      <xdr:rowOff>222251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1452561" y="8294688"/>
          <a:ext cx="1936751" cy="404813"/>
        </a:xfrm>
        <a:prstGeom prst="wedgeRoundRectCallout">
          <a:avLst>
            <a:gd name="adj1" fmla="val -72842"/>
            <a:gd name="adj2" fmla="val 22695"/>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定員を入力してください</a:t>
          </a:r>
        </a:p>
      </xdr:txBody>
    </xdr:sp>
    <xdr:clientData/>
  </xdr:twoCellAnchor>
  <xdr:twoCellAnchor>
    <xdr:from>
      <xdr:col>4</xdr:col>
      <xdr:colOff>174626</xdr:colOff>
      <xdr:row>57</xdr:row>
      <xdr:rowOff>206375</xdr:rowOff>
    </xdr:from>
    <xdr:to>
      <xdr:col>19</xdr:col>
      <xdr:colOff>214314</xdr:colOff>
      <xdr:row>59</xdr:row>
      <xdr:rowOff>190500</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1190626" y="12596813"/>
          <a:ext cx="3849688" cy="444500"/>
        </a:xfrm>
        <a:prstGeom prst="wedgeRoundRectCallout">
          <a:avLst>
            <a:gd name="adj1" fmla="val -28174"/>
            <a:gd name="adj2" fmla="val -88679"/>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該当する加算をプルダウンから選択してください。</a:t>
          </a:r>
        </a:p>
      </xdr:txBody>
    </xdr:sp>
    <xdr:clientData/>
  </xdr:twoCellAnchor>
  <xdr:twoCellAnchor>
    <xdr:from>
      <xdr:col>3</xdr:col>
      <xdr:colOff>95251</xdr:colOff>
      <xdr:row>47</xdr:row>
      <xdr:rowOff>127000</xdr:rowOff>
    </xdr:from>
    <xdr:to>
      <xdr:col>12</xdr:col>
      <xdr:colOff>230188</xdr:colOff>
      <xdr:row>50</xdr:row>
      <xdr:rowOff>0</xdr:rowOff>
    </xdr:to>
    <xdr:sp macro="" textlink="">
      <xdr:nvSpPr>
        <xdr:cNvPr id="9" name="吹き出し: 角を丸めた四角形 8">
          <a:extLst>
            <a:ext uri="{FF2B5EF4-FFF2-40B4-BE49-F238E27FC236}">
              <a16:creationId xmlns:a16="http://schemas.microsoft.com/office/drawing/2014/main" id="{00000000-0008-0000-0400-000009000000}"/>
            </a:ext>
          </a:extLst>
        </xdr:cNvPr>
        <xdr:cNvSpPr/>
      </xdr:nvSpPr>
      <xdr:spPr bwMode="auto">
        <a:xfrm>
          <a:off x="857251" y="10215563"/>
          <a:ext cx="2420937" cy="563562"/>
        </a:xfrm>
        <a:prstGeom prst="wedgeRoundRectCallout">
          <a:avLst>
            <a:gd name="adj1" fmla="val 65672"/>
            <a:gd name="adj2" fmla="val -106515"/>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申請月の世田谷区児童受託数を入力してください。</a:t>
          </a:r>
        </a:p>
      </xdr:txBody>
    </xdr:sp>
    <xdr:clientData/>
  </xdr:twoCellAnchor>
  <xdr:twoCellAnchor>
    <xdr:from>
      <xdr:col>24</xdr:col>
      <xdr:colOff>79377</xdr:colOff>
      <xdr:row>47</xdr:row>
      <xdr:rowOff>142874</xdr:rowOff>
    </xdr:from>
    <xdr:to>
      <xdr:col>37</xdr:col>
      <xdr:colOff>87313</xdr:colOff>
      <xdr:row>53</xdr:row>
      <xdr:rowOff>150812</xdr:rowOff>
    </xdr:to>
    <xdr:sp macro="" textlink="">
      <xdr:nvSpPr>
        <xdr:cNvPr id="10" name="四角形: 角を丸くする 9">
          <a:extLst>
            <a:ext uri="{FF2B5EF4-FFF2-40B4-BE49-F238E27FC236}">
              <a16:creationId xmlns:a16="http://schemas.microsoft.com/office/drawing/2014/main" id="{00000000-0008-0000-0400-00000A000000}"/>
            </a:ext>
          </a:extLst>
        </xdr:cNvPr>
        <xdr:cNvSpPr/>
      </xdr:nvSpPr>
      <xdr:spPr bwMode="auto">
        <a:xfrm>
          <a:off x="6175377" y="10231437"/>
          <a:ext cx="3063874" cy="1389063"/>
        </a:xfrm>
        <a:prstGeom prst="roundRect">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申請開始月から申請終了月の月数を入力してください。</a:t>
          </a:r>
          <a:endParaRPr kumimoji="1" lang="en-US" altLang="ja-JP" sz="1400" b="1"/>
        </a:p>
        <a:p>
          <a:pPr algn="l"/>
          <a:r>
            <a:rPr kumimoji="1" lang="ja-JP" altLang="en-US" sz="1400" b="1"/>
            <a:t>（申請終了月が未定の場合は、申請開始月から当該年度３月までの合計月数を入力してください。）</a:t>
          </a:r>
        </a:p>
      </xdr:txBody>
    </xdr:sp>
    <xdr:clientData/>
  </xdr:twoCellAnchor>
  <xdr:twoCellAnchor>
    <xdr:from>
      <xdr:col>17</xdr:col>
      <xdr:colOff>95250</xdr:colOff>
      <xdr:row>45</xdr:row>
      <xdr:rowOff>214312</xdr:rowOff>
    </xdr:from>
    <xdr:to>
      <xdr:col>24</xdr:col>
      <xdr:colOff>71438</xdr:colOff>
      <xdr:row>48</xdr:row>
      <xdr:rowOff>95250</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bwMode="auto">
        <a:xfrm flipH="1" flipV="1">
          <a:off x="4413250" y="9842500"/>
          <a:ext cx="1754188" cy="571500"/>
        </a:xfrm>
        <a:prstGeom prst="straightConnector1">
          <a:avLst/>
        </a:prstGeom>
        <a:ln w="19050">
          <a:solidFill>
            <a:schemeClr val="tx1"/>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142875</xdr:colOff>
      <xdr:row>51</xdr:row>
      <xdr:rowOff>111125</xdr:rowOff>
    </xdr:from>
    <xdr:to>
      <xdr:col>24</xdr:col>
      <xdr:colOff>79375</xdr:colOff>
      <xdr:row>54</xdr:row>
      <xdr:rowOff>119063</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bwMode="auto">
        <a:xfrm flipH="1">
          <a:off x="4460875" y="11120438"/>
          <a:ext cx="1714500" cy="698500"/>
        </a:xfrm>
        <a:prstGeom prst="straightConnector1">
          <a:avLst/>
        </a:prstGeom>
        <a:ln w="19050">
          <a:solidFill>
            <a:schemeClr val="tx1"/>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164353</xdr:colOff>
      <xdr:row>14</xdr:row>
      <xdr:rowOff>52294</xdr:rowOff>
    </xdr:from>
    <xdr:to>
      <xdr:col>30</xdr:col>
      <xdr:colOff>119528</xdr:colOff>
      <xdr:row>17</xdr:row>
      <xdr:rowOff>149412</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bwMode="auto">
        <a:xfrm>
          <a:off x="2883647" y="2577353"/>
          <a:ext cx="3585881" cy="635000"/>
        </a:xfrm>
        <a:prstGeom prst="wedgeRoundRectCallout">
          <a:avLst>
            <a:gd name="adj1" fmla="val -64646"/>
            <a:gd name="adj2" fmla="val -35147"/>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400" b="1" i="0" baseline="0">
              <a:solidFill>
                <a:schemeClr val="dk1"/>
              </a:solidFill>
              <a:effectLst/>
              <a:latin typeface="+mn-lt"/>
              <a:ea typeface="+mn-ea"/>
              <a:cs typeface="+mn-cs"/>
            </a:rPr>
            <a:t>補助金の使途や園の特長、保育方針等を記載してください。</a:t>
          </a:r>
          <a:endParaRPr lang="ja-JP" altLang="ja-JP" sz="1400" b="1">
            <a:effectLst/>
          </a:endParaRPr>
        </a:p>
      </xdr:txBody>
    </xdr:sp>
    <xdr:clientData/>
  </xdr:twoCellAnchor>
  <xdr:twoCellAnchor>
    <xdr:from>
      <xdr:col>28</xdr:col>
      <xdr:colOff>14941</xdr:colOff>
      <xdr:row>9</xdr:row>
      <xdr:rowOff>141941</xdr:rowOff>
    </xdr:from>
    <xdr:to>
      <xdr:col>41</xdr:col>
      <xdr:colOff>44824</xdr:colOff>
      <xdr:row>12</xdr:row>
      <xdr:rowOff>67235</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bwMode="auto">
        <a:xfrm>
          <a:off x="5946588" y="1770529"/>
          <a:ext cx="2749177" cy="463177"/>
        </a:xfrm>
        <a:prstGeom prst="wedgeRoundRectCallout">
          <a:avLst>
            <a:gd name="adj1" fmla="val -64021"/>
            <a:gd name="adj2" fmla="val 17794"/>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baseline="0">
              <a:solidFill>
                <a:schemeClr val="dk1"/>
              </a:solidFill>
              <a:effectLst/>
              <a:latin typeface="+mn-lt"/>
              <a:ea typeface="+mn-ea"/>
              <a:cs typeface="+mn-cs"/>
            </a:rPr>
            <a:t>補助対象期間</a:t>
          </a:r>
          <a:r>
            <a:rPr lang="ja-JP" altLang="ja-JP" sz="1400" b="1" i="0" baseline="0">
              <a:solidFill>
                <a:schemeClr val="dk1"/>
              </a:solidFill>
              <a:effectLst/>
              <a:latin typeface="+mn-lt"/>
              <a:ea typeface="+mn-ea"/>
              <a:cs typeface="+mn-cs"/>
            </a:rPr>
            <a:t>を記載してください。</a:t>
          </a:r>
          <a:endParaRPr lang="ja-JP" altLang="ja-JP" sz="1400" b="1">
            <a:effectLst/>
          </a:endParaRPr>
        </a:p>
      </xdr:txBody>
    </xdr:sp>
    <xdr:clientData/>
  </xdr:twoCellAnchor>
  <xdr:twoCellAnchor>
    <xdr:from>
      <xdr:col>17</xdr:col>
      <xdr:colOff>126999</xdr:colOff>
      <xdr:row>2</xdr:row>
      <xdr:rowOff>104588</xdr:rowOff>
    </xdr:from>
    <xdr:to>
      <xdr:col>22</xdr:col>
      <xdr:colOff>92448</xdr:colOff>
      <xdr:row>5</xdr:row>
      <xdr:rowOff>31284</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bwMode="auto">
        <a:xfrm>
          <a:off x="3682999" y="493059"/>
          <a:ext cx="1011331" cy="449637"/>
        </a:xfrm>
        <a:prstGeom prst="roundRect">
          <a:avLst/>
        </a:prstGeom>
        <a:solidFill>
          <a:schemeClr val="accent5">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600" b="1"/>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1397000</xdr:colOff>
      <xdr:row>14</xdr:row>
      <xdr:rowOff>179294</xdr:rowOff>
    </xdr:from>
    <xdr:to>
      <xdr:col>3</xdr:col>
      <xdr:colOff>478117</xdr:colOff>
      <xdr:row>23</xdr:row>
      <xdr:rowOff>7471</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bwMode="auto">
        <a:xfrm>
          <a:off x="1815353" y="3630706"/>
          <a:ext cx="2532529" cy="1576294"/>
        </a:xfrm>
        <a:prstGeom prst="wedgeRoundRectCallout">
          <a:avLst>
            <a:gd name="adj1" fmla="val -62721"/>
            <a:gd name="adj2" fmla="val -56458"/>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交付申請済、交付申請予定の補助金は補助金額（補助予定額）を入力してください。</a:t>
          </a:r>
          <a:endParaRPr kumimoji="1" lang="en-US" altLang="ja-JP" sz="1400" b="1"/>
        </a:p>
        <a:p>
          <a:pPr algn="l"/>
          <a:r>
            <a:rPr kumimoji="1" lang="ja-JP" altLang="en-US" sz="1400" b="1"/>
            <a:t>その他補助金についても、適宜項目を追加してください。</a:t>
          </a:r>
        </a:p>
      </xdr:txBody>
    </xdr:sp>
    <xdr:clientData/>
  </xdr:twoCellAnchor>
  <xdr:twoCellAnchor>
    <xdr:from>
      <xdr:col>7</xdr:col>
      <xdr:colOff>67234</xdr:colOff>
      <xdr:row>53</xdr:row>
      <xdr:rowOff>67234</xdr:rowOff>
    </xdr:from>
    <xdr:to>
      <xdr:col>10</xdr:col>
      <xdr:colOff>575235</xdr:colOff>
      <xdr:row>56</xdr:row>
      <xdr:rowOff>37353</xdr:rowOff>
    </xdr:to>
    <xdr:sp macro="" textlink="">
      <xdr:nvSpPr>
        <xdr:cNvPr id="5" name="吹き出し: 角を丸めた四角形 4">
          <a:extLst>
            <a:ext uri="{FF2B5EF4-FFF2-40B4-BE49-F238E27FC236}">
              <a16:creationId xmlns:a16="http://schemas.microsoft.com/office/drawing/2014/main" id="{00000000-0008-0000-0600-000005000000}"/>
            </a:ext>
          </a:extLst>
        </xdr:cNvPr>
        <xdr:cNvSpPr/>
      </xdr:nvSpPr>
      <xdr:spPr bwMode="auto">
        <a:xfrm>
          <a:off x="8075705" y="11228293"/>
          <a:ext cx="2861236" cy="657413"/>
        </a:xfrm>
        <a:prstGeom prst="wedgeRoundRectCallout">
          <a:avLst>
            <a:gd name="adj1" fmla="val -22093"/>
            <a:gd name="adj2" fmla="val -65802"/>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rtl="0"/>
          <a:r>
            <a:rPr lang="ja-JP" altLang="en-US" sz="1400" b="1" i="0" baseline="0">
              <a:solidFill>
                <a:schemeClr val="dk1"/>
              </a:solidFill>
              <a:effectLst/>
              <a:latin typeface="+mn-lt"/>
              <a:ea typeface="+mn-ea"/>
              <a:cs typeface="+mn-cs"/>
            </a:rPr>
            <a:t>補助金</a:t>
          </a:r>
          <a:r>
            <a:rPr lang="ja-JP" altLang="ja-JP" sz="1400" b="1" i="0" baseline="0">
              <a:solidFill>
                <a:schemeClr val="dk1"/>
              </a:solidFill>
              <a:effectLst/>
              <a:latin typeface="+mn-lt"/>
              <a:ea typeface="+mn-ea"/>
              <a:cs typeface="+mn-cs"/>
            </a:rPr>
            <a:t>充当額の合計は、世田谷区運営費の補助額と一致</a:t>
          </a:r>
          <a:r>
            <a:rPr lang="ja-JP" altLang="en-US" sz="1400" b="1" i="0" baseline="0">
              <a:solidFill>
                <a:schemeClr val="dk1"/>
              </a:solidFill>
              <a:effectLst/>
              <a:latin typeface="+mn-lt"/>
              <a:ea typeface="+mn-ea"/>
              <a:cs typeface="+mn-cs"/>
            </a:rPr>
            <a:t>します。</a:t>
          </a:r>
          <a:endParaRPr lang="en-US" altLang="ja-JP" sz="1400" b="1" i="0" baseline="0">
            <a:solidFill>
              <a:schemeClr val="dk1"/>
            </a:solidFill>
            <a:effectLst/>
            <a:latin typeface="+mn-lt"/>
            <a:ea typeface="+mn-ea"/>
            <a:cs typeface="+mn-cs"/>
          </a:endParaRPr>
        </a:p>
        <a:p>
          <a:pPr algn="l"/>
          <a:endParaRPr kumimoji="1" lang="ja-JP" altLang="en-US" sz="1100"/>
        </a:p>
      </xdr:txBody>
    </xdr:sp>
    <xdr:clientData/>
  </xdr:twoCellAnchor>
  <xdr:twoCellAnchor>
    <xdr:from>
      <xdr:col>7</xdr:col>
      <xdr:colOff>986118</xdr:colOff>
      <xdr:row>14</xdr:row>
      <xdr:rowOff>37353</xdr:rowOff>
    </xdr:from>
    <xdr:to>
      <xdr:col>12</xdr:col>
      <xdr:colOff>291354</xdr:colOff>
      <xdr:row>17</xdr:row>
      <xdr:rowOff>134470</xdr:rowOff>
    </xdr:to>
    <xdr:sp macro="" textlink="">
      <xdr:nvSpPr>
        <xdr:cNvPr id="6" name="吹き出し: 角を丸めた四角形 5">
          <a:extLst>
            <a:ext uri="{FF2B5EF4-FFF2-40B4-BE49-F238E27FC236}">
              <a16:creationId xmlns:a16="http://schemas.microsoft.com/office/drawing/2014/main" id="{00000000-0008-0000-0600-000006000000}"/>
            </a:ext>
          </a:extLst>
        </xdr:cNvPr>
        <xdr:cNvSpPr/>
      </xdr:nvSpPr>
      <xdr:spPr bwMode="auto">
        <a:xfrm>
          <a:off x="8994589" y="3488765"/>
          <a:ext cx="2883647" cy="679823"/>
        </a:xfrm>
        <a:prstGeom prst="wedgeRoundRectCallout">
          <a:avLst>
            <a:gd name="adj1" fmla="val -63579"/>
            <a:gd name="adj2" fmla="val -42684"/>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「人件費への充当額」が計⑤の金額以下となるように配分してください。</a:t>
          </a:r>
        </a:p>
      </xdr:txBody>
    </xdr:sp>
    <xdr:clientData/>
  </xdr:twoCellAnchor>
  <xdr:twoCellAnchor>
    <xdr:from>
      <xdr:col>7</xdr:col>
      <xdr:colOff>1016000</xdr:colOff>
      <xdr:row>26</xdr:row>
      <xdr:rowOff>141942</xdr:rowOff>
    </xdr:from>
    <xdr:to>
      <xdr:col>12</xdr:col>
      <xdr:colOff>321236</xdr:colOff>
      <xdr:row>30</xdr:row>
      <xdr:rowOff>44824</xdr:rowOff>
    </xdr:to>
    <xdr:sp macro="" textlink="">
      <xdr:nvSpPr>
        <xdr:cNvPr id="7" name="吹き出し: 角を丸めた四角形 6">
          <a:extLst>
            <a:ext uri="{FF2B5EF4-FFF2-40B4-BE49-F238E27FC236}">
              <a16:creationId xmlns:a16="http://schemas.microsoft.com/office/drawing/2014/main" id="{00000000-0008-0000-0600-000007000000}"/>
            </a:ext>
          </a:extLst>
        </xdr:cNvPr>
        <xdr:cNvSpPr/>
      </xdr:nvSpPr>
      <xdr:spPr bwMode="auto">
        <a:xfrm>
          <a:off x="9024471" y="5924177"/>
          <a:ext cx="2883647" cy="679823"/>
        </a:xfrm>
        <a:prstGeom prst="wedgeRoundRectCallout">
          <a:avLst>
            <a:gd name="adj1" fmla="val -63579"/>
            <a:gd name="adj2" fmla="val -42684"/>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「事業費への充当額」が計⑥の金額以下となるように配分してください。</a:t>
          </a:r>
        </a:p>
      </xdr:txBody>
    </xdr:sp>
    <xdr:clientData/>
  </xdr:twoCellAnchor>
  <xdr:twoCellAnchor>
    <xdr:from>
      <xdr:col>7</xdr:col>
      <xdr:colOff>918882</xdr:colOff>
      <xdr:row>40</xdr:row>
      <xdr:rowOff>82177</xdr:rowOff>
    </xdr:from>
    <xdr:to>
      <xdr:col>12</xdr:col>
      <xdr:colOff>224118</xdr:colOff>
      <xdr:row>43</xdr:row>
      <xdr:rowOff>179294</xdr:rowOff>
    </xdr:to>
    <xdr:sp macro="" textlink="">
      <xdr:nvSpPr>
        <xdr:cNvPr id="8" name="吹き出し: 角を丸めた四角形 7">
          <a:extLst>
            <a:ext uri="{FF2B5EF4-FFF2-40B4-BE49-F238E27FC236}">
              <a16:creationId xmlns:a16="http://schemas.microsoft.com/office/drawing/2014/main" id="{00000000-0008-0000-0600-000008000000}"/>
            </a:ext>
          </a:extLst>
        </xdr:cNvPr>
        <xdr:cNvSpPr/>
      </xdr:nvSpPr>
      <xdr:spPr bwMode="auto">
        <a:xfrm>
          <a:off x="8927353" y="8583706"/>
          <a:ext cx="2883647" cy="679823"/>
        </a:xfrm>
        <a:prstGeom prst="wedgeRoundRectCallout">
          <a:avLst>
            <a:gd name="adj1" fmla="val -63579"/>
            <a:gd name="adj2" fmla="val -42684"/>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「事務費への充当額」が計⑦の金額以下となるように配分してください。</a:t>
          </a:r>
        </a:p>
      </xdr:txBody>
    </xdr:sp>
    <xdr:clientData/>
  </xdr:twoCellAnchor>
  <xdr:twoCellAnchor>
    <xdr:from>
      <xdr:col>7</xdr:col>
      <xdr:colOff>903942</xdr:colOff>
      <xdr:row>48</xdr:row>
      <xdr:rowOff>141941</xdr:rowOff>
    </xdr:from>
    <xdr:to>
      <xdr:col>12</xdr:col>
      <xdr:colOff>388471</xdr:colOff>
      <xdr:row>52</xdr:row>
      <xdr:rowOff>44823</xdr:rowOff>
    </xdr:to>
    <xdr:sp macro="" textlink="">
      <xdr:nvSpPr>
        <xdr:cNvPr id="9" name="吹き出し: 角を丸めた四角形 8">
          <a:extLst>
            <a:ext uri="{FF2B5EF4-FFF2-40B4-BE49-F238E27FC236}">
              <a16:creationId xmlns:a16="http://schemas.microsoft.com/office/drawing/2014/main" id="{00000000-0008-0000-0600-000009000000}"/>
            </a:ext>
          </a:extLst>
        </xdr:cNvPr>
        <xdr:cNvSpPr/>
      </xdr:nvSpPr>
      <xdr:spPr bwMode="auto">
        <a:xfrm>
          <a:off x="8912413" y="10197353"/>
          <a:ext cx="3062940" cy="679823"/>
        </a:xfrm>
        <a:prstGeom prst="wedgeRoundRectCallout">
          <a:avLst>
            <a:gd name="adj1" fmla="val -63579"/>
            <a:gd name="adj2" fmla="val -42684"/>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「その他経費への充当額」が計⑧の金額以下となるように配分してください。</a:t>
          </a:r>
        </a:p>
      </xdr:txBody>
    </xdr:sp>
    <xdr:clientData/>
  </xdr:twoCellAnchor>
  <xdr:twoCellAnchor>
    <xdr:from>
      <xdr:col>3</xdr:col>
      <xdr:colOff>283882</xdr:colOff>
      <xdr:row>3</xdr:row>
      <xdr:rowOff>29882</xdr:rowOff>
    </xdr:from>
    <xdr:to>
      <xdr:col>4</xdr:col>
      <xdr:colOff>134471</xdr:colOff>
      <xdr:row>4</xdr:row>
      <xdr:rowOff>150812</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bwMode="auto">
        <a:xfrm>
          <a:off x="4153647" y="567764"/>
          <a:ext cx="896471" cy="434695"/>
        </a:xfrm>
        <a:prstGeom prst="roundRect">
          <a:avLst/>
        </a:prstGeom>
        <a:solidFill>
          <a:schemeClr val="accent5">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600" b="1"/>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6.120.3\&#20445;&#32946;&#25903;&#25588;&#35506;\&#20445;&#32946;_&#22320;&#22495;&#20445;&#32946;\&#9734;&#35469;&#35388;&#20445;&#32946;&#25152;\&#9632;03_&#35036;&#21161;&#31561;&#20107;&#26989;&#65288;&#30740;&#20462;&#21547;&#12416;&#65289;\01_&#35469;&#35388;&#20445;&#32946;&#25152;&#36939;&#21942;&#36027;&#31561;&#35036;&#21161;&#37329;\07_R4&#24180;&#24230;\07&#12288;R4.9_&#25216;&#33021;&#32076;&#39443;&#21152;&#31639;\02_&#20445;&#32946;&#21161;&#25104;&#25285;&#24403;&#12392;&#12398;&#12420;&#12426;&#21462;&#12426;\01_R4.8&#26376;~&#65305;&#26376;\R4%20&#20966;&#36935;&#25913;&#21892;&#31561;&#21152;&#31639;&#36969;&#29992;&#30003;&#35531;&#20381;&#38972;\04-1%20R4%20&#27096;&#24335;&#31532;&#65301;&#21495;&#65298;~7&#65288;&#20445;,&#35469;&#12371;,&#24188;,&#23567;,&#20107;6&#19978;&#65289;&#65288;&#26045;&#35373;&#25552;&#20986;&#29992;&#65289;&#12304;040902&#20462;&#2749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 val="Sheet3"/>
      <sheetName val="【比較前】単価入力"/>
      <sheetName val="Sheet2"/>
      <sheetName val="実績報告書（処遇改善Ⅰ）"/>
      <sheetName val="【提出不要】実績報告書（処遇改善Ⅰ）"/>
      <sheetName val="【様式５別添１】賃金改善明細書（職員別）"/>
      <sheetName val="Sheet1"/>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前チェック表"/>
      <sheetName val="５号の2　一覧表（※入力不要）"/>
      <sheetName val="【処Ⅰ】5号の3　申請書"/>
      <sheetName val="【処Ⅰ】5号の3（2枚目）"/>
      <sheetName val="【処Ⅰ】5号の3（3枚目）"/>
      <sheetName val="【処Ⅰ】5号の4　賃金改善計画書 "/>
      <sheetName val="【処Ⅰ】5号の4別添１　賃金改善明細"/>
      <sheetName val="【処Ⅰ】【必要な場合のみ】5号の4別添２　一覧表"/>
      <sheetName val="【必要な場合のみ】5号の5 キャリアパス要件届出書"/>
      <sheetName val="【処Ⅱ】第５号の６　申請書"/>
      <sheetName val="【処Ⅱ】【必要な場合のみ】平均年齢別児童数計算表"/>
      <sheetName val="【処Ⅱ】５号の７　賃金改善計画書（1枚目）"/>
      <sheetName val="【処Ⅱ】５号の７（2枚目）"/>
      <sheetName val="【処Ⅱ】【他施設へ配分する場合のみ】５号の７別添　一覧表"/>
      <sheetName val="【処Ⅱ】参考様式 "/>
      <sheetName val="定義（編集削除不可）"/>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M2">
            <v>1</v>
          </cell>
        </row>
        <row r="3">
          <cell r="AM3">
            <v>2</v>
          </cell>
        </row>
        <row r="4">
          <cell r="AM4">
            <v>3</v>
          </cell>
        </row>
        <row r="5">
          <cell r="AM5">
            <v>4</v>
          </cell>
        </row>
        <row r="6">
          <cell r="AM6">
            <v>5</v>
          </cell>
        </row>
        <row r="7">
          <cell r="AM7">
            <v>6</v>
          </cell>
        </row>
        <row r="8">
          <cell r="AM8">
            <v>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B3380-1907-4284-B08F-A408D2216DF0}">
  <sheetPr>
    <tabColor rgb="FFFF0000"/>
  </sheetPr>
  <dimension ref="A1:BJ75"/>
  <sheetViews>
    <sheetView showGridLines="0" tabSelected="1" view="pageBreakPreview" zoomScale="80" zoomScaleNormal="100" zoomScaleSheetLayoutView="80" workbookViewId="0">
      <selection activeCell="AW53" sqref="AW53"/>
    </sheetView>
  </sheetViews>
  <sheetFormatPr defaultColWidth="9" defaultRowHeight="13"/>
  <cols>
    <col min="1" max="33" width="3.6328125" style="201" customWidth="1"/>
    <col min="34" max="34" width="2.1796875" style="200" customWidth="1"/>
    <col min="35" max="41" width="3" style="200" customWidth="1"/>
    <col min="42" max="42" width="2.36328125" style="200" customWidth="1"/>
    <col min="43" max="47" width="3" style="200" customWidth="1"/>
    <col min="48" max="70" width="3" style="201" customWidth="1"/>
    <col min="71" max="16384" width="9" style="201"/>
  </cols>
  <sheetData>
    <row r="1" spans="1:37" ht="18" customHeight="1">
      <c r="A1" s="257" t="s">
        <v>217</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199"/>
    </row>
    <row r="2" spans="1:37" ht="18" customHeight="1">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199"/>
    </row>
    <row r="3" spans="1:37" ht="18" customHeight="1">
      <c r="A3" s="202"/>
      <c r="B3" s="202"/>
      <c r="C3" s="202"/>
      <c r="D3" s="202"/>
      <c r="E3" s="202"/>
      <c r="F3" s="202"/>
      <c r="G3" s="202"/>
      <c r="H3" s="202"/>
      <c r="I3" s="202"/>
      <c r="J3" s="202"/>
      <c r="K3" s="202"/>
      <c r="L3" s="202"/>
      <c r="M3" s="202"/>
      <c r="N3" s="202"/>
      <c r="O3" s="202"/>
      <c r="P3" s="202"/>
      <c r="Q3" s="202"/>
      <c r="R3" s="202"/>
      <c r="S3" s="202"/>
      <c r="T3" s="202"/>
      <c r="U3" s="202"/>
      <c r="V3" s="202"/>
      <c r="W3" s="202"/>
      <c r="X3" s="203"/>
      <c r="Y3" s="133"/>
      <c r="Z3" s="258" t="s">
        <v>199</v>
      </c>
      <c r="AA3" s="259"/>
      <c r="AB3" s="253" t="s">
        <v>0</v>
      </c>
      <c r="AC3" s="260"/>
      <c r="AD3" s="253" t="s">
        <v>1</v>
      </c>
      <c r="AE3" s="260"/>
      <c r="AF3" s="253" t="s">
        <v>2</v>
      </c>
      <c r="AH3" s="199"/>
    </row>
    <row r="4" spans="1:37" ht="18" customHeight="1">
      <c r="A4" s="253"/>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06"/>
    </row>
    <row r="5" spans="1:37" ht="18" customHeight="1">
      <c r="A5" s="253"/>
      <c r="B5" s="253"/>
      <c r="C5" s="253"/>
      <c r="D5" s="253"/>
      <c r="E5" s="253"/>
      <c r="F5" s="253"/>
      <c r="G5" s="253"/>
      <c r="H5" s="253"/>
      <c r="I5" s="253"/>
      <c r="J5" s="253"/>
      <c r="K5" s="253"/>
      <c r="L5" s="253"/>
      <c r="M5" s="253"/>
      <c r="N5" s="253"/>
      <c r="O5" s="253"/>
      <c r="P5" s="253"/>
      <c r="Q5" s="290" t="s">
        <v>26</v>
      </c>
      <c r="R5" s="253"/>
      <c r="S5" s="261"/>
      <c r="T5" s="253"/>
      <c r="U5" s="253"/>
      <c r="V5" s="253"/>
      <c r="W5" s="253"/>
      <c r="X5" s="253"/>
      <c r="Y5" s="253"/>
      <c r="Z5" s="253"/>
      <c r="AA5" s="253"/>
      <c r="AB5" s="253"/>
      <c r="AC5" s="253"/>
      <c r="AD5" s="253"/>
      <c r="AE5" s="253"/>
      <c r="AF5" s="253"/>
      <c r="AG5" s="253"/>
      <c r="AH5" s="206"/>
    </row>
    <row r="6" spans="1:37" ht="18" customHeight="1">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06"/>
    </row>
    <row r="7" spans="1:37" ht="18" customHeight="1">
      <c r="A7" s="202"/>
      <c r="B7" s="202"/>
      <c r="C7" s="262" t="s">
        <v>200</v>
      </c>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199"/>
    </row>
    <row r="8" spans="1:37" ht="18" customHeight="1">
      <c r="A8" s="202"/>
      <c r="B8" s="246"/>
      <c r="C8" s="246"/>
      <c r="D8" s="246"/>
      <c r="E8" s="246"/>
      <c r="F8" s="246"/>
      <c r="G8" s="246"/>
      <c r="H8" s="246"/>
      <c r="I8" s="246"/>
      <c r="J8" s="246"/>
      <c r="K8" s="246"/>
      <c r="L8" s="202"/>
      <c r="M8" s="202"/>
      <c r="N8" s="202"/>
      <c r="O8" s="202"/>
      <c r="P8" s="202"/>
      <c r="Q8" s="202"/>
      <c r="R8" s="202"/>
      <c r="S8" s="202"/>
      <c r="T8" s="202"/>
      <c r="U8" s="202"/>
      <c r="V8" s="202"/>
      <c r="W8" s="202"/>
      <c r="X8" s="202"/>
      <c r="Y8" s="202"/>
      <c r="Z8" s="202"/>
      <c r="AA8" s="202"/>
      <c r="AB8" s="202"/>
      <c r="AC8" s="202"/>
      <c r="AD8" s="202"/>
      <c r="AE8" s="202"/>
      <c r="AF8" s="202"/>
      <c r="AG8" s="202"/>
      <c r="AH8" s="199"/>
    </row>
    <row r="9" spans="1:37" ht="18" customHeight="1">
      <c r="A9" s="202"/>
      <c r="B9" s="202"/>
      <c r="C9" s="202"/>
      <c r="D9" s="202"/>
      <c r="E9" s="202"/>
      <c r="F9" s="202"/>
      <c r="G9" s="202"/>
      <c r="H9" s="202"/>
      <c r="I9" s="202"/>
      <c r="J9" s="202"/>
      <c r="K9" s="202"/>
      <c r="L9" s="202"/>
      <c r="M9" s="202"/>
      <c r="N9" s="202"/>
      <c r="O9" s="207"/>
      <c r="P9" s="207"/>
      <c r="Q9" s="207"/>
      <c r="R9" s="207"/>
      <c r="S9" s="207"/>
      <c r="T9" s="341" t="s">
        <v>143</v>
      </c>
      <c r="U9" s="341"/>
      <c r="V9" s="341"/>
      <c r="W9" s="670"/>
      <c r="X9" s="671"/>
      <c r="Y9" s="671"/>
      <c r="Z9" s="671"/>
      <c r="AA9" s="671"/>
      <c r="AB9" s="671"/>
      <c r="AC9" s="671"/>
      <c r="AD9" s="671"/>
      <c r="AE9" s="671"/>
      <c r="AF9" s="671"/>
      <c r="AG9" s="263"/>
      <c r="AH9" s="210"/>
      <c r="AI9" s="210"/>
      <c r="AJ9" s="210"/>
      <c r="AK9" s="210"/>
    </row>
    <row r="10" spans="1:37" ht="4" customHeight="1">
      <c r="A10" s="202"/>
      <c r="B10" s="202"/>
      <c r="C10" s="202"/>
      <c r="D10" s="202"/>
      <c r="E10" s="202"/>
      <c r="F10" s="202"/>
      <c r="G10" s="202"/>
      <c r="H10" s="202"/>
      <c r="I10" s="202"/>
      <c r="J10" s="202"/>
      <c r="K10" s="202"/>
      <c r="L10" s="202"/>
      <c r="M10" s="202"/>
      <c r="N10" s="202"/>
      <c r="O10" s="211"/>
      <c r="P10" s="212"/>
      <c r="Q10" s="212"/>
      <c r="R10" s="212"/>
      <c r="S10" s="212"/>
      <c r="T10" s="248"/>
      <c r="U10" s="248"/>
      <c r="V10" s="248"/>
      <c r="W10" s="209"/>
      <c r="X10" s="209"/>
      <c r="Y10" s="209"/>
      <c r="Z10" s="209"/>
      <c r="AA10" s="209"/>
      <c r="AB10" s="209"/>
      <c r="AC10" s="209"/>
      <c r="AD10" s="209"/>
      <c r="AE10" s="209"/>
      <c r="AF10" s="209"/>
      <c r="AG10" s="209"/>
      <c r="AH10" s="213"/>
      <c r="AI10" s="213"/>
      <c r="AJ10" s="213"/>
      <c r="AK10" s="210"/>
    </row>
    <row r="11" spans="1:37" ht="18" customHeight="1">
      <c r="A11" s="202"/>
      <c r="B11" s="202"/>
      <c r="C11" s="202"/>
      <c r="D11" s="202"/>
      <c r="E11" s="202"/>
      <c r="F11" s="202"/>
      <c r="G11" s="202"/>
      <c r="H11" s="202"/>
      <c r="I11" s="202"/>
      <c r="J11" s="202"/>
      <c r="K11" s="202"/>
      <c r="L11" s="202"/>
      <c r="M11" s="202"/>
      <c r="N11" s="202"/>
      <c r="O11" s="207"/>
      <c r="P11" s="212"/>
      <c r="Q11" s="212"/>
      <c r="R11" s="212"/>
      <c r="S11" s="212"/>
      <c r="T11" s="344" t="s">
        <v>201</v>
      </c>
      <c r="U11" s="345"/>
      <c r="V11" s="345"/>
      <c r="W11" s="672"/>
      <c r="X11" s="343"/>
      <c r="Y11" s="343"/>
      <c r="Z11" s="343"/>
      <c r="AA11" s="343"/>
      <c r="AB11" s="343"/>
      <c r="AC11" s="343"/>
      <c r="AD11" s="343"/>
      <c r="AE11" s="343"/>
      <c r="AF11" s="343"/>
      <c r="AG11" s="83"/>
      <c r="AH11" s="210"/>
      <c r="AI11" s="210"/>
      <c r="AJ11" s="210"/>
      <c r="AK11" s="210"/>
    </row>
    <row r="12" spans="1:37" ht="18" customHeight="1">
      <c r="A12" s="202"/>
      <c r="B12" s="202"/>
      <c r="C12" s="202"/>
      <c r="D12" s="202"/>
      <c r="E12" s="202"/>
      <c r="F12" s="202"/>
      <c r="G12" s="202"/>
      <c r="H12" s="202"/>
      <c r="I12" s="202"/>
      <c r="J12" s="202"/>
      <c r="K12" s="202"/>
      <c r="L12" s="202"/>
      <c r="M12" s="202"/>
      <c r="N12" s="202"/>
      <c r="O12" s="207"/>
      <c r="P12" s="212"/>
      <c r="Q12" s="212"/>
      <c r="R12" s="212"/>
      <c r="S12" s="212"/>
      <c r="T12" s="345"/>
      <c r="U12" s="345"/>
      <c r="V12" s="345"/>
      <c r="W12" s="343"/>
      <c r="X12" s="343"/>
      <c r="Y12" s="343"/>
      <c r="Z12" s="343"/>
      <c r="AA12" s="343"/>
      <c r="AB12" s="343"/>
      <c r="AC12" s="343"/>
      <c r="AD12" s="343"/>
      <c r="AE12" s="343"/>
      <c r="AF12" s="343"/>
      <c r="AG12" s="83"/>
      <c r="AH12" s="210"/>
      <c r="AI12" s="210"/>
      <c r="AJ12" s="210"/>
      <c r="AK12" s="210"/>
    </row>
    <row r="13" spans="1:37" ht="4" customHeight="1">
      <c r="A13" s="202"/>
      <c r="B13" s="202"/>
      <c r="C13" s="202"/>
      <c r="D13" s="202"/>
      <c r="E13" s="202"/>
      <c r="F13" s="202"/>
      <c r="G13" s="202"/>
      <c r="H13" s="202"/>
      <c r="I13" s="202"/>
      <c r="J13" s="202"/>
      <c r="K13" s="202"/>
      <c r="L13" s="202"/>
      <c r="M13" s="202"/>
      <c r="N13" s="202"/>
      <c r="O13" s="207"/>
      <c r="P13" s="207"/>
      <c r="Q13" s="207"/>
      <c r="R13" s="207"/>
      <c r="S13" s="207"/>
      <c r="T13" s="224"/>
      <c r="U13" s="224"/>
      <c r="V13" s="224"/>
      <c r="W13" s="214"/>
      <c r="X13" s="214"/>
      <c r="Y13" s="214"/>
      <c r="Z13" s="214"/>
      <c r="AA13" s="214"/>
      <c r="AB13" s="214"/>
      <c r="AC13" s="214"/>
      <c r="AD13" s="214"/>
      <c r="AE13" s="214"/>
      <c r="AF13" s="214"/>
      <c r="AG13" s="214"/>
      <c r="AH13" s="210"/>
      <c r="AI13" s="210"/>
      <c r="AJ13" s="210"/>
      <c r="AK13" s="210"/>
    </row>
    <row r="14" spans="1:37" ht="18" customHeight="1">
      <c r="A14" s="202"/>
      <c r="B14" s="202"/>
      <c r="C14" s="202"/>
      <c r="D14" s="202"/>
      <c r="E14" s="202"/>
      <c r="F14" s="202"/>
      <c r="G14" s="202"/>
      <c r="H14" s="202"/>
      <c r="I14" s="202"/>
      <c r="J14" s="202"/>
      <c r="K14" s="202"/>
      <c r="L14" s="202"/>
      <c r="M14" s="202"/>
      <c r="N14" s="202"/>
      <c r="O14" s="207"/>
      <c r="T14" s="341" t="s">
        <v>140</v>
      </c>
      <c r="U14" s="341"/>
      <c r="V14" s="341"/>
      <c r="W14" s="670"/>
      <c r="X14" s="671"/>
      <c r="Y14" s="671"/>
      <c r="Z14" s="671"/>
      <c r="AA14" s="671"/>
      <c r="AB14" s="671"/>
      <c r="AC14" s="671"/>
      <c r="AD14" s="671"/>
      <c r="AE14" s="671"/>
      <c r="AF14" s="671"/>
      <c r="AG14" s="263"/>
      <c r="AH14" s="210"/>
      <c r="AI14" s="210"/>
      <c r="AJ14" s="210"/>
      <c r="AK14" s="210"/>
    </row>
    <row r="15" spans="1:37" ht="4" customHeight="1">
      <c r="A15" s="202"/>
      <c r="B15" s="202"/>
      <c r="C15" s="202"/>
      <c r="D15" s="202"/>
      <c r="E15" s="202"/>
      <c r="F15" s="202"/>
      <c r="G15" s="202"/>
      <c r="H15" s="202"/>
      <c r="I15" s="202"/>
      <c r="J15" s="202"/>
      <c r="K15" s="202"/>
      <c r="L15" s="202"/>
      <c r="M15" s="202"/>
      <c r="N15" s="202"/>
      <c r="O15" s="211"/>
      <c r="T15" s="248"/>
      <c r="U15" s="248"/>
      <c r="V15" s="248"/>
      <c r="W15" s="215"/>
      <c r="X15" s="215"/>
      <c r="Y15" s="215"/>
      <c r="Z15" s="215"/>
      <c r="AA15" s="215"/>
      <c r="AB15" s="215"/>
      <c r="AC15" s="215"/>
      <c r="AD15" s="215"/>
      <c r="AE15" s="215"/>
      <c r="AF15" s="215"/>
      <c r="AG15" s="215"/>
      <c r="AH15" s="216"/>
      <c r="AI15" s="216"/>
      <c r="AJ15" s="216"/>
      <c r="AK15" s="216"/>
    </row>
    <row r="16" spans="1:37" ht="18" customHeight="1">
      <c r="A16" s="202"/>
      <c r="B16" s="202"/>
      <c r="C16" s="202"/>
      <c r="D16" s="202"/>
      <c r="E16" s="202"/>
      <c r="F16" s="202"/>
      <c r="G16" s="202"/>
      <c r="H16" s="202"/>
      <c r="I16" s="202"/>
      <c r="J16" s="202"/>
      <c r="K16" s="202"/>
      <c r="L16" s="202"/>
      <c r="M16" s="202"/>
      <c r="N16" s="202"/>
      <c r="O16" s="217"/>
      <c r="P16" s="217"/>
      <c r="Q16" s="217"/>
      <c r="R16" s="217"/>
      <c r="S16" s="217"/>
      <c r="T16" s="350" t="s">
        <v>141</v>
      </c>
      <c r="U16" s="350"/>
      <c r="V16" s="350"/>
      <c r="W16" s="342"/>
      <c r="X16" s="343"/>
      <c r="Y16" s="343"/>
      <c r="Z16" s="343"/>
      <c r="AA16" s="343"/>
      <c r="AB16" s="343"/>
      <c r="AC16" s="343"/>
      <c r="AD16" s="343"/>
      <c r="AE16" s="343"/>
      <c r="AF16" s="343"/>
      <c r="AG16" s="263"/>
      <c r="AH16" s="218"/>
      <c r="AI16" s="218"/>
      <c r="AJ16" s="218"/>
      <c r="AK16" s="218"/>
    </row>
    <row r="17" spans="1:62" ht="18" customHeight="1">
      <c r="A17" s="202"/>
      <c r="B17" s="202"/>
      <c r="C17" s="202"/>
      <c r="D17" s="202"/>
      <c r="E17" s="202"/>
      <c r="F17" s="202"/>
      <c r="G17" s="202"/>
      <c r="H17" s="202"/>
      <c r="I17" s="202"/>
      <c r="J17" s="202"/>
      <c r="K17" s="202"/>
      <c r="L17" s="202"/>
      <c r="M17" s="202"/>
      <c r="N17" s="202"/>
      <c r="O17" s="219"/>
      <c r="T17" s="350"/>
      <c r="U17" s="350"/>
      <c r="V17" s="350"/>
      <c r="W17" s="343"/>
      <c r="X17" s="343"/>
      <c r="Y17" s="343"/>
      <c r="Z17" s="343"/>
      <c r="AA17" s="343"/>
      <c r="AB17" s="343"/>
      <c r="AC17" s="343"/>
      <c r="AD17" s="343"/>
      <c r="AE17" s="343"/>
      <c r="AF17" s="343"/>
      <c r="AG17" s="263"/>
      <c r="AH17" s="218"/>
      <c r="AI17" s="218"/>
      <c r="AJ17" s="218"/>
      <c r="AK17" s="218"/>
    </row>
    <row r="18" spans="1:62" ht="4" customHeight="1">
      <c r="A18" s="202"/>
      <c r="B18" s="202"/>
      <c r="C18" s="202"/>
      <c r="D18" s="202"/>
      <c r="E18" s="202"/>
      <c r="F18" s="202"/>
      <c r="G18" s="202"/>
      <c r="H18" s="202"/>
      <c r="I18" s="202"/>
      <c r="J18" s="202"/>
      <c r="K18" s="202"/>
      <c r="L18" s="202"/>
      <c r="M18" s="202"/>
      <c r="N18" s="202"/>
      <c r="O18" s="219"/>
      <c r="T18" s="248"/>
      <c r="U18" s="248"/>
      <c r="V18" s="248"/>
      <c r="W18" s="215"/>
      <c r="X18" s="215"/>
      <c r="Y18" s="215"/>
      <c r="Z18" s="215"/>
      <c r="AA18" s="215"/>
      <c r="AB18" s="215"/>
      <c r="AC18" s="215"/>
      <c r="AD18" s="215"/>
      <c r="AE18" s="215"/>
      <c r="AF18" s="215"/>
      <c r="AG18" s="215"/>
      <c r="AH18" s="220"/>
      <c r="AI18" s="220"/>
      <c r="AJ18" s="220"/>
      <c r="AK18" s="220"/>
    </row>
    <row r="19" spans="1:62" ht="18" customHeight="1">
      <c r="A19" s="202"/>
      <c r="B19" s="202"/>
      <c r="C19" s="202"/>
      <c r="D19" s="202"/>
      <c r="E19" s="202"/>
      <c r="F19" s="202"/>
      <c r="G19" s="202"/>
      <c r="H19" s="202"/>
      <c r="I19" s="202"/>
      <c r="J19" s="202"/>
      <c r="K19" s="202"/>
      <c r="L19" s="202"/>
      <c r="M19" s="202"/>
      <c r="N19" s="202"/>
      <c r="O19" s="217"/>
      <c r="P19" s="217"/>
      <c r="Q19" s="217"/>
      <c r="R19" s="217"/>
      <c r="S19" s="217"/>
      <c r="T19" s="350" t="s">
        <v>142</v>
      </c>
      <c r="U19" s="350"/>
      <c r="V19" s="350"/>
      <c r="W19" s="342"/>
      <c r="X19" s="343"/>
      <c r="Y19" s="343"/>
      <c r="Z19" s="343"/>
      <c r="AA19" s="343"/>
      <c r="AB19" s="343"/>
      <c r="AC19" s="343"/>
      <c r="AD19" s="343"/>
      <c r="AE19" s="343"/>
      <c r="AF19" s="343"/>
      <c r="AG19" s="263"/>
      <c r="AH19" s="221"/>
      <c r="AI19" s="249"/>
      <c r="AJ19" s="247"/>
      <c r="AK19" s="247"/>
      <c r="AL19" s="247"/>
      <c r="AM19" s="247"/>
      <c r="AN19" s="247"/>
      <c r="AO19" s="247"/>
      <c r="AP19" s="247"/>
      <c r="AQ19" s="247"/>
      <c r="AR19" s="247"/>
      <c r="AS19" s="247"/>
      <c r="AT19" s="247"/>
      <c r="AU19" s="247"/>
      <c r="AV19" s="247"/>
      <c r="AW19" s="247"/>
      <c r="AX19" s="247"/>
      <c r="AY19" s="247"/>
      <c r="AZ19" s="247"/>
      <c r="BA19" s="247"/>
      <c r="BB19" s="247"/>
      <c r="BC19" s="247"/>
      <c r="BD19" s="247"/>
      <c r="BE19" s="247"/>
      <c r="BF19" s="247"/>
      <c r="BG19" s="247"/>
      <c r="BH19" s="247"/>
      <c r="BI19" s="247"/>
      <c r="BJ19" s="247"/>
    </row>
    <row r="20" spans="1:62" ht="18" customHeight="1">
      <c r="A20" s="202"/>
      <c r="B20" s="202"/>
      <c r="C20" s="202"/>
      <c r="D20" s="202"/>
      <c r="E20" s="202"/>
      <c r="F20" s="202"/>
      <c r="G20" s="202"/>
      <c r="H20" s="202"/>
      <c r="I20" s="202"/>
      <c r="J20" s="202"/>
      <c r="K20" s="202"/>
      <c r="L20" s="202"/>
      <c r="M20" s="202"/>
      <c r="N20" s="202"/>
      <c r="O20" s="219"/>
      <c r="T20" s="351"/>
      <c r="U20" s="351"/>
      <c r="V20" s="351"/>
      <c r="W20" s="343"/>
      <c r="X20" s="343"/>
      <c r="Y20" s="343"/>
      <c r="Z20" s="343"/>
      <c r="AA20" s="343"/>
      <c r="AB20" s="343"/>
      <c r="AC20" s="343"/>
      <c r="AD20" s="343"/>
      <c r="AE20" s="343"/>
      <c r="AF20" s="343"/>
      <c r="AG20" s="263"/>
      <c r="AH20" s="221"/>
      <c r="AI20" s="247"/>
      <c r="AJ20" s="247"/>
      <c r="AK20" s="247"/>
      <c r="AL20" s="247"/>
      <c r="AM20" s="247"/>
      <c r="AN20" s="247"/>
      <c r="AO20" s="247"/>
      <c r="AP20" s="247"/>
      <c r="AQ20" s="247"/>
      <c r="AR20" s="247"/>
      <c r="AS20" s="247"/>
      <c r="AT20" s="247"/>
      <c r="AU20" s="247"/>
      <c r="AV20" s="247"/>
      <c r="AW20" s="247"/>
      <c r="AX20" s="247"/>
      <c r="AY20" s="247"/>
      <c r="AZ20" s="247"/>
      <c r="BA20" s="247"/>
      <c r="BB20" s="247"/>
      <c r="BC20" s="247"/>
      <c r="BD20" s="247"/>
      <c r="BE20" s="247"/>
      <c r="BF20" s="247"/>
      <c r="BG20" s="247"/>
      <c r="BH20" s="247"/>
      <c r="BI20" s="247"/>
      <c r="BJ20" s="247"/>
    </row>
    <row r="21" spans="1:62" ht="18" customHeight="1">
      <c r="A21" s="222"/>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199"/>
    </row>
    <row r="22" spans="1:62" ht="18" customHeight="1">
      <c r="A22" s="222"/>
      <c r="B22" s="251"/>
      <c r="C22" s="250"/>
      <c r="D22" s="264"/>
      <c r="E22" s="264"/>
      <c r="F22" s="265"/>
      <c r="G22" s="265"/>
      <c r="H22" s="264" t="s">
        <v>218</v>
      </c>
      <c r="I22" s="265"/>
      <c r="J22" s="265"/>
      <c r="K22" s="265"/>
      <c r="L22" s="265"/>
      <c r="M22" s="265"/>
      <c r="N22" s="265"/>
      <c r="O22" s="265"/>
      <c r="P22" s="265"/>
      <c r="Q22" s="265"/>
      <c r="R22" s="265"/>
      <c r="S22" s="265"/>
      <c r="T22" s="265"/>
      <c r="U22" s="265"/>
      <c r="V22" s="265"/>
      <c r="W22" s="265"/>
      <c r="X22" s="265"/>
      <c r="Y22" s="265"/>
      <c r="Z22" s="265"/>
      <c r="AA22" s="222"/>
      <c r="AB22" s="222"/>
      <c r="AC22" s="223"/>
      <c r="AD22" s="223"/>
      <c r="AE22" s="199"/>
      <c r="AF22" s="199"/>
      <c r="AG22" s="200"/>
      <c r="AQ22" s="201"/>
      <c r="AR22" s="201"/>
      <c r="AS22" s="201"/>
      <c r="AT22" s="201"/>
      <c r="AU22" s="201"/>
    </row>
    <row r="23" spans="1:62" ht="18" customHeight="1">
      <c r="A23" s="222"/>
      <c r="B23" s="251"/>
      <c r="C23" s="250"/>
      <c r="D23" s="264"/>
      <c r="E23" s="264"/>
      <c r="F23" s="265"/>
      <c r="G23" s="265"/>
      <c r="H23" s="265"/>
      <c r="I23" s="265"/>
      <c r="J23" s="265"/>
      <c r="K23" s="265"/>
      <c r="L23" s="265"/>
      <c r="M23" s="265"/>
      <c r="N23" s="265"/>
      <c r="O23" s="265"/>
      <c r="P23" s="265"/>
      <c r="Q23" s="265"/>
      <c r="R23" s="265"/>
      <c r="S23" s="265"/>
      <c r="T23" s="265"/>
      <c r="U23" s="265"/>
      <c r="V23" s="265"/>
      <c r="W23" s="265"/>
      <c r="X23" s="265"/>
      <c r="Y23" s="265"/>
      <c r="Z23" s="265"/>
      <c r="AA23" s="222"/>
      <c r="AB23" s="222"/>
      <c r="AC23" s="223"/>
      <c r="AD23" s="223"/>
      <c r="AE23" s="199"/>
      <c r="AF23" s="199"/>
      <c r="AG23" s="200"/>
      <c r="AQ23" s="201"/>
      <c r="AR23" s="201"/>
      <c r="AS23" s="201"/>
      <c r="AT23" s="201"/>
      <c r="AU23" s="201"/>
    </row>
    <row r="24" spans="1:62" s="202" customFormat="1" ht="18" customHeight="1">
      <c r="J24" s="225"/>
      <c r="K24" s="225"/>
      <c r="L24" s="225"/>
      <c r="M24" s="225"/>
      <c r="N24" s="225"/>
      <c r="O24" s="225"/>
      <c r="P24" s="225"/>
      <c r="Q24" s="225" t="s">
        <v>194</v>
      </c>
      <c r="R24" s="225"/>
      <c r="S24" s="226"/>
      <c r="T24" s="226"/>
      <c r="U24" s="226"/>
      <c r="V24" s="226"/>
      <c r="W24" s="226"/>
      <c r="X24" s="266"/>
      <c r="Y24" s="227"/>
      <c r="Z24" s="227"/>
      <c r="AA24" s="227"/>
      <c r="AB24" s="227"/>
      <c r="AC24" s="227"/>
      <c r="AD24" s="227"/>
      <c r="AE24" s="227"/>
      <c r="AF24" s="227"/>
      <c r="AG24" s="227"/>
      <c r="AH24" s="199"/>
      <c r="AI24" s="199"/>
      <c r="AJ24" s="199"/>
      <c r="AK24" s="199"/>
      <c r="AL24" s="199"/>
      <c r="AM24" s="199"/>
      <c r="AN24" s="199"/>
      <c r="AO24" s="199"/>
      <c r="AP24" s="199"/>
      <c r="AQ24" s="199"/>
      <c r="AR24" s="199"/>
      <c r="AS24" s="199"/>
      <c r="AT24" s="199"/>
      <c r="AU24" s="199"/>
    </row>
    <row r="25" spans="1:62" s="202" customFormat="1" ht="18" customHeight="1">
      <c r="C25" s="202" t="s">
        <v>204</v>
      </c>
      <c r="J25" s="225"/>
      <c r="K25" s="225"/>
      <c r="L25" s="225"/>
      <c r="M25" s="225"/>
      <c r="N25" s="225"/>
      <c r="O25" s="225"/>
      <c r="P25" s="225"/>
      <c r="Q25" s="225"/>
      <c r="R25" s="225"/>
      <c r="S25" s="226"/>
      <c r="T25" s="226"/>
      <c r="U25" s="226"/>
      <c r="V25" s="226"/>
      <c r="W25" s="226"/>
      <c r="X25" s="266"/>
      <c r="Y25" s="227"/>
      <c r="Z25" s="227"/>
      <c r="AA25" s="227"/>
      <c r="AB25" s="227"/>
      <c r="AC25" s="227"/>
      <c r="AD25" s="227"/>
      <c r="AE25" s="227"/>
      <c r="AF25" s="227"/>
      <c r="AG25" s="227"/>
      <c r="AH25" s="199"/>
      <c r="AI25" s="199"/>
      <c r="AJ25" s="199"/>
      <c r="AK25" s="199"/>
      <c r="AL25" s="199"/>
      <c r="AM25" s="199"/>
      <c r="AN25" s="199"/>
      <c r="AO25" s="199"/>
      <c r="AP25" s="199"/>
      <c r="AQ25" s="199"/>
      <c r="AR25" s="199"/>
      <c r="AS25" s="199"/>
      <c r="AT25" s="199"/>
      <c r="AU25" s="199"/>
    </row>
    <row r="26" spans="1:62" s="202" customFormat="1" ht="18" customHeight="1">
      <c r="C26" s="352" t="s">
        <v>209</v>
      </c>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227"/>
      <c r="AG26" s="227"/>
      <c r="AH26" s="199"/>
      <c r="AI26" s="199"/>
      <c r="AJ26" s="199"/>
      <c r="AK26" s="199"/>
      <c r="AL26" s="199"/>
      <c r="AM26" s="199"/>
      <c r="AN26" s="199"/>
      <c r="AO26" s="199"/>
      <c r="AP26" s="199"/>
      <c r="AQ26" s="199"/>
      <c r="AR26" s="199"/>
      <c r="AS26" s="199"/>
      <c r="AT26" s="199"/>
      <c r="AU26" s="199"/>
    </row>
    <row r="27" spans="1:62" s="202" customFormat="1" ht="18" customHeight="1">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227"/>
      <c r="AG27" s="227"/>
      <c r="AH27" s="199"/>
      <c r="AI27" s="199"/>
      <c r="AJ27" s="199"/>
      <c r="AK27" s="199"/>
      <c r="AL27" s="199"/>
      <c r="AM27" s="199"/>
      <c r="AN27" s="199"/>
      <c r="AO27" s="199"/>
      <c r="AP27" s="199"/>
      <c r="AQ27" s="199"/>
      <c r="AR27" s="199"/>
      <c r="AS27" s="199"/>
      <c r="AT27" s="199"/>
      <c r="AU27" s="199"/>
    </row>
    <row r="28" spans="1:62" s="202" customFormat="1" ht="18" customHeight="1">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27"/>
      <c r="AG28" s="227"/>
      <c r="AH28" s="199"/>
      <c r="AI28" s="199"/>
      <c r="AJ28" s="199"/>
      <c r="AK28" s="199"/>
      <c r="AL28" s="199"/>
      <c r="AM28" s="199"/>
      <c r="AN28" s="199"/>
      <c r="AO28" s="199"/>
      <c r="AP28" s="199"/>
      <c r="AQ28" s="199"/>
      <c r="AR28" s="199"/>
      <c r="AS28" s="199"/>
      <c r="AT28" s="199"/>
      <c r="AU28" s="199"/>
    </row>
    <row r="29" spans="1:62" s="202" customFormat="1" ht="18" customHeight="1">
      <c r="C29" s="202" t="s">
        <v>24</v>
      </c>
      <c r="J29" s="225"/>
      <c r="K29" s="225"/>
      <c r="L29" s="225"/>
      <c r="M29" s="225"/>
      <c r="N29" s="225"/>
      <c r="O29" s="225"/>
      <c r="P29" s="225"/>
      <c r="Q29" s="225"/>
      <c r="R29" s="225"/>
      <c r="S29" s="226"/>
      <c r="T29" s="226"/>
      <c r="U29" s="226"/>
      <c r="V29" s="226"/>
      <c r="W29" s="226"/>
      <c r="X29" s="266"/>
      <c r="Y29" s="227"/>
      <c r="Z29" s="227"/>
      <c r="AA29" s="227"/>
      <c r="AB29" s="227"/>
      <c r="AC29" s="227"/>
      <c r="AD29" s="227"/>
      <c r="AE29" s="227"/>
      <c r="AF29" s="227"/>
      <c r="AG29" s="227"/>
      <c r="AH29" s="199"/>
      <c r="AI29" s="199"/>
      <c r="AJ29" s="199"/>
      <c r="AK29" s="199"/>
      <c r="AL29" s="199"/>
      <c r="AM29" s="199"/>
      <c r="AN29" s="199"/>
      <c r="AO29" s="199"/>
      <c r="AP29" s="199"/>
      <c r="AQ29" s="199"/>
      <c r="AR29" s="199"/>
      <c r="AS29" s="199"/>
      <c r="AT29" s="199"/>
      <c r="AU29" s="199"/>
    </row>
    <row r="30" spans="1:62" s="202" customFormat="1" ht="18" customHeight="1">
      <c r="C30" s="243" t="s">
        <v>205</v>
      </c>
      <c r="J30" s="225"/>
      <c r="K30" s="293" t="s">
        <v>210</v>
      </c>
      <c r="L30" s="225"/>
      <c r="M30" s="225"/>
      <c r="N30" s="225"/>
      <c r="O30" s="225"/>
      <c r="P30" s="225"/>
      <c r="Q30" s="225"/>
      <c r="R30" s="225"/>
      <c r="S30" s="226"/>
      <c r="T30" s="226"/>
      <c r="U30" s="226"/>
      <c r="V30" s="226"/>
      <c r="W30" s="226"/>
      <c r="X30" s="266"/>
      <c r="Y30" s="227"/>
      <c r="Z30" s="227"/>
      <c r="AA30" s="227"/>
      <c r="AB30" s="227"/>
      <c r="AC30" s="227"/>
      <c r="AD30" s="227"/>
      <c r="AE30" s="227"/>
      <c r="AF30" s="227"/>
      <c r="AG30" s="227"/>
      <c r="AH30" s="199"/>
      <c r="AI30" s="199"/>
      <c r="AJ30" s="199"/>
      <c r="AK30" s="199"/>
      <c r="AL30" s="199"/>
      <c r="AM30" s="199"/>
      <c r="AN30" s="199"/>
      <c r="AO30" s="199"/>
      <c r="AP30" s="199"/>
      <c r="AQ30" s="199"/>
      <c r="AR30" s="199"/>
      <c r="AS30" s="199"/>
      <c r="AT30" s="199"/>
      <c r="AU30" s="199"/>
    </row>
    <row r="31" spans="1:62" s="202" customFormat="1" ht="18" customHeight="1">
      <c r="C31" s="243" t="s">
        <v>206</v>
      </c>
      <c r="J31" s="225"/>
      <c r="K31" s="293" t="s">
        <v>207</v>
      </c>
      <c r="L31" s="225"/>
      <c r="M31" s="225"/>
      <c r="N31" s="225"/>
      <c r="O31" s="225"/>
      <c r="P31" s="225"/>
      <c r="Q31" s="225"/>
      <c r="R31" s="225"/>
      <c r="S31" s="226"/>
      <c r="T31" s="226"/>
      <c r="U31" s="226"/>
      <c r="V31" s="226"/>
      <c r="W31" s="226"/>
      <c r="X31" s="266"/>
      <c r="Y31" s="227"/>
      <c r="Z31" s="227"/>
      <c r="AA31" s="227"/>
      <c r="AB31" s="227"/>
      <c r="AC31" s="227"/>
      <c r="AD31" s="227"/>
      <c r="AE31" s="227"/>
      <c r="AF31" s="227"/>
      <c r="AG31" s="227"/>
      <c r="AH31" s="199"/>
      <c r="AI31" s="199"/>
      <c r="AJ31" s="199"/>
      <c r="AK31" s="199"/>
      <c r="AL31" s="199"/>
      <c r="AM31" s="199"/>
      <c r="AN31" s="199"/>
      <c r="AO31" s="199"/>
      <c r="AP31" s="199"/>
      <c r="AQ31" s="199"/>
      <c r="AR31" s="199"/>
      <c r="AS31" s="199"/>
      <c r="AT31" s="199"/>
      <c r="AU31" s="199"/>
    </row>
    <row r="32" spans="1:62" s="202" customFormat="1" ht="18" customHeight="1">
      <c r="J32" s="225"/>
      <c r="K32" s="225"/>
      <c r="L32" s="225"/>
      <c r="M32" s="225"/>
      <c r="N32" s="225"/>
      <c r="O32" s="225"/>
      <c r="P32" s="225"/>
      <c r="Q32" s="225"/>
      <c r="R32" s="225"/>
      <c r="S32" s="226"/>
      <c r="T32" s="226"/>
      <c r="U32" s="226"/>
      <c r="V32" s="226"/>
      <c r="W32" s="226"/>
      <c r="X32" s="266"/>
      <c r="Y32" s="227"/>
      <c r="Z32" s="227"/>
      <c r="AA32" s="227"/>
      <c r="AB32" s="227"/>
      <c r="AC32" s="227"/>
      <c r="AD32" s="227"/>
      <c r="AE32" s="227"/>
      <c r="AF32" s="227"/>
      <c r="AG32" s="227"/>
      <c r="AH32" s="199"/>
      <c r="AI32" s="199"/>
      <c r="AJ32" s="199"/>
      <c r="AK32" s="199"/>
      <c r="AL32" s="199"/>
      <c r="AM32" s="199"/>
      <c r="AN32" s="199"/>
      <c r="AO32" s="199"/>
      <c r="AP32" s="199"/>
      <c r="AQ32" s="199"/>
      <c r="AR32" s="199"/>
      <c r="AS32" s="199"/>
      <c r="AT32" s="199"/>
      <c r="AU32" s="199"/>
    </row>
    <row r="33" spans="1:47" s="202" customFormat="1" ht="18" customHeight="1">
      <c r="C33" s="289" t="s">
        <v>211</v>
      </c>
      <c r="J33" s="225"/>
      <c r="K33" s="225" t="s">
        <v>212</v>
      </c>
      <c r="L33" s="225"/>
      <c r="M33" s="225"/>
      <c r="N33" s="225"/>
      <c r="O33" s="225"/>
      <c r="P33" s="225"/>
      <c r="Q33" s="225"/>
      <c r="R33" s="225"/>
      <c r="S33" s="226"/>
      <c r="T33" s="226"/>
      <c r="U33" s="226"/>
      <c r="V33" s="226"/>
      <c r="W33" s="226"/>
      <c r="X33" s="266"/>
      <c r="Y33" s="227"/>
      <c r="Z33" s="227"/>
      <c r="AA33" s="227"/>
      <c r="AB33" s="227"/>
      <c r="AC33" s="227"/>
      <c r="AD33" s="227"/>
      <c r="AE33" s="227"/>
      <c r="AF33" s="227"/>
      <c r="AG33" s="227"/>
      <c r="AH33" s="199"/>
      <c r="AI33" s="199"/>
      <c r="AJ33" s="199"/>
      <c r="AK33" s="199"/>
      <c r="AL33" s="199"/>
      <c r="AM33" s="199"/>
      <c r="AN33" s="199"/>
      <c r="AO33" s="199"/>
      <c r="AP33" s="199"/>
      <c r="AQ33" s="199"/>
      <c r="AR33" s="199"/>
      <c r="AS33" s="199"/>
      <c r="AT33" s="199"/>
      <c r="AU33" s="199"/>
    </row>
    <row r="34" spans="1:47" s="202" customFormat="1" ht="18" customHeight="1">
      <c r="J34" s="225"/>
      <c r="K34" s="225"/>
      <c r="L34" s="225"/>
      <c r="M34" s="225"/>
      <c r="N34" s="225"/>
      <c r="O34" s="225"/>
      <c r="P34" s="225"/>
      <c r="Q34" s="225"/>
      <c r="R34" s="225"/>
      <c r="S34" s="226"/>
      <c r="T34" s="226"/>
      <c r="U34" s="226"/>
      <c r="V34" s="226"/>
      <c r="W34" s="226"/>
      <c r="X34" s="266"/>
      <c r="Y34" s="227"/>
      <c r="Z34" s="227"/>
      <c r="AA34" s="227"/>
      <c r="AB34" s="227"/>
      <c r="AC34" s="227"/>
      <c r="AD34" s="227"/>
      <c r="AE34" s="227"/>
      <c r="AF34" s="227"/>
      <c r="AG34" s="227"/>
      <c r="AH34" s="199"/>
      <c r="AI34" s="199"/>
      <c r="AJ34" s="199"/>
      <c r="AK34" s="199"/>
      <c r="AL34" s="199"/>
      <c r="AM34" s="199"/>
      <c r="AN34" s="199"/>
      <c r="AO34" s="199"/>
      <c r="AP34" s="199"/>
      <c r="AQ34" s="199"/>
      <c r="AR34" s="199"/>
      <c r="AS34" s="199"/>
      <c r="AT34" s="199"/>
      <c r="AU34" s="199"/>
    </row>
    <row r="35" spans="1:47" s="202" customFormat="1" ht="18" customHeight="1">
      <c r="C35" s="202" t="s">
        <v>9</v>
      </c>
      <c r="J35" s="225"/>
      <c r="K35" s="225"/>
      <c r="L35" s="225"/>
      <c r="M35" s="225"/>
      <c r="N35" s="225"/>
      <c r="O35" s="225"/>
      <c r="P35" s="225"/>
      <c r="Q35" s="225"/>
      <c r="R35" s="225"/>
      <c r="S35" s="226"/>
      <c r="T35" s="226"/>
      <c r="U35" s="226"/>
      <c r="V35" s="226"/>
      <c r="W35" s="226"/>
      <c r="X35" s="266"/>
      <c r="Y35" s="227"/>
      <c r="Z35" s="227"/>
      <c r="AA35" s="227"/>
      <c r="AB35" s="227"/>
      <c r="AC35" s="227"/>
      <c r="AD35" s="227"/>
      <c r="AE35" s="227"/>
      <c r="AF35" s="227"/>
      <c r="AG35" s="227"/>
      <c r="AH35" s="199"/>
      <c r="AI35" s="199"/>
      <c r="AJ35" s="199"/>
      <c r="AK35" s="199"/>
      <c r="AL35" s="199"/>
      <c r="AM35" s="199"/>
      <c r="AN35" s="199"/>
      <c r="AO35" s="199"/>
      <c r="AP35" s="199"/>
      <c r="AQ35" s="199"/>
      <c r="AR35" s="199"/>
      <c r="AS35" s="199"/>
      <c r="AT35" s="199"/>
      <c r="AU35" s="199"/>
    </row>
    <row r="36" spans="1:47" s="202" customFormat="1" ht="18" customHeight="1">
      <c r="J36" s="225"/>
      <c r="K36" s="225"/>
      <c r="L36" s="673">
        <f>X45+X53</f>
        <v>0</v>
      </c>
      <c r="M36" s="674"/>
      <c r="N36" s="674"/>
      <c r="O36" s="674"/>
      <c r="P36" s="674"/>
      <c r="Q36" s="225"/>
      <c r="R36" s="225"/>
      <c r="S36" s="294"/>
      <c r="T36" s="295"/>
      <c r="U36" s="295"/>
      <c r="V36" s="295"/>
      <c r="W36" s="295"/>
      <c r="X36" s="266"/>
      <c r="Y36" s="267"/>
      <c r="Z36" s="267"/>
      <c r="AA36" s="267"/>
      <c r="AB36" s="267"/>
      <c r="AC36" s="267"/>
      <c r="AD36" s="267"/>
      <c r="AE36" s="267"/>
      <c r="AF36" s="267"/>
      <c r="AG36" s="267"/>
      <c r="AH36" s="199"/>
      <c r="AI36" s="199"/>
      <c r="AJ36" s="199"/>
      <c r="AK36" s="199"/>
      <c r="AL36" s="199"/>
      <c r="AM36" s="199"/>
      <c r="AN36" s="199"/>
      <c r="AO36" s="199"/>
      <c r="AP36" s="199"/>
      <c r="AQ36" s="199"/>
      <c r="AR36" s="199"/>
      <c r="AS36" s="199"/>
      <c r="AT36" s="199"/>
      <c r="AU36" s="199"/>
    </row>
    <row r="37" spans="1:47" s="202" customFormat="1" ht="18" customHeight="1">
      <c r="C37" s="202" t="s">
        <v>213</v>
      </c>
      <c r="L37" s="675"/>
      <c r="M37" s="675"/>
      <c r="N37" s="675"/>
      <c r="O37" s="675"/>
      <c r="P37" s="675"/>
      <c r="Q37" s="299" t="s">
        <v>215</v>
      </c>
      <c r="R37" s="296"/>
      <c r="S37" s="297"/>
      <c r="T37" s="297"/>
      <c r="U37" s="297"/>
      <c r="V37" s="297"/>
      <c r="W37" s="297"/>
      <c r="X37" s="298"/>
      <c r="AH37" s="199"/>
      <c r="AI37" s="199"/>
      <c r="AJ37" s="199"/>
      <c r="AK37" s="199"/>
      <c r="AL37" s="199"/>
      <c r="AM37" s="199"/>
      <c r="AN37" s="199"/>
      <c r="AO37" s="199"/>
      <c r="AP37" s="199"/>
      <c r="AQ37" s="199"/>
      <c r="AR37" s="199"/>
      <c r="AS37" s="199"/>
      <c r="AT37" s="199"/>
      <c r="AU37" s="199"/>
    </row>
    <row r="38" spans="1:47" s="202" customFormat="1" ht="18" customHeight="1">
      <c r="A38" s="228"/>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199"/>
      <c r="AI38" s="199"/>
      <c r="AJ38" s="199"/>
      <c r="AK38" s="199"/>
      <c r="AL38" s="199"/>
      <c r="AM38" s="199"/>
      <c r="AN38" s="199"/>
      <c r="AO38" s="199"/>
      <c r="AP38" s="199"/>
      <c r="AQ38" s="199"/>
      <c r="AR38" s="199"/>
      <c r="AS38" s="199"/>
      <c r="AT38" s="199"/>
      <c r="AU38" s="199"/>
    </row>
    <row r="39" spans="1:47" s="202" customFormat="1" ht="18" customHeight="1">
      <c r="A39" s="228"/>
      <c r="B39" s="228"/>
      <c r="C39" s="246" t="s">
        <v>214</v>
      </c>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199"/>
      <c r="AI39" s="199"/>
      <c r="AJ39" s="199"/>
      <c r="AK39" s="199"/>
      <c r="AL39" s="199"/>
      <c r="AM39" s="199"/>
      <c r="AN39" s="199"/>
      <c r="AO39" s="199"/>
      <c r="AP39" s="199"/>
      <c r="AQ39" s="199"/>
      <c r="AR39" s="199"/>
      <c r="AS39" s="199"/>
      <c r="AT39" s="199"/>
      <c r="AU39" s="199"/>
    </row>
    <row r="40" spans="1:47" s="202" customFormat="1" ht="18" customHeight="1">
      <c r="A40" s="228"/>
      <c r="B40" s="228"/>
      <c r="C40" s="348" t="s">
        <v>202</v>
      </c>
      <c r="D40" s="349"/>
      <c r="F40" s="285"/>
      <c r="G40" s="287"/>
      <c r="H40" s="285"/>
      <c r="I40" s="287"/>
      <c r="J40" s="285"/>
      <c r="K40" s="287"/>
      <c r="L40" s="285"/>
      <c r="M40" s="287"/>
      <c r="N40" s="285"/>
      <c r="O40" s="287"/>
      <c r="P40" s="285"/>
      <c r="Q40" s="285"/>
      <c r="R40" s="285"/>
      <c r="S40" s="287"/>
      <c r="T40" s="286"/>
      <c r="U40" s="287"/>
      <c r="V40" s="256"/>
      <c r="W40" s="255"/>
      <c r="Y40" s="269"/>
      <c r="Z40" s="255"/>
      <c r="AA40" s="228"/>
      <c r="AB40" s="228"/>
      <c r="AC40" s="228"/>
      <c r="AD40" s="228"/>
      <c r="AE40" s="228"/>
      <c r="AF40" s="228"/>
      <c r="AG40" s="228"/>
      <c r="AH40" s="199"/>
      <c r="AI40" s="199"/>
      <c r="AJ40" s="199"/>
      <c r="AK40" s="199"/>
      <c r="AL40" s="199"/>
      <c r="AM40" s="199"/>
      <c r="AN40" s="199"/>
      <c r="AO40" s="199"/>
      <c r="AP40" s="199"/>
      <c r="AQ40" s="199"/>
      <c r="AR40" s="199"/>
      <c r="AS40" s="199"/>
      <c r="AT40" s="199"/>
      <c r="AU40" s="199"/>
    </row>
    <row r="41" spans="1:47" s="202" customFormat="1" ht="18" customHeight="1">
      <c r="A41" s="228"/>
      <c r="B41" s="228"/>
      <c r="C41" s="270"/>
      <c r="D41" s="271" t="s">
        <v>15</v>
      </c>
      <c r="F41" s="284"/>
      <c r="G41" s="285"/>
      <c r="H41" s="284"/>
      <c r="I41" s="285"/>
      <c r="J41" s="284"/>
      <c r="K41" s="285"/>
      <c r="L41" s="284"/>
      <c r="M41" s="285"/>
      <c r="N41" s="284"/>
      <c r="O41" s="285"/>
      <c r="P41" s="284"/>
      <c r="Q41" s="284"/>
      <c r="R41" s="284"/>
      <c r="S41" s="285"/>
      <c r="T41" s="286"/>
      <c r="U41" s="286"/>
      <c r="V41" s="245"/>
      <c r="W41" s="253"/>
      <c r="Y41" s="204"/>
      <c r="Z41" s="253"/>
      <c r="AA41" s="228"/>
      <c r="AB41" s="228"/>
      <c r="AC41" s="228"/>
      <c r="AD41" s="228"/>
      <c r="AE41" s="228"/>
      <c r="AF41" s="228"/>
      <c r="AG41" s="228"/>
      <c r="AH41" s="199"/>
      <c r="AI41" s="199"/>
      <c r="AJ41" s="199"/>
      <c r="AK41" s="199"/>
      <c r="AL41" s="199"/>
      <c r="AM41" s="199"/>
      <c r="AN41" s="199"/>
      <c r="AO41" s="199"/>
      <c r="AP41" s="199"/>
      <c r="AQ41" s="199"/>
      <c r="AR41" s="199"/>
      <c r="AS41" s="199"/>
      <c r="AT41" s="199"/>
      <c r="AU41" s="199"/>
    </row>
    <row r="42" spans="1:47" s="202" customFormat="1" ht="18" customHeight="1">
      <c r="C42" s="202" t="s">
        <v>8</v>
      </c>
      <c r="O42" s="268"/>
      <c r="P42" s="272"/>
      <c r="Q42" s="272"/>
      <c r="R42" s="272"/>
      <c r="S42" s="272"/>
      <c r="T42" s="272"/>
      <c r="U42" s="273"/>
      <c r="V42" s="273"/>
      <c r="AH42" s="199"/>
      <c r="AI42" s="199"/>
      <c r="AJ42" s="199"/>
      <c r="AK42" s="199"/>
      <c r="AL42" s="199"/>
      <c r="AM42" s="199"/>
      <c r="AN42" s="199"/>
      <c r="AO42" s="199"/>
      <c r="AP42" s="199"/>
      <c r="AQ42" s="199"/>
      <c r="AR42" s="199"/>
      <c r="AS42" s="199"/>
      <c r="AT42" s="199"/>
      <c r="AU42" s="199"/>
    </row>
    <row r="43" spans="1:47" s="243" customFormat="1" ht="18" customHeight="1">
      <c r="C43" s="382" t="s">
        <v>16</v>
      </c>
      <c r="D43" s="383"/>
      <c r="E43" s="383"/>
      <c r="F43" s="383"/>
      <c r="G43" s="383"/>
      <c r="H43" s="383"/>
      <c r="I43" s="384"/>
      <c r="J43" s="357" t="s">
        <v>41</v>
      </c>
      <c r="K43" s="358"/>
      <c r="L43" s="358"/>
      <c r="M43" s="358"/>
      <c r="N43" s="359"/>
      <c r="O43" s="357" t="s">
        <v>19</v>
      </c>
      <c r="P43" s="359"/>
      <c r="Q43" s="357" t="s">
        <v>195</v>
      </c>
      <c r="R43" s="407"/>
      <c r="S43" s="357" t="s">
        <v>18</v>
      </c>
      <c r="T43" s="358"/>
      <c r="U43" s="358"/>
      <c r="V43" s="358"/>
      <c r="W43" s="358"/>
      <c r="X43" s="357" t="s">
        <v>17</v>
      </c>
      <c r="Y43" s="358"/>
      <c r="Z43" s="358"/>
      <c r="AA43" s="358"/>
      <c r="AB43" s="358"/>
      <c r="AC43" s="358"/>
      <c r="AD43" s="358"/>
      <c r="AE43" s="359"/>
      <c r="AH43" s="206"/>
      <c r="AI43" s="206"/>
      <c r="AJ43" s="206"/>
      <c r="AK43" s="206"/>
      <c r="AL43" s="206"/>
      <c r="AM43" s="206"/>
      <c r="AN43" s="206"/>
      <c r="AO43" s="206"/>
      <c r="AP43" s="206"/>
      <c r="AQ43" s="206"/>
      <c r="AR43" s="206"/>
      <c r="AS43" s="206"/>
      <c r="AT43" s="206"/>
      <c r="AU43" s="206"/>
    </row>
    <row r="44" spans="1:47" s="243" customFormat="1" ht="18" customHeight="1">
      <c r="C44" s="363" t="s">
        <v>23</v>
      </c>
      <c r="D44" s="364"/>
      <c r="E44" s="364"/>
      <c r="F44" s="364"/>
      <c r="G44" s="364"/>
      <c r="H44" s="364"/>
      <c r="I44" s="365"/>
      <c r="J44" s="385"/>
      <c r="K44" s="386"/>
      <c r="L44" s="386"/>
      <c r="M44" s="386"/>
      <c r="N44" s="387"/>
      <c r="O44" s="360"/>
      <c r="P44" s="362"/>
      <c r="Q44" s="408"/>
      <c r="R44" s="381"/>
      <c r="S44" s="360"/>
      <c r="T44" s="361"/>
      <c r="U44" s="361"/>
      <c r="V44" s="361"/>
      <c r="W44" s="361"/>
      <c r="X44" s="360"/>
      <c r="Y44" s="361"/>
      <c r="Z44" s="361"/>
      <c r="AA44" s="361"/>
      <c r="AB44" s="361"/>
      <c r="AC44" s="361"/>
      <c r="AD44" s="361"/>
      <c r="AE44" s="362"/>
      <c r="AH44" s="206"/>
      <c r="AI44" s="206"/>
      <c r="AJ44" s="206"/>
      <c r="AK44" s="206"/>
      <c r="AL44" s="206"/>
      <c r="AM44" s="206"/>
      <c r="AN44" s="206"/>
      <c r="AO44" s="206"/>
      <c r="AP44" s="206"/>
      <c r="AQ44" s="206"/>
      <c r="AR44" s="206"/>
      <c r="AS44" s="206"/>
      <c r="AT44" s="206"/>
      <c r="AU44" s="206"/>
    </row>
    <row r="45" spans="1:47" s="243" customFormat="1" ht="18" customHeight="1">
      <c r="C45" s="366" t="s">
        <v>10</v>
      </c>
      <c r="D45" s="367"/>
      <c r="E45" s="367"/>
      <c r="F45" s="367"/>
      <c r="G45" s="367"/>
      <c r="H45" s="367"/>
      <c r="I45" s="368"/>
      <c r="J45" s="369">
        <f>IFERROR(VLOOKUP(C41,単価表!$A$3:$G$11,4,1),0)</f>
        <v>0</v>
      </c>
      <c r="K45" s="370"/>
      <c r="L45" s="370"/>
      <c r="M45" s="370"/>
      <c r="N45" s="254" t="s">
        <v>6</v>
      </c>
      <c r="O45" s="288"/>
      <c r="P45" s="254" t="s">
        <v>15</v>
      </c>
      <c r="Q45" s="288"/>
      <c r="R45" s="254" t="s">
        <v>1</v>
      </c>
      <c r="S45" s="371">
        <f>J45*O45*Q45</f>
        <v>0</v>
      </c>
      <c r="T45" s="372"/>
      <c r="U45" s="372"/>
      <c r="V45" s="372"/>
      <c r="W45" s="254" t="s">
        <v>6</v>
      </c>
      <c r="X45" s="373">
        <f>SUM(S45:S48)</f>
        <v>0</v>
      </c>
      <c r="Y45" s="374"/>
      <c r="Z45" s="374"/>
      <c r="AA45" s="374"/>
      <c r="AB45" s="374"/>
      <c r="AC45" s="374"/>
      <c r="AD45" s="374"/>
      <c r="AE45" s="379" t="s">
        <v>6</v>
      </c>
      <c r="AH45" s="206"/>
      <c r="AI45" s="206"/>
      <c r="AJ45" s="206"/>
      <c r="AK45" s="206"/>
      <c r="AL45" s="206"/>
      <c r="AM45" s="206"/>
      <c r="AN45" s="206"/>
      <c r="AO45" s="206"/>
      <c r="AP45" s="206"/>
      <c r="AQ45" s="206"/>
      <c r="AR45" s="206"/>
      <c r="AS45" s="206"/>
      <c r="AT45" s="206"/>
      <c r="AU45" s="206"/>
    </row>
    <row r="46" spans="1:47" s="243" customFormat="1" ht="18" customHeight="1">
      <c r="C46" s="366" t="s">
        <v>11</v>
      </c>
      <c r="D46" s="367"/>
      <c r="E46" s="367"/>
      <c r="F46" s="367"/>
      <c r="G46" s="367"/>
      <c r="H46" s="367"/>
      <c r="I46" s="368"/>
      <c r="J46" s="369">
        <f>IFERROR(VLOOKUP(C41,単価表!$A$3:$G$11,5,1),0)</f>
        <v>0</v>
      </c>
      <c r="K46" s="370"/>
      <c r="L46" s="370"/>
      <c r="M46" s="370"/>
      <c r="N46" s="254" t="s">
        <v>6</v>
      </c>
      <c r="O46" s="288"/>
      <c r="P46" s="254" t="s">
        <v>15</v>
      </c>
      <c r="Q46" s="288"/>
      <c r="R46" s="254" t="s">
        <v>1</v>
      </c>
      <c r="S46" s="371">
        <f>J46*O46*Q46</f>
        <v>0</v>
      </c>
      <c r="T46" s="372"/>
      <c r="U46" s="372"/>
      <c r="V46" s="372"/>
      <c r="W46" s="254" t="s">
        <v>6</v>
      </c>
      <c r="X46" s="375"/>
      <c r="Y46" s="376"/>
      <c r="Z46" s="376"/>
      <c r="AA46" s="376"/>
      <c r="AB46" s="376"/>
      <c r="AC46" s="376"/>
      <c r="AD46" s="376"/>
      <c r="AE46" s="380"/>
      <c r="AH46" s="206"/>
      <c r="AI46" s="206"/>
      <c r="AJ46" s="206"/>
      <c r="AK46" s="206"/>
      <c r="AL46" s="206"/>
      <c r="AM46" s="206"/>
      <c r="AN46" s="206"/>
      <c r="AO46" s="206"/>
      <c r="AP46" s="206"/>
      <c r="AQ46" s="206"/>
      <c r="AR46" s="206"/>
      <c r="AS46" s="206"/>
      <c r="AT46" s="206"/>
      <c r="AU46" s="206"/>
    </row>
    <row r="47" spans="1:47" s="243" customFormat="1" ht="18" customHeight="1">
      <c r="C47" s="366" t="s">
        <v>12</v>
      </c>
      <c r="D47" s="367"/>
      <c r="E47" s="367"/>
      <c r="F47" s="367"/>
      <c r="G47" s="367"/>
      <c r="H47" s="367"/>
      <c r="I47" s="368"/>
      <c r="J47" s="369">
        <f>IFERROR(VLOOKUP(C41,単価表!$A$3:$G$11,6,1),0)</f>
        <v>0</v>
      </c>
      <c r="K47" s="370"/>
      <c r="L47" s="370"/>
      <c r="M47" s="370"/>
      <c r="N47" s="254" t="s">
        <v>6</v>
      </c>
      <c r="O47" s="288"/>
      <c r="P47" s="254" t="s">
        <v>15</v>
      </c>
      <c r="Q47" s="288"/>
      <c r="R47" s="254" t="s">
        <v>1</v>
      </c>
      <c r="S47" s="371">
        <f>J47*O47*Q47</f>
        <v>0</v>
      </c>
      <c r="T47" s="372"/>
      <c r="U47" s="372"/>
      <c r="V47" s="372"/>
      <c r="W47" s="254" t="s">
        <v>6</v>
      </c>
      <c r="X47" s="375"/>
      <c r="Y47" s="376"/>
      <c r="Z47" s="376"/>
      <c r="AA47" s="376"/>
      <c r="AB47" s="376"/>
      <c r="AC47" s="376"/>
      <c r="AD47" s="376"/>
      <c r="AE47" s="380"/>
      <c r="AH47" s="206"/>
      <c r="AI47" s="206"/>
      <c r="AJ47" s="206"/>
      <c r="AK47" s="206"/>
      <c r="AL47" s="206"/>
      <c r="AM47" s="206"/>
      <c r="AN47" s="206"/>
      <c r="AO47" s="206"/>
      <c r="AP47" s="206"/>
      <c r="AQ47" s="206"/>
      <c r="AR47" s="206"/>
      <c r="AS47" s="206"/>
      <c r="AT47" s="206"/>
      <c r="AU47" s="206"/>
    </row>
    <row r="48" spans="1:47" s="243" customFormat="1" ht="18" customHeight="1">
      <c r="C48" s="366" t="s">
        <v>13</v>
      </c>
      <c r="D48" s="367"/>
      <c r="E48" s="367"/>
      <c r="F48" s="367"/>
      <c r="G48" s="367"/>
      <c r="H48" s="367"/>
      <c r="I48" s="368"/>
      <c r="J48" s="369">
        <f>IFERROR(VLOOKUP(C41,単価表!$A$3:$G$11,7,1),0)</f>
        <v>0</v>
      </c>
      <c r="K48" s="370"/>
      <c r="L48" s="370"/>
      <c r="M48" s="370"/>
      <c r="N48" s="254" t="s">
        <v>6</v>
      </c>
      <c r="O48" s="288"/>
      <c r="P48" s="254" t="s">
        <v>15</v>
      </c>
      <c r="Q48" s="288"/>
      <c r="R48" s="254" t="s">
        <v>1</v>
      </c>
      <c r="S48" s="371">
        <f>J48*O48*Q48</f>
        <v>0</v>
      </c>
      <c r="T48" s="372"/>
      <c r="U48" s="372"/>
      <c r="V48" s="372"/>
      <c r="W48" s="254" t="s">
        <v>6</v>
      </c>
      <c r="X48" s="377"/>
      <c r="Y48" s="378"/>
      <c r="Z48" s="378"/>
      <c r="AA48" s="378"/>
      <c r="AB48" s="378"/>
      <c r="AC48" s="378"/>
      <c r="AD48" s="378"/>
      <c r="AE48" s="381"/>
      <c r="AH48" s="206"/>
      <c r="AI48" s="206"/>
      <c r="AJ48" s="206"/>
      <c r="AK48" s="206"/>
      <c r="AL48" s="206"/>
      <c r="AM48" s="206"/>
      <c r="AN48" s="206"/>
      <c r="AO48" s="206"/>
      <c r="AP48" s="206"/>
      <c r="AQ48" s="206"/>
      <c r="AR48" s="206"/>
      <c r="AS48" s="206"/>
      <c r="AT48" s="206"/>
      <c r="AU48" s="206"/>
    </row>
    <row r="49" spans="1:47" s="243" customFormat="1" ht="18" customHeight="1">
      <c r="C49" s="253"/>
      <c r="D49" s="253"/>
      <c r="E49" s="253"/>
      <c r="F49" s="253"/>
      <c r="G49" s="253"/>
      <c r="H49" s="253"/>
      <c r="I49" s="253"/>
      <c r="J49" s="131"/>
      <c r="K49" s="131"/>
      <c r="L49" s="131"/>
      <c r="M49" s="131"/>
      <c r="N49" s="269"/>
      <c r="O49" s="205"/>
      <c r="P49" s="269"/>
      <c r="Q49" s="269"/>
      <c r="R49" s="269"/>
      <c r="S49" s="231"/>
      <c r="T49" s="231"/>
      <c r="U49" s="231"/>
      <c r="V49" s="231"/>
      <c r="W49" s="269"/>
      <c r="X49" s="274"/>
      <c r="Y49" s="274"/>
      <c r="Z49" s="274"/>
      <c r="AA49" s="274"/>
      <c r="AB49" s="274"/>
      <c r="AC49" s="274"/>
      <c r="AD49" s="274"/>
      <c r="AE49" s="269"/>
      <c r="AH49" s="206"/>
      <c r="AI49" s="206"/>
      <c r="AJ49" s="206"/>
      <c r="AK49" s="206"/>
      <c r="AL49" s="206"/>
      <c r="AM49" s="206"/>
      <c r="AN49" s="206"/>
      <c r="AO49" s="206"/>
      <c r="AP49" s="206"/>
      <c r="AQ49" s="206"/>
      <c r="AR49" s="206"/>
      <c r="AS49" s="206"/>
      <c r="AT49" s="206"/>
      <c r="AU49" s="206"/>
    </row>
    <row r="50" spans="1:47" s="243" customFormat="1" ht="18" customHeight="1">
      <c r="C50" s="243" t="s">
        <v>21</v>
      </c>
      <c r="AH50" s="206"/>
      <c r="AI50" s="206"/>
      <c r="AJ50" s="206"/>
      <c r="AK50" s="206"/>
      <c r="AL50" s="206"/>
      <c r="AM50" s="206"/>
      <c r="AN50" s="206"/>
      <c r="AO50" s="206"/>
      <c r="AP50" s="206"/>
      <c r="AQ50" s="206"/>
      <c r="AR50" s="206"/>
      <c r="AS50" s="206"/>
      <c r="AT50" s="206"/>
      <c r="AU50" s="206"/>
    </row>
    <row r="51" spans="1:47" s="243" customFormat="1" ht="18" customHeight="1">
      <c r="C51" s="382" t="s">
        <v>16</v>
      </c>
      <c r="D51" s="383"/>
      <c r="E51" s="383"/>
      <c r="F51" s="383"/>
      <c r="G51" s="383"/>
      <c r="H51" s="383"/>
      <c r="I51" s="384"/>
      <c r="J51" s="357" t="s">
        <v>41</v>
      </c>
      <c r="K51" s="358"/>
      <c r="L51" s="358"/>
      <c r="M51" s="358"/>
      <c r="N51" s="359"/>
      <c r="O51" s="357" t="s">
        <v>19</v>
      </c>
      <c r="P51" s="359"/>
      <c r="Q51" s="357" t="s">
        <v>195</v>
      </c>
      <c r="R51" s="407"/>
      <c r="S51" s="357" t="s">
        <v>18</v>
      </c>
      <c r="T51" s="358"/>
      <c r="U51" s="358"/>
      <c r="V51" s="358"/>
      <c r="W51" s="358"/>
      <c r="X51" s="357" t="s">
        <v>17</v>
      </c>
      <c r="Y51" s="358"/>
      <c r="Z51" s="358"/>
      <c r="AA51" s="358"/>
      <c r="AB51" s="358"/>
      <c r="AC51" s="358"/>
      <c r="AD51" s="358"/>
      <c r="AE51" s="359"/>
      <c r="AH51" s="206"/>
      <c r="AI51" s="206"/>
      <c r="AJ51" s="206"/>
      <c r="AK51" s="206"/>
      <c r="AL51" s="206"/>
      <c r="AM51" s="206"/>
      <c r="AN51" s="206"/>
      <c r="AO51" s="206"/>
      <c r="AP51" s="206"/>
      <c r="AQ51" s="206"/>
      <c r="AR51" s="206"/>
      <c r="AS51" s="206"/>
      <c r="AT51" s="206"/>
      <c r="AU51" s="206"/>
    </row>
    <row r="52" spans="1:47" s="243" customFormat="1" ht="18" customHeight="1">
      <c r="C52" s="363" t="s">
        <v>23</v>
      </c>
      <c r="D52" s="364"/>
      <c r="E52" s="364"/>
      <c r="F52" s="364"/>
      <c r="G52" s="364"/>
      <c r="H52" s="364"/>
      <c r="I52" s="365"/>
      <c r="J52" s="385"/>
      <c r="K52" s="386"/>
      <c r="L52" s="386"/>
      <c r="M52" s="386"/>
      <c r="N52" s="387"/>
      <c r="O52" s="360"/>
      <c r="P52" s="362"/>
      <c r="Q52" s="408"/>
      <c r="R52" s="381"/>
      <c r="S52" s="360"/>
      <c r="T52" s="361"/>
      <c r="U52" s="361"/>
      <c r="V52" s="361"/>
      <c r="W52" s="361"/>
      <c r="X52" s="385"/>
      <c r="Y52" s="386"/>
      <c r="Z52" s="386"/>
      <c r="AA52" s="386"/>
      <c r="AB52" s="386"/>
      <c r="AC52" s="386"/>
      <c r="AD52" s="386"/>
      <c r="AE52" s="387"/>
      <c r="AH52" s="206"/>
      <c r="AI52" s="206"/>
      <c r="AJ52" s="206"/>
      <c r="AK52" s="206"/>
      <c r="AL52" s="206"/>
      <c r="AM52" s="206"/>
      <c r="AN52" s="206"/>
      <c r="AO52" s="206"/>
      <c r="AP52" s="206"/>
      <c r="AQ52" s="206"/>
      <c r="AR52" s="206"/>
      <c r="AS52" s="206"/>
      <c r="AT52" s="206"/>
      <c r="AU52" s="206"/>
    </row>
    <row r="53" spans="1:47" s="243" customFormat="1" ht="18" customHeight="1">
      <c r="C53" s="395" t="s">
        <v>96</v>
      </c>
      <c r="D53" s="396"/>
      <c r="E53" s="396"/>
      <c r="F53" s="396"/>
      <c r="G53" s="396"/>
      <c r="H53" s="396"/>
      <c r="I53" s="397"/>
      <c r="J53" s="371">
        <f>単価表!D38</f>
        <v>110</v>
      </c>
      <c r="K53" s="372"/>
      <c r="L53" s="372"/>
      <c r="M53" s="372"/>
      <c r="N53" s="254" t="s">
        <v>6</v>
      </c>
      <c r="O53" s="676">
        <f>SUM(O45:O48)</f>
        <v>0</v>
      </c>
      <c r="P53" s="229" t="s">
        <v>15</v>
      </c>
      <c r="Q53" s="681"/>
      <c r="R53" s="254" t="s">
        <v>1</v>
      </c>
      <c r="S53" s="371">
        <f>J53*O53*Q53</f>
        <v>0</v>
      </c>
      <c r="T53" s="372"/>
      <c r="U53" s="372"/>
      <c r="V53" s="372"/>
      <c r="W53" s="254" t="s">
        <v>6</v>
      </c>
      <c r="X53" s="388">
        <f>SUM(S53:S57)</f>
        <v>0</v>
      </c>
      <c r="Y53" s="374"/>
      <c r="Z53" s="374"/>
      <c r="AA53" s="374"/>
      <c r="AB53" s="374"/>
      <c r="AC53" s="374"/>
      <c r="AD53" s="374"/>
      <c r="AE53" s="379" t="s">
        <v>5</v>
      </c>
      <c r="AH53" s="206"/>
      <c r="AI53" s="206"/>
      <c r="AJ53" s="206"/>
      <c r="AK53" s="206"/>
      <c r="AL53" s="206"/>
      <c r="AM53" s="206"/>
      <c r="AN53" s="206"/>
      <c r="AO53" s="206"/>
      <c r="AP53" s="206"/>
      <c r="AQ53" s="206"/>
      <c r="AR53" s="206"/>
      <c r="AS53" s="206"/>
      <c r="AT53" s="206"/>
      <c r="AU53" s="206"/>
    </row>
    <row r="54" spans="1:47" s="202" customFormat="1" ht="18" customHeight="1">
      <c r="C54" s="348" t="s">
        <v>203</v>
      </c>
      <c r="D54" s="389"/>
      <c r="E54" s="389"/>
      <c r="F54" s="389"/>
      <c r="G54" s="389"/>
      <c r="H54" s="389"/>
      <c r="I54" s="349"/>
      <c r="J54" s="371">
        <f>単価表!D39</f>
        <v>4150</v>
      </c>
      <c r="K54" s="372"/>
      <c r="L54" s="372"/>
      <c r="M54" s="372"/>
      <c r="N54" s="275" t="s">
        <v>6</v>
      </c>
      <c r="O54" s="677">
        <f>O47</f>
        <v>0</v>
      </c>
      <c r="P54" s="229" t="s">
        <v>15</v>
      </c>
      <c r="Q54" s="681"/>
      <c r="R54" s="254" t="s">
        <v>1</v>
      </c>
      <c r="S54" s="371">
        <f>J54*O54*Q54</f>
        <v>0</v>
      </c>
      <c r="T54" s="372"/>
      <c r="U54" s="372"/>
      <c r="V54" s="372"/>
      <c r="W54" s="276" t="s">
        <v>6</v>
      </c>
      <c r="X54" s="375"/>
      <c r="Y54" s="376"/>
      <c r="Z54" s="376"/>
      <c r="AA54" s="376"/>
      <c r="AB54" s="376"/>
      <c r="AC54" s="376"/>
      <c r="AD54" s="376"/>
      <c r="AE54" s="380"/>
      <c r="AH54" s="199"/>
      <c r="AI54" s="199"/>
      <c r="AJ54" s="199"/>
      <c r="AK54" s="199"/>
      <c r="AL54" s="233"/>
      <c r="AM54" s="199"/>
      <c r="AN54" s="199"/>
      <c r="AO54" s="199"/>
      <c r="AP54" s="199"/>
      <c r="AQ54" s="199"/>
      <c r="AR54" s="199"/>
      <c r="AS54" s="199"/>
      <c r="AT54" s="199"/>
      <c r="AU54" s="199"/>
    </row>
    <row r="55" spans="1:47" s="202" customFormat="1" ht="18" customHeight="1">
      <c r="C55" s="348" t="s">
        <v>219</v>
      </c>
      <c r="D55" s="390"/>
      <c r="E55" s="390"/>
      <c r="F55" s="390"/>
      <c r="G55" s="390"/>
      <c r="H55" s="390"/>
      <c r="I55" s="391"/>
      <c r="J55" s="371">
        <f>単価表!D40</f>
        <v>1660</v>
      </c>
      <c r="K55" s="392"/>
      <c r="L55" s="392"/>
      <c r="M55" s="392"/>
      <c r="N55" s="277" t="s">
        <v>6</v>
      </c>
      <c r="O55" s="678">
        <f>O48</f>
        <v>0</v>
      </c>
      <c r="P55" s="252" t="s">
        <v>15</v>
      </c>
      <c r="Q55" s="682"/>
      <c r="R55" s="229" t="s">
        <v>1</v>
      </c>
      <c r="S55" s="371">
        <f>J55*O55*Q55</f>
        <v>0</v>
      </c>
      <c r="T55" s="392"/>
      <c r="U55" s="392"/>
      <c r="V55" s="392"/>
      <c r="W55" s="278" t="s">
        <v>6</v>
      </c>
      <c r="X55" s="375"/>
      <c r="Y55" s="376"/>
      <c r="Z55" s="376"/>
      <c r="AA55" s="376"/>
      <c r="AB55" s="376"/>
      <c r="AC55" s="376"/>
      <c r="AD55" s="376"/>
      <c r="AE55" s="380"/>
      <c r="AH55" s="199"/>
      <c r="AI55" s="199"/>
      <c r="AJ55" s="199"/>
      <c r="AK55" s="199"/>
      <c r="AL55" s="233"/>
      <c r="AM55" s="199"/>
      <c r="AN55" s="199"/>
      <c r="AO55" s="199"/>
      <c r="AP55" s="199"/>
      <c r="AQ55" s="199"/>
      <c r="AR55" s="199"/>
      <c r="AS55" s="199"/>
      <c r="AT55" s="199"/>
      <c r="AU55" s="199"/>
    </row>
    <row r="56" spans="1:47" s="202" customFormat="1" ht="18" customHeight="1">
      <c r="C56" s="400" t="s">
        <v>34</v>
      </c>
      <c r="D56" s="401"/>
      <c r="E56" s="401"/>
      <c r="F56" s="401"/>
      <c r="G56" s="402"/>
      <c r="H56" s="398"/>
      <c r="I56" s="399"/>
      <c r="J56" s="388">
        <f>IF(AH58=1,IFERROR(VLOOKUP(C41,単価表!$A$15:$D$23,4,1),0),IF(AH58=2,IFERROR(VLOOKUP(C41,単価表!$A$27:$D$35,4,1),0),))</f>
        <v>0</v>
      </c>
      <c r="K56" s="410"/>
      <c r="L56" s="410"/>
      <c r="M56" s="410"/>
      <c r="N56" s="411" t="s">
        <v>6</v>
      </c>
      <c r="O56" s="679">
        <f>IF(J56&gt;0,SUM(O45:O48),)</f>
        <v>0</v>
      </c>
      <c r="P56" s="379" t="s">
        <v>15</v>
      </c>
      <c r="Q56" s="683"/>
      <c r="R56" s="409" t="s">
        <v>1</v>
      </c>
      <c r="S56" s="403">
        <f>J56*O56*Q56</f>
        <v>0</v>
      </c>
      <c r="T56" s="404"/>
      <c r="U56" s="404"/>
      <c r="V56" s="404"/>
      <c r="W56" s="393" t="s">
        <v>6</v>
      </c>
      <c r="X56" s="375"/>
      <c r="Y56" s="376"/>
      <c r="Z56" s="376"/>
      <c r="AA56" s="376"/>
      <c r="AB56" s="376"/>
      <c r="AC56" s="376"/>
      <c r="AD56" s="376"/>
      <c r="AE56" s="380"/>
      <c r="AH56" s="279">
        <f>IF(H56="○",1,)</f>
        <v>0</v>
      </c>
      <c r="AI56" s="279"/>
      <c r="AJ56" s="279"/>
      <c r="AK56" s="279"/>
      <c r="AL56" s="279"/>
      <c r="AM56" s="199"/>
      <c r="AN56" s="199"/>
      <c r="AO56" s="199"/>
      <c r="AP56" s="199"/>
      <c r="AQ56" s="199"/>
      <c r="AR56" s="199"/>
      <c r="AS56" s="199"/>
      <c r="AT56" s="199"/>
      <c r="AU56" s="199"/>
    </row>
    <row r="57" spans="1:47" s="202" customFormat="1" ht="18" customHeight="1">
      <c r="C57" s="395" t="s">
        <v>35</v>
      </c>
      <c r="D57" s="396"/>
      <c r="E57" s="396"/>
      <c r="F57" s="396"/>
      <c r="G57" s="397"/>
      <c r="H57" s="398"/>
      <c r="I57" s="399"/>
      <c r="J57" s="405"/>
      <c r="K57" s="406"/>
      <c r="L57" s="406"/>
      <c r="M57" s="406"/>
      <c r="N57" s="412"/>
      <c r="O57" s="680"/>
      <c r="P57" s="415"/>
      <c r="Q57" s="684"/>
      <c r="R57" s="381"/>
      <c r="S57" s="405"/>
      <c r="T57" s="406"/>
      <c r="U57" s="406"/>
      <c r="V57" s="406"/>
      <c r="W57" s="394"/>
      <c r="X57" s="377"/>
      <c r="Y57" s="378"/>
      <c r="Z57" s="378"/>
      <c r="AA57" s="378"/>
      <c r="AB57" s="378"/>
      <c r="AC57" s="378"/>
      <c r="AD57" s="378"/>
      <c r="AE57" s="381"/>
      <c r="AH57" s="279">
        <f>IF(H57="○",2,)</f>
        <v>0</v>
      </c>
      <c r="AI57" s="279"/>
      <c r="AJ57" s="279"/>
      <c r="AK57" s="279"/>
      <c r="AL57" s="279"/>
      <c r="AM57" s="199"/>
      <c r="AN57" s="199"/>
      <c r="AO57" s="199"/>
      <c r="AP57" s="199"/>
      <c r="AQ57" s="199"/>
      <c r="AR57" s="199"/>
      <c r="AS57" s="199"/>
      <c r="AT57" s="199"/>
      <c r="AU57" s="199"/>
    </row>
    <row r="58" spans="1:47" s="202" customFormat="1" ht="18" customHeight="1">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1"/>
      <c r="AA58" s="281"/>
      <c r="AB58" s="281"/>
      <c r="AC58" s="281"/>
      <c r="AD58" s="281"/>
      <c r="AE58" s="282"/>
      <c r="AH58" s="279">
        <f>SUM(AH56:AH57)</f>
        <v>0</v>
      </c>
      <c r="AI58" s="279"/>
      <c r="AJ58" s="279"/>
      <c r="AK58" s="279"/>
      <c r="AL58" s="279"/>
      <c r="AM58" s="199"/>
      <c r="AN58" s="199"/>
      <c r="AO58" s="199"/>
      <c r="AP58" s="199"/>
      <c r="AQ58" s="199"/>
      <c r="AR58" s="199"/>
      <c r="AS58" s="199"/>
      <c r="AT58" s="199"/>
      <c r="AU58" s="199"/>
    </row>
    <row r="59" spans="1:47" s="202" customFormat="1" ht="18" customHeight="1">
      <c r="C59" s="283" t="s">
        <v>25</v>
      </c>
      <c r="AH59" s="199"/>
      <c r="AI59" s="199"/>
      <c r="AJ59" s="199"/>
      <c r="AK59" s="199"/>
      <c r="AL59" s="199"/>
      <c r="AM59" s="199"/>
      <c r="AN59" s="199"/>
      <c r="AO59" s="199"/>
      <c r="AP59" s="199"/>
      <c r="AQ59" s="199"/>
      <c r="AR59" s="199"/>
      <c r="AS59" s="199"/>
      <c r="AT59" s="199"/>
      <c r="AU59" s="199"/>
    </row>
    <row r="60" spans="1:47" s="202" customFormat="1" ht="18" customHeight="1">
      <c r="A60" s="68"/>
      <c r="B60" s="68"/>
      <c r="C60" s="326" t="s">
        <v>220</v>
      </c>
      <c r="D60" s="326"/>
      <c r="E60" s="326"/>
      <c r="F60" s="326"/>
      <c r="G60" s="326"/>
      <c r="H60" s="326"/>
      <c r="I60" s="326"/>
      <c r="J60" s="326"/>
      <c r="K60" s="326"/>
      <c r="L60" s="326"/>
      <c r="M60" s="326"/>
      <c r="N60" s="326"/>
      <c r="O60" s="326"/>
      <c r="P60" s="326"/>
      <c r="Q60" s="326"/>
      <c r="R60" s="326" t="s">
        <v>230</v>
      </c>
      <c r="S60" s="326"/>
      <c r="T60" s="326"/>
      <c r="U60" s="326"/>
      <c r="V60" s="326"/>
      <c r="W60" s="326"/>
      <c r="X60" s="326"/>
      <c r="Y60" s="326"/>
      <c r="Z60" s="326"/>
      <c r="AA60" s="326"/>
      <c r="AB60" s="326"/>
      <c r="AC60" s="326"/>
      <c r="AD60" s="326"/>
      <c r="AE60" s="326"/>
      <c r="AF60" s="326"/>
      <c r="AG60" s="68"/>
      <c r="AH60" s="199"/>
      <c r="AI60" s="199"/>
      <c r="AJ60" s="199"/>
      <c r="AK60" s="199"/>
      <c r="AL60" s="199"/>
      <c r="AM60" s="199"/>
      <c r="AN60" s="199"/>
      <c r="AO60" s="199"/>
      <c r="AP60" s="199"/>
      <c r="AQ60" s="199"/>
      <c r="AR60" s="199"/>
      <c r="AS60" s="199"/>
      <c r="AT60" s="199"/>
      <c r="AU60" s="199"/>
    </row>
    <row r="61" spans="1:47" s="202" customFormat="1" ht="18" customHeight="1">
      <c r="A61" s="68"/>
      <c r="B61" s="68"/>
      <c r="C61" s="326" t="s">
        <v>221</v>
      </c>
      <c r="D61" s="326"/>
      <c r="E61" s="326"/>
      <c r="F61" s="326"/>
      <c r="G61" s="326"/>
      <c r="H61" s="326"/>
      <c r="I61" s="326"/>
      <c r="J61" s="326"/>
      <c r="K61" s="326"/>
      <c r="L61" s="326"/>
      <c r="M61" s="326"/>
      <c r="N61" s="326"/>
      <c r="O61" s="326"/>
      <c r="P61" s="326"/>
      <c r="Q61" s="326"/>
      <c r="R61" s="326" t="s">
        <v>231</v>
      </c>
      <c r="S61" s="326"/>
      <c r="T61" s="326"/>
      <c r="U61" s="326"/>
      <c r="V61" s="326"/>
      <c r="W61" s="326"/>
      <c r="X61" s="326"/>
      <c r="Y61" s="326"/>
      <c r="Z61" s="326"/>
      <c r="AA61" s="326"/>
      <c r="AB61" s="326"/>
      <c r="AC61" s="326"/>
      <c r="AD61" s="326"/>
      <c r="AE61" s="326"/>
      <c r="AF61" s="326"/>
      <c r="AG61" s="68"/>
      <c r="AH61" s="199"/>
      <c r="AI61" s="199"/>
      <c r="AJ61" s="199"/>
      <c r="AK61" s="199"/>
      <c r="AL61" s="199"/>
      <c r="AM61" s="199"/>
      <c r="AN61" s="199"/>
      <c r="AO61" s="199"/>
      <c r="AP61" s="199"/>
      <c r="AQ61" s="199"/>
      <c r="AR61" s="199"/>
      <c r="AS61" s="199"/>
      <c r="AT61" s="199"/>
      <c r="AU61" s="199"/>
    </row>
    <row r="62" spans="1:47" s="202" customFormat="1" ht="18" customHeight="1">
      <c r="A62" s="68"/>
      <c r="B62" s="68"/>
      <c r="C62" s="326" t="s">
        <v>222</v>
      </c>
      <c r="D62" s="326"/>
      <c r="E62" s="326"/>
      <c r="F62" s="326"/>
      <c r="G62" s="326"/>
      <c r="H62" s="326"/>
      <c r="I62" s="326"/>
      <c r="J62" s="326"/>
      <c r="K62" s="326"/>
      <c r="L62" s="326"/>
      <c r="M62" s="326"/>
      <c r="N62" s="326"/>
      <c r="O62" s="326"/>
      <c r="P62" s="326"/>
      <c r="Q62" s="326"/>
      <c r="R62" s="326" t="s">
        <v>232</v>
      </c>
      <c r="S62" s="326"/>
      <c r="T62" s="326"/>
      <c r="U62" s="326"/>
      <c r="V62" s="326"/>
      <c r="W62" s="326"/>
      <c r="X62" s="326"/>
      <c r="Y62" s="326"/>
      <c r="Z62" s="326"/>
      <c r="AA62" s="326"/>
      <c r="AB62" s="326"/>
      <c r="AC62" s="326"/>
      <c r="AD62" s="326"/>
      <c r="AE62" s="326"/>
      <c r="AF62" s="326"/>
      <c r="AG62" s="68"/>
      <c r="AH62" s="199"/>
      <c r="AI62" s="199"/>
      <c r="AJ62" s="199"/>
      <c r="AK62" s="199"/>
      <c r="AL62" s="199"/>
      <c r="AM62" s="199"/>
      <c r="AN62" s="199"/>
      <c r="AO62" s="199"/>
      <c r="AP62" s="199"/>
      <c r="AQ62" s="199"/>
      <c r="AR62" s="199"/>
      <c r="AS62" s="199"/>
      <c r="AT62" s="199"/>
      <c r="AU62" s="199"/>
    </row>
    <row r="63" spans="1:47" s="202" customFormat="1" ht="18" customHeight="1">
      <c r="A63" s="68"/>
      <c r="B63" s="215"/>
      <c r="C63" s="326" t="s">
        <v>223</v>
      </c>
      <c r="D63" s="327"/>
      <c r="E63" s="327"/>
      <c r="F63" s="327"/>
      <c r="G63" s="327"/>
      <c r="H63" s="327"/>
      <c r="I63" s="327"/>
      <c r="J63" s="327"/>
      <c r="K63" s="327"/>
      <c r="L63" s="327"/>
      <c r="M63" s="327"/>
      <c r="N63" s="327"/>
      <c r="O63" s="327"/>
      <c r="P63" s="327"/>
      <c r="Q63" s="327"/>
      <c r="R63" s="328" t="s">
        <v>235</v>
      </c>
      <c r="S63" s="327"/>
      <c r="T63" s="327"/>
      <c r="U63" s="327"/>
      <c r="V63" s="327"/>
      <c r="W63" s="327"/>
      <c r="X63" s="327"/>
      <c r="Y63" s="327"/>
      <c r="Z63" s="327"/>
      <c r="AA63" s="327"/>
      <c r="AB63" s="327"/>
      <c r="AC63" s="327"/>
      <c r="AD63" s="327"/>
      <c r="AE63" s="327"/>
      <c r="AF63" s="329"/>
      <c r="AG63" s="215"/>
      <c r="AH63" s="199"/>
      <c r="AI63" s="199"/>
      <c r="AJ63" s="199"/>
      <c r="AK63" s="199"/>
      <c r="AL63" s="199"/>
      <c r="AM63" s="199"/>
      <c r="AN63" s="199"/>
      <c r="AO63" s="199"/>
      <c r="AP63" s="199"/>
      <c r="AQ63" s="199"/>
      <c r="AR63" s="199"/>
      <c r="AS63" s="199"/>
      <c r="AT63" s="199"/>
      <c r="AU63" s="199"/>
    </row>
    <row r="64" spans="1:47" s="202" customFormat="1" ht="18" customHeight="1">
      <c r="A64" s="325"/>
      <c r="B64" s="325"/>
      <c r="C64" s="326" t="s">
        <v>224</v>
      </c>
      <c r="D64" s="327"/>
      <c r="E64" s="327"/>
      <c r="F64" s="327"/>
      <c r="G64" s="327"/>
      <c r="H64" s="327"/>
      <c r="I64" s="327"/>
      <c r="J64" s="327"/>
      <c r="K64" s="327"/>
      <c r="L64" s="327"/>
      <c r="M64" s="327"/>
      <c r="N64" s="327"/>
      <c r="O64" s="327"/>
      <c r="P64" s="327"/>
      <c r="Q64" s="327"/>
      <c r="R64" s="328" t="s">
        <v>236</v>
      </c>
      <c r="S64" s="327"/>
      <c r="T64" s="327"/>
      <c r="U64" s="327"/>
      <c r="V64" s="327"/>
      <c r="W64" s="327"/>
      <c r="X64" s="327"/>
      <c r="Y64" s="327"/>
      <c r="Z64" s="327"/>
      <c r="AA64" s="327"/>
      <c r="AB64" s="327"/>
      <c r="AC64" s="327"/>
      <c r="AD64" s="327"/>
      <c r="AE64" s="327"/>
      <c r="AF64" s="326"/>
      <c r="AG64" s="68"/>
      <c r="AH64" s="199"/>
      <c r="AI64" s="199"/>
      <c r="AJ64" s="199"/>
      <c r="AK64" s="199"/>
      <c r="AL64" s="199"/>
      <c r="AM64" s="199"/>
      <c r="AN64" s="199"/>
      <c r="AO64" s="199"/>
      <c r="AP64" s="199"/>
      <c r="AQ64" s="199"/>
      <c r="AR64" s="199"/>
      <c r="AS64" s="199"/>
      <c r="AT64" s="199"/>
      <c r="AU64" s="199"/>
    </row>
    <row r="65" spans="1:47" s="202" customFormat="1" ht="18" customHeight="1">
      <c r="A65" s="68"/>
      <c r="B65" s="68"/>
      <c r="C65" s="326" t="s">
        <v>225</v>
      </c>
      <c r="D65" s="326"/>
      <c r="E65" s="326"/>
      <c r="F65" s="326"/>
      <c r="G65" s="326"/>
      <c r="H65" s="326"/>
      <c r="I65" s="326"/>
      <c r="J65" s="326"/>
      <c r="K65" s="326"/>
      <c r="L65" s="326"/>
      <c r="M65" s="326"/>
      <c r="N65" s="326"/>
      <c r="O65" s="326"/>
      <c r="P65" s="326"/>
      <c r="Q65" s="326"/>
      <c r="R65" s="326" t="s">
        <v>233</v>
      </c>
      <c r="S65" s="326"/>
      <c r="T65" s="326"/>
      <c r="U65" s="326"/>
      <c r="V65" s="326"/>
      <c r="W65" s="326"/>
      <c r="X65" s="326"/>
      <c r="Y65" s="326"/>
      <c r="Z65" s="326"/>
      <c r="AA65" s="326"/>
      <c r="AB65" s="326"/>
      <c r="AC65" s="326"/>
      <c r="AD65" s="326"/>
      <c r="AE65" s="326"/>
      <c r="AF65" s="326"/>
      <c r="AG65" s="68"/>
      <c r="AH65" s="199"/>
      <c r="AI65" s="199"/>
      <c r="AJ65" s="199"/>
      <c r="AK65" s="199"/>
      <c r="AL65" s="199"/>
      <c r="AM65" s="199"/>
      <c r="AN65" s="199"/>
      <c r="AO65" s="199"/>
      <c r="AP65" s="199"/>
      <c r="AQ65" s="199"/>
      <c r="AR65" s="199"/>
      <c r="AS65" s="199"/>
      <c r="AT65" s="199"/>
      <c r="AU65" s="199"/>
    </row>
    <row r="66" spans="1:47" s="202" customFormat="1" ht="18" customHeight="1">
      <c r="A66" s="68"/>
      <c r="B66" s="68"/>
      <c r="C66" s="327" t="s">
        <v>226</v>
      </c>
      <c r="D66" s="326"/>
      <c r="E66" s="326"/>
      <c r="F66" s="326"/>
      <c r="G66" s="326"/>
      <c r="H66" s="326"/>
      <c r="I66" s="326"/>
      <c r="J66" s="326"/>
      <c r="K66" s="326"/>
      <c r="L66" s="326"/>
      <c r="M66" s="326"/>
      <c r="N66" s="326"/>
      <c r="O66" s="326"/>
      <c r="P66" s="326"/>
      <c r="Q66" s="326"/>
      <c r="R66" s="326" t="s">
        <v>234</v>
      </c>
      <c r="S66" s="326"/>
      <c r="T66" s="326"/>
      <c r="U66" s="326"/>
      <c r="V66" s="326"/>
      <c r="W66" s="326"/>
      <c r="X66" s="326"/>
      <c r="Y66" s="326"/>
      <c r="Z66" s="326"/>
      <c r="AA66" s="326"/>
      <c r="AB66" s="326"/>
      <c r="AC66" s="326"/>
      <c r="AD66" s="326"/>
      <c r="AE66" s="326"/>
      <c r="AF66" s="326"/>
      <c r="AG66" s="68"/>
      <c r="AH66" s="199"/>
      <c r="AI66" s="199"/>
      <c r="AJ66" s="199"/>
      <c r="AK66" s="199"/>
      <c r="AL66" s="199"/>
      <c r="AM66" s="199"/>
      <c r="AN66" s="199"/>
      <c r="AO66" s="199"/>
      <c r="AP66" s="199"/>
      <c r="AQ66" s="199"/>
      <c r="AR66" s="199"/>
      <c r="AS66" s="199"/>
      <c r="AT66" s="199"/>
      <c r="AU66" s="199"/>
    </row>
    <row r="67" spans="1:47" s="202" customFormat="1" ht="18" customHeight="1">
      <c r="A67" s="68"/>
      <c r="B67" s="68"/>
      <c r="C67" s="326" t="s">
        <v>237</v>
      </c>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68"/>
      <c r="AH67" s="199"/>
      <c r="AI67" s="199"/>
      <c r="AJ67" s="199"/>
      <c r="AK67" s="199"/>
      <c r="AL67" s="199"/>
      <c r="AM67" s="199"/>
      <c r="AN67" s="199"/>
      <c r="AO67" s="199"/>
      <c r="AP67" s="199"/>
      <c r="AQ67" s="199"/>
      <c r="AR67" s="199"/>
      <c r="AS67" s="199"/>
      <c r="AT67" s="199"/>
      <c r="AU67" s="199"/>
    </row>
    <row r="68" spans="1:47" s="202" customFormat="1" ht="18" customHeight="1">
      <c r="A68" s="68"/>
      <c r="B68" s="68"/>
      <c r="C68" s="326" t="s">
        <v>238</v>
      </c>
      <c r="D68" s="326"/>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68"/>
      <c r="AH68" s="199"/>
      <c r="AI68" s="199"/>
      <c r="AJ68" s="199"/>
      <c r="AK68" s="199"/>
      <c r="AL68" s="199"/>
      <c r="AM68" s="199"/>
      <c r="AN68" s="199"/>
      <c r="AO68" s="199"/>
      <c r="AP68" s="199"/>
      <c r="AQ68" s="199"/>
      <c r="AR68" s="199"/>
      <c r="AS68" s="199"/>
      <c r="AT68" s="199"/>
      <c r="AU68" s="199"/>
    </row>
    <row r="69" spans="1:47" s="202" customFormat="1" ht="18" customHeight="1">
      <c r="A69" s="68"/>
      <c r="B69" s="68"/>
      <c r="C69" s="326" t="s">
        <v>227</v>
      </c>
      <c r="D69" s="326"/>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68"/>
      <c r="AH69" s="199"/>
      <c r="AI69" s="199"/>
      <c r="AJ69" s="199"/>
      <c r="AK69" s="199"/>
      <c r="AL69" s="199"/>
      <c r="AM69" s="199"/>
      <c r="AN69" s="199"/>
      <c r="AO69" s="199"/>
      <c r="AP69" s="199"/>
      <c r="AQ69" s="199"/>
      <c r="AR69" s="199"/>
      <c r="AS69" s="199"/>
      <c r="AT69" s="199"/>
      <c r="AU69" s="199"/>
    </row>
    <row r="70" spans="1:47" s="202" customFormat="1" ht="18" customHeight="1">
      <c r="A70" s="68"/>
      <c r="B70" s="68"/>
      <c r="C70" s="326" t="s">
        <v>228</v>
      </c>
      <c r="D70" s="326"/>
      <c r="E70" s="326"/>
      <c r="F70" s="326"/>
      <c r="G70" s="326"/>
      <c r="H70" s="326"/>
      <c r="I70" s="326"/>
      <c r="J70" s="326"/>
      <c r="K70" s="326"/>
      <c r="L70" s="326"/>
      <c r="M70" s="326"/>
      <c r="N70" s="326"/>
      <c r="O70" s="326"/>
      <c r="P70" s="326"/>
      <c r="Q70" s="326"/>
      <c r="R70" s="326"/>
      <c r="S70" s="326"/>
      <c r="T70" s="326"/>
      <c r="U70" s="326"/>
      <c r="V70" s="326"/>
      <c r="W70" s="326"/>
      <c r="X70" s="326"/>
      <c r="Y70" s="326"/>
      <c r="Z70" s="326"/>
      <c r="AA70" s="326"/>
      <c r="AB70" s="326"/>
      <c r="AC70" s="326"/>
      <c r="AD70" s="326"/>
      <c r="AE70" s="326"/>
      <c r="AF70" s="326"/>
      <c r="AG70" s="68"/>
      <c r="AH70" s="199"/>
      <c r="AI70" s="199"/>
      <c r="AJ70" s="199"/>
      <c r="AK70" s="199"/>
      <c r="AL70" s="199"/>
      <c r="AM70" s="199"/>
      <c r="AN70" s="199"/>
      <c r="AO70" s="199"/>
      <c r="AP70" s="199"/>
      <c r="AQ70" s="199"/>
      <c r="AR70" s="199"/>
      <c r="AS70" s="199"/>
      <c r="AT70" s="199"/>
      <c r="AU70" s="199"/>
    </row>
    <row r="71" spans="1:47" s="202" customFormat="1" ht="18" customHeight="1">
      <c r="A71" s="68"/>
      <c r="B71" s="68"/>
      <c r="C71" s="326" t="s">
        <v>239</v>
      </c>
      <c r="D71" s="326"/>
      <c r="E71" s="326"/>
      <c r="F71" s="326"/>
      <c r="G71" s="326"/>
      <c r="H71" s="326"/>
      <c r="I71" s="326"/>
      <c r="J71" s="326"/>
      <c r="K71" s="326"/>
      <c r="L71" s="326"/>
      <c r="M71" s="326"/>
      <c r="N71" s="326"/>
      <c r="O71" s="326"/>
      <c r="P71" s="326"/>
      <c r="Q71" s="326"/>
      <c r="R71" s="326"/>
      <c r="S71" s="326"/>
      <c r="T71" s="326"/>
      <c r="U71" s="326"/>
      <c r="V71" s="326"/>
      <c r="W71" s="326"/>
      <c r="X71" s="326"/>
      <c r="Y71" s="326"/>
      <c r="Z71" s="326"/>
      <c r="AA71" s="326"/>
      <c r="AB71" s="326"/>
      <c r="AC71" s="326"/>
      <c r="AD71" s="326"/>
      <c r="AE71" s="326"/>
      <c r="AF71" s="326"/>
      <c r="AG71" s="68"/>
      <c r="AH71" s="199"/>
      <c r="AI71" s="199"/>
      <c r="AJ71" s="199"/>
      <c r="AK71" s="199"/>
      <c r="AL71" s="199"/>
      <c r="AM71" s="199"/>
      <c r="AN71" s="199"/>
      <c r="AO71" s="199"/>
      <c r="AP71" s="199"/>
      <c r="AQ71" s="199"/>
      <c r="AR71" s="199"/>
      <c r="AS71" s="199"/>
      <c r="AT71" s="199"/>
      <c r="AU71" s="199"/>
    </row>
    <row r="72" spans="1:47" s="202" customFormat="1" ht="18" customHeight="1">
      <c r="A72" s="68"/>
      <c r="B72" s="68"/>
      <c r="C72" s="326" t="s">
        <v>229</v>
      </c>
      <c r="D72" s="326"/>
      <c r="E72" s="326"/>
      <c r="F72" s="326"/>
      <c r="G72" s="326"/>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F72" s="326"/>
      <c r="AG72" s="68"/>
      <c r="AH72" s="199"/>
      <c r="AI72" s="199"/>
      <c r="AJ72" s="199"/>
      <c r="AK72" s="199"/>
      <c r="AL72" s="199"/>
      <c r="AM72" s="199"/>
      <c r="AN72" s="199"/>
      <c r="AO72" s="199"/>
      <c r="AP72" s="199"/>
      <c r="AQ72" s="199"/>
      <c r="AR72" s="199"/>
      <c r="AS72" s="199"/>
      <c r="AT72" s="199"/>
      <c r="AU72" s="199"/>
    </row>
    <row r="73" spans="1:47" s="202" customFormat="1" ht="18" customHeight="1">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199"/>
      <c r="AI73" s="199"/>
      <c r="AJ73" s="199"/>
      <c r="AK73" s="199"/>
      <c r="AL73" s="199"/>
      <c r="AM73" s="199"/>
      <c r="AN73" s="199"/>
      <c r="AO73" s="199"/>
      <c r="AP73" s="199"/>
      <c r="AQ73" s="199"/>
      <c r="AR73" s="199"/>
      <c r="AS73" s="199"/>
      <c r="AT73" s="199"/>
      <c r="AU73" s="199"/>
    </row>
    <row r="74" spans="1:47" s="202" customFormat="1" ht="18" customHeight="1">
      <c r="AH74" s="199"/>
      <c r="AI74" s="199"/>
      <c r="AJ74" s="199"/>
      <c r="AK74" s="199"/>
      <c r="AL74" s="199"/>
      <c r="AM74" s="199"/>
      <c r="AN74" s="199"/>
      <c r="AO74" s="199"/>
      <c r="AP74" s="199"/>
      <c r="AQ74" s="199"/>
      <c r="AR74" s="199"/>
      <c r="AS74" s="199"/>
      <c r="AT74" s="199"/>
      <c r="AU74" s="199"/>
    </row>
    <row r="75" spans="1:47" s="202" customFormat="1" ht="18" customHeight="1">
      <c r="C75" s="201"/>
      <c r="D75" s="201"/>
      <c r="E75" s="201"/>
      <c r="F75" s="201"/>
      <c r="G75" s="201"/>
      <c r="H75" s="201"/>
      <c r="I75" s="201"/>
      <c r="J75" s="201"/>
      <c r="K75" s="201"/>
      <c r="L75" s="201"/>
      <c r="M75" s="201"/>
      <c r="N75" s="201"/>
      <c r="O75" s="201"/>
      <c r="P75" s="201"/>
      <c r="Q75" s="201"/>
      <c r="R75" s="201"/>
      <c r="S75" s="201"/>
      <c r="T75" s="201"/>
      <c r="U75" s="201"/>
      <c r="V75" s="201"/>
      <c r="W75" s="201"/>
      <c r="X75" s="201"/>
      <c r="AH75" s="199"/>
      <c r="AI75" s="199"/>
      <c r="AJ75" s="199"/>
      <c r="AK75" s="199"/>
      <c r="AL75" s="199"/>
      <c r="AM75" s="199"/>
      <c r="AN75" s="199"/>
      <c r="AO75" s="199"/>
      <c r="AP75" s="199"/>
      <c r="AQ75" s="199"/>
      <c r="AR75" s="199"/>
      <c r="AS75" s="199"/>
      <c r="AT75" s="199"/>
      <c r="AU75" s="199"/>
    </row>
  </sheetData>
  <sheetProtection sheet="1" scenarios="1"/>
  <protectedRanges>
    <protectedRange sqref="H56:H57" name="範囲1"/>
  </protectedRanges>
  <mergeCells count="64">
    <mergeCell ref="C53:I53"/>
    <mergeCell ref="J56:M57"/>
    <mergeCell ref="N56:N57"/>
    <mergeCell ref="O56:O57"/>
    <mergeCell ref="P56:P57"/>
    <mergeCell ref="S56:V57"/>
    <mergeCell ref="Q43:R44"/>
    <mergeCell ref="Q51:R52"/>
    <mergeCell ref="Q56:Q57"/>
    <mergeCell ref="R56:R57"/>
    <mergeCell ref="S55:V55"/>
    <mergeCell ref="S47:V47"/>
    <mergeCell ref="X51:AE52"/>
    <mergeCell ref="C52:I52"/>
    <mergeCell ref="J53:M53"/>
    <mergeCell ref="S53:V53"/>
    <mergeCell ref="X53:AD57"/>
    <mergeCell ref="AE53:AE57"/>
    <mergeCell ref="C54:I54"/>
    <mergeCell ref="J54:M54"/>
    <mergeCell ref="S54:V54"/>
    <mergeCell ref="C55:I55"/>
    <mergeCell ref="J55:M55"/>
    <mergeCell ref="W56:W57"/>
    <mergeCell ref="C57:G57"/>
    <mergeCell ref="H57:I57"/>
    <mergeCell ref="C56:G56"/>
    <mergeCell ref="H56:I56"/>
    <mergeCell ref="C48:I48"/>
    <mergeCell ref="J48:M48"/>
    <mergeCell ref="S48:V48"/>
    <mergeCell ref="C51:I51"/>
    <mergeCell ref="J51:N52"/>
    <mergeCell ref="O51:P52"/>
    <mergeCell ref="S51:W52"/>
    <mergeCell ref="X43:AE44"/>
    <mergeCell ref="C44:I44"/>
    <mergeCell ref="C45:I45"/>
    <mergeCell ref="J45:M45"/>
    <mergeCell ref="S45:V45"/>
    <mergeCell ref="X45:AD48"/>
    <mergeCell ref="AE45:AE48"/>
    <mergeCell ref="C46:I46"/>
    <mergeCell ref="J46:M46"/>
    <mergeCell ref="S46:V46"/>
    <mergeCell ref="C43:I43"/>
    <mergeCell ref="J43:N44"/>
    <mergeCell ref="O43:P44"/>
    <mergeCell ref="S43:W44"/>
    <mergeCell ref="C47:I47"/>
    <mergeCell ref="J47:M47"/>
    <mergeCell ref="C40:D40"/>
    <mergeCell ref="T16:V17"/>
    <mergeCell ref="W16:AF17"/>
    <mergeCell ref="T19:V20"/>
    <mergeCell ref="W19:AF20"/>
    <mergeCell ref="C26:AE27"/>
    <mergeCell ref="L36:P37"/>
    <mergeCell ref="T9:V9"/>
    <mergeCell ref="W9:AF9"/>
    <mergeCell ref="T11:V12"/>
    <mergeCell ref="W11:AF12"/>
    <mergeCell ref="T14:V14"/>
    <mergeCell ref="W14:AF14"/>
  </mergeCells>
  <phoneticPr fontId="4"/>
  <dataValidations count="2">
    <dataValidation type="list" allowBlank="1" showInputMessage="1" showErrorMessage="1" sqref="H57:I57" xr:uid="{90D415E9-B09F-49B2-B7D5-3BA3953BE009}">
      <formula1>" ,○"</formula1>
    </dataValidation>
    <dataValidation type="list" allowBlank="1" showInputMessage="1" showErrorMessage="1" sqref="H56:I56" xr:uid="{2DB0014D-F6BB-4B32-ADEB-5B58BF391F73}">
      <formula1>"   ,○"</formula1>
    </dataValidation>
  </dataValidations>
  <printOptions horizontalCentered="1" verticalCentered="1"/>
  <pageMargins left="0" right="0" top="0" bottom="0" header="0.31496062992125984" footer="0.31496062992125984"/>
  <pageSetup paperSize="9" scale="69" orientation="portrait" blackAndWhite="1" r:id="rId1"/>
  <headerFooter alignWithMargins="0"/>
  <colBreaks count="1" manualBreakCount="1">
    <brk id="33" max="60"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BB89"/>
  <sheetViews>
    <sheetView showGridLines="0" view="pageBreakPreview" zoomScale="85" zoomScaleNormal="100" zoomScaleSheetLayoutView="85" workbookViewId="0">
      <selection activeCell="D66" sqref="D66:J66"/>
    </sheetView>
  </sheetViews>
  <sheetFormatPr defaultColWidth="9" defaultRowHeight="13"/>
  <cols>
    <col min="1" max="35" width="3.6328125" style="23" customWidth="1"/>
    <col min="36" max="36" width="3.6328125" style="18" customWidth="1"/>
    <col min="37" max="39" width="2.1796875" style="18" customWidth="1"/>
    <col min="40" max="40" width="3" style="18" customWidth="1"/>
    <col min="41" max="41" width="8.36328125" style="18" bestFit="1" customWidth="1"/>
    <col min="42" max="46" width="3" style="18" customWidth="1"/>
    <col min="47" max="47" width="2.36328125" style="18" customWidth="1"/>
    <col min="48" max="52" width="3" style="18" customWidth="1"/>
    <col min="53" max="75" width="3" style="23" customWidth="1"/>
    <col min="76" max="16384" width="9" style="23"/>
  </cols>
  <sheetData>
    <row r="1" spans="1:42" ht="15" customHeight="1">
      <c r="A1" s="416" t="s">
        <v>28</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16"/>
      <c r="AK1" s="16"/>
      <c r="AL1" s="16"/>
      <c r="AM1" s="17"/>
    </row>
    <row r="2" spans="1:42"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7"/>
      <c r="AK2" s="17"/>
      <c r="AL2" s="17"/>
      <c r="AM2" s="17"/>
    </row>
    <row r="3" spans="1:42" ht="15" customHeight="1">
      <c r="A3" s="1"/>
      <c r="B3" s="1"/>
      <c r="C3" s="1"/>
      <c r="D3" s="1"/>
      <c r="E3" s="1"/>
      <c r="F3" s="1"/>
      <c r="G3" s="1"/>
      <c r="H3" s="1"/>
      <c r="I3" s="1"/>
      <c r="J3" s="1"/>
      <c r="K3" s="1"/>
      <c r="L3" s="1"/>
      <c r="M3" s="1"/>
      <c r="N3" s="1"/>
      <c r="O3" s="1"/>
      <c r="P3" s="1"/>
      <c r="Q3" s="1"/>
      <c r="R3" s="1"/>
      <c r="S3" s="1"/>
      <c r="T3" s="1"/>
      <c r="U3" s="1"/>
      <c r="V3" s="1"/>
      <c r="W3" s="1"/>
      <c r="X3" s="422"/>
      <c r="Y3" s="422"/>
      <c r="Z3" s="422"/>
      <c r="AA3" s="422"/>
      <c r="AB3" s="422"/>
      <c r="AC3" s="150" t="s">
        <v>0</v>
      </c>
      <c r="AD3" s="422"/>
      <c r="AE3" s="423"/>
      <c r="AF3" s="150" t="s">
        <v>1</v>
      </c>
      <c r="AG3" s="422"/>
      <c r="AH3" s="423"/>
      <c r="AI3" s="150" t="s">
        <v>2</v>
      </c>
      <c r="AK3" s="17"/>
      <c r="AL3" s="17"/>
      <c r="AM3" s="17"/>
    </row>
    <row r="4" spans="1:42" ht="15" customHeight="1">
      <c r="A4" s="420" t="s">
        <v>26</v>
      </c>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19"/>
      <c r="AK4" s="19"/>
      <c r="AL4" s="19"/>
      <c r="AM4" s="19"/>
    </row>
    <row r="5" spans="1:42" ht="15" customHeight="1">
      <c r="A5" s="420"/>
      <c r="B5" s="42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19"/>
      <c r="AK5" s="19"/>
      <c r="AL5" s="19"/>
      <c r="AM5" s="19"/>
    </row>
    <row r="6" spans="1:42"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7"/>
      <c r="AK6" s="17"/>
      <c r="AL6" s="17"/>
      <c r="AM6" s="17"/>
    </row>
    <row r="7" spans="1:42" ht="15" customHeight="1">
      <c r="A7" s="1"/>
      <c r="B7" s="1"/>
      <c r="C7" s="416" t="s">
        <v>3</v>
      </c>
      <c r="D7" s="416"/>
      <c r="E7" s="416"/>
      <c r="F7" s="416"/>
      <c r="G7" s="416"/>
      <c r="H7" s="416"/>
      <c r="I7" s="416"/>
      <c r="J7" s="416"/>
      <c r="K7" s="416"/>
      <c r="L7" s="416"/>
      <c r="M7" s="1"/>
      <c r="N7" s="1"/>
      <c r="O7" s="1"/>
      <c r="P7" s="1"/>
      <c r="Q7" s="1"/>
      <c r="R7" s="1"/>
      <c r="S7" s="1"/>
      <c r="T7" s="1"/>
      <c r="U7" s="1"/>
      <c r="V7" s="1"/>
      <c r="W7" s="1"/>
      <c r="X7" s="1"/>
      <c r="Y7" s="1"/>
      <c r="Z7" s="1"/>
      <c r="AA7" s="1"/>
      <c r="AB7" s="1"/>
      <c r="AC7" s="1"/>
      <c r="AD7" s="1"/>
      <c r="AE7" s="1"/>
      <c r="AF7" s="1"/>
      <c r="AG7" s="1"/>
      <c r="AH7" s="1"/>
      <c r="AI7" s="1"/>
      <c r="AJ7" s="17"/>
      <c r="AK7" s="17"/>
      <c r="AL7" s="17"/>
      <c r="AM7" s="17"/>
    </row>
    <row r="8" spans="1:42" ht="15" customHeight="1">
      <c r="A8" s="1"/>
      <c r="B8" s="1"/>
      <c r="C8" s="1"/>
      <c r="D8" s="1"/>
      <c r="E8" s="1"/>
      <c r="F8" s="1"/>
      <c r="G8" s="1"/>
      <c r="H8" s="1"/>
      <c r="I8" s="1"/>
      <c r="J8" s="1"/>
      <c r="K8" s="1"/>
      <c r="L8" s="1"/>
      <c r="M8" s="1"/>
      <c r="N8" s="1"/>
      <c r="O8" s="1"/>
      <c r="P8" s="421"/>
      <c r="Q8" s="421"/>
      <c r="R8" s="421"/>
      <c r="S8" s="187"/>
      <c r="T8" s="426" t="s">
        <v>143</v>
      </c>
      <c r="U8" s="426"/>
      <c r="V8" s="424"/>
      <c r="W8" s="424"/>
      <c r="X8" s="424"/>
      <c r="Y8" s="424"/>
      <c r="Z8" s="424"/>
      <c r="AA8" s="424"/>
      <c r="AB8" s="424"/>
      <c r="AC8" s="424"/>
      <c r="AD8" s="424"/>
      <c r="AE8" s="424"/>
      <c r="AF8" s="424"/>
      <c r="AG8" s="424"/>
      <c r="AH8" s="424"/>
      <c r="AI8" s="424"/>
      <c r="AM8" s="20"/>
      <c r="AN8" s="20"/>
      <c r="AO8" s="20"/>
      <c r="AP8" s="20"/>
    </row>
    <row r="9" spans="1:42" ht="15" customHeight="1">
      <c r="A9" s="1"/>
      <c r="B9" s="1"/>
      <c r="C9" s="1"/>
      <c r="D9" s="1"/>
      <c r="E9" s="1"/>
      <c r="F9" s="1"/>
      <c r="G9" s="1"/>
      <c r="H9" s="1"/>
      <c r="I9" s="1"/>
      <c r="J9" s="1"/>
      <c r="K9" s="1"/>
      <c r="L9" s="1"/>
      <c r="M9" s="1"/>
      <c r="N9" s="1"/>
      <c r="O9" s="1"/>
      <c r="P9" s="151"/>
      <c r="Q9" s="151"/>
      <c r="R9" s="151"/>
      <c r="S9" s="188"/>
      <c r="T9" s="188"/>
      <c r="U9" s="188"/>
      <c r="V9" s="101"/>
      <c r="W9" s="101"/>
      <c r="X9" s="101"/>
      <c r="Y9" s="101"/>
      <c r="Z9" s="101"/>
      <c r="AA9" s="101"/>
      <c r="AB9" s="101"/>
      <c r="AC9" s="101"/>
      <c r="AD9" s="101"/>
      <c r="AE9" s="101"/>
      <c r="AF9" s="101"/>
      <c r="AG9" s="101"/>
      <c r="AH9" s="101"/>
      <c r="AI9" s="101"/>
      <c r="AL9" s="21"/>
      <c r="AM9" s="21"/>
      <c r="AN9" s="21"/>
      <c r="AO9" s="21"/>
      <c r="AP9" s="20"/>
    </row>
    <row r="10" spans="1:42" ht="15" customHeight="1">
      <c r="A10" s="1"/>
      <c r="B10" s="1"/>
      <c r="C10" s="1"/>
      <c r="D10" s="1"/>
      <c r="E10" s="1"/>
      <c r="F10" s="1"/>
      <c r="G10" s="1"/>
      <c r="H10" s="1"/>
      <c r="I10" s="1"/>
      <c r="J10" s="1"/>
      <c r="K10" s="1"/>
      <c r="L10" s="1"/>
      <c r="M10" s="1"/>
      <c r="N10" s="1"/>
      <c r="O10" s="1"/>
      <c r="P10" s="1"/>
      <c r="Q10" s="22"/>
      <c r="R10" s="22"/>
      <c r="S10" s="188"/>
      <c r="T10" s="427" t="s">
        <v>139</v>
      </c>
      <c r="U10" s="427"/>
      <c r="V10" s="425"/>
      <c r="W10" s="425"/>
      <c r="X10" s="425"/>
      <c r="Y10" s="425"/>
      <c r="Z10" s="425"/>
      <c r="AA10" s="425"/>
      <c r="AB10" s="425"/>
      <c r="AC10" s="425"/>
      <c r="AD10" s="425"/>
      <c r="AE10" s="425"/>
      <c r="AF10" s="425"/>
      <c r="AG10" s="425"/>
      <c r="AH10" s="425"/>
      <c r="AI10" s="425"/>
      <c r="AL10" s="20"/>
      <c r="AM10" s="20"/>
      <c r="AN10" s="20"/>
      <c r="AO10" s="20"/>
      <c r="AP10" s="20"/>
    </row>
    <row r="11" spans="1:42" ht="15" customHeight="1">
      <c r="A11" s="1"/>
      <c r="B11" s="1"/>
      <c r="C11" s="1"/>
      <c r="D11" s="1"/>
      <c r="E11" s="1"/>
      <c r="F11" s="1"/>
      <c r="G11" s="1"/>
      <c r="H11" s="1"/>
      <c r="I11" s="1"/>
      <c r="J11" s="1"/>
      <c r="K11" s="1"/>
      <c r="L11" s="1"/>
      <c r="M11" s="1"/>
      <c r="N11" s="1"/>
      <c r="O11" s="1"/>
      <c r="P11" s="1"/>
      <c r="Q11" s="22"/>
      <c r="R11" s="22"/>
      <c r="S11" s="417"/>
      <c r="T11" s="417"/>
      <c r="U11" s="417"/>
      <c r="V11" s="101"/>
      <c r="W11" s="101"/>
      <c r="X11" s="101"/>
      <c r="Y11" s="101"/>
      <c r="Z11" s="101"/>
      <c r="AA11" s="101"/>
      <c r="AB11" s="101"/>
      <c r="AC11" s="101"/>
      <c r="AD11" s="101"/>
      <c r="AE11" s="101"/>
      <c r="AF11" s="101"/>
      <c r="AG11" s="101"/>
      <c r="AH11" s="101"/>
      <c r="AI11" s="101"/>
      <c r="AM11" s="20"/>
      <c r="AN11" s="20"/>
      <c r="AO11" s="20"/>
      <c r="AP11" s="20"/>
    </row>
    <row r="12" spans="1:42" ht="15" customHeight="1">
      <c r="A12" s="1"/>
      <c r="B12" s="1"/>
      <c r="C12" s="1"/>
      <c r="D12" s="1"/>
      <c r="E12" s="1"/>
      <c r="F12" s="1"/>
      <c r="G12" s="1"/>
      <c r="H12" s="1"/>
      <c r="I12" s="1"/>
      <c r="J12" s="1"/>
      <c r="K12" s="1"/>
      <c r="L12" s="1"/>
      <c r="M12" s="1"/>
      <c r="N12" s="1"/>
      <c r="O12" s="1"/>
      <c r="P12" s="1"/>
      <c r="Q12" s="22"/>
      <c r="R12" s="22"/>
      <c r="S12" s="188"/>
      <c r="T12" s="427" t="s">
        <v>140</v>
      </c>
      <c r="U12" s="427"/>
      <c r="V12" s="424"/>
      <c r="W12" s="424"/>
      <c r="X12" s="424"/>
      <c r="Y12" s="424"/>
      <c r="Z12" s="424"/>
      <c r="AA12" s="424"/>
      <c r="AB12" s="424"/>
      <c r="AC12" s="424"/>
      <c r="AD12" s="424"/>
      <c r="AE12" s="424"/>
      <c r="AF12" s="424"/>
      <c r="AG12" s="424"/>
      <c r="AH12" s="424"/>
      <c r="AI12" s="424"/>
      <c r="AL12" s="20"/>
      <c r="AM12" s="20"/>
      <c r="AN12" s="20"/>
      <c r="AO12" s="20"/>
      <c r="AP12" s="20"/>
    </row>
    <row r="13" spans="1:42" ht="15" customHeight="1">
      <c r="A13" s="1"/>
      <c r="B13" s="1"/>
      <c r="C13" s="1"/>
      <c r="D13" s="1"/>
      <c r="E13" s="1"/>
      <c r="F13" s="1"/>
      <c r="G13" s="1"/>
      <c r="H13" s="1"/>
      <c r="I13" s="1"/>
      <c r="J13" s="1"/>
      <c r="K13" s="1"/>
      <c r="L13" s="1"/>
      <c r="M13" s="1"/>
      <c r="N13" s="1"/>
      <c r="O13" s="1"/>
      <c r="P13" s="1"/>
      <c r="Q13" s="151"/>
      <c r="R13" s="151"/>
      <c r="S13" s="188"/>
      <c r="T13" s="188"/>
      <c r="U13" s="188"/>
      <c r="V13" s="105"/>
      <c r="W13" s="105"/>
      <c r="X13" s="105"/>
      <c r="Y13" s="105"/>
      <c r="Z13" s="105"/>
      <c r="AA13" s="105"/>
      <c r="AB13" s="105"/>
      <c r="AC13" s="105"/>
      <c r="AD13" s="105"/>
      <c r="AE13" s="105"/>
      <c r="AF13" s="105"/>
      <c r="AG13" s="105"/>
      <c r="AH13" s="105"/>
      <c r="AI13" s="105"/>
      <c r="AL13" s="24"/>
      <c r="AM13" s="24"/>
      <c r="AN13" s="24"/>
      <c r="AO13" s="24"/>
      <c r="AP13" s="24"/>
    </row>
    <row r="14" spans="1:42" ht="15" customHeight="1">
      <c r="A14" s="1"/>
      <c r="B14" s="1"/>
      <c r="C14" s="1"/>
      <c r="D14" s="1"/>
      <c r="E14" s="1"/>
      <c r="F14" s="1"/>
      <c r="G14" s="1"/>
      <c r="H14" s="1"/>
      <c r="I14" s="1"/>
      <c r="J14" s="1"/>
      <c r="K14" s="1"/>
      <c r="L14" s="1"/>
      <c r="M14" s="1"/>
      <c r="N14" s="1"/>
      <c r="O14" s="1"/>
      <c r="P14" s="1"/>
      <c r="Q14" s="25"/>
      <c r="R14" s="102"/>
      <c r="S14" s="189"/>
      <c r="T14" s="428" t="s">
        <v>141</v>
      </c>
      <c r="U14" s="428"/>
      <c r="V14" s="424"/>
      <c r="W14" s="424"/>
      <c r="X14" s="424"/>
      <c r="Y14" s="424"/>
      <c r="Z14" s="424"/>
      <c r="AA14" s="424"/>
      <c r="AB14" s="424"/>
      <c r="AC14" s="424"/>
      <c r="AD14" s="424"/>
      <c r="AE14" s="424"/>
      <c r="AF14" s="424"/>
      <c r="AG14" s="424"/>
      <c r="AH14" s="424"/>
      <c r="AI14" s="424"/>
      <c r="AM14" s="26"/>
      <c r="AN14" s="26"/>
      <c r="AO14" s="26"/>
      <c r="AP14" s="26"/>
    </row>
    <row r="15" spans="1:42" ht="15" customHeight="1">
      <c r="A15" s="1"/>
      <c r="B15" s="1"/>
      <c r="C15" s="1"/>
      <c r="D15" s="1"/>
      <c r="E15" s="1"/>
      <c r="F15" s="1"/>
      <c r="G15" s="1"/>
      <c r="H15" s="1"/>
      <c r="I15" s="1"/>
      <c r="J15" s="1"/>
      <c r="K15" s="1"/>
      <c r="L15" s="1"/>
      <c r="M15" s="1"/>
      <c r="N15" s="1"/>
      <c r="O15" s="1"/>
      <c r="P15" s="1"/>
      <c r="Q15" s="25"/>
      <c r="R15" s="25"/>
      <c r="S15" s="188"/>
      <c r="T15" s="188"/>
      <c r="U15" s="188"/>
      <c r="V15" s="424"/>
      <c r="W15" s="424"/>
      <c r="X15" s="424"/>
      <c r="Y15" s="424"/>
      <c r="Z15" s="424"/>
      <c r="AA15" s="424"/>
      <c r="AB15" s="424"/>
      <c r="AC15" s="424"/>
      <c r="AD15" s="424"/>
      <c r="AE15" s="424"/>
      <c r="AF15" s="424"/>
      <c r="AG15" s="424"/>
      <c r="AH15" s="424"/>
      <c r="AI15" s="424"/>
      <c r="AL15" s="26"/>
      <c r="AM15" s="26"/>
      <c r="AN15" s="26"/>
      <c r="AO15" s="26"/>
      <c r="AP15" s="26"/>
    </row>
    <row r="16" spans="1:42" ht="15" customHeight="1">
      <c r="A16" s="1"/>
      <c r="B16" s="1"/>
      <c r="C16" s="1"/>
      <c r="D16" s="1"/>
      <c r="E16" s="1"/>
      <c r="F16" s="1"/>
      <c r="G16" s="1"/>
      <c r="H16" s="1"/>
      <c r="I16" s="1"/>
      <c r="J16" s="1"/>
      <c r="K16" s="1"/>
      <c r="L16" s="1"/>
      <c r="M16" s="1"/>
      <c r="N16" s="1"/>
      <c r="O16" s="1"/>
      <c r="P16" s="1"/>
      <c r="Q16" s="25"/>
      <c r="R16" s="25"/>
      <c r="S16" s="188"/>
      <c r="T16" s="188"/>
      <c r="U16" s="188"/>
      <c r="V16" s="105"/>
      <c r="W16" s="105"/>
      <c r="X16" s="105"/>
      <c r="Y16" s="105"/>
      <c r="Z16" s="105"/>
      <c r="AA16" s="105"/>
      <c r="AB16" s="105"/>
      <c r="AC16" s="105"/>
      <c r="AD16" s="105"/>
      <c r="AE16" s="105"/>
      <c r="AF16" s="105"/>
      <c r="AG16" s="105"/>
      <c r="AH16" s="105"/>
      <c r="AI16" s="105"/>
      <c r="AL16" s="27"/>
      <c r="AM16" s="27"/>
      <c r="AN16" s="27"/>
      <c r="AO16" s="27"/>
      <c r="AP16" s="27"/>
    </row>
    <row r="17" spans="1:52" ht="15" customHeight="1">
      <c r="A17" s="1"/>
      <c r="B17" s="1"/>
      <c r="C17" s="1"/>
      <c r="D17" s="1"/>
      <c r="E17" s="1"/>
      <c r="F17" s="1"/>
      <c r="G17" s="1"/>
      <c r="H17" s="1"/>
      <c r="I17" s="1"/>
      <c r="J17" s="1"/>
      <c r="K17" s="1"/>
      <c r="L17" s="1"/>
      <c r="M17" s="1"/>
      <c r="N17" s="1"/>
      <c r="O17" s="1"/>
      <c r="P17" s="1"/>
      <c r="Q17" s="25"/>
      <c r="R17" s="102"/>
      <c r="S17" s="189"/>
      <c r="T17" s="428" t="s">
        <v>142</v>
      </c>
      <c r="U17" s="428"/>
      <c r="V17" s="424"/>
      <c r="W17" s="424"/>
      <c r="X17" s="424"/>
      <c r="Y17" s="424"/>
      <c r="Z17" s="424"/>
      <c r="AA17" s="424"/>
      <c r="AB17" s="424"/>
      <c r="AC17" s="424"/>
      <c r="AD17" s="424"/>
      <c r="AE17" s="424"/>
      <c r="AF17" s="424"/>
      <c r="AG17" s="424"/>
      <c r="AH17" s="424"/>
      <c r="AI17" s="424"/>
      <c r="AM17" s="28"/>
      <c r="AN17" s="28"/>
      <c r="AO17" s="28"/>
      <c r="AP17" s="28"/>
    </row>
    <row r="18" spans="1:52" ht="15" customHeight="1">
      <c r="A18" s="1"/>
      <c r="B18" s="1"/>
      <c r="C18" s="1"/>
      <c r="D18" s="1"/>
      <c r="E18" s="1"/>
      <c r="F18" s="1"/>
      <c r="G18" s="1"/>
      <c r="H18" s="1"/>
      <c r="I18" s="1"/>
      <c r="J18" s="1"/>
      <c r="K18" s="1"/>
      <c r="L18" s="1"/>
      <c r="M18" s="1"/>
      <c r="N18" s="1"/>
      <c r="O18" s="1"/>
      <c r="P18" s="1"/>
      <c r="Q18" s="25"/>
      <c r="R18" s="25"/>
      <c r="V18" s="101"/>
      <c r="W18" s="101"/>
      <c r="X18" s="101"/>
      <c r="Y18" s="101"/>
      <c r="Z18" s="101"/>
      <c r="AA18" s="101"/>
      <c r="AB18" s="101"/>
      <c r="AC18" s="101"/>
      <c r="AD18" s="101"/>
      <c r="AE18" s="101"/>
      <c r="AF18" s="101"/>
      <c r="AG18" s="101"/>
      <c r="AH18" s="101"/>
      <c r="AI18" s="101"/>
      <c r="AL18" s="28"/>
      <c r="AM18" s="28"/>
      <c r="AN18" s="28"/>
      <c r="AO18" s="28"/>
      <c r="AP18" s="28"/>
    </row>
    <row r="19" spans="1:52" ht="15" customHeight="1"/>
    <row r="20" spans="1:52" ht="15" customHeight="1">
      <c r="A20" s="418" t="s">
        <v>4</v>
      </c>
      <c r="B20" s="418"/>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16"/>
      <c r="AK20" s="16"/>
      <c r="AL20" s="16"/>
      <c r="AM20" s="16"/>
    </row>
    <row r="21" spans="1:52" ht="15" customHeight="1">
      <c r="A21" s="150"/>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6"/>
      <c r="AK21" s="16"/>
      <c r="AL21" s="16"/>
      <c r="AM21" s="16"/>
    </row>
    <row r="22" spans="1:52" ht="15" customHeight="1">
      <c r="A22" s="419" t="s">
        <v>158</v>
      </c>
      <c r="B22" s="419"/>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29"/>
      <c r="AK22" s="29"/>
      <c r="AL22" s="16"/>
      <c r="AM22" s="16"/>
    </row>
    <row r="23" spans="1:52" ht="15" customHeight="1">
      <c r="A23" s="419"/>
      <c r="B23" s="419"/>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29"/>
      <c r="AK23" s="29"/>
      <c r="AL23" s="16"/>
      <c r="AM23" s="16"/>
    </row>
    <row r="24" spans="1:52" ht="15" customHeight="1">
      <c r="A24" s="419"/>
      <c r="B24" s="419"/>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29"/>
      <c r="AK24" s="29"/>
      <c r="AL24" s="16"/>
      <c r="AM24" s="16"/>
    </row>
    <row r="25" spans="1:52" ht="15"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16"/>
      <c r="AK25" s="16"/>
      <c r="AL25" s="16"/>
      <c r="AM25" s="16"/>
    </row>
    <row r="26" spans="1:52" s="1" customFormat="1" ht="15" customHeight="1">
      <c r="A26" s="416" t="s">
        <v>24</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16"/>
      <c r="AK26" s="16"/>
      <c r="AL26" s="16"/>
      <c r="AM26" s="16"/>
      <c r="AN26" s="17"/>
      <c r="AO26" s="17"/>
      <c r="AP26" s="17"/>
      <c r="AQ26" s="17"/>
      <c r="AR26" s="17"/>
      <c r="AS26" s="17"/>
      <c r="AT26" s="17"/>
      <c r="AU26" s="17"/>
      <c r="AV26" s="17"/>
      <c r="AW26" s="17"/>
      <c r="AX26" s="17"/>
      <c r="AY26" s="17"/>
      <c r="AZ26" s="17"/>
    </row>
    <row r="27" spans="1:52" s="1" customFormat="1" ht="15" customHeight="1">
      <c r="A27" s="416" t="s">
        <v>30</v>
      </c>
      <c r="B27" s="416"/>
      <c r="C27" s="416"/>
      <c r="D27" s="416"/>
      <c r="E27" s="416"/>
      <c r="F27" s="416"/>
      <c r="G27" s="416"/>
      <c r="H27" s="416"/>
      <c r="I27" s="416"/>
      <c r="J27" s="416"/>
      <c r="K27" s="416"/>
      <c r="L27" s="416"/>
      <c r="M27" s="39"/>
      <c r="N27" s="39"/>
      <c r="O27" s="39"/>
      <c r="Q27" s="30"/>
      <c r="R27" s="30"/>
      <c r="S27" s="30"/>
      <c r="T27" s="30"/>
      <c r="U27" s="30"/>
      <c r="V27" s="30"/>
      <c r="W27" s="30"/>
      <c r="X27" s="30"/>
      <c r="Y27" s="30"/>
      <c r="Z27" s="30"/>
      <c r="AA27" s="30"/>
      <c r="AB27" s="30"/>
      <c r="AC27" s="30"/>
      <c r="AD27" s="30"/>
      <c r="AE27" s="30"/>
      <c r="AF27" s="30"/>
      <c r="AG27" s="30"/>
      <c r="AH27" s="30"/>
      <c r="AI27" s="30"/>
      <c r="AJ27" s="17"/>
      <c r="AK27" s="17"/>
      <c r="AL27" s="17"/>
      <c r="AM27" s="17"/>
      <c r="AN27" s="17"/>
      <c r="AO27" s="17"/>
      <c r="AP27" s="17"/>
      <c r="AQ27" s="17"/>
      <c r="AR27" s="17"/>
      <c r="AS27" s="17"/>
      <c r="AT27" s="17"/>
      <c r="AU27" s="17"/>
      <c r="AV27" s="17"/>
      <c r="AW27" s="17"/>
      <c r="AX27" s="17"/>
      <c r="AY27" s="17"/>
      <c r="AZ27" s="17"/>
    </row>
    <row r="28" spans="1:52" s="1" customFormat="1" ht="15" customHeight="1">
      <c r="M28" s="39"/>
      <c r="N28" s="39"/>
      <c r="Q28" s="31"/>
      <c r="R28" s="31"/>
      <c r="S28" s="31"/>
      <c r="T28" s="31"/>
      <c r="U28" s="31"/>
      <c r="V28" s="31"/>
      <c r="W28" s="31"/>
      <c r="X28" s="31"/>
      <c r="Y28" s="31"/>
      <c r="Z28" s="31"/>
      <c r="AA28" s="31"/>
      <c r="AB28" s="31"/>
      <c r="AC28" s="31"/>
      <c r="AD28" s="31"/>
      <c r="AE28" s="31"/>
      <c r="AF28" s="31"/>
      <c r="AG28" s="31"/>
      <c r="AH28" s="31"/>
      <c r="AI28" s="31"/>
      <c r="AJ28" s="17"/>
      <c r="AK28" s="17"/>
      <c r="AL28" s="17"/>
      <c r="AM28" s="17"/>
      <c r="AN28" s="17"/>
      <c r="AO28" s="17"/>
      <c r="AP28" s="17"/>
      <c r="AQ28" s="17"/>
      <c r="AR28" s="17"/>
      <c r="AS28" s="17"/>
      <c r="AT28" s="17"/>
      <c r="AU28" s="17"/>
      <c r="AV28" s="17"/>
      <c r="AW28" s="17"/>
      <c r="AX28" s="17"/>
      <c r="AY28" s="17"/>
      <c r="AZ28" s="17"/>
    </row>
    <row r="29" spans="1:52" s="1" customFormat="1" ht="15" customHeight="1">
      <c r="A29" s="1" t="s">
        <v>31</v>
      </c>
      <c r="M29" s="39"/>
      <c r="N29" s="39"/>
      <c r="O29" s="39"/>
      <c r="Q29" s="32"/>
      <c r="R29" s="32"/>
      <c r="S29" s="32"/>
      <c r="T29" s="32"/>
      <c r="U29" s="32"/>
      <c r="V29" s="32"/>
      <c r="W29" s="32"/>
      <c r="X29" s="32"/>
      <c r="Y29" s="32"/>
      <c r="Z29" s="32"/>
      <c r="AA29" s="32"/>
      <c r="AB29" s="32"/>
      <c r="AC29" s="32"/>
      <c r="AD29" s="32"/>
      <c r="AE29" s="32"/>
      <c r="AF29" s="32"/>
      <c r="AG29" s="32"/>
      <c r="AH29" s="32"/>
      <c r="AI29" s="32"/>
      <c r="AJ29" s="17"/>
      <c r="AK29" s="17"/>
      <c r="AL29" s="17"/>
      <c r="AM29" s="17"/>
      <c r="AN29" s="17"/>
      <c r="AO29" s="17"/>
      <c r="AP29" s="17"/>
      <c r="AQ29" s="17"/>
      <c r="AR29" s="17"/>
      <c r="AS29" s="17"/>
      <c r="AT29" s="17"/>
      <c r="AU29" s="17"/>
      <c r="AV29" s="17"/>
      <c r="AW29" s="17"/>
      <c r="AX29" s="17"/>
      <c r="AY29" s="17"/>
      <c r="AZ29" s="17"/>
    </row>
    <row r="30" spans="1:52" s="1" customFormat="1" ht="15" customHeight="1">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16"/>
      <c r="AK30" s="16"/>
      <c r="AL30" s="16"/>
      <c r="AM30" s="16"/>
      <c r="AN30" s="17"/>
      <c r="AO30" s="17"/>
      <c r="AP30" s="17"/>
      <c r="AQ30" s="17"/>
      <c r="AR30" s="17"/>
      <c r="AS30" s="17"/>
      <c r="AT30" s="17"/>
      <c r="AU30" s="17"/>
      <c r="AV30" s="17"/>
      <c r="AW30" s="17"/>
      <c r="AX30" s="17"/>
      <c r="AY30" s="17"/>
      <c r="AZ30" s="17"/>
    </row>
    <row r="31" spans="1:52" s="1" customFormat="1" ht="15" customHeight="1">
      <c r="A31" s="419" t="s">
        <v>29</v>
      </c>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29"/>
      <c r="AK31" s="29"/>
      <c r="AL31" s="16"/>
      <c r="AM31" s="16"/>
      <c r="AN31" s="17"/>
      <c r="AO31" s="17"/>
      <c r="AP31" s="17"/>
      <c r="AQ31" s="17"/>
      <c r="AR31" s="17"/>
      <c r="AS31" s="17"/>
      <c r="AT31" s="17"/>
      <c r="AU31" s="17"/>
      <c r="AV31" s="17"/>
      <c r="AW31" s="17"/>
      <c r="AX31" s="17"/>
      <c r="AY31" s="17"/>
      <c r="AZ31" s="17"/>
    </row>
    <row r="32" spans="1:52" s="1" customFormat="1" ht="15" customHeight="1">
      <c r="A32" s="419"/>
      <c r="B32" s="419"/>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29"/>
      <c r="AK32" s="29"/>
      <c r="AL32" s="16"/>
      <c r="AM32" s="16"/>
      <c r="AN32" s="17"/>
      <c r="AO32" s="17"/>
      <c r="AP32" s="17"/>
      <c r="AQ32" s="17"/>
      <c r="AR32" s="17"/>
      <c r="AS32" s="17"/>
      <c r="AT32" s="17"/>
      <c r="AU32" s="17"/>
      <c r="AV32" s="17"/>
      <c r="AW32" s="17"/>
      <c r="AX32" s="17"/>
      <c r="AY32" s="17"/>
      <c r="AZ32" s="17"/>
    </row>
    <row r="33" spans="1:54" s="1" customFormat="1" ht="1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16"/>
      <c r="AK33" s="16"/>
      <c r="AL33" s="16"/>
      <c r="AM33" s="16"/>
      <c r="AN33" s="17"/>
      <c r="AO33" s="17"/>
      <c r="AP33" s="17"/>
      <c r="AQ33" s="17"/>
      <c r="AR33" s="17"/>
      <c r="AS33" s="17"/>
      <c r="AT33" s="17"/>
      <c r="AU33" s="17"/>
      <c r="AV33" s="17"/>
      <c r="AW33" s="17"/>
      <c r="AX33" s="17"/>
      <c r="AY33" s="17"/>
      <c r="AZ33" s="17"/>
    </row>
    <row r="34" spans="1:54" s="1" customFormat="1" ht="15" customHeight="1">
      <c r="A34" s="416" t="s">
        <v>9</v>
      </c>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16"/>
      <c r="AK34" s="16"/>
      <c r="AL34" s="16"/>
      <c r="AM34" s="16"/>
      <c r="AN34" s="17"/>
      <c r="AO34" s="17"/>
      <c r="AP34" s="17"/>
      <c r="AQ34" s="17"/>
      <c r="AR34" s="17"/>
      <c r="AS34" s="17"/>
      <c r="AT34" s="17"/>
      <c r="AU34" s="17"/>
      <c r="AV34" s="17"/>
      <c r="AW34" s="17"/>
      <c r="AX34" s="17"/>
      <c r="AY34" s="17"/>
      <c r="AZ34" s="17"/>
    </row>
    <row r="35" spans="1:54" s="1" customFormat="1" ht="15" customHeight="1">
      <c r="A35" s="416" t="s">
        <v>27</v>
      </c>
      <c r="B35" s="416"/>
      <c r="C35" s="416"/>
      <c r="D35" s="416"/>
      <c r="E35" s="416"/>
      <c r="F35" s="416"/>
      <c r="G35" s="416"/>
      <c r="H35" s="416"/>
      <c r="I35" s="416"/>
      <c r="J35" s="416"/>
      <c r="K35" s="416"/>
      <c r="M35" s="432" t="e">
        <f>Z40+Z47+Z56+Z62+Z64</f>
        <v>#REF!</v>
      </c>
      <c r="N35" s="432"/>
      <c r="O35" s="432"/>
      <c r="P35" s="432"/>
      <c r="Q35" s="432"/>
      <c r="R35" s="432"/>
      <c r="S35" s="432"/>
      <c r="T35" s="432"/>
      <c r="U35" s="432"/>
      <c r="V35" s="432"/>
      <c r="W35" s="4" t="s">
        <v>6</v>
      </c>
      <c r="AJ35" s="17"/>
      <c r="AK35" s="17"/>
      <c r="AL35" s="17"/>
      <c r="AM35" s="17"/>
      <c r="AN35" s="17"/>
      <c r="AO35" s="17"/>
      <c r="AP35" s="17"/>
      <c r="AQ35" s="17"/>
      <c r="AR35" s="17"/>
      <c r="AS35" s="17"/>
      <c r="AT35" s="17"/>
      <c r="AU35" s="17"/>
      <c r="AV35" s="17"/>
      <c r="AW35" s="17"/>
      <c r="AX35" s="17"/>
      <c r="AY35" s="17"/>
      <c r="AZ35" s="17"/>
    </row>
    <row r="36" spans="1:54" s="1" customFormat="1" ht="15" customHeight="1">
      <c r="C36" s="1" t="s">
        <v>7</v>
      </c>
      <c r="AJ36" s="17"/>
      <c r="AK36" s="17"/>
      <c r="AL36" s="17"/>
      <c r="AM36" s="17"/>
      <c r="AN36" s="17"/>
      <c r="AO36" s="17"/>
      <c r="AP36" s="17"/>
      <c r="AQ36" s="17"/>
      <c r="AR36" s="17"/>
      <c r="AS36" s="17"/>
      <c r="AT36" s="17"/>
      <c r="AU36" s="17"/>
      <c r="AV36" s="17"/>
      <c r="AW36" s="17"/>
      <c r="AX36" s="17"/>
      <c r="AY36" s="17"/>
      <c r="AZ36" s="17"/>
    </row>
    <row r="37" spans="1:54" s="1" customFormat="1" ht="15" customHeight="1">
      <c r="D37" s="1" t="s">
        <v>8</v>
      </c>
      <c r="K37" s="13"/>
      <c r="L37" s="33" t="s">
        <v>36</v>
      </c>
      <c r="M37" s="433"/>
      <c r="N37" s="434"/>
      <c r="O37" s="1" t="s">
        <v>15</v>
      </c>
      <c r="P37" s="13"/>
      <c r="Q37" s="13"/>
      <c r="Y37" s="66"/>
      <c r="Z37" s="66"/>
      <c r="AA37" s="66"/>
      <c r="AB37" s="66"/>
      <c r="AC37" s="66"/>
      <c r="AD37" s="66"/>
      <c r="AE37" s="439"/>
      <c r="AF37" s="439"/>
      <c r="AG37" s="162"/>
      <c r="AL37" s="17"/>
      <c r="AM37" s="17"/>
      <c r="AN37" s="17"/>
      <c r="AO37" s="17"/>
      <c r="AP37" s="17"/>
      <c r="AQ37" s="17"/>
      <c r="AR37" s="17"/>
      <c r="AS37" s="17"/>
      <c r="AT37" s="17"/>
      <c r="AU37" s="17"/>
      <c r="AV37" s="17"/>
      <c r="AW37" s="17"/>
      <c r="AX37" s="17"/>
      <c r="AY37" s="17"/>
      <c r="AZ37" s="17"/>
      <c r="BA37" s="17"/>
      <c r="BB37" s="17"/>
    </row>
    <row r="38" spans="1:54" s="3" customFormat="1" ht="15" customHeight="1">
      <c r="D38" s="435" t="s">
        <v>16</v>
      </c>
      <c r="E38" s="436"/>
      <c r="F38" s="436"/>
      <c r="G38" s="436"/>
      <c r="H38" s="436"/>
      <c r="I38" s="436"/>
      <c r="J38" s="437"/>
      <c r="K38" s="438" t="s">
        <v>153</v>
      </c>
      <c r="L38" s="438"/>
      <c r="M38" s="438"/>
      <c r="N38" s="438"/>
      <c r="O38" s="438"/>
      <c r="P38" s="438" t="s">
        <v>20</v>
      </c>
      <c r="Q38" s="438"/>
      <c r="R38" s="438" t="s">
        <v>19</v>
      </c>
      <c r="S38" s="438"/>
      <c r="T38" s="438" t="s">
        <v>18</v>
      </c>
      <c r="U38" s="438"/>
      <c r="V38" s="438"/>
      <c r="W38" s="438"/>
      <c r="X38" s="438"/>
      <c r="Y38" s="438"/>
      <c r="Z38" s="440" t="s">
        <v>17</v>
      </c>
      <c r="AA38" s="440"/>
      <c r="AB38" s="440"/>
      <c r="AC38" s="440"/>
      <c r="AD38" s="440"/>
      <c r="AE38" s="440"/>
      <c r="AF38" s="440"/>
      <c r="AG38" s="440"/>
      <c r="AJ38" s="19"/>
      <c r="AK38" s="19"/>
      <c r="AL38" s="19"/>
      <c r="AM38" s="19"/>
      <c r="AN38" s="19"/>
      <c r="AO38" s="19"/>
      <c r="AP38" s="19"/>
      <c r="AQ38" s="19"/>
      <c r="AR38" s="19"/>
      <c r="AS38" s="19"/>
      <c r="AT38" s="19"/>
      <c r="AU38" s="19"/>
      <c r="AV38" s="19"/>
      <c r="AW38" s="19"/>
      <c r="AX38" s="19"/>
      <c r="AY38" s="19"/>
      <c r="AZ38" s="19"/>
    </row>
    <row r="39" spans="1:54" s="3" customFormat="1" ht="15" customHeight="1">
      <c r="D39" s="429" t="s">
        <v>23</v>
      </c>
      <c r="E39" s="430"/>
      <c r="F39" s="430"/>
      <c r="G39" s="430"/>
      <c r="H39" s="430"/>
      <c r="I39" s="430"/>
      <c r="J39" s="431"/>
      <c r="K39" s="438"/>
      <c r="L39" s="438"/>
      <c r="M39" s="438"/>
      <c r="N39" s="438"/>
      <c r="O39" s="438"/>
      <c r="P39" s="438"/>
      <c r="Q39" s="438"/>
      <c r="R39" s="438"/>
      <c r="S39" s="438"/>
      <c r="T39" s="438"/>
      <c r="U39" s="438"/>
      <c r="V39" s="438"/>
      <c r="W39" s="438"/>
      <c r="X39" s="438"/>
      <c r="Y39" s="438"/>
      <c r="Z39" s="440"/>
      <c r="AA39" s="440"/>
      <c r="AB39" s="440"/>
      <c r="AC39" s="440"/>
      <c r="AD39" s="440"/>
      <c r="AE39" s="440"/>
      <c r="AF39" s="440"/>
      <c r="AG39" s="440"/>
      <c r="AJ39" s="19"/>
      <c r="AK39" s="19"/>
      <c r="AL39" s="19"/>
      <c r="AM39" s="19"/>
      <c r="AN39" s="19"/>
      <c r="AO39" s="19"/>
      <c r="AP39" s="19"/>
      <c r="AQ39" s="19"/>
      <c r="AR39" s="19"/>
      <c r="AS39" s="19"/>
      <c r="AT39" s="19"/>
      <c r="AU39" s="19"/>
      <c r="AV39" s="19"/>
      <c r="AW39" s="19"/>
      <c r="AX39" s="19"/>
      <c r="AY39" s="19"/>
      <c r="AZ39" s="19"/>
    </row>
    <row r="40" spans="1:54" s="3" customFormat="1" ht="15" customHeight="1">
      <c r="D40" s="441" t="s">
        <v>10</v>
      </c>
      <c r="E40" s="442"/>
      <c r="F40" s="442"/>
      <c r="G40" s="442"/>
      <c r="H40" s="442"/>
      <c r="I40" s="442"/>
      <c r="J40" s="443"/>
      <c r="K40" s="444">
        <f>IFERROR(VLOOKUP($M$37,#REF!,4,1),0)</f>
        <v>0</v>
      </c>
      <c r="L40" s="445"/>
      <c r="M40" s="445"/>
      <c r="N40" s="445"/>
      <c r="O40" s="5" t="s">
        <v>6</v>
      </c>
      <c r="P40" s="154">
        <v>12</v>
      </c>
      <c r="Q40" s="46" t="s">
        <v>1</v>
      </c>
      <c r="R40" s="45" t="e">
        <f>#REF!</f>
        <v>#REF!</v>
      </c>
      <c r="S40" s="67" t="s">
        <v>15</v>
      </c>
      <c r="T40" s="446" t="e">
        <f>K40*P40*R40</f>
        <v>#REF!</v>
      </c>
      <c r="U40" s="447"/>
      <c r="V40" s="447"/>
      <c r="W40" s="447"/>
      <c r="X40" s="447"/>
      <c r="Y40" s="146" t="s">
        <v>6</v>
      </c>
      <c r="Z40" s="448" t="e">
        <f>SUM(T40:X43)</f>
        <v>#REF!</v>
      </c>
      <c r="AA40" s="449"/>
      <c r="AB40" s="449"/>
      <c r="AC40" s="449"/>
      <c r="AD40" s="449"/>
      <c r="AE40" s="449"/>
      <c r="AF40" s="449"/>
      <c r="AG40" s="454" t="s">
        <v>6</v>
      </c>
      <c r="AJ40" s="19"/>
      <c r="AK40" s="19"/>
      <c r="AL40" s="19"/>
      <c r="AM40" s="19"/>
      <c r="AN40" s="19"/>
      <c r="AO40" s="19"/>
      <c r="AP40" s="19"/>
      <c r="AQ40" s="19"/>
      <c r="AR40" s="19"/>
      <c r="AS40" s="19"/>
      <c r="AT40" s="19"/>
      <c r="AU40" s="19"/>
      <c r="AV40" s="19"/>
      <c r="AW40" s="19"/>
      <c r="AX40" s="19"/>
      <c r="AY40" s="19"/>
      <c r="AZ40" s="19"/>
    </row>
    <row r="41" spans="1:54" s="3" customFormat="1" ht="15" customHeight="1">
      <c r="D41" s="441" t="s">
        <v>11</v>
      </c>
      <c r="E41" s="442"/>
      <c r="F41" s="442"/>
      <c r="G41" s="442"/>
      <c r="H41" s="442"/>
      <c r="I41" s="442"/>
      <c r="J41" s="443"/>
      <c r="K41" s="444">
        <f>IFERROR(VLOOKUP($M$37,#REF!,5,1),0)</f>
        <v>0</v>
      </c>
      <c r="L41" s="445"/>
      <c r="M41" s="445"/>
      <c r="N41" s="445"/>
      <c r="O41" s="5" t="s">
        <v>6</v>
      </c>
      <c r="P41" s="154">
        <v>12</v>
      </c>
      <c r="Q41" s="46" t="s">
        <v>1</v>
      </c>
      <c r="R41" s="45" t="e">
        <f>SUM(#REF!+#REF!)</f>
        <v>#REF!</v>
      </c>
      <c r="S41" s="67" t="s">
        <v>15</v>
      </c>
      <c r="T41" s="446" t="e">
        <f>K41*P41*R41</f>
        <v>#REF!</v>
      </c>
      <c r="U41" s="447"/>
      <c r="V41" s="447"/>
      <c r="W41" s="447"/>
      <c r="X41" s="447"/>
      <c r="Y41" s="146" t="s">
        <v>6</v>
      </c>
      <c r="Z41" s="450"/>
      <c r="AA41" s="451"/>
      <c r="AB41" s="451"/>
      <c r="AC41" s="451"/>
      <c r="AD41" s="451"/>
      <c r="AE41" s="451"/>
      <c r="AF41" s="451"/>
      <c r="AG41" s="455"/>
      <c r="AJ41" s="19"/>
      <c r="AK41" s="19"/>
      <c r="AL41" s="19"/>
      <c r="AM41" s="19"/>
      <c r="AN41" s="19"/>
      <c r="AO41" s="19"/>
      <c r="AP41" s="19"/>
      <c r="AQ41" s="19"/>
      <c r="AR41" s="34"/>
      <c r="AS41" s="19"/>
      <c r="AT41" s="19"/>
      <c r="AU41" s="19"/>
      <c r="AV41" s="19"/>
      <c r="AW41" s="19"/>
      <c r="AX41" s="19"/>
      <c r="AY41" s="19"/>
      <c r="AZ41" s="19"/>
    </row>
    <row r="42" spans="1:54" s="3" customFormat="1" ht="15" customHeight="1">
      <c r="D42" s="441" t="s">
        <v>12</v>
      </c>
      <c r="E42" s="442"/>
      <c r="F42" s="442"/>
      <c r="G42" s="442"/>
      <c r="H42" s="442"/>
      <c r="I42" s="442"/>
      <c r="J42" s="443"/>
      <c r="K42" s="444">
        <f>IFERROR(VLOOKUP($M$37,#REF!,6,1),0)</f>
        <v>0</v>
      </c>
      <c r="L42" s="445"/>
      <c r="M42" s="445"/>
      <c r="N42" s="445"/>
      <c r="O42" s="5" t="s">
        <v>6</v>
      </c>
      <c r="P42" s="154">
        <v>12</v>
      </c>
      <c r="Q42" s="46" t="s">
        <v>14</v>
      </c>
      <c r="R42" s="45" t="e">
        <f>#REF!</f>
        <v>#REF!</v>
      </c>
      <c r="S42" s="67" t="s">
        <v>15</v>
      </c>
      <c r="T42" s="446" t="e">
        <f>K42*P42*R42</f>
        <v>#REF!</v>
      </c>
      <c r="U42" s="447"/>
      <c r="V42" s="447"/>
      <c r="W42" s="447"/>
      <c r="X42" s="447"/>
      <c r="Y42" s="179" t="s">
        <v>6</v>
      </c>
      <c r="Z42" s="450"/>
      <c r="AA42" s="451"/>
      <c r="AB42" s="451"/>
      <c r="AC42" s="451"/>
      <c r="AD42" s="451"/>
      <c r="AE42" s="451"/>
      <c r="AF42" s="451"/>
      <c r="AG42" s="455"/>
      <c r="AJ42" s="19"/>
      <c r="AK42" s="19"/>
      <c r="AL42" s="19"/>
      <c r="AM42" s="19"/>
      <c r="AN42" s="19"/>
      <c r="AO42" s="19"/>
      <c r="AP42" s="19"/>
      <c r="AQ42" s="19"/>
      <c r="AR42" s="19"/>
      <c r="AS42" s="19"/>
      <c r="AT42" s="19"/>
      <c r="AU42" s="19"/>
      <c r="AV42" s="19"/>
      <c r="AW42" s="19"/>
      <c r="AX42" s="19"/>
      <c r="AY42" s="19"/>
      <c r="AZ42" s="19"/>
    </row>
    <row r="43" spans="1:54" s="3" customFormat="1" ht="15" customHeight="1">
      <c r="D43" s="441" t="s">
        <v>13</v>
      </c>
      <c r="E43" s="442"/>
      <c r="F43" s="442"/>
      <c r="G43" s="442"/>
      <c r="H43" s="442"/>
      <c r="I43" s="442"/>
      <c r="J43" s="443"/>
      <c r="K43" s="444">
        <f>IFERROR(VLOOKUP($M$37,#REF!,7,1),0)</f>
        <v>0</v>
      </c>
      <c r="L43" s="445"/>
      <c r="M43" s="445"/>
      <c r="N43" s="445"/>
      <c r="O43" s="5" t="s">
        <v>6</v>
      </c>
      <c r="P43" s="154">
        <v>12</v>
      </c>
      <c r="Q43" s="46" t="s">
        <v>14</v>
      </c>
      <c r="R43" s="45" t="e">
        <f>SUM(#REF!+#REF!)</f>
        <v>#REF!</v>
      </c>
      <c r="S43" s="67" t="s">
        <v>15</v>
      </c>
      <c r="T43" s="457" t="e">
        <f>K43*P43*R43</f>
        <v>#REF!</v>
      </c>
      <c r="U43" s="458"/>
      <c r="V43" s="458"/>
      <c r="W43" s="458"/>
      <c r="X43" s="458"/>
      <c r="Y43" s="144" t="s">
        <v>6</v>
      </c>
      <c r="Z43" s="452"/>
      <c r="AA43" s="453"/>
      <c r="AB43" s="453"/>
      <c r="AC43" s="453"/>
      <c r="AD43" s="453"/>
      <c r="AE43" s="453"/>
      <c r="AF43" s="453"/>
      <c r="AG43" s="456"/>
      <c r="AJ43" s="19"/>
      <c r="AK43" s="19"/>
      <c r="AL43" s="19"/>
      <c r="AM43" s="19"/>
      <c r="AN43" s="19"/>
      <c r="AO43" s="19"/>
      <c r="AP43" s="19"/>
      <c r="AQ43" s="19"/>
      <c r="AR43" s="19"/>
      <c r="AS43" s="19"/>
      <c r="AT43" s="19"/>
      <c r="AU43" s="19"/>
      <c r="AV43" s="19"/>
      <c r="AW43" s="19"/>
      <c r="AX43" s="19"/>
      <c r="AY43" s="19"/>
      <c r="AZ43" s="19"/>
    </row>
    <row r="44" spans="1:54" s="3" customFormat="1" ht="15" customHeight="1">
      <c r="D44" s="3" t="s">
        <v>21</v>
      </c>
      <c r="P44" s="47"/>
      <c r="Q44" s="47"/>
      <c r="Z44" s="35"/>
      <c r="AA44" s="35"/>
      <c r="AB44" s="35"/>
      <c r="AC44" s="35"/>
      <c r="AD44" s="35"/>
      <c r="AE44" s="35"/>
      <c r="AF44" s="35"/>
      <c r="AG44" s="35"/>
      <c r="AJ44" s="19"/>
      <c r="AK44" s="19"/>
      <c r="AL44" s="19"/>
      <c r="AM44" s="19"/>
      <c r="AN44" s="19"/>
      <c r="AO44" s="19"/>
      <c r="AP44" s="19"/>
      <c r="AQ44" s="19"/>
      <c r="AR44" s="19"/>
      <c r="AS44" s="19"/>
      <c r="AT44" s="19"/>
      <c r="AU44" s="19"/>
      <c r="AV44" s="19"/>
      <c r="AW44" s="19"/>
      <c r="AX44" s="19"/>
      <c r="AY44" s="19"/>
      <c r="AZ44" s="19"/>
    </row>
    <row r="45" spans="1:54" s="3" customFormat="1" ht="15" customHeight="1">
      <c r="D45" s="435" t="s">
        <v>16</v>
      </c>
      <c r="E45" s="436"/>
      <c r="F45" s="436"/>
      <c r="G45" s="436"/>
      <c r="H45" s="436"/>
      <c r="I45" s="436"/>
      <c r="J45" s="437"/>
      <c r="K45" s="438" t="s">
        <v>22</v>
      </c>
      <c r="L45" s="438"/>
      <c r="M45" s="438"/>
      <c r="N45" s="438"/>
      <c r="O45" s="438"/>
      <c r="P45" s="491" t="s">
        <v>20</v>
      </c>
      <c r="Q45" s="491"/>
      <c r="R45" s="438" t="s">
        <v>19</v>
      </c>
      <c r="S45" s="438"/>
      <c r="T45" s="492" t="s">
        <v>18</v>
      </c>
      <c r="U45" s="493"/>
      <c r="V45" s="493"/>
      <c r="W45" s="493"/>
      <c r="X45" s="493"/>
      <c r="Y45" s="494"/>
      <c r="Z45" s="459" t="s">
        <v>17</v>
      </c>
      <c r="AA45" s="460"/>
      <c r="AB45" s="460"/>
      <c r="AC45" s="460"/>
      <c r="AD45" s="460"/>
      <c r="AE45" s="460"/>
      <c r="AF45" s="460"/>
      <c r="AG45" s="461"/>
      <c r="AJ45" s="19"/>
      <c r="AK45" s="19"/>
      <c r="AL45" s="19"/>
      <c r="AM45" s="19"/>
      <c r="AN45" s="19"/>
      <c r="AO45" s="19"/>
      <c r="AP45" s="19"/>
      <c r="AQ45" s="19"/>
      <c r="AR45" s="19"/>
      <c r="AS45" s="19"/>
      <c r="AT45" s="19"/>
      <c r="AU45" s="19"/>
      <c r="AV45" s="19"/>
      <c r="AW45" s="19"/>
      <c r="AX45" s="19"/>
      <c r="AY45" s="19"/>
      <c r="AZ45" s="19"/>
    </row>
    <row r="46" spans="1:54" s="3" customFormat="1" ht="15" customHeight="1">
      <c r="D46" s="429" t="s">
        <v>23</v>
      </c>
      <c r="E46" s="430"/>
      <c r="F46" s="430"/>
      <c r="G46" s="430"/>
      <c r="H46" s="430"/>
      <c r="I46" s="430"/>
      <c r="J46" s="431"/>
      <c r="K46" s="438"/>
      <c r="L46" s="438"/>
      <c r="M46" s="438"/>
      <c r="N46" s="438"/>
      <c r="O46" s="438"/>
      <c r="P46" s="491"/>
      <c r="Q46" s="491"/>
      <c r="R46" s="438"/>
      <c r="S46" s="438"/>
      <c r="T46" s="495"/>
      <c r="U46" s="496"/>
      <c r="V46" s="496"/>
      <c r="W46" s="496"/>
      <c r="X46" s="496"/>
      <c r="Y46" s="497"/>
      <c r="Z46" s="462"/>
      <c r="AA46" s="463"/>
      <c r="AB46" s="463"/>
      <c r="AC46" s="463"/>
      <c r="AD46" s="463"/>
      <c r="AE46" s="463"/>
      <c r="AF46" s="463"/>
      <c r="AG46" s="464"/>
      <c r="AJ46" s="19"/>
      <c r="AK46" s="19"/>
      <c r="AL46" s="19"/>
      <c r="AM46" s="19"/>
      <c r="AN46" s="19"/>
      <c r="AO46" s="19"/>
      <c r="AP46" s="19"/>
      <c r="AQ46" s="19"/>
      <c r="AR46" s="19"/>
      <c r="AS46" s="19"/>
      <c r="AT46" s="19"/>
      <c r="AU46" s="19"/>
      <c r="AV46" s="19"/>
      <c r="AW46" s="19"/>
      <c r="AX46" s="19"/>
      <c r="AY46" s="19"/>
      <c r="AZ46" s="19"/>
    </row>
    <row r="47" spans="1:54" s="3" customFormat="1" ht="15" customHeight="1">
      <c r="D47" s="465" t="s">
        <v>32</v>
      </c>
      <c r="E47" s="466"/>
      <c r="F47" s="466"/>
      <c r="G47" s="466"/>
      <c r="H47" s="466"/>
      <c r="I47" s="466"/>
      <c r="J47" s="467"/>
      <c r="K47" s="468" t="e">
        <f>#REF!</f>
        <v>#REF!</v>
      </c>
      <c r="L47" s="468"/>
      <c r="M47" s="468"/>
      <c r="N47" s="469"/>
      <c r="O47" s="5" t="s">
        <v>6</v>
      </c>
      <c r="P47" s="154">
        <v>12</v>
      </c>
      <c r="Q47" s="46" t="s">
        <v>1</v>
      </c>
      <c r="R47" s="14" t="e">
        <f>SUM(R40:R43)</f>
        <v>#REF!</v>
      </c>
      <c r="S47" s="67" t="s">
        <v>15</v>
      </c>
      <c r="T47" s="470" t="e">
        <f>K47*P47*R47</f>
        <v>#REF!</v>
      </c>
      <c r="U47" s="471"/>
      <c r="V47" s="471"/>
      <c r="W47" s="471"/>
      <c r="X47" s="471"/>
      <c r="Y47" s="179" t="s">
        <v>6</v>
      </c>
      <c r="Z47" s="448" t="e">
        <f>SUM(T47+T48+T49+C52+T52)</f>
        <v>#REF!</v>
      </c>
      <c r="AA47" s="449"/>
      <c r="AB47" s="449"/>
      <c r="AC47" s="449"/>
      <c r="AD47" s="449"/>
      <c r="AE47" s="449"/>
      <c r="AF47" s="449"/>
      <c r="AG47" s="454" t="s">
        <v>5</v>
      </c>
      <c r="AJ47" s="19"/>
      <c r="AK47" s="19"/>
      <c r="AL47" s="19"/>
      <c r="AM47" s="19"/>
      <c r="AN47" s="19"/>
      <c r="AO47" s="19"/>
      <c r="AP47" s="19"/>
      <c r="AQ47" s="19"/>
      <c r="AR47" s="19"/>
      <c r="AS47" s="19"/>
      <c r="AT47" s="19"/>
      <c r="AU47" s="19"/>
      <c r="AV47" s="19"/>
      <c r="AW47" s="19"/>
      <c r="AX47" s="19"/>
      <c r="AY47" s="19"/>
      <c r="AZ47" s="19"/>
    </row>
    <row r="48" spans="1:54" s="1" customFormat="1" ht="15" customHeight="1">
      <c r="D48" s="472" t="s">
        <v>45</v>
      </c>
      <c r="E48" s="473"/>
      <c r="F48" s="473"/>
      <c r="G48" s="473"/>
      <c r="H48" s="473"/>
      <c r="I48" s="473"/>
      <c r="J48" s="474"/>
      <c r="K48" s="475" t="e">
        <f>#REF!</f>
        <v>#REF!</v>
      </c>
      <c r="L48" s="476"/>
      <c r="M48" s="476"/>
      <c r="N48" s="476"/>
      <c r="O48" s="6" t="s">
        <v>6</v>
      </c>
      <c r="P48" s="154">
        <v>12</v>
      </c>
      <c r="Q48" s="46" t="s">
        <v>1</v>
      </c>
      <c r="R48" s="45" t="e">
        <f>R42</f>
        <v>#REF!</v>
      </c>
      <c r="S48" s="67" t="s">
        <v>15</v>
      </c>
      <c r="T48" s="470" t="e">
        <f>K48*P48*R48</f>
        <v>#REF!</v>
      </c>
      <c r="U48" s="471"/>
      <c r="V48" s="471"/>
      <c r="W48" s="471"/>
      <c r="X48" s="471"/>
      <c r="Y48" s="44" t="s">
        <v>6</v>
      </c>
      <c r="Z48" s="450"/>
      <c r="AA48" s="451"/>
      <c r="AB48" s="451"/>
      <c r="AC48" s="451"/>
      <c r="AD48" s="451"/>
      <c r="AE48" s="451"/>
      <c r="AF48" s="451"/>
      <c r="AG48" s="455"/>
      <c r="AJ48" s="17"/>
      <c r="AK48" s="17"/>
      <c r="AL48" s="17"/>
      <c r="AM48" s="17"/>
      <c r="AN48" s="17"/>
      <c r="AO48" s="17"/>
      <c r="AP48" s="17"/>
      <c r="AQ48" s="36"/>
      <c r="AR48" s="17"/>
      <c r="AS48" s="17"/>
      <c r="AT48" s="17"/>
      <c r="AU48" s="17"/>
      <c r="AV48" s="17"/>
      <c r="AW48" s="17"/>
      <c r="AX48" s="17"/>
      <c r="AY48" s="17"/>
      <c r="AZ48" s="17"/>
    </row>
    <row r="49" spans="4:54" s="1" customFormat="1" ht="15" customHeight="1">
      <c r="D49" s="523" t="s">
        <v>34</v>
      </c>
      <c r="E49" s="524"/>
      <c r="F49" s="524"/>
      <c r="G49" s="524"/>
      <c r="H49" s="524"/>
      <c r="I49" s="489"/>
      <c r="J49" s="490"/>
      <c r="K49" s="525">
        <f>IF(AM51=1,IFERROR(VLOOKUP($M$37,#REF!,4,1),0),IF(AM51=2,IFERROR(VLOOKUP($M$37,#REF!,4,1),0),))</f>
        <v>0</v>
      </c>
      <c r="L49" s="526"/>
      <c r="M49" s="526"/>
      <c r="N49" s="526"/>
      <c r="O49" s="529" t="s">
        <v>6</v>
      </c>
      <c r="P49" s="531">
        <v>12</v>
      </c>
      <c r="Q49" s="521" t="s">
        <v>1</v>
      </c>
      <c r="R49" s="477">
        <f>IF(K49&gt;0,SUM(R40:R43),)</f>
        <v>0</v>
      </c>
      <c r="S49" s="479" t="s">
        <v>15</v>
      </c>
      <c r="T49" s="481">
        <f>K49*P49*R49</f>
        <v>0</v>
      </c>
      <c r="U49" s="482"/>
      <c r="V49" s="482"/>
      <c r="W49" s="482"/>
      <c r="X49" s="482"/>
      <c r="Y49" s="485" t="s">
        <v>6</v>
      </c>
      <c r="Z49" s="450"/>
      <c r="AA49" s="451"/>
      <c r="AB49" s="451"/>
      <c r="AC49" s="451"/>
      <c r="AD49" s="451"/>
      <c r="AE49" s="451"/>
      <c r="AF49" s="451"/>
      <c r="AG49" s="455"/>
      <c r="AJ49" s="17"/>
      <c r="AK49" s="17"/>
      <c r="AL49" s="17"/>
      <c r="AM49" s="38">
        <f>IF(I49="○",1,)</f>
        <v>0</v>
      </c>
      <c r="AN49" s="17"/>
      <c r="AO49" s="38" t="b">
        <f>IF(M37&gt;=91,"5.0",IF(M37&gt;=41,"5.2",IF(M37&gt;=1,"4.2")))</f>
        <v>0</v>
      </c>
      <c r="AQ49" s="17"/>
      <c r="AR49" s="17"/>
      <c r="AS49" s="17"/>
      <c r="AT49" s="17"/>
      <c r="AU49" s="17"/>
      <c r="AV49" s="17"/>
      <c r="AW49" s="17"/>
      <c r="AX49" s="17"/>
      <c r="AY49" s="17"/>
      <c r="AZ49" s="17"/>
    </row>
    <row r="50" spans="4:54" s="1" customFormat="1" ht="15" customHeight="1">
      <c r="D50" s="487" t="s">
        <v>35</v>
      </c>
      <c r="E50" s="488"/>
      <c r="F50" s="488"/>
      <c r="G50" s="488"/>
      <c r="H50" s="488"/>
      <c r="I50" s="489"/>
      <c r="J50" s="490"/>
      <c r="K50" s="527"/>
      <c r="L50" s="528"/>
      <c r="M50" s="528"/>
      <c r="N50" s="528"/>
      <c r="O50" s="530"/>
      <c r="P50" s="532"/>
      <c r="Q50" s="522"/>
      <c r="R50" s="478"/>
      <c r="S50" s="480"/>
      <c r="T50" s="483"/>
      <c r="U50" s="484"/>
      <c r="V50" s="484"/>
      <c r="W50" s="484"/>
      <c r="X50" s="484"/>
      <c r="Y50" s="486"/>
      <c r="Z50" s="450"/>
      <c r="AA50" s="451"/>
      <c r="AB50" s="451"/>
      <c r="AC50" s="451"/>
      <c r="AD50" s="451"/>
      <c r="AE50" s="451"/>
      <c r="AF50" s="451"/>
      <c r="AG50" s="455"/>
      <c r="AJ50" s="17"/>
      <c r="AK50" s="17"/>
      <c r="AL50" s="17"/>
      <c r="AM50" s="38">
        <f>IF(I50="○",2,)</f>
        <v>0</v>
      </c>
      <c r="AN50" s="17"/>
      <c r="AO50" s="38" t="b">
        <f>IF(M37&gt;=91,"5.0",IF(M37&gt;=41,"5.2",IF(M37&gt;=1,"4.2")))</f>
        <v>0</v>
      </c>
      <c r="AP50" s="17"/>
      <c r="AQ50" s="17"/>
      <c r="AR50" s="17"/>
      <c r="AS50" s="17"/>
      <c r="AT50" s="17"/>
      <c r="AU50" s="17"/>
      <c r="AV50" s="17"/>
      <c r="AW50" s="17"/>
      <c r="AX50" s="17"/>
      <c r="AY50" s="17"/>
      <c r="AZ50" s="17"/>
    </row>
    <row r="51" spans="4:54" s="1" customFormat="1" ht="15" customHeight="1">
      <c r="D51" s="501" t="s">
        <v>55</v>
      </c>
      <c r="E51" s="502"/>
      <c r="F51" s="502"/>
      <c r="G51" s="502"/>
      <c r="H51" s="502"/>
      <c r="I51" s="502"/>
      <c r="J51" s="503"/>
      <c r="K51" s="139"/>
      <c r="L51" s="498" t="s">
        <v>54</v>
      </c>
      <c r="M51" s="499"/>
      <c r="N51" s="499"/>
      <c r="O51" s="499"/>
      <c r="P51" s="499"/>
      <c r="Q51" s="499"/>
      <c r="R51" s="499"/>
      <c r="S51" s="499"/>
      <c r="T51" s="499"/>
      <c r="U51" s="499"/>
      <c r="V51" s="499"/>
      <c r="W51" s="499"/>
      <c r="X51" s="499"/>
      <c r="Y51" s="500"/>
      <c r="Z51" s="450"/>
      <c r="AA51" s="451"/>
      <c r="AB51" s="451"/>
      <c r="AC51" s="451"/>
      <c r="AD51" s="451"/>
      <c r="AE51" s="451"/>
      <c r="AF51" s="451"/>
      <c r="AG51" s="455"/>
      <c r="AJ51" s="17"/>
      <c r="AK51" s="17"/>
      <c r="AL51" s="17"/>
      <c r="AM51" s="38">
        <f>SUM(AM49:AM50)</f>
        <v>0</v>
      </c>
      <c r="AN51" s="17"/>
      <c r="AO51" s="38"/>
      <c r="AP51" s="17"/>
      <c r="AQ51" s="17"/>
      <c r="AR51" s="17"/>
      <c r="AS51" s="17"/>
      <c r="AT51" s="17"/>
      <c r="AU51" s="17"/>
      <c r="AV51" s="17"/>
      <c r="AW51" s="17"/>
      <c r="AX51" s="17"/>
      <c r="AY51" s="17"/>
      <c r="AZ51" s="17"/>
    </row>
    <row r="52" spans="4:54" s="1" customFormat="1" ht="15" customHeight="1">
      <c r="D52" s="504"/>
      <c r="E52" s="505"/>
      <c r="F52" s="505"/>
      <c r="G52" s="505"/>
      <c r="H52" s="505"/>
      <c r="I52" s="505"/>
      <c r="J52" s="506"/>
      <c r="K52" s="469" t="e">
        <f>#REF!</f>
        <v>#REF!</v>
      </c>
      <c r="L52" s="533"/>
      <c r="M52" s="533"/>
      <c r="N52" s="533"/>
      <c r="O52" s="48" t="s">
        <v>6</v>
      </c>
      <c r="P52" s="152">
        <v>1</v>
      </c>
      <c r="Q52" s="153" t="s">
        <v>0</v>
      </c>
      <c r="R52" s="45" t="e">
        <f>#REF!</f>
        <v>#REF!</v>
      </c>
      <c r="S52" s="48" t="s">
        <v>15</v>
      </c>
      <c r="T52" s="534" t="e">
        <f>MAX(K52*P52*R52,0)</f>
        <v>#REF!</v>
      </c>
      <c r="U52" s="535"/>
      <c r="V52" s="535"/>
      <c r="W52" s="535"/>
      <c r="X52" s="535"/>
      <c r="Y52" s="49" t="s">
        <v>6</v>
      </c>
      <c r="Z52" s="450"/>
      <c r="AA52" s="451"/>
      <c r="AB52" s="451"/>
      <c r="AC52" s="451"/>
      <c r="AD52" s="451"/>
      <c r="AE52" s="451"/>
      <c r="AF52" s="451"/>
      <c r="AG52" s="455"/>
      <c r="AJ52" s="17"/>
      <c r="AK52" s="17"/>
      <c r="AL52" s="17"/>
      <c r="AM52" s="17"/>
      <c r="AN52" s="17"/>
      <c r="AO52" s="17"/>
      <c r="AP52" s="17"/>
      <c r="AQ52" s="36"/>
      <c r="AR52" s="17"/>
      <c r="AS52" s="17"/>
      <c r="AT52" s="17"/>
      <c r="AU52" s="17"/>
      <c r="AV52" s="17"/>
      <c r="AW52" s="17"/>
      <c r="AX52" s="17"/>
      <c r="AY52" s="17"/>
      <c r="AZ52" s="17"/>
    </row>
    <row r="53" spans="4:54" s="1" customFormat="1" ht="15" customHeight="1">
      <c r="D53" s="507"/>
      <c r="E53" s="508"/>
      <c r="F53" s="508"/>
      <c r="G53" s="508"/>
      <c r="H53" s="508"/>
      <c r="I53" s="508"/>
      <c r="J53" s="509"/>
      <c r="K53" s="519" t="s">
        <v>53</v>
      </c>
      <c r="L53" s="520"/>
      <c r="M53" s="520"/>
      <c r="N53" s="520"/>
      <c r="O53" s="520"/>
      <c r="P53" s="520"/>
      <c r="Q53" s="520"/>
      <c r="R53" s="520"/>
      <c r="S53" s="510" t="s">
        <v>49</v>
      </c>
      <c r="T53" s="510"/>
      <c r="U53" s="163" t="e">
        <f>#REF!</f>
        <v>#REF!</v>
      </c>
      <c r="V53" s="50" t="s">
        <v>50</v>
      </c>
      <c r="W53" s="196" t="s">
        <v>48</v>
      </c>
      <c r="X53" s="176" t="e">
        <f>#REF!</f>
        <v>#REF!</v>
      </c>
      <c r="Y53" s="177" t="s">
        <v>50</v>
      </c>
      <c r="Z53" s="452"/>
      <c r="AA53" s="453"/>
      <c r="AB53" s="453"/>
      <c r="AC53" s="453"/>
      <c r="AD53" s="453"/>
      <c r="AE53" s="453"/>
      <c r="AF53" s="453"/>
      <c r="AG53" s="456"/>
      <c r="AJ53" s="17"/>
      <c r="AK53" s="17" t="b">
        <v>0</v>
      </c>
      <c r="AL53" s="17"/>
      <c r="AM53" s="38"/>
      <c r="AN53" s="17"/>
      <c r="AO53" s="38"/>
      <c r="AP53" s="17"/>
      <c r="AQ53" s="17"/>
      <c r="AR53" s="17"/>
      <c r="AS53" s="17"/>
      <c r="AT53" s="17"/>
      <c r="AU53" s="17"/>
      <c r="AV53" s="17"/>
      <c r="AW53" s="17"/>
      <c r="AX53" s="17"/>
      <c r="AY53" s="17"/>
      <c r="AZ53" s="17"/>
    </row>
    <row r="54" spans="4:54" s="1" customFormat="1" ht="15" customHeight="1">
      <c r="D54" s="517" t="s">
        <v>33</v>
      </c>
      <c r="E54" s="517"/>
      <c r="F54" s="517"/>
      <c r="G54" s="517"/>
      <c r="H54" s="517"/>
      <c r="I54" s="517"/>
      <c r="J54" s="517"/>
      <c r="K54" s="517"/>
      <c r="L54" s="517"/>
      <c r="M54" s="517"/>
      <c r="N54" s="517"/>
      <c r="O54" s="517"/>
      <c r="P54" s="517"/>
      <c r="Q54" s="517"/>
      <c r="R54" s="517"/>
      <c r="S54" s="517"/>
      <c r="T54" s="517"/>
      <c r="U54" s="518"/>
      <c r="V54" s="515" t="s">
        <v>165</v>
      </c>
      <c r="W54" s="516"/>
      <c r="X54" s="184" t="e">
        <f>#REF!</f>
        <v>#REF!</v>
      </c>
      <c r="Y54" s="12" t="s">
        <v>166</v>
      </c>
      <c r="Z54" s="164"/>
      <c r="AA54" s="164"/>
      <c r="AB54" s="164"/>
      <c r="AC54" s="164"/>
      <c r="AD54" s="164"/>
      <c r="AE54" s="164"/>
      <c r="AF54" s="40"/>
      <c r="AI54" s="17"/>
      <c r="AJ54" s="17"/>
      <c r="AK54" s="17"/>
      <c r="AL54" s="37"/>
      <c r="AM54" s="17"/>
      <c r="AN54" s="38"/>
      <c r="AO54" s="17"/>
      <c r="AP54" s="17"/>
      <c r="AQ54" s="17"/>
      <c r="AR54" s="17"/>
      <c r="AS54" s="17"/>
      <c r="AT54" s="17"/>
      <c r="AU54" s="17"/>
      <c r="AV54" s="17"/>
      <c r="AW54" s="17"/>
      <c r="AX54" s="17"/>
      <c r="AY54" s="17"/>
    </row>
    <row r="55" spans="4:54" s="1" customFormat="1" ht="15" customHeight="1">
      <c r="D55" s="547" t="s">
        <v>56</v>
      </c>
      <c r="E55" s="547"/>
      <c r="F55" s="547"/>
      <c r="G55" s="547"/>
      <c r="H55" s="547"/>
      <c r="I55" s="548"/>
      <c r="J55" s="544"/>
      <c r="K55" s="545"/>
      <c r="L55" s="545"/>
      <c r="M55" s="546"/>
      <c r="N55" s="1" t="s">
        <v>15</v>
      </c>
      <c r="O55" s="41"/>
      <c r="P55" s="42"/>
      <c r="Q55" s="41"/>
      <c r="R55" s="43"/>
      <c r="S55" s="148"/>
      <c r="T55" s="136"/>
      <c r="U55" s="136"/>
      <c r="V55" s="136"/>
      <c r="W55" s="136"/>
      <c r="X55" s="136"/>
      <c r="Y55" s="140"/>
      <c r="Z55" s="164"/>
      <c r="AA55" s="164"/>
      <c r="AB55" s="164"/>
      <c r="AC55" s="164"/>
      <c r="AD55" s="164"/>
      <c r="AE55" s="164"/>
      <c r="AF55" s="164"/>
      <c r="AG55" s="40"/>
      <c r="AJ55" s="17"/>
      <c r="AK55" s="17"/>
      <c r="AL55" s="17"/>
      <c r="AM55" s="38"/>
      <c r="AN55" s="17"/>
      <c r="AO55" s="38"/>
      <c r="AP55" s="17"/>
      <c r="AQ55" s="17"/>
      <c r="AR55" s="17"/>
      <c r="AS55" s="17"/>
      <c r="AT55" s="165"/>
      <c r="AU55" s="17"/>
      <c r="AV55" s="17"/>
      <c r="AW55" s="17"/>
      <c r="AX55" s="17"/>
      <c r="AY55" s="17"/>
      <c r="AZ55" s="17"/>
    </row>
    <row r="56" spans="4:54" s="1" customFormat="1" ht="15" customHeight="1">
      <c r="D56" s="541" t="s">
        <v>42</v>
      </c>
      <c r="E56" s="542"/>
      <c r="F56" s="542"/>
      <c r="G56" s="542"/>
      <c r="H56" s="542"/>
      <c r="I56" s="542"/>
      <c r="J56" s="543"/>
      <c r="K56" s="469" t="e">
        <f>#REF!</f>
        <v>#REF!</v>
      </c>
      <c r="L56" s="512"/>
      <c r="M56" s="512"/>
      <c r="N56" s="512"/>
      <c r="O56" s="6" t="s">
        <v>6</v>
      </c>
      <c r="P56" s="45">
        <v>12</v>
      </c>
      <c r="Q56" s="48" t="s">
        <v>1</v>
      </c>
      <c r="R56" s="15" t="str">
        <f>IF(J55=0,"0",ROUND((J55+AO50)/3,0))</f>
        <v>0</v>
      </c>
      <c r="S56" s="145" t="s">
        <v>15</v>
      </c>
      <c r="T56" s="513" t="e">
        <f>(K56*P56*R56)</f>
        <v>#REF!</v>
      </c>
      <c r="U56" s="514"/>
      <c r="V56" s="514"/>
      <c r="W56" s="514"/>
      <c r="X56" s="514"/>
      <c r="Y56" s="44" t="s">
        <v>6</v>
      </c>
      <c r="Z56" s="538" t="e">
        <f>T56+T57</f>
        <v>#REF!</v>
      </c>
      <c r="AA56" s="539"/>
      <c r="AB56" s="539"/>
      <c r="AC56" s="539"/>
      <c r="AD56" s="539"/>
      <c r="AE56" s="539"/>
      <c r="AF56" s="539"/>
      <c r="AG56" s="529" t="s">
        <v>52</v>
      </c>
      <c r="AJ56" s="17"/>
      <c r="AK56" s="17"/>
      <c r="AL56" s="17"/>
      <c r="AM56" s="38"/>
      <c r="AN56" s="17"/>
      <c r="AO56" s="38"/>
      <c r="AP56" s="17"/>
      <c r="AQ56" s="17"/>
      <c r="AR56" s="17"/>
      <c r="AS56" s="17"/>
      <c r="AT56" s="165"/>
      <c r="AU56" s="17"/>
      <c r="AV56" s="17"/>
      <c r="AW56" s="17"/>
      <c r="AX56" s="17"/>
      <c r="AY56" s="17"/>
      <c r="AZ56" s="17"/>
    </row>
    <row r="57" spans="4:54" s="1" customFormat="1" ht="15" customHeight="1">
      <c r="D57" s="541" t="s">
        <v>43</v>
      </c>
      <c r="E57" s="542"/>
      <c r="F57" s="542"/>
      <c r="G57" s="542"/>
      <c r="H57" s="542"/>
      <c r="I57" s="542"/>
      <c r="J57" s="543"/>
      <c r="K57" s="469" t="e">
        <f>#REF!</f>
        <v>#REF!</v>
      </c>
      <c r="L57" s="512"/>
      <c r="M57" s="512"/>
      <c r="N57" s="512"/>
      <c r="O57" s="6" t="s">
        <v>6</v>
      </c>
      <c r="P57" s="45">
        <v>12</v>
      </c>
      <c r="Q57" s="48" t="s">
        <v>1</v>
      </c>
      <c r="R57" s="15" t="str">
        <f>IF(J55=0,"0",ROUND((J55+AO50)/5,0))</f>
        <v>0</v>
      </c>
      <c r="S57" s="145" t="s">
        <v>15</v>
      </c>
      <c r="T57" s="483" t="e">
        <f>(K57*P57*R57)</f>
        <v>#REF!</v>
      </c>
      <c r="U57" s="484"/>
      <c r="V57" s="484"/>
      <c r="W57" s="484"/>
      <c r="X57" s="484"/>
      <c r="Y57" s="149" t="s">
        <v>6</v>
      </c>
      <c r="Z57" s="540"/>
      <c r="AA57" s="540"/>
      <c r="AB57" s="540"/>
      <c r="AC57" s="540"/>
      <c r="AD57" s="540"/>
      <c r="AE57" s="540"/>
      <c r="AF57" s="540"/>
      <c r="AG57" s="530"/>
      <c r="AJ57" s="17"/>
      <c r="AK57" s="17"/>
      <c r="AL57" s="17"/>
      <c r="AM57" s="38"/>
      <c r="AN57" s="17"/>
      <c r="AO57" s="38"/>
      <c r="AP57" s="17"/>
      <c r="AQ57" s="17"/>
      <c r="AR57" s="17"/>
      <c r="AS57" s="17"/>
      <c r="AT57" s="166"/>
      <c r="AU57" s="17"/>
      <c r="AV57" s="17"/>
      <c r="AW57" s="17"/>
      <c r="AX57" s="17"/>
      <c r="AY57" s="17"/>
      <c r="AZ57" s="17"/>
    </row>
    <row r="58" spans="4:54" s="1" customFormat="1" ht="15" customHeight="1">
      <c r="D58" s="51"/>
      <c r="E58" s="167"/>
      <c r="F58" s="167"/>
      <c r="G58" s="167"/>
      <c r="H58" s="167"/>
      <c r="I58" s="167"/>
      <c r="J58" s="167"/>
      <c r="K58" s="143"/>
      <c r="L58" s="168"/>
      <c r="M58" s="168"/>
      <c r="N58" s="168"/>
      <c r="O58" s="52"/>
      <c r="P58" s="56"/>
      <c r="Q58" s="52"/>
      <c r="R58" s="53"/>
      <c r="S58" s="54"/>
      <c r="T58" s="147"/>
      <c r="U58" s="147"/>
      <c r="V58" s="147"/>
      <c r="W58" s="147"/>
      <c r="X58" s="147"/>
      <c r="Y58" s="55"/>
      <c r="Z58" s="169"/>
      <c r="AA58" s="169"/>
      <c r="AB58" s="169"/>
      <c r="AC58" s="169"/>
      <c r="AD58" s="169"/>
      <c r="AE58" s="169"/>
      <c r="AF58" s="169"/>
      <c r="AG58" s="54"/>
      <c r="AJ58" s="17"/>
      <c r="AK58" s="17"/>
      <c r="AL58" s="17"/>
      <c r="AM58" s="38"/>
      <c r="AN58" s="17"/>
      <c r="AO58" s="38"/>
      <c r="AP58" s="17"/>
      <c r="AQ58" s="17"/>
      <c r="AR58" s="17"/>
      <c r="AS58" s="17"/>
      <c r="AT58" s="166"/>
      <c r="AU58" s="17"/>
      <c r="AV58" s="17"/>
      <c r="AW58" s="17"/>
      <c r="AX58" s="17"/>
      <c r="AY58" s="17"/>
      <c r="AZ58" s="17"/>
    </row>
    <row r="59" spans="4:54" s="1" customFormat="1" ht="15" customHeight="1">
      <c r="D59" s="2"/>
      <c r="E59" s="130"/>
      <c r="F59" s="130"/>
      <c r="G59" s="130"/>
      <c r="H59" s="130"/>
      <c r="I59" s="130"/>
      <c r="J59" s="131"/>
      <c r="K59" s="131"/>
      <c r="L59" s="131"/>
      <c r="M59" s="131"/>
      <c r="N59" s="131"/>
      <c r="O59" s="131"/>
      <c r="P59" s="131"/>
      <c r="Q59" s="131"/>
      <c r="R59" s="133"/>
      <c r="S59" s="133"/>
      <c r="T59" s="170"/>
      <c r="U59" s="564" t="s">
        <v>151</v>
      </c>
      <c r="V59" s="565"/>
      <c r="W59" s="565"/>
      <c r="X59" s="565"/>
      <c r="Y59" s="566"/>
      <c r="Z59" s="134" t="s">
        <v>149</v>
      </c>
      <c r="AA59" s="137"/>
      <c r="AB59" s="135"/>
      <c r="AC59" s="551" t="s">
        <v>138</v>
      </c>
      <c r="AD59" s="411"/>
      <c r="AE59" s="411"/>
      <c r="AF59" s="411"/>
      <c r="AG59" s="379"/>
      <c r="AH59" s="106"/>
      <c r="AI59" s="57"/>
      <c r="AJ59" s="143"/>
      <c r="AK59" s="17"/>
      <c r="AL59" s="37"/>
      <c r="AM59" s="17"/>
      <c r="AN59" s="38"/>
      <c r="AO59" s="17"/>
      <c r="AP59" s="17"/>
      <c r="AQ59" s="17"/>
      <c r="AR59" s="17"/>
      <c r="AS59" s="165"/>
      <c r="AT59" s="17"/>
      <c r="AU59" s="17"/>
      <c r="AV59" s="17"/>
      <c r="AW59" s="17"/>
      <c r="AX59" s="17"/>
      <c r="AY59" s="17"/>
    </row>
    <row r="60" spans="4:54" s="1" customFormat="1" ht="15" customHeight="1">
      <c r="D60" s="554" t="s">
        <v>146</v>
      </c>
      <c r="E60" s="555"/>
      <c r="F60" s="555"/>
      <c r="G60" s="555"/>
      <c r="H60" s="555"/>
      <c r="I60" s="556"/>
      <c r="J60" s="132" t="s">
        <v>147</v>
      </c>
      <c r="K60" s="560" t="s">
        <v>150</v>
      </c>
      <c r="L60" s="561"/>
      <c r="M60" s="561"/>
      <c r="N60" s="561"/>
      <c r="O60" s="561"/>
      <c r="P60" s="561"/>
      <c r="Q60" s="561"/>
      <c r="R60" s="561"/>
      <c r="S60" s="561"/>
      <c r="T60" s="561"/>
      <c r="U60" s="552" t="e">
        <f>#REF!</f>
        <v>#REF!</v>
      </c>
      <c r="V60" s="553"/>
      <c r="W60" s="553"/>
      <c r="X60" s="553"/>
      <c r="Y60" s="171" t="s">
        <v>152</v>
      </c>
      <c r="Z60" s="549">
        <v>1</v>
      </c>
      <c r="AA60" s="549"/>
      <c r="AB60" s="138" t="s">
        <v>0</v>
      </c>
      <c r="AC60" s="371" t="e">
        <f>U60*Z60</f>
        <v>#REF!</v>
      </c>
      <c r="AD60" s="372"/>
      <c r="AE60" s="372"/>
      <c r="AF60" s="372"/>
      <c r="AG60" s="141" t="s">
        <v>152</v>
      </c>
      <c r="AH60" s="106"/>
      <c r="AI60" s="57"/>
      <c r="AJ60" s="143"/>
      <c r="AK60" s="17"/>
      <c r="AL60" s="37"/>
      <c r="AN60" s="158"/>
      <c r="AO60" s="17" t="b">
        <f>IF(M37&gt;=91,"8.4",IF(M37&gt;=41,"8.7",IF(M37&gt;=31,"7.5",IF(M37&gt;=1,"7.8"))))</f>
        <v>0</v>
      </c>
      <c r="AR60" s="17"/>
      <c r="AS60" s="165"/>
      <c r="AT60" s="17"/>
      <c r="AU60" s="17"/>
      <c r="AV60" s="17"/>
      <c r="AW60" s="17"/>
      <c r="AX60" s="17"/>
      <c r="AY60" s="17"/>
    </row>
    <row r="61" spans="4:54" s="1" customFormat="1" ht="15" customHeight="1">
      <c r="D61" s="557"/>
      <c r="E61" s="558"/>
      <c r="F61" s="558"/>
      <c r="G61" s="558"/>
      <c r="H61" s="558"/>
      <c r="I61" s="559"/>
      <c r="J61" s="132" t="s">
        <v>148</v>
      </c>
      <c r="K61" s="562" t="s">
        <v>167</v>
      </c>
      <c r="L61" s="563"/>
      <c r="M61" s="563"/>
      <c r="N61" s="563"/>
      <c r="O61" s="563"/>
      <c r="P61" s="563"/>
      <c r="Q61" s="563"/>
      <c r="R61" s="563"/>
      <c r="S61" s="563"/>
      <c r="T61" s="563"/>
      <c r="U61" s="552">
        <f>IF(J55=0,"0",ROUND(J55*1.3+AO60,0)*11000)*12</f>
        <v>0</v>
      </c>
      <c r="V61" s="553"/>
      <c r="W61" s="553"/>
      <c r="X61" s="553"/>
      <c r="Y61" s="171" t="s">
        <v>152</v>
      </c>
      <c r="Z61" s="550">
        <v>1</v>
      </c>
      <c r="AA61" s="550"/>
      <c r="AB61" s="197" t="s">
        <v>0</v>
      </c>
      <c r="AC61" s="371">
        <f>U61*Z61</f>
        <v>0</v>
      </c>
      <c r="AD61" s="372"/>
      <c r="AE61" s="372"/>
      <c r="AF61" s="372"/>
      <c r="AG61" s="141" t="s">
        <v>152</v>
      </c>
      <c r="AH61" s="106"/>
      <c r="AI61" s="57"/>
      <c r="AJ61" s="143"/>
      <c r="AK61" s="17"/>
      <c r="AL61" s="37"/>
      <c r="AN61" s="158"/>
      <c r="AR61" s="17"/>
      <c r="AS61" s="166"/>
      <c r="AT61" s="17"/>
      <c r="AU61" s="17"/>
      <c r="AV61" s="17"/>
      <c r="AW61" s="17"/>
      <c r="AX61" s="17"/>
      <c r="AY61" s="17"/>
    </row>
    <row r="62" spans="4:54" s="1" customFormat="1" ht="15" customHeight="1">
      <c r="D62" s="128"/>
      <c r="E62" s="128"/>
      <c r="F62" s="128"/>
      <c r="G62" s="128"/>
      <c r="H62" s="128"/>
      <c r="I62" s="128"/>
      <c r="J62" s="57"/>
      <c r="K62" s="57"/>
      <c r="L62" s="57"/>
      <c r="M62" s="57"/>
      <c r="N62" s="57"/>
      <c r="O62" s="57"/>
      <c r="P62" s="57"/>
      <c r="Q62" s="59"/>
      <c r="R62" s="127"/>
      <c r="S62" s="127"/>
      <c r="U62" s="159"/>
      <c r="V62" s="172"/>
      <c r="W62" s="106" t="s">
        <v>159</v>
      </c>
      <c r="X62" s="142"/>
      <c r="Y62" s="129"/>
      <c r="Z62" s="536" t="e">
        <f>MAX(AC60,AC61)</f>
        <v>#REF!</v>
      </c>
      <c r="AA62" s="537"/>
      <c r="AB62" s="537"/>
      <c r="AC62" s="537"/>
      <c r="AD62" s="537"/>
      <c r="AE62" s="537"/>
      <c r="AF62" s="537"/>
      <c r="AG62" s="155" t="s">
        <v>152</v>
      </c>
      <c r="AH62" s="129"/>
      <c r="AI62" s="106"/>
      <c r="AJ62" s="57"/>
      <c r="AK62" s="143"/>
      <c r="AL62" s="17"/>
      <c r="AM62" s="158"/>
      <c r="AO62" s="158"/>
      <c r="AR62" s="17"/>
      <c r="AS62" s="17"/>
      <c r="AT62" s="165"/>
      <c r="AU62" s="17"/>
      <c r="AV62" s="17"/>
      <c r="AW62" s="17"/>
      <c r="AX62" s="17"/>
      <c r="AY62" s="17"/>
      <c r="AZ62" s="17"/>
    </row>
    <row r="63" spans="4:54" s="1" customFormat="1" ht="15" customHeight="1">
      <c r="D63" s="156"/>
      <c r="E63" s="156"/>
      <c r="F63" s="156"/>
      <c r="G63" s="156"/>
      <c r="H63" s="156"/>
      <c r="I63" s="58"/>
      <c r="J63" s="58"/>
      <c r="K63" s="58"/>
      <c r="L63" s="143"/>
      <c r="M63" s="143"/>
      <c r="N63" s="143"/>
      <c r="O63" s="143"/>
      <c r="P63" s="143"/>
      <c r="Q63" s="143"/>
      <c r="R63" s="143"/>
      <c r="S63" s="59"/>
      <c r="T63" s="127"/>
      <c r="U63" s="60"/>
      <c r="V63" s="61"/>
      <c r="W63" s="60"/>
      <c r="X63" s="162"/>
      <c r="Y63" s="143"/>
      <c r="Z63" s="143"/>
      <c r="AA63" s="143"/>
      <c r="AB63" s="143"/>
      <c r="AC63" s="143"/>
      <c r="AD63" s="143"/>
      <c r="AE63" s="143"/>
      <c r="AF63" s="62"/>
      <c r="AG63" s="143"/>
      <c r="AH63" s="143"/>
      <c r="AI63" s="143"/>
      <c r="AJ63" s="143"/>
      <c r="AK63" s="143"/>
      <c r="AL63" s="57"/>
      <c r="AM63" s="143"/>
      <c r="AO63" s="158"/>
      <c r="AQ63" s="158"/>
      <c r="AR63" s="17"/>
      <c r="AS63" s="17"/>
      <c r="AT63" s="17"/>
      <c r="AU63" s="17"/>
      <c r="AV63" s="165"/>
      <c r="AW63" s="17"/>
      <c r="AX63" s="17"/>
      <c r="AY63" s="17"/>
      <c r="AZ63" s="17"/>
      <c r="BA63" s="17"/>
      <c r="BB63" s="17"/>
    </row>
    <row r="64" spans="4:54" s="1" customFormat="1" ht="15" customHeight="1">
      <c r="D64" s="575" t="s">
        <v>154</v>
      </c>
      <c r="E64" s="575"/>
      <c r="F64" s="575"/>
      <c r="G64" s="575"/>
      <c r="H64" s="575"/>
      <c r="I64" s="575"/>
      <c r="J64" s="575"/>
      <c r="K64" s="469">
        <f>IFERROR(VLOOKUP($M$37,#REF!,4,1),0)</f>
        <v>0</v>
      </c>
      <c r="L64" s="512"/>
      <c r="M64" s="512"/>
      <c r="N64" s="512"/>
      <c r="O64" s="6" t="s">
        <v>6</v>
      </c>
      <c r="P64" s="185">
        <v>1</v>
      </c>
      <c r="Q64" s="186" t="s">
        <v>0</v>
      </c>
      <c r="R64" s="15" t="e">
        <f>#REF!</f>
        <v>#REF!</v>
      </c>
      <c r="S64" s="178" t="s">
        <v>15</v>
      </c>
      <c r="T64" s="513" t="e">
        <f>(K64*P64*R64)</f>
        <v>#REF!</v>
      </c>
      <c r="U64" s="514"/>
      <c r="V64" s="514"/>
      <c r="W64" s="514"/>
      <c r="X64" s="514"/>
      <c r="Y64" s="44" t="s">
        <v>6</v>
      </c>
      <c r="Z64" s="569" t="e">
        <f>SUM(T64:X67)</f>
        <v>#REF!</v>
      </c>
      <c r="AA64" s="538"/>
      <c r="AB64" s="538"/>
      <c r="AC64" s="538"/>
      <c r="AD64" s="538"/>
      <c r="AE64" s="538"/>
      <c r="AF64" s="538"/>
      <c r="AG64" s="529" t="s">
        <v>52</v>
      </c>
      <c r="AH64" s="57"/>
      <c r="AI64" s="511"/>
      <c r="AK64" s="17"/>
      <c r="AL64" s="17"/>
      <c r="AN64" s="158"/>
      <c r="AP64" s="158"/>
      <c r="AR64" s="17"/>
      <c r="AS64" s="17"/>
      <c r="AT64" s="17"/>
      <c r="AU64" s="165"/>
      <c r="AV64" s="17"/>
      <c r="AW64" s="17"/>
      <c r="AX64" s="17"/>
      <c r="AY64" s="17"/>
      <c r="AZ64" s="17"/>
      <c r="BA64" s="17"/>
    </row>
    <row r="65" spans="1:53" s="1" customFormat="1" ht="15" customHeight="1">
      <c r="D65" s="575" t="s">
        <v>155</v>
      </c>
      <c r="E65" s="575"/>
      <c r="F65" s="575"/>
      <c r="G65" s="575"/>
      <c r="H65" s="575"/>
      <c r="I65" s="575"/>
      <c r="J65" s="575"/>
      <c r="K65" s="469" t="e">
        <f>#REF!</f>
        <v>#REF!</v>
      </c>
      <c r="L65" s="512"/>
      <c r="M65" s="512"/>
      <c r="N65" s="512"/>
      <c r="O65" s="6" t="s">
        <v>6</v>
      </c>
      <c r="P65" s="185">
        <v>1</v>
      </c>
      <c r="Q65" s="186" t="s">
        <v>157</v>
      </c>
      <c r="R65" s="489"/>
      <c r="S65" s="490"/>
      <c r="T65" s="513" t="str">
        <f>IF(R65="○",#REF!,"")</f>
        <v/>
      </c>
      <c r="U65" s="514"/>
      <c r="V65" s="514"/>
      <c r="W65" s="514"/>
      <c r="X65" s="514"/>
      <c r="Y65" s="44" t="s">
        <v>6</v>
      </c>
      <c r="Z65" s="570"/>
      <c r="AA65" s="571"/>
      <c r="AB65" s="571"/>
      <c r="AC65" s="571"/>
      <c r="AD65" s="571"/>
      <c r="AE65" s="571"/>
      <c r="AF65" s="571"/>
      <c r="AG65" s="574"/>
      <c r="AH65" s="57"/>
      <c r="AI65" s="511"/>
      <c r="AJ65" s="39"/>
      <c r="AK65" s="16"/>
      <c r="AL65" s="16"/>
      <c r="AM65" s="39"/>
      <c r="AN65" s="39"/>
      <c r="AO65" s="63"/>
      <c r="AP65" s="63"/>
      <c r="AR65" s="17"/>
      <c r="AS65" s="17"/>
      <c r="AT65" s="17"/>
      <c r="AU65" s="165"/>
      <c r="AV65" s="17"/>
      <c r="AW65" s="17"/>
      <c r="AX65" s="17"/>
      <c r="AY65" s="17"/>
      <c r="AZ65" s="17"/>
      <c r="BA65" s="17"/>
    </row>
    <row r="66" spans="1:53" s="1" customFormat="1" ht="15" customHeight="1">
      <c r="D66" s="575" t="s">
        <v>145</v>
      </c>
      <c r="E66" s="575"/>
      <c r="F66" s="575"/>
      <c r="G66" s="575"/>
      <c r="H66" s="575"/>
      <c r="I66" s="575"/>
      <c r="J66" s="575"/>
      <c r="K66" s="469" t="e">
        <f>#REF!</f>
        <v>#REF!</v>
      </c>
      <c r="L66" s="512"/>
      <c r="M66" s="512"/>
      <c r="N66" s="512"/>
      <c r="O66" s="6" t="s">
        <v>6</v>
      </c>
      <c r="P66" s="185">
        <v>1</v>
      </c>
      <c r="Q66" s="186" t="s">
        <v>157</v>
      </c>
      <c r="R66" s="489"/>
      <c r="S66" s="490"/>
      <c r="T66" s="513" t="str">
        <f>IF(R66="○",#REF!,"")</f>
        <v/>
      </c>
      <c r="U66" s="514"/>
      <c r="V66" s="514"/>
      <c r="W66" s="514"/>
      <c r="X66" s="514"/>
      <c r="Y66" s="44" t="s">
        <v>6</v>
      </c>
      <c r="Z66" s="570"/>
      <c r="AA66" s="571"/>
      <c r="AB66" s="571"/>
      <c r="AC66" s="571"/>
      <c r="AD66" s="571"/>
      <c r="AE66" s="571"/>
      <c r="AF66" s="571"/>
      <c r="AG66" s="574"/>
      <c r="AH66" s="143"/>
      <c r="AI66" s="143"/>
      <c r="AJ66" s="39"/>
      <c r="AK66" s="16"/>
      <c r="AL66" s="16"/>
      <c r="AM66" s="39"/>
      <c r="AN66" s="39"/>
      <c r="AO66" s="63"/>
      <c r="AP66" s="63"/>
      <c r="AR66" s="17"/>
      <c r="AS66" s="17"/>
      <c r="AT66" s="17"/>
      <c r="AU66" s="165"/>
      <c r="AV66" s="17"/>
      <c r="AW66" s="17"/>
      <c r="AX66" s="17"/>
      <c r="AY66" s="17"/>
      <c r="AZ66" s="17"/>
      <c r="BA66" s="17"/>
    </row>
    <row r="67" spans="1:53" s="1" customFormat="1" ht="15" customHeight="1">
      <c r="D67" s="576" t="s">
        <v>156</v>
      </c>
      <c r="E67" s="577"/>
      <c r="F67" s="577"/>
      <c r="G67" s="577"/>
      <c r="H67" s="577"/>
      <c r="I67" s="577"/>
      <c r="J67" s="578"/>
      <c r="K67" s="469">
        <f>IFERROR(#REF!,0)</f>
        <v>0</v>
      </c>
      <c r="L67" s="512"/>
      <c r="M67" s="512"/>
      <c r="N67" s="512"/>
      <c r="O67" s="6" t="s">
        <v>6</v>
      </c>
      <c r="P67" s="45">
        <v>12</v>
      </c>
      <c r="Q67" s="186" t="s">
        <v>1</v>
      </c>
      <c r="R67" s="579"/>
      <c r="S67" s="580"/>
      <c r="T67" s="567" t="e">
        <f>#REF!</f>
        <v>#REF!</v>
      </c>
      <c r="U67" s="568"/>
      <c r="V67" s="568"/>
      <c r="W67" s="568"/>
      <c r="X67" s="568"/>
      <c r="Y67" s="180" t="s">
        <v>6</v>
      </c>
      <c r="Z67" s="572"/>
      <c r="AA67" s="573"/>
      <c r="AB67" s="573"/>
      <c r="AC67" s="573"/>
      <c r="AD67" s="573"/>
      <c r="AE67" s="573"/>
      <c r="AF67" s="573"/>
      <c r="AG67" s="530"/>
      <c r="AH67" s="143"/>
      <c r="AI67" s="143"/>
      <c r="AJ67" s="39"/>
      <c r="AK67" s="16"/>
      <c r="AL67" s="16"/>
      <c r="AM67" s="39"/>
      <c r="AN67" s="39"/>
      <c r="AR67" s="17"/>
      <c r="AS67" s="17"/>
      <c r="AT67" s="17"/>
      <c r="AU67" s="165"/>
      <c r="AV67" s="17"/>
      <c r="AW67" s="17"/>
      <c r="AX67" s="17"/>
      <c r="AY67" s="17"/>
      <c r="AZ67" s="17"/>
      <c r="BA67" s="17"/>
    </row>
    <row r="68" spans="1:53" s="1" customFormat="1" ht="15" customHeight="1">
      <c r="D68" s="160"/>
      <c r="F68" s="160"/>
      <c r="G68" s="160"/>
      <c r="H68" s="160"/>
      <c r="I68" s="160"/>
      <c r="J68" s="160"/>
      <c r="K68" s="143"/>
      <c r="L68" s="168"/>
      <c r="M68" s="168"/>
      <c r="N68" s="168"/>
      <c r="O68" s="52"/>
      <c r="P68" s="56"/>
      <c r="Q68" s="161"/>
      <c r="R68" s="53"/>
      <c r="S68" s="54"/>
      <c r="T68" s="157"/>
      <c r="U68" s="157"/>
      <c r="V68" s="157"/>
      <c r="W68" s="157"/>
      <c r="X68" s="157"/>
      <c r="Y68" s="55"/>
      <c r="Z68" s="169"/>
      <c r="AA68" s="169"/>
      <c r="AB68" s="169"/>
      <c r="AC68" s="169"/>
      <c r="AD68" s="169"/>
      <c r="AE68" s="169"/>
      <c r="AF68" s="169"/>
      <c r="AG68" s="54"/>
      <c r="AH68" s="143"/>
      <c r="AI68" s="143"/>
      <c r="AJ68" s="39"/>
      <c r="AK68" s="16"/>
      <c r="AL68" s="16"/>
      <c r="AM68" s="39"/>
      <c r="AN68" s="39"/>
      <c r="AR68" s="17"/>
      <c r="AS68" s="17"/>
      <c r="AT68" s="17"/>
      <c r="AU68" s="165"/>
      <c r="AV68" s="17"/>
      <c r="AW68" s="17"/>
      <c r="AX68" s="17"/>
      <c r="AY68" s="17"/>
      <c r="AZ68" s="17"/>
      <c r="BA68" s="17"/>
    </row>
    <row r="69" spans="1:53" s="1" customFormat="1" ht="15" customHeight="1">
      <c r="I69" s="167"/>
      <c r="J69" s="167"/>
      <c r="K69" s="143"/>
      <c r="L69" s="168"/>
      <c r="M69" s="168"/>
      <c r="N69" s="168"/>
      <c r="O69" s="52"/>
      <c r="P69" s="56"/>
      <c r="Q69" s="52"/>
      <c r="R69" s="53"/>
      <c r="S69" s="54"/>
      <c r="T69" s="147"/>
      <c r="U69" s="147"/>
      <c r="V69" s="147"/>
      <c r="W69" s="147"/>
      <c r="X69" s="147"/>
      <c r="Y69" s="55"/>
      <c r="Z69" s="169"/>
      <c r="AA69" s="169"/>
      <c r="AB69" s="169"/>
      <c r="AC69" s="169"/>
      <c r="AD69" s="169"/>
      <c r="AE69" s="169"/>
      <c r="AF69" s="169"/>
      <c r="AG69" s="54"/>
      <c r="AI69" s="13"/>
      <c r="AJ69" s="17"/>
      <c r="AK69" s="17"/>
      <c r="AL69" s="17"/>
      <c r="AR69" s="165"/>
      <c r="AS69" s="17"/>
      <c r="AT69" s="17"/>
      <c r="AU69" s="17"/>
      <c r="AV69" s="17"/>
      <c r="AW69" s="17"/>
      <c r="AX69" s="17"/>
    </row>
    <row r="70" spans="1:53" s="1" customFormat="1" ht="15" customHeight="1">
      <c r="A70" s="39" t="s">
        <v>25</v>
      </c>
      <c r="B70" s="39"/>
      <c r="C70" s="39"/>
      <c r="Y70" s="39"/>
      <c r="Z70" s="39"/>
      <c r="AA70" s="39"/>
      <c r="AB70" s="39"/>
      <c r="AC70" s="39"/>
      <c r="AD70" s="39"/>
      <c r="AE70" s="39"/>
      <c r="AF70" s="39"/>
      <c r="AG70" s="39"/>
      <c r="AH70" s="39"/>
      <c r="AK70" s="17"/>
      <c r="AL70" s="17"/>
      <c r="AR70" s="166"/>
      <c r="AS70" s="17"/>
      <c r="AT70" s="17"/>
      <c r="AU70" s="17"/>
      <c r="AV70" s="17"/>
      <c r="AW70" s="17"/>
      <c r="AX70" s="17"/>
    </row>
    <row r="71" spans="1:53" s="63" customFormat="1" ht="15" customHeight="1">
      <c r="B71" s="175" t="s">
        <v>57</v>
      </c>
      <c r="C71" s="175"/>
      <c r="D71" s="175"/>
      <c r="E71" s="175"/>
      <c r="F71" s="175"/>
      <c r="G71" s="175"/>
      <c r="H71" s="175"/>
      <c r="I71" s="175"/>
      <c r="J71" s="175"/>
      <c r="K71" s="175"/>
      <c r="L71" s="175"/>
      <c r="M71" s="175"/>
      <c r="N71" s="175"/>
      <c r="O71" s="175"/>
      <c r="P71" s="175" t="s">
        <v>169</v>
      </c>
      <c r="Q71" s="175"/>
      <c r="R71" s="175"/>
      <c r="S71" s="175"/>
      <c r="T71" s="175"/>
      <c r="U71" s="175"/>
      <c r="V71" s="175"/>
      <c r="W71" s="175"/>
      <c r="X71" s="175"/>
      <c r="Y71" s="175" t="s">
        <v>180</v>
      </c>
      <c r="Z71" s="175"/>
      <c r="AA71" s="175"/>
      <c r="AB71" s="175"/>
      <c r="AC71" s="175"/>
      <c r="AD71" s="175"/>
      <c r="AE71" s="181"/>
      <c r="AF71" s="181"/>
      <c r="AG71" s="181"/>
      <c r="AH71" s="65"/>
      <c r="AK71" s="64"/>
      <c r="AL71" s="64"/>
      <c r="AR71" s="173"/>
      <c r="AS71" s="64"/>
      <c r="AT71" s="64"/>
      <c r="AU71" s="64"/>
      <c r="AV71" s="64"/>
      <c r="AW71" s="64"/>
      <c r="AX71" s="64"/>
    </row>
    <row r="72" spans="1:53" s="63" customFormat="1" ht="15" customHeight="1">
      <c r="B72" s="175" t="s">
        <v>58</v>
      </c>
      <c r="C72" s="175"/>
      <c r="D72" s="175"/>
      <c r="E72" s="175"/>
      <c r="F72" s="175"/>
      <c r="G72" s="175"/>
      <c r="H72" s="175"/>
      <c r="I72" s="175"/>
      <c r="J72" s="175"/>
      <c r="K72" s="175"/>
      <c r="L72" s="175"/>
      <c r="M72" s="175"/>
      <c r="N72" s="175"/>
      <c r="O72" s="175"/>
      <c r="P72" s="175" t="s">
        <v>170</v>
      </c>
      <c r="Q72" s="175"/>
      <c r="R72" s="175"/>
      <c r="S72" s="175"/>
      <c r="T72" s="175"/>
      <c r="U72" s="175"/>
      <c r="V72" s="175"/>
      <c r="W72" s="175"/>
      <c r="X72" s="175"/>
      <c r="Y72" s="175" t="s">
        <v>181</v>
      </c>
      <c r="Z72" s="175"/>
      <c r="AA72" s="175"/>
      <c r="AB72" s="175"/>
      <c r="AC72" s="175"/>
      <c r="AD72" s="175"/>
      <c r="AE72" s="175"/>
      <c r="AF72" s="175"/>
      <c r="AG72" s="175"/>
      <c r="AK72" s="64"/>
      <c r="AL72" s="64"/>
      <c r="AM72" s="64"/>
      <c r="AN72" s="64"/>
      <c r="AO72" s="64"/>
      <c r="AP72" s="64"/>
      <c r="AQ72" s="64"/>
      <c r="AR72" s="173"/>
      <c r="AS72" s="64"/>
      <c r="AT72" s="64"/>
      <c r="AU72" s="64"/>
      <c r="AV72" s="64"/>
      <c r="AW72" s="64"/>
      <c r="AX72" s="64"/>
    </row>
    <row r="73" spans="1:53" s="63" customFormat="1" ht="15" customHeight="1">
      <c r="B73" s="182" t="s">
        <v>160</v>
      </c>
      <c r="C73" s="175"/>
      <c r="D73" s="175"/>
      <c r="E73" s="175"/>
      <c r="F73" s="175"/>
      <c r="G73" s="175"/>
      <c r="H73" s="175"/>
      <c r="I73" s="175"/>
      <c r="J73" s="175"/>
      <c r="K73" s="175"/>
      <c r="L73" s="175"/>
      <c r="M73" s="175"/>
      <c r="N73" s="175"/>
      <c r="O73" s="175"/>
      <c r="P73" s="175" t="s">
        <v>171</v>
      </c>
      <c r="Q73" s="175"/>
      <c r="R73" s="175"/>
      <c r="S73" s="175"/>
      <c r="T73" s="175"/>
      <c r="U73" s="175"/>
      <c r="V73" s="175"/>
      <c r="W73" s="175"/>
      <c r="X73" s="175"/>
      <c r="Y73" s="175" t="s">
        <v>182</v>
      </c>
      <c r="Z73" s="175"/>
      <c r="AA73" s="175"/>
      <c r="AB73" s="175"/>
      <c r="AC73" s="175"/>
      <c r="AD73" s="175"/>
      <c r="AE73" s="175"/>
      <c r="AF73" s="175"/>
      <c r="AG73" s="175"/>
      <c r="AK73" s="64"/>
      <c r="AL73" s="64"/>
      <c r="AM73" s="64"/>
      <c r="AN73" s="64"/>
      <c r="AO73" s="64"/>
      <c r="AP73" s="64"/>
      <c r="AQ73" s="64"/>
      <c r="AR73" s="173"/>
      <c r="AS73" s="64"/>
      <c r="AT73" s="64"/>
      <c r="AU73" s="64"/>
      <c r="AV73" s="64"/>
      <c r="AW73" s="64"/>
      <c r="AX73" s="64"/>
    </row>
    <row r="74" spans="1:53" s="63" customFormat="1" ht="15" customHeight="1">
      <c r="B74" s="182" t="s">
        <v>161</v>
      </c>
      <c r="C74" s="175"/>
      <c r="D74" s="175"/>
      <c r="E74" s="175"/>
      <c r="F74" s="175"/>
      <c r="G74" s="175"/>
      <c r="H74" s="175"/>
      <c r="I74" s="175"/>
      <c r="J74" s="175"/>
      <c r="K74" s="175"/>
      <c r="L74" s="175"/>
      <c r="M74" s="175"/>
      <c r="N74" s="175"/>
      <c r="O74" s="175"/>
      <c r="P74" s="175" t="s">
        <v>172</v>
      </c>
      <c r="Q74" s="175"/>
      <c r="R74" s="175"/>
      <c r="S74" s="175"/>
      <c r="T74" s="175"/>
      <c r="U74" s="175"/>
      <c r="V74" s="175"/>
      <c r="W74" s="175"/>
      <c r="X74" s="175"/>
      <c r="Y74" s="175" t="s">
        <v>183</v>
      </c>
      <c r="Z74" s="175"/>
      <c r="AA74" s="175"/>
      <c r="AB74" s="175"/>
      <c r="AC74" s="175"/>
      <c r="AD74" s="175"/>
      <c r="AE74" s="175"/>
      <c r="AF74" s="175"/>
      <c r="AG74" s="175"/>
      <c r="AK74" s="64"/>
      <c r="AL74" s="64"/>
      <c r="AM74" s="64"/>
      <c r="AN74" s="64"/>
      <c r="AO74" s="64"/>
      <c r="AP74" s="64"/>
      <c r="AQ74" s="64"/>
      <c r="AR74" s="174"/>
      <c r="AS74" s="64"/>
      <c r="AT74" s="64"/>
      <c r="AU74" s="64"/>
      <c r="AV74" s="64"/>
      <c r="AW74" s="64"/>
      <c r="AX74" s="64"/>
    </row>
    <row r="75" spans="1:53" s="63" customFormat="1" ht="15" customHeight="1">
      <c r="B75" s="183" t="s">
        <v>186</v>
      </c>
      <c r="C75" s="175"/>
      <c r="D75" s="175"/>
      <c r="E75" s="175"/>
      <c r="F75" s="175"/>
      <c r="G75" s="175"/>
      <c r="H75" s="175"/>
      <c r="I75" s="175"/>
      <c r="J75" s="175"/>
      <c r="K75" s="175"/>
      <c r="L75" s="175"/>
      <c r="M75" s="175"/>
      <c r="N75" s="175"/>
      <c r="O75" s="175"/>
      <c r="P75" s="175" t="s">
        <v>173</v>
      </c>
      <c r="Q75" s="175"/>
      <c r="R75" s="175"/>
      <c r="S75" s="175"/>
      <c r="T75" s="175"/>
      <c r="U75" s="175"/>
      <c r="V75" s="175"/>
      <c r="W75" s="175"/>
      <c r="X75" s="175"/>
      <c r="Y75" s="175" t="s">
        <v>184</v>
      </c>
      <c r="Z75" s="175"/>
      <c r="AA75" s="175"/>
      <c r="AB75" s="175"/>
      <c r="AC75" s="175"/>
      <c r="AD75" s="175"/>
      <c r="AE75" s="175"/>
      <c r="AF75" s="175"/>
      <c r="AG75" s="175"/>
      <c r="AI75" s="65"/>
      <c r="AK75" s="64"/>
      <c r="AL75" s="64"/>
      <c r="AM75" s="64"/>
      <c r="AN75" s="64"/>
      <c r="AO75" s="64"/>
      <c r="AP75" s="64"/>
      <c r="AQ75" s="64"/>
      <c r="AR75" s="64"/>
      <c r="AS75" s="64"/>
      <c r="AT75" s="64"/>
      <c r="AU75" s="64"/>
      <c r="AV75" s="64"/>
      <c r="AW75" s="64"/>
      <c r="AX75" s="64"/>
      <c r="AY75" s="64"/>
      <c r="AZ75" s="64"/>
    </row>
    <row r="76" spans="1:53" s="63" customFormat="1" ht="15" customHeight="1">
      <c r="A76" s="65" t="s">
        <v>44</v>
      </c>
      <c r="B76" s="182" t="s">
        <v>162</v>
      </c>
      <c r="C76" s="181"/>
      <c r="D76" s="181"/>
      <c r="E76" s="181"/>
      <c r="F76" s="181"/>
      <c r="G76" s="181"/>
      <c r="H76" s="181"/>
      <c r="I76" s="181"/>
      <c r="J76" s="181"/>
      <c r="K76" s="181"/>
      <c r="L76" s="181"/>
      <c r="M76" s="181"/>
      <c r="N76" s="181"/>
      <c r="O76" s="181"/>
      <c r="P76" s="175" t="s">
        <v>174</v>
      </c>
      <c r="Q76" s="175"/>
      <c r="R76" s="175"/>
      <c r="S76" s="175"/>
      <c r="T76" s="175"/>
      <c r="U76" s="175"/>
      <c r="V76" s="175"/>
      <c r="W76" s="181"/>
      <c r="X76" s="181"/>
      <c r="Y76" s="175" t="s">
        <v>185</v>
      </c>
      <c r="Z76" s="175"/>
      <c r="AA76" s="175"/>
      <c r="AB76" s="175"/>
      <c r="AC76" s="175"/>
      <c r="AD76" s="175"/>
      <c r="AE76" s="175"/>
      <c r="AF76" s="175"/>
      <c r="AG76" s="175"/>
      <c r="AK76" s="64"/>
      <c r="AL76" s="64"/>
      <c r="AM76" s="64"/>
      <c r="AN76" s="64"/>
      <c r="AO76" s="64"/>
      <c r="AP76" s="64"/>
      <c r="AQ76" s="64"/>
      <c r="AR76" s="64"/>
      <c r="AS76" s="64"/>
      <c r="AT76" s="64"/>
      <c r="AU76" s="64"/>
      <c r="AV76" s="64"/>
      <c r="AW76" s="64"/>
      <c r="AX76" s="64"/>
      <c r="AY76" s="64"/>
      <c r="AZ76" s="64"/>
    </row>
    <row r="77" spans="1:53" s="63" customFormat="1" ht="15" customHeight="1">
      <c r="B77" s="181" t="s">
        <v>163</v>
      </c>
      <c r="C77" s="175"/>
      <c r="D77" s="175"/>
      <c r="E77" s="175"/>
      <c r="F77" s="175"/>
      <c r="G77" s="175"/>
      <c r="H77" s="175"/>
      <c r="I77" s="175"/>
      <c r="J77" s="175"/>
      <c r="K77" s="175"/>
      <c r="L77" s="175"/>
      <c r="M77" s="175"/>
      <c r="N77" s="175"/>
      <c r="O77" s="175"/>
      <c r="P77" s="175" t="s">
        <v>175</v>
      </c>
      <c r="Q77" s="175"/>
      <c r="R77" s="181"/>
      <c r="S77" s="181"/>
      <c r="T77" s="181"/>
      <c r="U77" s="181"/>
      <c r="V77" s="181"/>
      <c r="W77" s="181"/>
      <c r="X77" s="175"/>
      <c r="Y77" s="181" t="s">
        <v>187</v>
      </c>
      <c r="Z77" s="181"/>
      <c r="AA77" s="181"/>
      <c r="AB77" s="181"/>
      <c r="AC77" s="181"/>
      <c r="AD77" s="181"/>
      <c r="AE77" s="181"/>
      <c r="AF77" s="181"/>
      <c r="AG77" s="181"/>
      <c r="AK77" s="64"/>
      <c r="AL77" s="64"/>
      <c r="AM77" s="64"/>
      <c r="AN77" s="64"/>
      <c r="AO77" s="64"/>
      <c r="AP77" s="64"/>
      <c r="AQ77" s="64"/>
      <c r="AR77" s="64"/>
      <c r="AS77" s="64"/>
      <c r="AT77" s="64"/>
      <c r="AU77" s="64"/>
      <c r="AV77" s="64"/>
      <c r="AW77" s="64"/>
      <c r="AX77" s="64"/>
      <c r="AY77" s="64"/>
    </row>
    <row r="78" spans="1:53" s="1" customFormat="1" ht="15" customHeight="1">
      <c r="A78" s="23"/>
      <c r="B78" s="181" t="s">
        <v>188</v>
      </c>
      <c r="C78" s="175"/>
      <c r="D78" s="175"/>
      <c r="E78" s="175"/>
      <c r="F78" s="175"/>
      <c r="G78" s="175"/>
      <c r="H78" s="175"/>
      <c r="I78" s="175"/>
      <c r="J78" s="175"/>
      <c r="K78" s="175"/>
      <c r="L78" s="175"/>
      <c r="M78" s="175"/>
      <c r="N78" s="175"/>
      <c r="O78" s="175"/>
      <c r="P78" s="175" t="s">
        <v>176</v>
      </c>
      <c r="Q78" s="175"/>
      <c r="R78" s="175"/>
      <c r="S78" s="175"/>
      <c r="T78" s="175"/>
      <c r="U78" s="175"/>
      <c r="V78" s="175"/>
      <c r="W78" s="175"/>
      <c r="X78" s="175"/>
      <c r="Y78" s="181" t="s">
        <v>189</v>
      </c>
      <c r="Z78" s="175"/>
      <c r="AA78" s="175"/>
      <c r="AB78" s="175"/>
      <c r="AC78" s="175"/>
      <c r="AD78" s="175"/>
      <c r="AE78" s="175"/>
      <c r="AF78" s="175"/>
      <c r="AG78" s="175"/>
      <c r="AH78" s="23"/>
      <c r="AI78" s="23"/>
      <c r="AK78" s="17"/>
      <c r="AL78" s="17"/>
      <c r="AM78" s="17"/>
      <c r="AN78" s="17"/>
      <c r="AO78" s="17"/>
      <c r="AP78" s="17"/>
      <c r="AQ78" s="17"/>
      <c r="AR78" s="17"/>
      <c r="AS78" s="17"/>
      <c r="AT78" s="17"/>
      <c r="AU78" s="17"/>
      <c r="AV78" s="17"/>
      <c r="AW78" s="17"/>
      <c r="AX78" s="17"/>
      <c r="AY78" s="17"/>
      <c r="AZ78" s="17"/>
    </row>
    <row r="79" spans="1:53" s="1" customFormat="1" ht="15" customHeight="1">
      <c r="A79" s="23"/>
      <c r="B79" s="175" t="s">
        <v>190</v>
      </c>
      <c r="C79" s="175"/>
      <c r="D79" s="175"/>
      <c r="E79" s="175"/>
      <c r="F79" s="175"/>
      <c r="G79" s="175"/>
      <c r="H79" s="175"/>
      <c r="I79" s="175"/>
      <c r="J79" s="175"/>
      <c r="K79" s="175"/>
      <c r="L79" s="175"/>
      <c r="M79" s="175"/>
      <c r="N79" s="175"/>
      <c r="O79" s="175"/>
      <c r="P79" s="175" t="s">
        <v>177</v>
      </c>
      <c r="Q79" s="175"/>
      <c r="R79" s="175"/>
      <c r="S79" s="175"/>
      <c r="T79" s="175"/>
      <c r="U79" s="175"/>
      <c r="V79" s="175"/>
      <c r="W79" s="175"/>
      <c r="X79" s="175"/>
      <c r="Y79" s="181" t="s">
        <v>191</v>
      </c>
      <c r="Z79" s="175"/>
      <c r="AA79" s="175"/>
      <c r="AB79" s="175"/>
      <c r="AC79" s="175"/>
      <c r="AD79" s="175"/>
      <c r="AE79" s="175"/>
      <c r="AF79" s="175"/>
      <c r="AG79" s="175"/>
      <c r="AH79" s="23"/>
      <c r="AI79" s="23"/>
      <c r="AK79" s="17"/>
      <c r="AL79" s="17"/>
      <c r="AM79" s="17"/>
      <c r="AN79" s="17"/>
      <c r="AO79" s="17"/>
      <c r="AP79" s="17"/>
      <c r="AQ79" s="17"/>
      <c r="AR79" s="17"/>
      <c r="AS79" s="17"/>
      <c r="AT79" s="17"/>
      <c r="AU79" s="17"/>
      <c r="AV79" s="17"/>
      <c r="AW79" s="17"/>
      <c r="AX79" s="17"/>
      <c r="AY79" s="17"/>
      <c r="AZ79" s="17"/>
    </row>
    <row r="80" spans="1:53" s="1" customFormat="1" ht="15" customHeight="1">
      <c r="B80" s="175" t="s">
        <v>164</v>
      </c>
      <c r="P80" s="175" t="s">
        <v>178</v>
      </c>
      <c r="Y80" s="181" t="s">
        <v>192</v>
      </c>
      <c r="AK80" s="17"/>
      <c r="AL80" s="17"/>
      <c r="AM80" s="17"/>
      <c r="AN80" s="17"/>
      <c r="AO80" s="17"/>
      <c r="AP80" s="17"/>
      <c r="AQ80" s="17"/>
      <c r="AR80" s="17"/>
      <c r="AS80" s="17"/>
      <c r="AT80" s="17"/>
      <c r="AU80" s="17"/>
      <c r="AV80" s="17"/>
      <c r="AW80" s="17"/>
      <c r="AX80" s="17"/>
      <c r="AY80" s="17"/>
      <c r="AZ80" s="17"/>
    </row>
    <row r="81" spans="1:52" s="1" customFormat="1" ht="15" customHeight="1">
      <c r="B81" s="175" t="s">
        <v>168</v>
      </c>
      <c r="P81" s="175" t="s">
        <v>179</v>
      </c>
      <c r="AK81" s="17"/>
      <c r="AL81" s="17"/>
      <c r="AM81" s="17"/>
      <c r="AN81" s="17"/>
      <c r="AO81" s="17"/>
      <c r="AP81" s="17"/>
      <c r="AQ81" s="17"/>
      <c r="AR81" s="17"/>
      <c r="AS81" s="17"/>
      <c r="AT81" s="17"/>
      <c r="AU81" s="17"/>
      <c r="AV81" s="17"/>
      <c r="AW81" s="17"/>
      <c r="AX81" s="17"/>
      <c r="AY81" s="17"/>
      <c r="AZ81" s="17"/>
    </row>
    <row r="82" spans="1:52" s="1" customFormat="1" ht="15" customHeight="1">
      <c r="AK82" s="17"/>
      <c r="AL82" s="17"/>
      <c r="AM82" s="17"/>
      <c r="AN82" s="17"/>
      <c r="AO82" s="17"/>
      <c r="AP82" s="17"/>
      <c r="AQ82" s="17"/>
      <c r="AR82" s="17"/>
      <c r="AS82" s="17"/>
      <c r="AT82" s="17"/>
      <c r="AU82" s="17"/>
      <c r="AV82" s="17"/>
      <c r="AW82" s="17"/>
      <c r="AX82" s="17"/>
      <c r="AY82" s="17"/>
      <c r="AZ82" s="17"/>
    </row>
    <row r="83" spans="1:52" s="1" customFormat="1" ht="14">
      <c r="AJ83" s="17"/>
      <c r="AK83" s="17"/>
      <c r="AL83" s="17"/>
      <c r="AM83" s="17"/>
      <c r="AN83" s="17"/>
      <c r="AO83" s="17"/>
      <c r="AP83" s="17"/>
      <c r="AQ83" s="17"/>
      <c r="AR83" s="17"/>
      <c r="AS83" s="17"/>
      <c r="AT83" s="17"/>
      <c r="AU83" s="17"/>
      <c r="AV83" s="17"/>
      <c r="AW83" s="17"/>
      <c r="AX83" s="17"/>
      <c r="AY83" s="17"/>
      <c r="AZ83" s="17"/>
    </row>
    <row r="84" spans="1:52" s="1" customFormat="1" ht="14">
      <c r="AJ84" s="17"/>
      <c r="AK84" s="17"/>
      <c r="AL84" s="17"/>
      <c r="AM84" s="17"/>
      <c r="AN84" s="17"/>
      <c r="AO84" s="17"/>
      <c r="AP84" s="17"/>
      <c r="AQ84" s="17"/>
      <c r="AR84" s="17"/>
      <c r="AS84" s="17"/>
      <c r="AT84" s="17"/>
      <c r="AU84" s="17"/>
      <c r="AV84" s="17"/>
      <c r="AW84" s="17"/>
      <c r="AX84" s="17"/>
      <c r="AY84" s="17"/>
      <c r="AZ84" s="17"/>
    </row>
    <row r="85" spans="1:52" s="1" customFormat="1" ht="14">
      <c r="AJ85" s="17"/>
      <c r="AK85" s="17"/>
      <c r="AL85" s="17"/>
      <c r="AM85" s="17"/>
      <c r="AN85" s="17"/>
      <c r="AO85" s="17"/>
      <c r="AP85" s="17"/>
      <c r="AQ85" s="17"/>
      <c r="AR85" s="17"/>
      <c r="AS85" s="17"/>
      <c r="AT85" s="17"/>
      <c r="AU85" s="17"/>
      <c r="AV85" s="17"/>
      <c r="AW85" s="17"/>
      <c r="AX85" s="17"/>
      <c r="AY85" s="17"/>
      <c r="AZ85" s="17"/>
    </row>
    <row r="86" spans="1:52" s="1" customFormat="1" ht="14">
      <c r="AJ86" s="17"/>
      <c r="AK86" s="17"/>
      <c r="AL86" s="17"/>
      <c r="AM86" s="17"/>
      <c r="AN86" s="17"/>
      <c r="AO86" s="17"/>
      <c r="AP86" s="17"/>
      <c r="AQ86" s="17"/>
      <c r="AR86" s="17"/>
      <c r="AS86" s="17"/>
      <c r="AT86" s="17"/>
      <c r="AU86" s="17"/>
      <c r="AV86" s="17"/>
      <c r="AW86" s="17"/>
      <c r="AX86" s="17"/>
      <c r="AY86" s="17"/>
      <c r="AZ86" s="17"/>
    </row>
    <row r="87" spans="1:52" ht="1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7"/>
    </row>
    <row r="88" spans="1:52" ht="14">
      <c r="A88" s="1"/>
      <c r="B88" s="1"/>
      <c r="C88" s="1"/>
      <c r="P88" s="1"/>
      <c r="S88" s="1"/>
      <c r="T88" s="1"/>
      <c r="U88" s="1"/>
      <c r="V88" s="1"/>
      <c r="W88" s="1"/>
      <c r="X88" s="1"/>
      <c r="Y88" s="1"/>
      <c r="Z88" s="1"/>
      <c r="AA88" s="1"/>
      <c r="AB88" s="1"/>
      <c r="AC88" s="1"/>
      <c r="AD88" s="1"/>
      <c r="AE88" s="1"/>
      <c r="AF88" s="1"/>
      <c r="AG88" s="1"/>
      <c r="AH88" s="1"/>
    </row>
    <row r="89" spans="1:52" ht="14">
      <c r="Y89" s="1"/>
      <c r="Z89" s="1"/>
      <c r="AA89" s="1"/>
      <c r="AB89" s="1"/>
      <c r="AC89" s="1"/>
      <c r="AD89" s="1"/>
      <c r="AE89" s="1"/>
      <c r="AF89" s="1"/>
      <c r="AG89" s="1"/>
      <c r="AH89" s="1"/>
    </row>
  </sheetData>
  <sheetProtection formatCells="0" formatColumns="0" formatRows="0" insertColumns="0" insertRows="0" deleteColumns="0" deleteRows="0"/>
  <protectedRanges>
    <protectedRange sqref="I53 I49:I51 I56:I58 I69 R65:R67" name="範囲1"/>
    <protectedRange sqref="M37" name="範囲1_1"/>
    <protectedRange sqref="K63 I62" name="範囲1_3"/>
    <protectedRange sqref="I59:I61 I64:I68" name="範囲1_3_1"/>
  </protectedRanges>
  <mergeCells count="124">
    <mergeCell ref="K66:N66"/>
    <mergeCell ref="T66:X66"/>
    <mergeCell ref="K67:N67"/>
    <mergeCell ref="T67:X67"/>
    <mergeCell ref="R65:S65"/>
    <mergeCell ref="R66:S66"/>
    <mergeCell ref="Z64:AF67"/>
    <mergeCell ref="AG64:AG67"/>
    <mergeCell ref="D64:J64"/>
    <mergeCell ref="D65:J65"/>
    <mergeCell ref="D66:J66"/>
    <mergeCell ref="D67:J67"/>
    <mergeCell ref="R67:S67"/>
    <mergeCell ref="D55:I55"/>
    <mergeCell ref="T56:X56"/>
    <mergeCell ref="T57:X57"/>
    <mergeCell ref="Z60:AA60"/>
    <mergeCell ref="Z61:AA61"/>
    <mergeCell ref="AC59:AG59"/>
    <mergeCell ref="U60:X60"/>
    <mergeCell ref="U61:X61"/>
    <mergeCell ref="AC60:AF60"/>
    <mergeCell ref="AC61:AF61"/>
    <mergeCell ref="D60:I61"/>
    <mergeCell ref="K60:T60"/>
    <mergeCell ref="K61:T61"/>
    <mergeCell ref="U59:Y59"/>
    <mergeCell ref="AI64:AI65"/>
    <mergeCell ref="K64:N64"/>
    <mergeCell ref="T64:X64"/>
    <mergeCell ref="K65:N65"/>
    <mergeCell ref="T65:X65"/>
    <mergeCell ref="V54:W54"/>
    <mergeCell ref="D54:U54"/>
    <mergeCell ref="K53:R53"/>
    <mergeCell ref="Q49:Q50"/>
    <mergeCell ref="D49:H49"/>
    <mergeCell ref="I49:J49"/>
    <mergeCell ref="K49:N50"/>
    <mergeCell ref="O49:O50"/>
    <mergeCell ref="P49:P50"/>
    <mergeCell ref="K52:N52"/>
    <mergeCell ref="T52:X52"/>
    <mergeCell ref="Z62:AF62"/>
    <mergeCell ref="AG56:AG57"/>
    <mergeCell ref="Z56:AF57"/>
    <mergeCell ref="D56:J56"/>
    <mergeCell ref="K56:N56"/>
    <mergeCell ref="D57:J57"/>
    <mergeCell ref="K57:N57"/>
    <mergeCell ref="J55:M55"/>
    <mergeCell ref="Z45:AG46"/>
    <mergeCell ref="D46:J46"/>
    <mergeCell ref="D47:J47"/>
    <mergeCell ref="K47:N47"/>
    <mergeCell ref="T47:X47"/>
    <mergeCell ref="Z47:AF53"/>
    <mergeCell ref="AG47:AG53"/>
    <mergeCell ref="D48:J48"/>
    <mergeCell ref="K48:N48"/>
    <mergeCell ref="T48:X48"/>
    <mergeCell ref="R49:R50"/>
    <mergeCell ref="S49:S50"/>
    <mergeCell ref="T49:X50"/>
    <mergeCell ref="Y49:Y50"/>
    <mergeCell ref="D50:H50"/>
    <mergeCell ref="I50:J50"/>
    <mergeCell ref="D45:J45"/>
    <mergeCell ref="K45:O46"/>
    <mergeCell ref="P45:Q46"/>
    <mergeCell ref="R45:S46"/>
    <mergeCell ref="T45:Y46"/>
    <mergeCell ref="L51:Y51"/>
    <mergeCell ref="D51:J53"/>
    <mergeCell ref="S53:T53"/>
    <mergeCell ref="D40:J40"/>
    <mergeCell ref="K40:N40"/>
    <mergeCell ref="T40:X40"/>
    <mergeCell ref="Z40:AF43"/>
    <mergeCell ref="AG40:AG43"/>
    <mergeCell ref="D41:J41"/>
    <mergeCell ref="K41:N41"/>
    <mergeCell ref="T41:X41"/>
    <mergeCell ref="D42:J42"/>
    <mergeCell ref="K42:N42"/>
    <mergeCell ref="T42:X42"/>
    <mergeCell ref="D43:J43"/>
    <mergeCell ref="K43:N43"/>
    <mergeCell ref="T43:X43"/>
    <mergeCell ref="D39:J39"/>
    <mergeCell ref="A31:AI32"/>
    <mergeCell ref="A34:AI34"/>
    <mergeCell ref="A35:K35"/>
    <mergeCell ref="M35:V35"/>
    <mergeCell ref="M37:N37"/>
    <mergeCell ref="D38:J38"/>
    <mergeCell ref="K38:O39"/>
    <mergeCell ref="P38:Q39"/>
    <mergeCell ref="R38:S39"/>
    <mergeCell ref="T38:Y39"/>
    <mergeCell ref="AE37:AF37"/>
    <mergeCell ref="Z38:AG39"/>
    <mergeCell ref="A27:L27"/>
    <mergeCell ref="S11:U11"/>
    <mergeCell ref="A20:AI20"/>
    <mergeCell ref="A22:AI24"/>
    <mergeCell ref="A26:AI26"/>
    <mergeCell ref="A1:AI1"/>
    <mergeCell ref="A4:AI5"/>
    <mergeCell ref="C7:L7"/>
    <mergeCell ref="P8:R8"/>
    <mergeCell ref="X3:AB3"/>
    <mergeCell ref="AD3:AE3"/>
    <mergeCell ref="AG3:AH3"/>
    <mergeCell ref="V8:AI8"/>
    <mergeCell ref="V10:AI10"/>
    <mergeCell ref="T8:U8"/>
    <mergeCell ref="T10:U10"/>
    <mergeCell ref="T12:U12"/>
    <mergeCell ref="T14:U14"/>
    <mergeCell ref="T17:U17"/>
    <mergeCell ref="V12:AI12"/>
    <mergeCell ref="V14:AI15"/>
    <mergeCell ref="V17:AI17"/>
  </mergeCells>
  <phoneticPr fontId="4"/>
  <conditionalFormatting sqref="D51:Y53">
    <cfRule type="expression" dxfId="1" priority="2">
      <formula>$AK$53=FALSE</formula>
    </cfRule>
  </conditionalFormatting>
  <conditionalFormatting sqref="V54 X54">
    <cfRule type="expression" dxfId="0" priority="1">
      <formula>#REF!=FALSE</formula>
    </cfRule>
  </conditionalFormatting>
  <dataValidations count="2">
    <dataValidation type="list" allowBlank="1" showInputMessage="1" showErrorMessage="1" sqref="I49:J49" xr:uid="{00000000-0002-0000-0000-000000000000}">
      <formula1>"   ,○"</formula1>
    </dataValidation>
    <dataValidation type="list" allowBlank="1" showInputMessage="1" showErrorMessage="1" sqref="I50:J50 R65:S66" xr:uid="{00000000-0002-0000-0000-000001000000}">
      <formula1>" ,○"</formula1>
    </dataValidation>
  </dataValidations>
  <printOptions horizontalCentered="1"/>
  <pageMargins left="0.39370078740157483" right="0.39370078740157483" top="0.59055118110236227" bottom="0.39370078740157483" header="0.51181102362204722" footer="0.43307086614173229"/>
  <pageSetup paperSize="9" scale="67" orientation="portrait" blackAndWhite="1" r:id="rId1"/>
  <headerFooter alignWithMargins="0"/>
  <colBreaks count="1" manualBreakCount="1">
    <brk id="38" max="75" man="1"/>
  </colBreaks>
  <drawing r:id="rId2"/>
  <legacyDrawing r:id="rId3"/>
  <mc:AlternateContent xmlns:mc="http://schemas.openxmlformats.org/markup-compatibility/2006">
    <mc:Choice Requires="x14">
      <controls>
        <mc:AlternateContent xmlns:mc="http://schemas.openxmlformats.org/markup-compatibility/2006">
          <mc:Choice Requires="x14">
            <control shapeId="33796" r:id="rId4" name="Check Box 4">
              <controlPr defaultSize="0" autoFill="0" autoLine="0" autoPict="0">
                <anchor moveWithCells="1">
                  <from>
                    <xdr:col>10</xdr:col>
                    <xdr:colOff>0</xdr:colOff>
                    <xdr:row>49</xdr:row>
                    <xdr:rowOff>222250</xdr:rowOff>
                  </from>
                  <to>
                    <xdr:col>10</xdr:col>
                    <xdr:colOff>203200</xdr:colOff>
                    <xdr:row>51</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35"/>
  <sheetViews>
    <sheetView showGridLines="0" view="pageBreakPreview" zoomScale="85" zoomScaleNormal="100" zoomScaleSheetLayoutView="85" workbookViewId="0">
      <selection activeCell="AB4" sqref="AB4:AO4"/>
    </sheetView>
  </sheetViews>
  <sheetFormatPr defaultColWidth="3" defaultRowHeight="13"/>
  <cols>
    <col min="1" max="1" width="3" style="83" customWidth="1"/>
    <col min="2" max="24" width="3" style="69"/>
    <col min="25" max="25" width="4.08984375" style="69" bestFit="1" customWidth="1"/>
    <col min="26" max="256" width="3" style="69"/>
    <col min="257" max="257" width="3" style="69" customWidth="1"/>
    <col min="258" max="512" width="3" style="69"/>
    <col min="513" max="513" width="3" style="69" customWidth="1"/>
    <col min="514" max="768" width="3" style="69"/>
    <col min="769" max="769" width="3" style="69" customWidth="1"/>
    <col min="770" max="1024" width="3" style="69"/>
    <col min="1025" max="1025" width="3" style="69" customWidth="1"/>
    <col min="1026" max="1280" width="3" style="69"/>
    <col min="1281" max="1281" width="3" style="69" customWidth="1"/>
    <col min="1282" max="1536" width="3" style="69"/>
    <col min="1537" max="1537" width="3" style="69" customWidth="1"/>
    <col min="1538" max="1792" width="3" style="69"/>
    <col min="1793" max="1793" width="3" style="69" customWidth="1"/>
    <col min="1794" max="2048" width="3" style="69"/>
    <col min="2049" max="2049" width="3" style="69" customWidth="1"/>
    <col min="2050" max="2304" width="3" style="69"/>
    <col min="2305" max="2305" width="3" style="69" customWidth="1"/>
    <col min="2306" max="2560" width="3" style="69"/>
    <col min="2561" max="2561" width="3" style="69" customWidth="1"/>
    <col min="2562" max="2816" width="3" style="69"/>
    <col min="2817" max="2817" width="3" style="69" customWidth="1"/>
    <col min="2818" max="3072" width="3" style="69"/>
    <col min="3073" max="3073" width="3" style="69" customWidth="1"/>
    <col min="3074" max="3328" width="3" style="69"/>
    <col min="3329" max="3329" width="3" style="69" customWidth="1"/>
    <col min="3330" max="3584" width="3" style="69"/>
    <col min="3585" max="3585" width="3" style="69" customWidth="1"/>
    <col min="3586" max="3840" width="3" style="69"/>
    <col min="3841" max="3841" width="3" style="69" customWidth="1"/>
    <col min="3842" max="4096" width="3" style="69"/>
    <col min="4097" max="4097" width="3" style="69" customWidth="1"/>
    <col min="4098" max="4352" width="3" style="69"/>
    <col min="4353" max="4353" width="3" style="69" customWidth="1"/>
    <col min="4354" max="4608" width="3" style="69"/>
    <col min="4609" max="4609" width="3" style="69" customWidth="1"/>
    <col min="4610" max="4864" width="3" style="69"/>
    <col min="4865" max="4865" width="3" style="69" customWidth="1"/>
    <col min="4866" max="5120" width="3" style="69"/>
    <col min="5121" max="5121" width="3" style="69" customWidth="1"/>
    <col min="5122" max="5376" width="3" style="69"/>
    <col min="5377" max="5377" width="3" style="69" customWidth="1"/>
    <col min="5378" max="5632" width="3" style="69"/>
    <col min="5633" max="5633" width="3" style="69" customWidth="1"/>
    <col min="5634" max="5888" width="3" style="69"/>
    <col min="5889" max="5889" width="3" style="69" customWidth="1"/>
    <col min="5890" max="6144" width="3" style="69"/>
    <col min="6145" max="6145" width="3" style="69" customWidth="1"/>
    <col min="6146" max="6400" width="3" style="69"/>
    <col min="6401" max="6401" width="3" style="69" customWidth="1"/>
    <col min="6402" max="6656" width="3" style="69"/>
    <col min="6657" max="6657" width="3" style="69" customWidth="1"/>
    <col min="6658" max="6912" width="3" style="69"/>
    <col min="6913" max="6913" width="3" style="69" customWidth="1"/>
    <col min="6914" max="7168" width="3" style="69"/>
    <col min="7169" max="7169" width="3" style="69" customWidth="1"/>
    <col min="7170" max="7424" width="3" style="69"/>
    <col min="7425" max="7425" width="3" style="69" customWidth="1"/>
    <col min="7426" max="7680" width="3" style="69"/>
    <col min="7681" max="7681" width="3" style="69" customWidth="1"/>
    <col min="7682" max="7936" width="3" style="69"/>
    <col min="7937" max="7937" width="3" style="69" customWidth="1"/>
    <col min="7938" max="8192" width="3" style="69"/>
    <col min="8193" max="8193" width="3" style="69" customWidth="1"/>
    <col min="8194" max="8448" width="3" style="69"/>
    <col min="8449" max="8449" width="3" style="69" customWidth="1"/>
    <col min="8450" max="8704" width="3" style="69"/>
    <col min="8705" max="8705" width="3" style="69" customWidth="1"/>
    <col min="8706" max="8960" width="3" style="69"/>
    <col min="8961" max="8961" width="3" style="69" customWidth="1"/>
    <col min="8962" max="9216" width="3" style="69"/>
    <col min="9217" max="9217" width="3" style="69" customWidth="1"/>
    <col min="9218" max="9472" width="3" style="69"/>
    <col min="9473" max="9473" width="3" style="69" customWidth="1"/>
    <col min="9474" max="9728" width="3" style="69"/>
    <col min="9729" max="9729" width="3" style="69" customWidth="1"/>
    <col min="9730" max="9984" width="3" style="69"/>
    <col min="9985" max="9985" width="3" style="69" customWidth="1"/>
    <col min="9986" max="10240" width="3" style="69"/>
    <col min="10241" max="10241" width="3" style="69" customWidth="1"/>
    <col min="10242" max="10496" width="3" style="69"/>
    <col min="10497" max="10497" width="3" style="69" customWidth="1"/>
    <col min="10498" max="10752" width="3" style="69"/>
    <col min="10753" max="10753" width="3" style="69" customWidth="1"/>
    <col min="10754" max="11008" width="3" style="69"/>
    <col min="11009" max="11009" width="3" style="69" customWidth="1"/>
    <col min="11010" max="11264" width="3" style="69"/>
    <col min="11265" max="11265" width="3" style="69" customWidth="1"/>
    <col min="11266" max="11520" width="3" style="69"/>
    <col min="11521" max="11521" width="3" style="69" customWidth="1"/>
    <col min="11522" max="11776" width="3" style="69"/>
    <col min="11777" max="11777" width="3" style="69" customWidth="1"/>
    <col min="11778" max="12032" width="3" style="69"/>
    <col min="12033" max="12033" width="3" style="69" customWidth="1"/>
    <col min="12034" max="12288" width="3" style="69"/>
    <col min="12289" max="12289" width="3" style="69" customWidth="1"/>
    <col min="12290" max="12544" width="3" style="69"/>
    <col min="12545" max="12545" width="3" style="69" customWidth="1"/>
    <col min="12546" max="12800" width="3" style="69"/>
    <col min="12801" max="12801" width="3" style="69" customWidth="1"/>
    <col min="12802" max="13056" width="3" style="69"/>
    <col min="13057" max="13057" width="3" style="69" customWidth="1"/>
    <col min="13058" max="13312" width="3" style="69"/>
    <col min="13313" max="13313" width="3" style="69" customWidth="1"/>
    <col min="13314" max="13568" width="3" style="69"/>
    <col min="13569" max="13569" width="3" style="69" customWidth="1"/>
    <col min="13570" max="13824" width="3" style="69"/>
    <col min="13825" max="13825" width="3" style="69" customWidth="1"/>
    <col min="13826" max="14080" width="3" style="69"/>
    <col min="14081" max="14081" width="3" style="69" customWidth="1"/>
    <col min="14082" max="14336" width="3" style="69"/>
    <col min="14337" max="14337" width="3" style="69" customWidth="1"/>
    <col min="14338" max="14592" width="3" style="69"/>
    <col min="14593" max="14593" width="3" style="69" customWidth="1"/>
    <col min="14594" max="14848" width="3" style="69"/>
    <col min="14849" max="14849" width="3" style="69" customWidth="1"/>
    <col min="14850" max="15104" width="3" style="69"/>
    <col min="15105" max="15105" width="3" style="69" customWidth="1"/>
    <col min="15106" max="15360" width="3" style="69"/>
    <col min="15361" max="15361" width="3" style="69" customWidth="1"/>
    <col min="15362" max="15616" width="3" style="69"/>
    <col min="15617" max="15617" width="3" style="69" customWidth="1"/>
    <col min="15618" max="15872" width="3" style="69"/>
    <col min="15873" max="15873" width="3" style="69" customWidth="1"/>
    <col min="15874" max="16128" width="3" style="69"/>
    <col min="16129" max="16129" width="3" style="69" customWidth="1"/>
    <col min="16130" max="16384" width="3" style="69"/>
  </cols>
  <sheetData>
    <row r="1" spans="1:41" ht="14">
      <c r="A1" s="68" t="s">
        <v>208</v>
      </c>
    </row>
    <row r="2" spans="1:41" s="71" customFormat="1" ht="16.5">
      <c r="A2" s="70"/>
      <c r="P2" s="70" t="s">
        <v>60</v>
      </c>
      <c r="R2" s="581">
        <v>6</v>
      </c>
      <c r="S2" s="581"/>
      <c r="T2" s="71" t="s">
        <v>61</v>
      </c>
    </row>
    <row r="4" spans="1:41" s="2" customFormat="1" ht="14">
      <c r="A4" s="68"/>
      <c r="X4" s="68" t="s">
        <v>62</v>
      </c>
      <c r="AB4" s="582">
        <f>'(区外)交付申請書 '!W14</f>
        <v>0</v>
      </c>
      <c r="AC4" s="582"/>
      <c r="AD4" s="582"/>
      <c r="AE4" s="582"/>
      <c r="AF4" s="582"/>
      <c r="AG4" s="582"/>
      <c r="AH4" s="582"/>
      <c r="AI4" s="582"/>
      <c r="AJ4" s="582"/>
      <c r="AK4" s="582"/>
      <c r="AL4" s="582"/>
      <c r="AM4" s="582"/>
      <c r="AN4" s="582"/>
      <c r="AO4" s="582"/>
    </row>
    <row r="5" spans="1:41" s="2" customFormat="1" ht="14">
      <c r="A5" s="68"/>
    </row>
    <row r="6" spans="1:41" s="2" customFormat="1" ht="14">
      <c r="A6" s="68" t="s">
        <v>63</v>
      </c>
    </row>
    <row r="7" spans="1:41" s="2" customFormat="1" ht="14">
      <c r="A7" s="68"/>
    </row>
    <row r="8" spans="1:41" s="2" customFormat="1" ht="14">
      <c r="A8" s="68" t="s">
        <v>64</v>
      </c>
      <c r="J8" s="2" t="s">
        <v>65</v>
      </c>
    </row>
    <row r="9" spans="1:41" s="2" customFormat="1" ht="14">
      <c r="A9" s="68"/>
    </row>
    <row r="10" spans="1:41" s="2" customFormat="1" ht="14">
      <c r="A10" s="68" t="s">
        <v>66</v>
      </c>
      <c r="J10" s="583">
        <f>'(区外)交付申請書 '!W16</f>
        <v>0</v>
      </c>
      <c r="K10" s="583"/>
      <c r="L10" s="583"/>
      <c r="M10" s="583"/>
      <c r="N10" s="583"/>
      <c r="O10" s="583"/>
      <c r="P10" s="583"/>
      <c r="Q10" s="583"/>
      <c r="R10" s="583"/>
      <c r="S10" s="583"/>
      <c r="T10" s="583"/>
      <c r="U10" s="583"/>
      <c r="V10" s="583"/>
      <c r="W10" s="583"/>
      <c r="X10" s="583"/>
      <c r="Y10" s="583"/>
      <c r="Z10" s="583"/>
      <c r="AA10" s="583"/>
      <c r="AB10" s="583"/>
      <c r="AC10" s="583"/>
      <c r="AD10" s="583"/>
    </row>
    <row r="11" spans="1:41" s="2" customFormat="1" ht="14">
      <c r="A11" s="68"/>
    </row>
    <row r="12" spans="1:41" s="2" customFormat="1" ht="14">
      <c r="A12" s="68" t="s">
        <v>67</v>
      </c>
      <c r="J12" s="73" t="s">
        <v>60</v>
      </c>
      <c r="K12" s="73"/>
      <c r="L12" s="242"/>
      <c r="M12" s="73" t="s">
        <v>68</v>
      </c>
      <c r="N12" s="242"/>
      <c r="O12" s="73" t="s">
        <v>69</v>
      </c>
      <c r="P12" s="242"/>
      <c r="Q12" s="73" t="s">
        <v>2</v>
      </c>
      <c r="R12" s="73" t="s">
        <v>46</v>
      </c>
      <c r="S12" s="73" t="s">
        <v>60</v>
      </c>
      <c r="T12" s="72"/>
      <c r="U12" s="242"/>
      <c r="V12" s="73" t="s">
        <v>0</v>
      </c>
      <c r="W12" s="242"/>
      <c r="X12" s="73" t="s">
        <v>69</v>
      </c>
      <c r="Y12" s="242"/>
      <c r="Z12" s="73" t="s">
        <v>2</v>
      </c>
    </row>
    <row r="13" spans="1:41" s="2" customFormat="1" ht="14">
      <c r="A13" s="68"/>
      <c r="I13" s="73"/>
      <c r="J13" s="72"/>
      <c r="K13" s="72"/>
      <c r="L13" s="72"/>
      <c r="M13" s="73"/>
      <c r="N13" s="72"/>
      <c r="O13" s="72"/>
      <c r="P13" s="73"/>
      <c r="Q13" s="72"/>
      <c r="R13" s="72"/>
      <c r="S13" s="73"/>
      <c r="T13" s="73"/>
      <c r="U13" s="72"/>
      <c r="V13" s="72"/>
      <c r="W13" s="72"/>
      <c r="X13" s="73"/>
      <c r="Y13" s="72"/>
      <c r="Z13" s="72"/>
      <c r="AA13" s="73"/>
      <c r="AB13" s="72"/>
      <c r="AC13" s="72"/>
      <c r="AD13" s="73"/>
      <c r="AE13" s="73"/>
    </row>
    <row r="14" spans="1:41" s="2" customFormat="1" ht="14">
      <c r="A14" s="68" t="s">
        <v>70</v>
      </c>
    </row>
    <row r="15" spans="1:41" s="2" customFormat="1" ht="14">
      <c r="A15" s="68"/>
      <c r="C15" s="584"/>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row>
    <row r="16" spans="1:41" s="2" customFormat="1" ht="14">
      <c r="A16" s="68" t="s">
        <v>71</v>
      </c>
      <c r="C16" s="584"/>
      <c r="D16" s="584"/>
      <c r="E16" s="584"/>
      <c r="F16" s="584"/>
      <c r="G16" s="584"/>
      <c r="H16" s="584"/>
      <c r="I16" s="584"/>
      <c r="J16" s="584"/>
      <c r="K16" s="584"/>
      <c r="L16" s="584"/>
      <c r="M16" s="584"/>
      <c r="N16" s="584"/>
      <c r="O16" s="584"/>
      <c r="P16" s="584"/>
      <c r="Q16" s="584"/>
      <c r="R16" s="584"/>
      <c r="S16" s="584"/>
      <c r="T16" s="584"/>
      <c r="U16" s="584"/>
      <c r="V16" s="584"/>
      <c r="W16" s="584"/>
      <c r="X16" s="584"/>
      <c r="Y16" s="584"/>
      <c r="Z16" s="584"/>
      <c r="AA16" s="584"/>
      <c r="AB16" s="584"/>
      <c r="AC16" s="584"/>
      <c r="AD16" s="584"/>
      <c r="AE16" s="584"/>
      <c r="AF16" s="584"/>
      <c r="AG16" s="584"/>
      <c r="AH16" s="584"/>
      <c r="AI16" s="584"/>
      <c r="AJ16" s="584"/>
      <c r="AK16" s="584"/>
      <c r="AL16" s="584"/>
      <c r="AM16" s="584"/>
      <c r="AN16" s="584"/>
      <c r="AO16" s="584"/>
    </row>
    <row r="17" spans="1:41" s="2" customFormat="1" ht="14">
      <c r="A17" s="68"/>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4"/>
    </row>
    <row r="18" spans="1:41" s="2" customFormat="1" ht="14">
      <c r="A18" s="68"/>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row>
    <row r="19" spans="1:41" s="2" customFormat="1" ht="14">
      <c r="A19" s="68"/>
    </row>
    <row r="20" spans="1:41" s="2" customFormat="1" ht="14">
      <c r="A20" s="68" t="s">
        <v>72</v>
      </c>
    </row>
    <row r="21" spans="1:41" s="2" customFormat="1" ht="14.5" thickBot="1">
      <c r="A21" s="68"/>
    </row>
    <row r="22" spans="1:41" s="75" customFormat="1" ht="14">
      <c r="A22" s="585"/>
      <c r="B22" s="74"/>
      <c r="C22" s="586" t="s">
        <v>73</v>
      </c>
      <c r="D22" s="587"/>
      <c r="E22" s="587"/>
      <c r="F22" s="587"/>
      <c r="G22" s="587"/>
      <c r="H22" s="587"/>
      <c r="I22" s="587"/>
      <c r="J22" s="587"/>
      <c r="K22" s="588"/>
      <c r="L22" s="589" t="s">
        <v>74</v>
      </c>
      <c r="M22" s="590"/>
      <c r="N22" s="590"/>
      <c r="O22" s="590"/>
      <c r="P22" s="590"/>
      <c r="Q22" s="591"/>
      <c r="R22" s="589" t="s">
        <v>75</v>
      </c>
      <c r="S22" s="590"/>
      <c r="T22" s="590"/>
      <c r="U22" s="590"/>
      <c r="V22" s="590"/>
      <c r="W22" s="591"/>
      <c r="X22" s="589" t="s">
        <v>76</v>
      </c>
      <c r="Y22" s="590"/>
      <c r="Z22" s="590"/>
      <c r="AA22" s="590"/>
      <c r="AB22" s="590"/>
      <c r="AC22" s="592"/>
      <c r="AD22" s="586" t="s">
        <v>77</v>
      </c>
      <c r="AE22" s="590"/>
      <c r="AF22" s="590"/>
      <c r="AG22" s="590"/>
      <c r="AH22" s="590"/>
      <c r="AI22" s="591"/>
      <c r="AJ22" s="589" t="s">
        <v>78</v>
      </c>
      <c r="AK22" s="590"/>
      <c r="AL22" s="590"/>
      <c r="AM22" s="590"/>
      <c r="AN22" s="590"/>
      <c r="AO22" s="592"/>
    </row>
    <row r="23" spans="1:41" s="68" customFormat="1" ht="14">
      <c r="A23" s="585"/>
      <c r="B23" s="76"/>
      <c r="C23" s="595" t="s">
        <v>79</v>
      </c>
      <c r="D23" s="596"/>
      <c r="E23" s="596"/>
      <c r="F23" s="596"/>
      <c r="G23" s="596"/>
      <c r="H23" s="596"/>
      <c r="I23" s="596"/>
      <c r="J23" s="596"/>
      <c r="K23" s="597"/>
      <c r="L23" s="598">
        <f>【別紙2】収支予算書!G20</f>
        <v>0</v>
      </c>
      <c r="M23" s="599"/>
      <c r="N23" s="599"/>
      <c r="O23" s="599"/>
      <c r="P23" s="599"/>
      <c r="Q23" s="600"/>
      <c r="R23" s="357"/>
      <c r="S23" s="358"/>
      <c r="T23" s="358"/>
      <c r="U23" s="358"/>
      <c r="V23" s="358"/>
      <c r="W23" s="359"/>
      <c r="X23" s="357"/>
      <c r="Y23" s="358"/>
      <c r="Z23" s="358"/>
      <c r="AA23" s="358"/>
      <c r="AB23" s="358"/>
      <c r="AC23" s="601"/>
      <c r="AD23" s="602"/>
      <c r="AE23" s="358"/>
      <c r="AF23" s="358"/>
      <c r="AG23" s="358"/>
      <c r="AH23" s="358"/>
      <c r="AI23" s="359"/>
      <c r="AJ23" s="357"/>
      <c r="AK23" s="358"/>
      <c r="AL23" s="358"/>
      <c r="AM23" s="358"/>
      <c r="AN23" s="358"/>
      <c r="AO23" s="601"/>
    </row>
    <row r="24" spans="1:41" s="68" customFormat="1" ht="14">
      <c r="A24" s="585"/>
      <c r="B24" s="76"/>
      <c r="C24" s="595" t="s">
        <v>80</v>
      </c>
      <c r="D24" s="596"/>
      <c r="E24" s="596"/>
      <c r="F24" s="596"/>
      <c r="G24" s="596"/>
      <c r="H24" s="596"/>
      <c r="I24" s="596"/>
      <c r="J24" s="596"/>
      <c r="K24" s="597"/>
      <c r="L24" s="598">
        <f>【別紙2】収支予算書!G32</f>
        <v>0</v>
      </c>
      <c r="M24" s="599"/>
      <c r="N24" s="599"/>
      <c r="O24" s="599"/>
      <c r="P24" s="599"/>
      <c r="Q24" s="600"/>
      <c r="R24" s="360"/>
      <c r="S24" s="593"/>
      <c r="T24" s="593"/>
      <c r="U24" s="593"/>
      <c r="V24" s="593"/>
      <c r="W24" s="362"/>
      <c r="X24" s="360"/>
      <c r="Y24" s="593"/>
      <c r="Z24" s="593"/>
      <c r="AA24" s="593"/>
      <c r="AB24" s="593"/>
      <c r="AC24" s="594"/>
      <c r="AD24" s="603"/>
      <c r="AE24" s="593"/>
      <c r="AF24" s="593"/>
      <c r="AG24" s="593"/>
      <c r="AH24" s="593"/>
      <c r="AI24" s="362"/>
      <c r="AJ24" s="360"/>
      <c r="AK24" s="593"/>
      <c r="AL24" s="593"/>
      <c r="AM24" s="593"/>
      <c r="AN24" s="593"/>
      <c r="AO24" s="594"/>
    </row>
    <row r="25" spans="1:41" s="68" customFormat="1" ht="14">
      <c r="A25" s="585"/>
      <c r="B25" s="76"/>
      <c r="C25" s="595" t="s">
        <v>81</v>
      </c>
      <c r="D25" s="596"/>
      <c r="E25" s="596"/>
      <c r="F25" s="596"/>
      <c r="G25" s="596"/>
      <c r="H25" s="596"/>
      <c r="I25" s="596"/>
      <c r="J25" s="596"/>
      <c r="K25" s="597"/>
      <c r="L25" s="598">
        <f>【別紙2】収支予算書!G47</f>
        <v>0</v>
      </c>
      <c r="M25" s="599"/>
      <c r="N25" s="599"/>
      <c r="O25" s="599"/>
      <c r="P25" s="599"/>
      <c r="Q25" s="600"/>
      <c r="R25" s="360"/>
      <c r="S25" s="593"/>
      <c r="T25" s="593"/>
      <c r="U25" s="593"/>
      <c r="V25" s="593"/>
      <c r="W25" s="362"/>
      <c r="X25" s="360"/>
      <c r="Y25" s="593"/>
      <c r="Z25" s="593"/>
      <c r="AA25" s="593"/>
      <c r="AB25" s="593"/>
      <c r="AC25" s="594"/>
      <c r="AD25" s="603"/>
      <c r="AE25" s="593"/>
      <c r="AF25" s="593"/>
      <c r="AG25" s="593"/>
      <c r="AH25" s="593"/>
      <c r="AI25" s="362"/>
      <c r="AJ25" s="360"/>
      <c r="AK25" s="593"/>
      <c r="AL25" s="593"/>
      <c r="AM25" s="593"/>
      <c r="AN25" s="593"/>
      <c r="AO25" s="594"/>
    </row>
    <row r="26" spans="1:41" s="68" customFormat="1" ht="14">
      <c r="A26" s="585"/>
      <c r="B26" s="76"/>
      <c r="C26" s="604" t="s">
        <v>82</v>
      </c>
      <c r="D26" s="605"/>
      <c r="E26" s="605"/>
      <c r="F26" s="605"/>
      <c r="G26" s="605"/>
      <c r="H26" s="605"/>
      <c r="I26" s="605"/>
      <c r="J26" s="605"/>
      <c r="K26" s="606"/>
      <c r="L26" s="598">
        <f>【別紙2】収支予算書!G52</f>
        <v>0</v>
      </c>
      <c r="M26" s="599"/>
      <c r="N26" s="599"/>
      <c r="O26" s="599"/>
      <c r="P26" s="599"/>
      <c r="Q26" s="600"/>
      <c r="R26" s="360"/>
      <c r="S26" s="593"/>
      <c r="T26" s="593"/>
      <c r="U26" s="593"/>
      <c r="V26" s="593"/>
      <c r="W26" s="362"/>
      <c r="X26" s="360"/>
      <c r="Y26" s="593"/>
      <c r="Z26" s="593"/>
      <c r="AA26" s="593"/>
      <c r="AB26" s="593"/>
      <c r="AC26" s="594"/>
      <c r="AD26" s="603"/>
      <c r="AE26" s="593"/>
      <c r="AF26" s="593"/>
      <c r="AG26" s="593"/>
      <c r="AH26" s="593"/>
      <c r="AI26" s="362"/>
      <c r="AJ26" s="360"/>
      <c r="AK26" s="593"/>
      <c r="AL26" s="593"/>
      <c r="AM26" s="593"/>
      <c r="AN26" s="593"/>
      <c r="AO26" s="594"/>
    </row>
    <row r="27" spans="1:41" s="68" customFormat="1" ht="14">
      <c r="A27" s="585"/>
      <c r="B27" s="76"/>
      <c r="C27" s="604"/>
      <c r="D27" s="605"/>
      <c r="E27" s="605"/>
      <c r="F27" s="605"/>
      <c r="G27" s="605"/>
      <c r="H27" s="605"/>
      <c r="I27" s="605"/>
      <c r="J27" s="605"/>
      <c r="K27" s="606"/>
      <c r="L27" s="598"/>
      <c r="M27" s="599"/>
      <c r="N27" s="599"/>
      <c r="O27" s="599"/>
      <c r="P27" s="599"/>
      <c r="Q27" s="600"/>
      <c r="R27" s="77"/>
      <c r="S27" s="74"/>
      <c r="T27" s="74"/>
      <c r="U27" s="74"/>
      <c r="V27" s="74"/>
      <c r="W27" s="78"/>
      <c r="X27" s="77"/>
      <c r="Y27" s="74"/>
      <c r="Z27" s="74"/>
      <c r="AA27" s="74"/>
      <c r="AB27" s="74"/>
      <c r="AC27" s="79"/>
      <c r="AD27" s="80"/>
      <c r="AE27" s="74"/>
      <c r="AF27" s="74"/>
      <c r="AG27" s="74"/>
      <c r="AH27" s="74"/>
      <c r="AI27" s="78"/>
      <c r="AJ27" s="77"/>
      <c r="AK27" s="74"/>
      <c r="AL27" s="74"/>
      <c r="AM27" s="74"/>
      <c r="AN27" s="74"/>
      <c r="AO27" s="79"/>
    </row>
    <row r="28" spans="1:41" s="68" customFormat="1" ht="14">
      <c r="A28" s="585"/>
      <c r="B28" s="76"/>
      <c r="C28" s="604"/>
      <c r="D28" s="605"/>
      <c r="E28" s="605"/>
      <c r="F28" s="605"/>
      <c r="G28" s="605"/>
      <c r="H28" s="605"/>
      <c r="I28" s="605"/>
      <c r="J28" s="605"/>
      <c r="K28" s="606"/>
      <c r="L28" s="598"/>
      <c r="M28" s="599"/>
      <c r="N28" s="599"/>
      <c r="O28" s="599"/>
      <c r="P28" s="599"/>
      <c r="Q28" s="600"/>
      <c r="R28" s="77"/>
      <c r="S28" s="74"/>
      <c r="T28" s="74"/>
      <c r="U28" s="74"/>
      <c r="V28" s="74"/>
      <c r="W28" s="78"/>
      <c r="X28" s="77"/>
      <c r="Y28" s="74"/>
      <c r="Z28" s="74"/>
      <c r="AA28" s="74"/>
      <c r="AB28" s="74"/>
      <c r="AC28" s="79"/>
      <c r="AD28" s="80"/>
      <c r="AE28" s="74"/>
      <c r="AF28" s="74"/>
      <c r="AG28" s="74"/>
      <c r="AH28" s="74"/>
      <c r="AI28" s="78"/>
      <c r="AJ28" s="77"/>
      <c r="AK28" s="74"/>
      <c r="AL28" s="74"/>
      <c r="AM28" s="74"/>
      <c r="AN28" s="74"/>
      <c r="AO28" s="79"/>
    </row>
    <row r="29" spans="1:41" s="68" customFormat="1" ht="14">
      <c r="A29" s="585"/>
      <c r="B29" s="76"/>
      <c r="C29" s="604"/>
      <c r="D29" s="605"/>
      <c r="E29" s="605"/>
      <c r="F29" s="605"/>
      <c r="G29" s="605"/>
      <c r="H29" s="605"/>
      <c r="I29" s="605"/>
      <c r="J29" s="605"/>
      <c r="K29" s="606"/>
      <c r="L29" s="598"/>
      <c r="M29" s="599"/>
      <c r="N29" s="599"/>
      <c r="O29" s="599"/>
      <c r="P29" s="599"/>
      <c r="Q29" s="600"/>
      <c r="R29" s="77"/>
      <c r="S29" s="74"/>
      <c r="T29" s="74"/>
      <c r="U29" s="74"/>
      <c r="V29" s="74"/>
      <c r="W29" s="78"/>
      <c r="X29" s="77"/>
      <c r="Y29" s="74"/>
      <c r="Z29" s="74"/>
      <c r="AA29" s="74"/>
      <c r="AB29" s="74"/>
      <c r="AC29" s="79"/>
      <c r="AD29" s="80"/>
      <c r="AE29" s="74"/>
      <c r="AF29" s="74"/>
      <c r="AG29" s="74"/>
      <c r="AH29" s="74"/>
      <c r="AI29" s="78"/>
      <c r="AJ29" s="77"/>
      <c r="AK29" s="74"/>
      <c r="AL29" s="74"/>
      <c r="AM29" s="74"/>
      <c r="AN29" s="74"/>
      <c r="AO29" s="79"/>
    </row>
    <row r="30" spans="1:41" s="68" customFormat="1" ht="14">
      <c r="A30" s="585"/>
      <c r="B30" s="76"/>
      <c r="C30" s="604"/>
      <c r="D30" s="605"/>
      <c r="E30" s="605"/>
      <c r="F30" s="605"/>
      <c r="G30" s="605"/>
      <c r="H30" s="605"/>
      <c r="I30" s="605"/>
      <c r="J30" s="605"/>
      <c r="K30" s="606"/>
      <c r="L30" s="598"/>
      <c r="M30" s="599"/>
      <c r="N30" s="599"/>
      <c r="O30" s="599"/>
      <c r="P30" s="599"/>
      <c r="Q30" s="600"/>
      <c r="R30" s="360"/>
      <c r="S30" s="593"/>
      <c r="T30" s="593"/>
      <c r="U30" s="593"/>
      <c r="V30" s="593"/>
      <c r="W30" s="362"/>
      <c r="X30" s="360"/>
      <c r="Y30" s="593"/>
      <c r="Z30" s="593"/>
      <c r="AA30" s="593"/>
      <c r="AB30" s="593"/>
      <c r="AC30" s="594"/>
      <c r="AD30" s="603"/>
      <c r="AE30" s="593"/>
      <c r="AF30" s="593"/>
      <c r="AG30" s="593"/>
      <c r="AH30" s="593"/>
      <c r="AI30" s="362"/>
      <c r="AJ30" s="360"/>
      <c r="AK30" s="593"/>
      <c r="AL30" s="593"/>
      <c r="AM30" s="593"/>
      <c r="AN30" s="593"/>
      <c r="AO30" s="594"/>
    </row>
    <row r="31" spans="1:41" s="68" customFormat="1" ht="14">
      <c r="A31" s="585"/>
      <c r="B31" s="76"/>
      <c r="C31" s="604"/>
      <c r="D31" s="605"/>
      <c r="E31" s="605"/>
      <c r="F31" s="605"/>
      <c r="G31" s="605"/>
      <c r="H31" s="605"/>
      <c r="I31" s="605"/>
      <c r="J31" s="605"/>
      <c r="K31" s="606"/>
      <c r="L31" s="598"/>
      <c r="M31" s="599"/>
      <c r="N31" s="599"/>
      <c r="O31" s="599"/>
      <c r="P31" s="599"/>
      <c r="Q31" s="600"/>
      <c r="R31" s="360"/>
      <c r="S31" s="593"/>
      <c r="T31" s="593"/>
      <c r="U31" s="593"/>
      <c r="V31" s="593"/>
      <c r="W31" s="362"/>
      <c r="X31" s="360"/>
      <c r="Y31" s="593"/>
      <c r="Z31" s="593"/>
      <c r="AA31" s="593"/>
      <c r="AB31" s="593"/>
      <c r="AC31" s="594"/>
      <c r="AD31" s="603"/>
      <c r="AE31" s="593"/>
      <c r="AF31" s="593"/>
      <c r="AG31" s="593"/>
      <c r="AH31" s="593"/>
      <c r="AI31" s="362"/>
      <c r="AJ31" s="360"/>
      <c r="AK31" s="593"/>
      <c r="AL31" s="593"/>
      <c r="AM31" s="593"/>
      <c r="AN31" s="593"/>
      <c r="AO31" s="594"/>
    </row>
    <row r="32" spans="1:41" s="68" customFormat="1" ht="14.5" thickBot="1">
      <c r="A32" s="585"/>
      <c r="B32" s="76"/>
      <c r="C32" s="604"/>
      <c r="D32" s="605"/>
      <c r="E32" s="605"/>
      <c r="F32" s="605"/>
      <c r="G32" s="605"/>
      <c r="H32" s="605"/>
      <c r="I32" s="605"/>
      <c r="J32" s="605"/>
      <c r="K32" s="606"/>
      <c r="L32" s="609"/>
      <c r="M32" s="610"/>
      <c r="N32" s="610"/>
      <c r="O32" s="610"/>
      <c r="P32" s="610"/>
      <c r="Q32" s="611"/>
      <c r="R32" s="612"/>
      <c r="S32" s="613"/>
      <c r="T32" s="613"/>
      <c r="U32" s="613"/>
      <c r="V32" s="613"/>
      <c r="W32" s="614"/>
      <c r="X32" s="612"/>
      <c r="Y32" s="613"/>
      <c r="Z32" s="613"/>
      <c r="AA32" s="613"/>
      <c r="AB32" s="613"/>
      <c r="AC32" s="615"/>
      <c r="AD32" s="616"/>
      <c r="AE32" s="613"/>
      <c r="AF32" s="613"/>
      <c r="AG32" s="613"/>
      <c r="AH32" s="613"/>
      <c r="AI32" s="614"/>
      <c r="AJ32" s="612"/>
      <c r="AK32" s="613"/>
      <c r="AL32" s="613"/>
      <c r="AM32" s="613"/>
      <c r="AN32" s="613"/>
      <c r="AO32" s="615"/>
    </row>
    <row r="33" spans="1:41" s="68" customFormat="1" ht="14.5" thickBot="1">
      <c r="A33" s="585"/>
      <c r="B33" s="76"/>
      <c r="C33" s="617"/>
      <c r="D33" s="618"/>
      <c r="E33" s="618"/>
      <c r="F33" s="618"/>
      <c r="G33" s="618"/>
      <c r="H33" s="618"/>
      <c r="I33" s="618"/>
      <c r="J33" s="618"/>
      <c r="K33" s="619"/>
      <c r="L33" s="620">
        <f>SUM(L23:Q32)</f>
        <v>0</v>
      </c>
      <c r="M33" s="621"/>
      <c r="N33" s="621"/>
      <c r="O33" s="621"/>
      <c r="P33" s="621"/>
      <c r="Q33" s="81" t="s">
        <v>5</v>
      </c>
      <c r="R33" s="622">
        <f>【別紙2】収支予算書!D31</f>
        <v>0</v>
      </c>
      <c r="S33" s="623"/>
      <c r="T33" s="623"/>
      <c r="U33" s="623"/>
      <c r="V33" s="623"/>
      <c r="W33" s="81" t="s">
        <v>5</v>
      </c>
      <c r="X33" s="607">
        <f>L33-R33</f>
        <v>0</v>
      </c>
      <c r="Y33" s="608"/>
      <c r="Z33" s="608"/>
      <c r="AA33" s="608"/>
      <c r="AB33" s="608"/>
      <c r="AC33" s="82" t="s">
        <v>5</v>
      </c>
      <c r="AD33" s="624">
        <f>【別紙2】収支予算書!D8</f>
        <v>0</v>
      </c>
      <c r="AE33" s="623"/>
      <c r="AF33" s="623"/>
      <c r="AG33" s="623"/>
      <c r="AH33" s="623"/>
      <c r="AI33" s="81" t="s">
        <v>5</v>
      </c>
      <c r="AJ33" s="607">
        <f>AD33</f>
        <v>0</v>
      </c>
      <c r="AK33" s="608"/>
      <c r="AL33" s="608"/>
      <c r="AM33" s="608"/>
      <c r="AN33" s="608"/>
      <c r="AO33" s="82" t="s">
        <v>5</v>
      </c>
    </row>
    <row r="34" spans="1:41" s="2" customFormat="1" ht="14">
      <c r="A34" s="68"/>
    </row>
    <row r="35" spans="1:41" s="2" customFormat="1" ht="14">
      <c r="A35" s="68"/>
    </row>
  </sheetData>
  <sheetProtection sheet="1" objects="1" scenarios="1"/>
  <mergeCells count="65">
    <mergeCell ref="AJ33:AN33"/>
    <mergeCell ref="C32:K32"/>
    <mergeCell ref="L32:Q32"/>
    <mergeCell ref="R32:W32"/>
    <mergeCell ref="X32:AC32"/>
    <mergeCell ref="AD32:AI32"/>
    <mergeCell ref="AJ32:AO32"/>
    <mergeCell ref="C33:K33"/>
    <mergeCell ref="L33:P33"/>
    <mergeCell ref="R33:V33"/>
    <mergeCell ref="X33:AB33"/>
    <mergeCell ref="AD33:AH33"/>
    <mergeCell ref="AJ31:AO31"/>
    <mergeCell ref="C30:K30"/>
    <mergeCell ref="L30:Q30"/>
    <mergeCell ref="R30:W30"/>
    <mergeCell ref="X30:AC30"/>
    <mergeCell ref="AD30:AI30"/>
    <mergeCell ref="AJ30:AO30"/>
    <mergeCell ref="C31:K31"/>
    <mergeCell ref="L31:Q31"/>
    <mergeCell ref="R31:W31"/>
    <mergeCell ref="X31:AC31"/>
    <mergeCell ref="AD31:AI31"/>
    <mergeCell ref="C27:K27"/>
    <mergeCell ref="L27:Q27"/>
    <mergeCell ref="C28:K28"/>
    <mergeCell ref="L28:Q28"/>
    <mergeCell ref="C29:K29"/>
    <mergeCell ref="L29:Q29"/>
    <mergeCell ref="AJ26:AO26"/>
    <mergeCell ref="C25:K25"/>
    <mergeCell ref="L25:Q25"/>
    <mergeCell ref="R25:W25"/>
    <mergeCell ref="X25:AC25"/>
    <mergeCell ref="AD25:AI25"/>
    <mergeCell ref="AJ25:AO25"/>
    <mergeCell ref="C26:K26"/>
    <mergeCell ref="L26:Q26"/>
    <mergeCell ref="R26:W26"/>
    <mergeCell ref="X26:AC26"/>
    <mergeCell ref="AD26:AI26"/>
    <mergeCell ref="AD23:AI23"/>
    <mergeCell ref="AJ23:AO23"/>
    <mergeCell ref="C24:K24"/>
    <mergeCell ref="L24:Q24"/>
    <mergeCell ref="R24:W24"/>
    <mergeCell ref="X24:AC24"/>
    <mergeCell ref="AD24:AI24"/>
    <mergeCell ref="R2:S2"/>
    <mergeCell ref="AB4:AO4"/>
    <mergeCell ref="J10:AD10"/>
    <mergeCell ref="C15:AO18"/>
    <mergeCell ref="A22:A33"/>
    <mergeCell ref="C22:K22"/>
    <mergeCell ref="L22:Q22"/>
    <mergeCell ref="R22:W22"/>
    <mergeCell ref="X22:AC22"/>
    <mergeCell ref="AD22:AI22"/>
    <mergeCell ref="AJ24:AO24"/>
    <mergeCell ref="AJ22:AO22"/>
    <mergeCell ref="C23:K23"/>
    <mergeCell ref="L23:Q23"/>
    <mergeCell ref="R23:W23"/>
    <mergeCell ref="X23:AC23"/>
  </mergeCells>
  <phoneticPr fontId="4"/>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1"/>
  <sheetViews>
    <sheetView showGridLines="0" view="pageBreakPreview" zoomScale="85" zoomScaleNormal="85" zoomScaleSheetLayoutView="85" workbookViewId="0"/>
  </sheetViews>
  <sheetFormatPr defaultRowHeight="14"/>
  <cols>
    <col min="1" max="1" width="6" style="114" customWidth="1"/>
    <col min="2" max="2" width="21.81640625" style="114" customWidth="1"/>
    <col min="3" max="3" width="27.6328125" style="114" customWidth="1"/>
    <col min="4" max="4" width="15" style="115" customWidth="1"/>
    <col min="5" max="5" width="4.453125" style="114" customWidth="1"/>
    <col min="6" max="6" width="24.81640625" style="114" customWidth="1"/>
    <col min="7" max="7" width="15" style="115" customWidth="1"/>
    <col min="8" max="8" width="16.1796875" style="114" customWidth="1"/>
    <col min="9" max="256" width="9" style="114"/>
    <col min="257" max="257" width="6" style="114" customWidth="1"/>
    <col min="258" max="258" width="21.81640625" style="114" customWidth="1"/>
    <col min="259" max="259" width="27.6328125" style="114" customWidth="1"/>
    <col min="260" max="260" width="15" style="114" customWidth="1"/>
    <col min="261" max="261" width="4.453125" style="114" customWidth="1"/>
    <col min="262" max="262" width="24.81640625" style="114" customWidth="1"/>
    <col min="263" max="263" width="15" style="114" customWidth="1"/>
    <col min="264" max="264" width="16.1796875" style="114" customWidth="1"/>
    <col min="265" max="512" width="9" style="114"/>
    <col min="513" max="513" width="6" style="114" customWidth="1"/>
    <col min="514" max="514" width="21.81640625" style="114" customWidth="1"/>
    <col min="515" max="515" width="27.6328125" style="114" customWidth="1"/>
    <col min="516" max="516" width="15" style="114" customWidth="1"/>
    <col min="517" max="517" width="4.453125" style="114" customWidth="1"/>
    <col min="518" max="518" width="24.81640625" style="114" customWidth="1"/>
    <col min="519" max="519" width="15" style="114" customWidth="1"/>
    <col min="520" max="520" width="16.1796875" style="114" customWidth="1"/>
    <col min="521" max="768" width="9" style="114"/>
    <col min="769" max="769" width="6" style="114" customWidth="1"/>
    <col min="770" max="770" width="21.81640625" style="114" customWidth="1"/>
    <col min="771" max="771" width="27.6328125" style="114" customWidth="1"/>
    <col min="772" max="772" width="15" style="114" customWidth="1"/>
    <col min="773" max="773" width="4.453125" style="114" customWidth="1"/>
    <col min="774" max="774" width="24.81640625" style="114" customWidth="1"/>
    <col min="775" max="775" width="15" style="114" customWidth="1"/>
    <col min="776" max="776" width="16.1796875" style="114" customWidth="1"/>
    <col min="777" max="1024" width="9" style="114"/>
    <col min="1025" max="1025" width="6" style="114" customWidth="1"/>
    <col min="1026" max="1026" width="21.81640625" style="114" customWidth="1"/>
    <col min="1027" max="1027" width="27.6328125" style="114" customWidth="1"/>
    <col min="1028" max="1028" width="15" style="114" customWidth="1"/>
    <col min="1029" max="1029" width="4.453125" style="114" customWidth="1"/>
    <col min="1030" max="1030" width="24.81640625" style="114" customWidth="1"/>
    <col min="1031" max="1031" width="15" style="114" customWidth="1"/>
    <col min="1032" max="1032" width="16.1796875" style="114" customWidth="1"/>
    <col min="1033" max="1280" width="9" style="114"/>
    <col min="1281" max="1281" width="6" style="114" customWidth="1"/>
    <col min="1282" max="1282" width="21.81640625" style="114" customWidth="1"/>
    <col min="1283" max="1283" width="27.6328125" style="114" customWidth="1"/>
    <col min="1284" max="1284" width="15" style="114" customWidth="1"/>
    <col min="1285" max="1285" width="4.453125" style="114" customWidth="1"/>
    <col min="1286" max="1286" width="24.81640625" style="114" customWidth="1"/>
    <col min="1287" max="1287" width="15" style="114" customWidth="1"/>
    <col min="1288" max="1288" width="16.1796875" style="114" customWidth="1"/>
    <col min="1289" max="1536" width="9" style="114"/>
    <col min="1537" max="1537" width="6" style="114" customWidth="1"/>
    <col min="1538" max="1538" width="21.81640625" style="114" customWidth="1"/>
    <col min="1539" max="1539" width="27.6328125" style="114" customWidth="1"/>
    <col min="1540" max="1540" width="15" style="114" customWidth="1"/>
    <col min="1541" max="1541" width="4.453125" style="114" customWidth="1"/>
    <col min="1542" max="1542" width="24.81640625" style="114" customWidth="1"/>
    <col min="1543" max="1543" width="15" style="114" customWidth="1"/>
    <col min="1544" max="1544" width="16.1796875" style="114" customWidth="1"/>
    <col min="1545" max="1792" width="9" style="114"/>
    <col min="1793" max="1793" width="6" style="114" customWidth="1"/>
    <col min="1794" max="1794" width="21.81640625" style="114" customWidth="1"/>
    <col min="1795" max="1795" width="27.6328125" style="114" customWidth="1"/>
    <col min="1796" max="1796" width="15" style="114" customWidth="1"/>
    <col min="1797" max="1797" width="4.453125" style="114" customWidth="1"/>
    <col min="1798" max="1798" width="24.81640625" style="114" customWidth="1"/>
    <col min="1799" max="1799" width="15" style="114" customWidth="1"/>
    <col min="1800" max="1800" width="16.1796875" style="114" customWidth="1"/>
    <col min="1801" max="2048" width="9" style="114"/>
    <col min="2049" max="2049" width="6" style="114" customWidth="1"/>
    <col min="2050" max="2050" width="21.81640625" style="114" customWidth="1"/>
    <col min="2051" max="2051" width="27.6328125" style="114" customWidth="1"/>
    <col min="2052" max="2052" width="15" style="114" customWidth="1"/>
    <col min="2053" max="2053" width="4.453125" style="114" customWidth="1"/>
    <col min="2054" max="2054" width="24.81640625" style="114" customWidth="1"/>
    <col min="2055" max="2055" width="15" style="114" customWidth="1"/>
    <col min="2056" max="2056" width="16.1796875" style="114" customWidth="1"/>
    <col min="2057" max="2304" width="9" style="114"/>
    <col min="2305" max="2305" width="6" style="114" customWidth="1"/>
    <col min="2306" max="2306" width="21.81640625" style="114" customWidth="1"/>
    <col min="2307" max="2307" width="27.6328125" style="114" customWidth="1"/>
    <col min="2308" max="2308" width="15" style="114" customWidth="1"/>
    <col min="2309" max="2309" width="4.453125" style="114" customWidth="1"/>
    <col min="2310" max="2310" width="24.81640625" style="114" customWidth="1"/>
    <col min="2311" max="2311" width="15" style="114" customWidth="1"/>
    <col min="2312" max="2312" width="16.1796875" style="114" customWidth="1"/>
    <col min="2313" max="2560" width="9" style="114"/>
    <col min="2561" max="2561" width="6" style="114" customWidth="1"/>
    <col min="2562" max="2562" width="21.81640625" style="114" customWidth="1"/>
    <col min="2563" max="2563" width="27.6328125" style="114" customWidth="1"/>
    <col min="2564" max="2564" width="15" style="114" customWidth="1"/>
    <col min="2565" max="2565" width="4.453125" style="114" customWidth="1"/>
    <col min="2566" max="2566" width="24.81640625" style="114" customWidth="1"/>
    <col min="2567" max="2567" width="15" style="114" customWidth="1"/>
    <col min="2568" max="2568" width="16.1796875" style="114" customWidth="1"/>
    <col min="2569" max="2816" width="9" style="114"/>
    <col min="2817" max="2817" width="6" style="114" customWidth="1"/>
    <col min="2818" max="2818" width="21.81640625" style="114" customWidth="1"/>
    <col min="2819" max="2819" width="27.6328125" style="114" customWidth="1"/>
    <col min="2820" max="2820" width="15" style="114" customWidth="1"/>
    <col min="2821" max="2821" width="4.453125" style="114" customWidth="1"/>
    <col min="2822" max="2822" width="24.81640625" style="114" customWidth="1"/>
    <col min="2823" max="2823" width="15" style="114" customWidth="1"/>
    <col min="2824" max="2824" width="16.1796875" style="114" customWidth="1"/>
    <col min="2825" max="3072" width="9" style="114"/>
    <col min="3073" max="3073" width="6" style="114" customWidth="1"/>
    <col min="3074" max="3074" width="21.81640625" style="114" customWidth="1"/>
    <col min="3075" max="3075" width="27.6328125" style="114" customWidth="1"/>
    <col min="3076" max="3076" width="15" style="114" customWidth="1"/>
    <col min="3077" max="3077" width="4.453125" style="114" customWidth="1"/>
    <col min="3078" max="3078" width="24.81640625" style="114" customWidth="1"/>
    <col min="3079" max="3079" width="15" style="114" customWidth="1"/>
    <col min="3080" max="3080" width="16.1796875" style="114" customWidth="1"/>
    <col min="3081" max="3328" width="9" style="114"/>
    <col min="3329" max="3329" width="6" style="114" customWidth="1"/>
    <col min="3330" max="3330" width="21.81640625" style="114" customWidth="1"/>
    <col min="3331" max="3331" width="27.6328125" style="114" customWidth="1"/>
    <col min="3332" max="3332" width="15" style="114" customWidth="1"/>
    <col min="3333" max="3333" width="4.453125" style="114" customWidth="1"/>
    <col min="3334" max="3334" width="24.81640625" style="114" customWidth="1"/>
    <col min="3335" max="3335" width="15" style="114" customWidth="1"/>
    <col min="3336" max="3336" width="16.1796875" style="114" customWidth="1"/>
    <col min="3337" max="3584" width="9" style="114"/>
    <col min="3585" max="3585" width="6" style="114" customWidth="1"/>
    <col min="3586" max="3586" width="21.81640625" style="114" customWidth="1"/>
    <col min="3587" max="3587" width="27.6328125" style="114" customWidth="1"/>
    <col min="3588" max="3588" width="15" style="114" customWidth="1"/>
    <col min="3589" max="3589" width="4.453125" style="114" customWidth="1"/>
    <col min="3590" max="3590" width="24.81640625" style="114" customWidth="1"/>
    <col min="3591" max="3591" width="15" style="114" customWidth="1"/>
    <col min="3592" max="3592" width="16.1796875" style="114" customWidth="1"/>
    <col min="3593" max="3840" width="9" style="114"/>
    <col min="3841" max="3841" width="6" style="114" customWidth="1"/>
    <col min="3842" max="3842" width="21.81640625" style="114" customWidth="1"/>
    <col min="3843" max="3843" width="27.6328125" style="114" customWidth="1"/>
    <col min="3844" max="3844" width="15" style="114" customWidth="1"/>
    <col min="3845" max="3845" width="4.453125" style="114" customWidth="1"/>
    <col min="3846" max="3846" width="24.81640625" style="114" customWidth="1"/>
    <col min="3847" max="3847" width="15" style="114" customWidth="1"/>
    <col min="3848" max="3848" width="16.1796875" style="114" customWidth="1"/>
    <col min="3849" max="4096" width="9" style="114"/>
    <col min="4097" max="4097" width="6" style="114" customWidth="1"/>
    <col min="4098" max="4098" width="21.81640625" style="114" customWidth="1"/>
    <col min="4099" max="4099" width="27.6328125" style="114" customWidth="1"/>
    <col min="4100" max="4100" width="15" style="114" customWidth="1"/>
    <col min="4101" max="4101" width="4.453125" style="114" customWidth="1"/>
    <col min="4102" max="4102" width="24.81640625" style="114" customWidth="1"/>
    <col min="4103" max="4103" width="15" style="114" customWidth="1"/>
    <col min="4104" max="4104" width="16.1796875" style="114" customWidth="1"/>
    <col min="4105" max="4352" width="9" style="114"/>
    <col min="4353" max="4353" width="6" style="114" customWidth="1"/>
    <col min="4354" max="4354" width="21.81640625" style="114" customWidth="1"/>
    <col min="4355" max="4355" width="27.6328125" style="114" customWidth="1"/>
    <col min="4356" max="4356" width="15" style="114" customWidth="1"/>
    <col min="4357" max="4357" width="4.453125" style="114" customWidth="1"/>
    <col min="4358" max="4358" width="24.81640625" style="114" customWidth="1"/>
    <col min="4359" max="4359" width="15" style="114" customWidth="1"/>
    <col min="4360" max="4360" width="16.1796875" style="114" customWidth="1"/>
    <col min="4361" max="4608" width="9" style="114"/>
    <col min="4609" max="4609" width="6" style="114" customWidth="1"/>
    <col min="4610" max="4610" width="21.81640625" style="114" customWidth="1"/>
    <col min="4611" max="4611" width="27.6328125" style="114" customWidth="1"/>
    <col min="4612" max="4612" width="15" style="114" customWidth="1"/>
    <col min="4613" max="4613" width="4.453125" style="114" customWidth="1"/>
    <col min="4614" max="4614" width="24.81640625" style="114" customWidth="1"/>
    <col min="4615" max="4615" width="15" style="114" customWidth="1"/>
    <col min="4616" max="4616" width="16.1796875" style="114" customWidth="1"/>
    <col min="4617" max="4864" width="9" style="114"/>
    <col min="4865" max="4865" width="6" style="114" customWidth="1"/>
    <col min="4866" max="4866" width="21.81640625" style="114" customWidth="1"/>
    <col min="4867" max="4867" width="27.6328125" style="114" customWidth="1"/>
    <col min="4868" max="4868" width="15" style="114" customWidth="1"/>
    <col min="4869" max="4869" width="4.453125" style="114" customWidth="1"/>
    <col min="4870" max="4870" width="24.81640625" style="114" customWidth="1"/>
    <col min="4871" max="4871" width="15" style="114" customWidth="1"/>
    <col min="4872" max="4872" width="16.1796875" style="114" customWidth="1"/>
    <col min="4873" max="5120" width="9" style="114"/>
    <col min="5121" max="5121" width="6" style="114" customWidth="1"/>
    <col min="5122" max="5122" width="21.81640625" style="114" customWidth="1"/>
    <col min="5123" max="5123" width="27.6328125" style="114" customWidth="1"/>
    <col min="5124" max="5124" width="15" style="114" customWidth="1"/>
    <col min="5125" max="5125" width="4.453125" style="114" customWidth="1"/>
    <col min="5126" max="5126" width="24.81640625" style="114" customWidth="1"/>
    <col min="5127" max="5127" width="15" style="114" customWidth="1"/>
    <col min="5128" max="5128" width="16.1796875" style="114" customWidth="1"/>
    <col min="5129" max="5376" width="9" style="114"/>
    <col min="5377" max="5377" width="6" style="114" customWidth="1"/>
    <col min="5378" max="5378" width="21.81640625" style="114" customWidth="1"/>
    <col min="5379" max="5379" width="27.6328125" style="114" customWidth="1"/>
    <col min="5380" max="5380" width="15" style="114" customWidth="1"/>
    <col min="5381" max="5381" width="4.453125" style="114" customWidth="1"/>
    <col min="5382" max="5382" width="24.81640625" style="114" customWidth="1"/>
    <col min="5383" max="5383" width="15" style="114" customWidth="1"/>
    <col min="5384" max="5384" width="16.1796875" style="114" customWidth="1"/>
    <col min="5385" max="5632" width="9" style="114"/>
    <col min="5633" max="5633" width="6" style="114" customWidth="1"/>
    <col min="5634" max="5634" width="21.81640625" style="114" customWidth="1"/>
    <col min="5635" max="5635" width="27.6328125" style="114" customWidth="1"/>
    <col min="5636" max="5636" width="15" style="114" customWidth="1"/>
    <col min="5637" max="5637" width="4.453125" style="114" customWidth="1"/>
    <col min="5638" max="5638" width="24.81640625" style="114" customWidth="1"/>
    <col min="5639" max="5639" width="15" style="114" customWidth="1"/>
    <col min="5640" max="5640" width="16.1796875" style="114" customWidth="1"/>
    <col min="5641" max="5888" width="9" style="114"/>
    <col min="5889" max="5889" width="6" style="114" customWidth="1"/>
    <col min="5890" max="5890" width="21.81640625" style="114" customWidth="1"/>
    <col min="5891" max="5891" width="27.6328125" style="114" customWidth="1"/>
    <col min="5892" max="5892" width="15" style="114" customWidth="1"/>
    <col min="5893" max="5893" width="4.453125" style="114" customWidth="1"/>
    <col min="5894" max="5894" width="24.81640625" style="114" customWidth="1"/>
    <col min="5895" max="5895" width="15" style="114" customWidth="1"/>
    <col min="5896" max="5896" width="16.1796875" style="114" customWidth="1"/>
    <col min="5897" max="6144" width="9" style="114"/>
    <col min="6145" max="6145" width="6" style="114" customWidth="1"/>
    <col min="6146" max="6146" width="21.81640625" style="114" customWidth="1"/>
    <col min="6147" max="6147" width="27.6328125" style="114" customWidth="1"/>
    <col min="6148" max="6148" width="15" style="114" customWidth="1"/>
    <col min="6149" max="6149" width="4.453125" style="114" customWidth="1"/>
    <col min="6150" max="6150" width="24.81640625" style="114" customWidth="1"/>
    <col min="6151" max="6151" width="15" style="114" customWidth="1"/>
    <col min="6152" max="6152" width="16.1796875" style="114" customWidth="1"/>
    <col min="6153" max="6400" width="9" style="114"/>
    <col min="6401" max="6401" width="6" style="114" customWidth="1"/>
    <col min="6402" max="6402" width="21.81640625" style="114" customWidth="1"/>
    <col min="6403" max="6403" width="27.6328125" style="114" customWidth="1"/>
    <col min="6404" max="6404" width="15" style="114" customWidth="1"/>
    <col min="6405" max="6405" width="4.453125" style="114" customWidth="1"/>
    <col min="6406" max="6406" width="24.81640625" style="114" customWidth="1"/>
    <col min="6407" max="6407" width="15" style="114" customWidth="1"/>
    <col min="6408" max="6408" width="16.1796875" style="114" customWidth="1"/>
    <col min="6409" max="6656" width="9" style="114"/>
    <col min="6657" max="6657" width="6" style="114" customWidth="1"/>
    <col min="6658" max="6658" width="21.81640625" style="114" customWidth="1"/>
    <col min="6659" max="6659" width="27.6328125" style="114" customWidth="1"/>
    <col min="6660" max="6660" width="15" style="114" customWidth="1"/>
    <col min="6661" max="6661" width="4.453125" style="114" customWidth="1"/>
    <col min="6662" max="6662" width="24.81640625" style="114" customWidth="1"/>
    <col min="6663" max="6663" width="15" style="114" customWidth="1"/>
    <col min="6664" max="6664" width="16.1796875" style="114" customWidth="1"/>
    <col min="6665" max="6912" width="9" style="114"/>
    <col min="6913" max="6913" width="6" style="114" customWidth="1"/>
    <col min="6914" max="6914" width="21.81640625" style="114" customWidth="1"/>
    <col min="6915" max="6915" width="27.6328125" style="114" customWidth="1"/>
    <col min="6916" max="6916" width="15" style="114" customWidth="1"/>
    <col min="6917" max="6917" width="4.453125" style="114" customWidth="1"/>
    <col min="6918" max="6918" width="24.81640625" style="114" customWidth="1"/>
    <col min="6919" max="6919" width="15" style="114" customWidth="1"/>
    <col min="6920" max="6920" width="16.1796875" style="114" customWidth="1"/>
    <col min="6921" max="7168" width="9" style="114"/>
    <col min="7169" max="7169" width="6" style="114" customWidth="1"/>
    <col min="7170" max="7170" width="21.81640625" style="114" customWidth="1"/>
    <col min="7171" max="7171" width="27.6328125" style="114" customWidth="1"/>
    <col min="7172" max="7172" width="15" style="114" customWidth="1"/>
    <col min="7173" max="7173" width="4.453125" style="114" customWidth="1"/>
    <col min="7174" max="7174" width="24.81640625" style="114" customWidth="1"/>
    <col min="7175" max="7175" width="15" style="114" customWidth="1"/>
    <col min="7176" max="7176" width="16.1796875" style="114" customWidth="1"/>
    <col min="7177" max="7424" width="9" style="114"/>
    <col min="7425" max="7425" width="6" style="114" customWidth="1"/>
    <col min="7426" max="7426" width="21.81640625" style="114" customWidth="1"/>
    <col min="7427" max="7427" width="27.6328125" style="114" customWidth="1"/>
    <col min="7428" max="7428" width="15" style="114" customWidth="1"/>
    <col min="7429" max="7429" width="4.453125" style="114" customWidth="1"/>
    <col min="7430" max="7430" width="24.81640625" style="114" customWidth="1"/>
    <col min="7431" max="7431" width="15" style="114" customWidth="1"/>
    <col min="7432" max="7432" width="16.1796875" style="114" customWidth="1"/>
    <col min="7433" max="7680" width="9" style="114"/>
    <col min="7681" max="7681" width="6" style="114" customWidth="1"/>
    <col min="7682" max="7682" width="21.81640625" style="114" customWidth="1"/>
    <col min="7683" max="7683" width="27.6328125" style="114" customWidth="1"/>
    <col min="7684" max="7684" width="15" style="114" customWidth="1"/>
    <col min="7685" max="7685" width="4.453125" style="114" customWidth="1"/>
    <col min="7686" max="7686" width="24.81640625" style="114" customWidth="1"/>
    <col min="7687" max="7687" width="15" style="114" customWidth="1"/>
    <col min="7688" max="7688" width="16.1796875" style="114" customWidth="1"/>
    <col min="7689" max="7936" width="9" style="114"/>
    <col min="7937" max="7937" width="6" style="114" customWidth="1"/>
    <col min="7938" max="7938" width="21.81640625" style="114" customWidth="1"/>
    <col min="7939" max="7939" width="27.6328125" style="114" customWidth="1"/>
    <col min="7940" max="7940" width="15" style="114" customWidth="1"/>
    <col min="7941" max="7941" width="4.453125" style="114" customWidth="1"/>
    <col min="7942" max="7942" width="24.81640625" style="114" customWidth="1"/>
    <col min="7943" max="7943" width="15" style="114" customWidth="1"/>
    <col min="7944" max="7944" width="16.1796875" style="114" customWidth="1"/>
    <col min="7945" max="8192" width="9" style="114"/>
    <col min="8193" max="8193" width="6" style="114" customWidth="1"/>
    <col min="8194" max="8194" width="21.81640625" style="114" customWidth="1"/>
    <col min="8195" max="8195" width="27.6328125" style="114" customWidth="1"/>
    <col min="8196" max="8196" width="15" style="114" customWidth="1"/>
    <col min="8197" max="8197" width="4.453125" style="114" customWidth="1"/>
    <col min="8198" max="8198" width="24.81640625" style="114" customWidth="1"/>
    <col min="8199" max="8199" width="15" style="114" customWidth="1"/>
    <col min="8200" max="8200" width="16.1796875" style="114" customWidth="1"/>
    <col min="8201" max="8448" width="9" style="114"/>
    <col min="8449" max="8449" width="6" style="114" customWidth="1"/>
    <col min="8450" max="8450" width="21.81640625" style="114" customWidth="1"/>
    <col min="8451" max="8451" width="27.6328125" style="114" customWidth="1"/>
    <col min="8452" max="8452" width="15" style="114" customWidth="1"/>
    <col min="8453" max="8453" width="4.453125" style="114" customWidth="1"/>
    <col min="8454" max="8454" width="24.81640625" style="114" customWidth="1"/>
    <col min="8455" max="8455" width="15" style="114" customWidth="1"/>
    <col min="8456" max="8456" width="16.1796875" style="114" customWidth="1"/>
    <col min="8457" max="8704" width="9" style="114"/>
    <col min="8705" max="8705" width="6" style="114" customWidth="1"/>
    <col min="8706" max="8706" width="21.81640625" style="114" customWidth="1"/>
    <col min="8707" max="8707" width="27.6328125" style="114" customWidth="1"/>
    <col min="8708" max="8708" width="15" style="114" customWidth="1"/>
    <col min="8709" max="8709" width="4.453125" style="114" customWidth="1"/>
    <col min="8710" max="8710" width="24.81640625" style="114" customWidth="1"/>
    <col min="8711" max="8711" width="15" style="114" customWidth="1"/>
    <col min="8712" max="8712" width="16.1796875" style="114" customWidth="1"/>
    <col min="8713" max="8960" width="9" style="114"/>
    <col min="8961" max="8961" width="6" style="114" customWidth="1"/>
    <col min="8962" max="8962" width="21.81640625" style="114" customWidth="1"/>
    <col min="8963" max="8963" width="27.6328125" style="114" customWidth="1"/>
    <col min="8964" max="8964" width="15" style="114" customWidth="1"/>
    <col min="8965" max="8965" width="4.453125" style="114" customWidth="1"/>
    <col min="8966" max="8966" width="24.81640625" style="114" customWidth="1"/>
    <col min="8967" max="8967" width="15" style="114" customWidth="1"/>
    <col min="8968" max="8968" width="16.1796875" style="114" customWidth="1"/>
    <col min="8969" max="9216" width="9" style="114"/>
    <col min="9217" max="9217" width="6" style="114" customWidth="1"/>
    <col min="9218" max="9218" width="21.81640625" style="114" customWidth="1"/>
    <col min="9219" max="9219" width="27.6328125" style="114" customWidth="1"/>
    <col min="9220" max="9220" width="15" style="114" customWidth="1"/>
    <col min="9221" max="9221" width="4.453125" style="114" customWidth="1"/>
    <col min="9222" max="9222" width="24.81640625" style="114" customWidth="1"/>
    <col min="9223" max="9223" width="15" style="114" customWidth="1"/>
    <col min="9224" max="9224" width="16.1796875" style="114" customWidth="1"/>
    <col min="9225" max="9472" width="9" style="114"/>
    <col min="9473" max="9473" width="6" style="114" customWidth="1"/>
    <col min="9474" max="9474" width="21.81640625" style="114" customWidth="1"/>
    <col min="9475" max="9475" width="27.6328125" style="114" customWidth="1"/>
    <col min="9476" max="9476" width="15" style="114" customWidth="1"/>
    <col min="9477" max="9477" width="4.453125" style="114" customWidth="1"/>
    <col min="9478" max="9478" width="24.81640625" style="114" customWidth="1"/>
    <col min="9479" max="9479" width="15" style="114" customWidth="1"/>
    <col min="9480" max="9480" width="16.1796875" style="114" customWidth="1"/>
    <col min="9481" max="9728" width="9" style="114"/>
    <col min="9729" max="9729" width="6" style="114" customWidth="1"/>
    <col min="9730" max="9730" width="21.81640625" style="114" customWidth="1"/>
    <col min="9731" max="9731" width="27.6328125" style="114" customWidth="1"/>
    <col min="9732" max="9732" width="15" style="114" customWidth="1"/>
    <col min="9733" max="9733" width="4.453125" style="114" customWidth="1"/>
    <col min="9734" max="9734" width="24.81640625" style="114" customWidth="1"/>
    <col min="9735" max="9735" width="15" style="114" customWidth="1"/>
    <col min="9736" max="9736" width="16.1796875" style="114" customWidth="1"/>
    <col min="9737" max="9984" width="9" style="114"/>
    <col min="9985" max="9985" width="6" style="114" customWidth="1"/>
    <col min="9986" max="9986" width="21.81640625" style="114" customWidth="1"/>
    <col min="9987" max="9987" width="27.6328125" style="114" customWidth="1"/>
    <col min="9988" max="9988" width="15" style="114" customWidth="1"/>
    <col min="9989" max="9989" width="4.453125" style="114" customWidth="1"/>
    <col min="9990" max="9990" width="24.81640625" style="114" customWidth="1"/>
    <col min="9991" max="9991" width="15" style="114" customWidth="1"/>
    <col min="9992" max="9992" width="16.1796875" style="114" customWidth="1"/>
    <col min="9993" max="10240" width="9" style="114"/>
    <col min="10241" max="10241" width="6" style="114" customWidth="1"/>
    <col min="10242" max="10242" width="21.81640625" style="114" customWidth="1"/>
    <col min="10243" max="10243" width="27.6328125" style="114" customWidth="1"/>
    <col min="10244" max="10244" width="15" style="114" customWidth="1"/>
    <col min="10245" max="10245" width="4.453125" style="114" customWidth="1"/>
    <col min="10246" max="10246" width="24.81640625" style="114" customWidth="1"/>
    <col min="10247" max="10247" width="15" style="114" customWidth="1"/>
    <col min="10248" max="10248" width="16.1796875" style="114" customWidth="1"/>
    <col min="10249" max="10496" width="9" style="114"/>
    <col min="10497" max="10497" width="6" style="114" customWidth="1"/>
    <col min="10498" max="10498" width="21.81640625" style="114" customWidth="1"/>
    <col min="10499" max="10499" width="27.6328125" style="114" customWidth="1"/>
    <col min="10500" max="10500" width="15" style="114" customWidth="1"/>
    <col min="10501" max="10501" width="4.453125" style="114" customWidth="1"/>
    <col min="10502" max="10502" width="24.81640625" style="114" customWidth="1"/>
    <col min="10503" max="10503" width="15" style="114" customWidth="1"/>
    <col min="10504" max="10504" width="16.1796875" style="114" customWidth="1"/>
    <col min="10505" max="10752" width="9" style="114"/>
    <col min="10753" max="10753" width="6" style="114" customWidth="1"/>
    <col min="10754" max="10754" width="21.81640625" style="114" customWidth="1"/>
    <col min="10755" max="10755" width="27.6328125" style="114" customWidth="1"/>
    <col min="10756" max="10756" width="15" style="114" customWidth="1"/>
    <col min="10757" max="10757" width="4.453125" style="114" customWidth="1"/>
    <col min="10758" max="10758" width="24.81640625" style="114" customWidth="1"/>
    <col min="10759" max="10759" width="15" style="114" customWidth="1"/>
    <col min="10760" max="10760" width="16.1796875" style="114" customWidth="1"/>
    <col min="10761" max="11008" width="9" style="114"/>
    <col min="11009" max="11009" width="6" style="114" customWidth="1"/>
    <col min="11010" max="11010" width="21.81640625" style="114" customWidth="1"/>
    <col min="11011" max="11011" width="27.6328125" style="114" customWidth="1"/>
    <col min="11012" max="11012" width="15" style="114" customWidth="1"/>
    <col min="11013" max="11013" width="4.453125" style="114" customWidth="1"/>
    <col min="11014" max="11014" width="24.81640625" style="114" customWidth="1"/>
    <col min="11015" max="11015" width="15" style="114" customWidth="1"/>
    <col min="11016" max="11016" width="16.1796875" style="114" customWidth="1"/>
    <col min="11017" max="11264" width="9" style="114"/>
    <col min="11265" max="11265" width="6" style="114" customWidth="1"/>
    <col min="11266" max="11266" width="21.81640625" style="114" customWidth="1"/>
    <col min="11267" max="11267" width="27.6328125" style="114" customWidth="1"/>
    <col min="11268" max="11268" width="15" style="114" customWidth="1"/>
    <col min="11269" max="11269" width="4.453125" style="114" customWidth="1"/>
    <col min="11270" max="11270" width="24.81640625" style="114" customWidth="1"/>
    <col min="11271" max="11271" width="15" style="114" customWidth="1"/>
    <col min="11272" max="11272" width="16.1796875" style="114" customWidth="1"/>
    <col min="11273" max="11520" width="9" style="114"/>
    <col min="11521" max="11521" width="6" style="114" customWidth="1"/>
    <col min="11522" max="11522" width="21.81640625" style="114" customWidth="1"/>
    <col min="11523" max="11523" width="27.6328125" style="114" customWidth="1"/>
    <col min="11524" max="11524" width="15" style="114" customWidth="1"/>
    <col min="11525" max="11525" width="4.453125" style="114" customWidth="1"/>
    <col min="11526" max="11526" width="24.81640625" style="114" customWidth="1"/>
    <col min="11527" max="11527" width="15" style="114" customWidth="1"/>
    <col min="11528" max="11528" width="16.1796875" style="114" customWidth="1"/>
    <col min="11529" max="11776" width="9" style="114"/>
    <col min="11777" max="11777" width="6" style="114" customWidth="1"/>
    <col min="11778" max="11778" width="21.81640625" style="114" customWidth="1"/>
    <col min="11779" max="11779" width="27.6328125" style="114" customWidth="1"/>
    <col min="11780" max="11780" width="15" style="114" customWidth="1"/>
    <col min="11781" max="11781" width="4.453125" style="114" customWidth="1"/>
    <col min="11782" max="11782" width="24.81640625" style="114" customWidth="1"/>
    <col min="11783" max="11783" width="15" style="114" customWidth="1"/>
    <col min="11784" max="11784" width="16.1796875" style="114" customWidth="1"/>
    <col min="11785" max="12032" width="9" style="114"/>
    <col min="12033" max="12033" width="6" style="114" customWidth="1"/>
    <col min="12034" max="12034" width="21.81640625" style="114" customWidth="1"/>
    <col min="12035" max="12035" width="27.6328125" style="114" customWidth="1"/>
    <col min="12036" max="12036" width="15" style="114" customWidth="1"/>
    <col min="12037" max="12037" width="4.453125" style="114" customWidth="1"/>
    <col min="12038" max="12038" width="24.81640625" style="114" customWidth="1"/>
    <col min="12039" max="12039" width="15" style="114" customWidth="1"/>
    <col min="12040" max="12040" width="16.1796875" style="114" customWidth="1"/>
    <col min="12041" max="12288" width="9" style="114"/>
    <col min="12289" max="12289" width="6" style="114" customWidth="1"/>
    <col min="12290" max="12290" width="21.81640625" style="114" customWidth="1"/>
    <col min="12291" max="12291" width="27.6328125" style="114" customWidth="1"/>
    <col min="12292" max="12292" width="15" style="114" customWidth="1"/>
    <col min="12293" max="12293" width="4.453125" style="114" customWidth="1"/>
    <col min="12294" max="12294" width="24.81640625" style="114" customWidth="1"/>
    <col min="12295" max="12295" width="15" style="114" customWidth="1"/>
    <col min="12296" max="12296" width="16.1796875" style="114" customWidth="1"/>
    <col min="12297" max="12544" width="9" style="114"/>
    <col min="12545" max="12545" width="6" style="114" customWidth="1"/>
    <col min="12546" max="12546" width="21.81640625" style="114" customWidth="1"/>
    <col min="12547" max="12547" width="27.6328125" style="114" customWidth="1"/>
    <col min="12548" max="12548" width="15" style="114" customWidth="1"/>
    <col min="12549" max="12549" width="4.453125" style="114" customWidth="1"/>
    <col min="12550" max="12550" width="24.81640625" style="114" customWidth="1"/>
    <col min="12551" max="12551" width="15" style="114" customWidth="1"/>
    <col min="12552" max="12552" width="16.1796875" style="114" customWidth="1"/>
    <col min="12553" max="12800" width="9" style="114"/>
    <col min="12801" max="12801" width="6" style="114" customWidth="1"/>
    <col min="12802" max="12802" width="21.81640625" style="114" customWidth="1"/>
    <col min="12803" max="12803" width="27.6328125" style="114" customWidth="1"/>
    <col min="12804" max="12804" width="15" style="114" customWidth="1"/>
    <col min="12805" max="12805" width="4.453125" style="114" customWidth="1"/>
    <col min="12806" max="12806" width="24.81640625" style="114" customWidth="1"/>
    <col min="12807" max="12807" width="15" style="114" customWidth="1"/>
    <col min="12808" max="12808" width="16.1796875" style="114" customWidth="1"/>
    <col min="12809" max="13056" width="9" style="114"/>
    <col min="13057" max="13057" width="6" style="114" customWidth="1"/>
    <col min="13058" max="13058" width="21.81640625" style="114" customWidth="1"/>
    <col min="13059" max="13059" width="27.6328125" style="114" customWidth="1"/>
    <col min="13060" max="13060" width="15" style="114" customWidth="1"/>
    <col min="13061" max="13061" width="4.453125" style="114" customWidth="1"/>
    <col min="13062" max="13062" width="24.81640625" style="114" customWidth="1"/>
    <col min="13063" max="13063" width="15" style="114" customWidth="1"/>
    <col min="13064" max="13064" width="16.1796875" style="114" customWidth="1"/>
    <col min="13065" max="13312" width="9" style="114"/>
    <col min="13313" max="13313" width="6" style="114" customWidth="1"/>
    <col min="13314" max="13314" width="21.81640625" style="114" customWidth="1"/>
    <col min="13315" max="13315" width="27.6328125" style="114" customWidth="1"/>
    <col min="13316" max="13316" width="15" style="114" customWidth="1"/>
    <col min="13317" max="13317" width="4.453125" style="114" customWidth="1"/>
    <col min="13318" max="13318" width="24.81640625" style="114" customWidth="1"/>
    <col min="13319" max="13319" width="15" style="114" customWidth="1"/>
    <col min="13320" max="13320" width="16.1796875" style="114" customWidth="1"/>
    <col min="13321" max="13568" width="9" style="114"/>
    <col min="13569" max="13569" width="6" style="114" customWidth="1"/>
    <col min="13570" max="13570" width="21.81640625" style="114" customWidth="1"/>
    <col min="13571" max="13571" width="27.6328125" style="114" customWidth="1"/>
    <col min="13572" max="13572" width="15" style="114" customWidth="1"/>
    <col min="13573" max="13573" width="4.453125" style="114" customWidth="1"/>
    <col min="13574" max="13574" width="24.81640625" style="114" customWidth="1"/>
    <col min="13575" max="13575" width="15" style="114" customWidth="1"/>
    <col min="13576" max="13576" width="16.1796875" style="114" customWidth="1"/>
    <col min="13577" max="13824" width="9" style="114"/>
    <col min="13825" max="13825" width="6" style="114" customWidth="1"/>
    <col min="13826" max="13826" width="21.81640625" style="114" customWidth="1"/>
    <col min="13827" max="13827" width="27.6328125" style="114" customWidth="1"/>
    <col min="13828" max="13828" width="15" style="114" customWidth="1"/>
    <col min="13829" max="13829" width="4.453125" style="114" customWidth="1"/>
    <col min="13830" max="13830" width="24.81640625" style="114" customWidth="1"/>
    <col min="13831" max="13831" width="15" style="114" customWidth="1"/>
    <col min="13832" max="13832" width="16.1796875" style="114" customWidth="1"/>
    <col min="13833" max="14080" width="9" style="114"/>
    <col min="14081" max="14081" width="6" style="114" customWidth="1"/>
    <col min="14082" max="14082" width="21.81640625" style="114" customWidth="1"/>
    <col min="14083" max="14083" width="27.6328125" style="114" customWidth="1"/>
    <col min="14084" max="14084" width="15" style="114" customWidth="1"/>
    <col min="14085" max="14085" width="4.453125" style="114" customWidth="1"/>
    <col min="14086" max="14086" width="24.81640625" style="114" customWidth="1"/>
    <col min="14087" max="14087" width="15" style="114" customWidth="1"/>
    <col min="14088" max="14088" width="16.1796875" style="114" customWidth="1"/>
    <col min="14089" max="14336" width="9" style="114"/>
    <col min="14337" max="14337" width="6" style="114" customWidth="1"/>
    <col min="14338" max="14338" width="21.81640625" style="114" customWidth="1"/>
    <col min="14339" max="14339" width="27.6328125" style="114" customWidth="1"/>
    <col min="14340" max="14340" width="15" style="114" customWidth="1"/>
    <col min="14341" max="14341" width="4.453125" style="114" customWidth="1"/>
    <col min="14342" max="14342" width="24.81640625" style="114" customWidth="1"/>
    <col min="14343" max="14343" width="15" style="114" customWidth="1"/>
    <col min="14344" max="14344" width="16.1796875" style="114" customWidth="1"/>
    <col min="14345" max="14592" width="9" style="114"/>
    <col min="14593" max="14593" width="6" style="114" customWidth="1"/>
    <col min="14594" max="14594" width="21.81640625" style="114" customWidth="1"/>
    <col min="14595" max="14595" width="27.6328125" style="114" customWidth="1"/>
    <col min="14596" max="14596" width="15" style="114" customWidth="1"/>
    <col min="14597" max="14597" width="4.453125" style="114" customWidth="1"/>
    <col min="14598" max="14598" width="24.81640625" style="114" customWidth="1"/>
    <col min="14599" max="14599" width="15" style="114" customWidth="1"/>
    <col min="14600" max="14600" width="16.1796875" style="114" customWidth="1"/>
    <col min="14601" max="14848" width="9" style="114"/>
    <col min="14849" max="14849" width="6" style="114" customWidth="1"/>
    <col min="14850" max="14850" width="21.81640625" style="114" customWidth="1"/>
    <col min="14851" max="14851" width="27.6328125" style="114" customWidth="1"/>
    <col min="14852" max="14852" width="15" style="114" customWidth="1"/>
    <col min="14853" max="14853" width="4.453125" style="114" customWidth="1"/>
    <col min="14854" max="14854" width="24.81640625" style="114" customWidth="1"/>
    <col min="14855" max="14855" width="15" style="114" customWidth="1"/>
    <col min="14856" max="14856" width="16.1796875" style="114" customWidth="1"/>
    <col min="14857" max="15104" width="9" style="114"/>
    <col min="15105" max="15105" width="6" style="114" customWidth="1"/>
    <col min="15106" max="15106" width="21.81640625" style="114" customWidth="1"/>
    <col min="15107" max="15107" width="27.6328125" style="114" customWidth="1"/>
    <col min="15108" max="15108" width="15" style="114" customWidth="1"/>
    <col min="15109" max="15109" width="4.453125" style="114" customWidth="1"/>
    <col min="15110" max="15110" width="24.81640625" style="114" customWidth="1"/>
    <col min="15111" max="15111" width="15" style="114" customWidth="1"/>
    <col min="15112" max="15112" width="16.1796875" style="114" customWidth="1"/>
    <col min="15113" max="15360" width="9" style="114"/>
    <col min="15361" max="15361" width="6" style="114" customWidth="1"/>
    <col min="15362" max="15362" width="21.81640625" style="114" customWidth="1"/>
    <col min="15363" max="15363" width="27.6328125" style="114" customWidth="1"/>
    <col min="15364" max="15364" width="15" style="114" customWidth="1"/>
    <col min="15365" max="15365" width="4.453125" style="114" customWidth="1"/>
    <col min="15366" max="15366" width="24.81640625" style="114" customWidth="1"/>
    <col min="15367" max="15367" width="15" style="114" customWidth="1"/>
    <col min="15368" max="15368" width="16.1796875" style="114" customWidth="1"/>
    <col min="15369" max="15616" width="9" style="114"/>
    <col min="15617" max="15617" width="6" style="114" customWidth="1"/>
    <col min="15618" max="15618" width="21.81640625" style="114" customWidth="1"/>
    <col min="15619" max="15619" width="27.6328125" style="114" customWidth="1"/>
    <col min="15620" max="15620" width="15" style="114" customWidth="1"/>
    <col min="15621" max="15621" width="4.453125" style="114" customWidth="1"/>
    <col min="15622" max="15622" width="24.81640625" style="114" customWidth="1"/>
    <col min="15623" max="15623" width="15" style="114" customWidth="1"/>
    <col min="15624" max="15624" width="16.1796875" style="114" customWidth="1"/>
    <col min="15625" max="15872" width="9" style="114"/>
    <col min="15873" max="15873" width="6" style="114" customWidth="1"/>
    <col min="15874" max="15874" width="21.81640625" style="114" customWidth="1"/>
    <col min="15875" max="15875" width="27.6328125" style="114" customWidth="1"/>
    <col min="15876" max="15876" width="15" style="114" customWidth="1"/>
    <col min="15877" max="15877" width="4.453125" style="114" customWidth="1"/>
    <col min="15878" max="15878" width="24.81640625" style="114" customWidth="1"/>
    <col min="15879" max="15879" width="15" style="114" customWidth="1"/>
    <col min="15880" max="15880" width="16.1796875" style="114" customWidth="1"/>
    <col min="15881" max="16128" width="9" style="114"/>
    <col min="16129" max="16129" width="6" style="114" customWidth="1"/>
    <col min="16130" max="16130" width="21.81640625" style="114" customWidth="1"/>
    <col min="16131" max="16131" width="27.6328125" style="114" customWidth="1"/>
    <col min="16132" max="16132" width="15" style="114" customWidth="1"/>
    <col min="16133" max="16133" width="4.453125" style="114" customWidth="1"/>
    <col min="16134" max="16134" width="24.81640625" style="114" customWidth="1"/>
    <col min="16135" max="16135" width="15" style="114" customWidth="1"/>
    <col min="16136" max="16136" width="16.1796875" style="114" customWidth="1"/>
    <col min="16137" max="16384" width="9" style="114"/>
  </cols>
  <sheetData>
    <row r="1" spans="1:8">
      <c r="A1" s="2" t="s">
        <v>216</v>
      </c>
      <c r="B1" s="2"/>
    </row>
    <row r="2" spans="1:8">
      <c r="A2" s="194"/>
      <c r="B2" s="194"/>
      <c r="C2" s="195"/>
    </row>
    <row r="3" spans="1:8">
      <c r="A3" s="626" t="s">
        <v>193</v>
      </c>
      <c r="B3" s="627"/>
      <c r="C3" s="627"/>
      <c r="D3" s="627"/>
      <c r="E3" s="627"/>
      <c r="F3" s="627"/>
      <c r="G3" s="627"/>
      <c r="H3" s="627"/>
    </row>
    <row r="4" spans="1:8" ht="24.75" customHeight="1">
      <c r="A4" s="628"/>
      <c r="B4" s="628"/>
      <c r="C4" s="628"/>
      <c r="D4" s="628"/>
      <c r="E4" s="116"/>
      <c r="F4" s="84" t="s">
        <v>83</v>
      </c>
      <c r="G4" s="629">
        <f>'(区外)交付申請書 '!W14</f>
        <v>0</v>
      </c>
      <c r="H4" s="629"/>
    </row>
    <row r="5" spans="1:8" ht="21.75" customHeight="1">
      <c r="A5" s="630" t="s">
        <v>84</v>
      </c>
      <c r="B5" s="630"/>
      <c r="C5" s="630"/>
      <c r="D5" s="630"/>
      <c r="E5" s="630"/>
      <c r="F5" s="630"/>
      <c r="G5" s="630"/>
    </row>
    <row r="6" spans="1:8" ht="15.75" customHeight="1">
      <c r="A6" s="625" t="s">
        <v>85</v>
      </c>
      <c r="B6" s="625"/>
      <c r="C6" s="625"/>
      <c r="D6" s="625"/>
      <c r="E6" s="625" t="s">
        <v>144</v>
      </c>
      <c r="F6" s="625"/>
      <c r="G6" s="625"/>
      <c r="H6" s="625"/>
    </row>
    <row r="7" spans="1:8" ht="60.75" customHeight="1" thickBot="1">
      <c r="A7" s="625" t="s">
        <v>86</v>
      </c>
      <c r="B7" s="631"/>
      <c r="C7" s="631"/>
      <c r="D7" s="112" t="s">
        <v>87</v>
      </c>
      <c r="E7" s="625"/>
      <c r="F7" s="625"/>
      <c r="G7" s="111" t="s">
        <v>87</v>
      </c>
      <c r="H7" s="193" t="s">
        <v>88</v>
      </c>
    </row>
    <row r="8" spans="1:8" ht="15.75" customHeight="1" thickBot="1">
      <c r="A8" s="632" t="s">
        <v>89</v>
      </c>
      <c r="B8" s="121" t="s">
        <v>90</v>
      </c>
      <c r="C8" s="122"/>
      <c r="D8" s="123">
        <f>SUM(D9:D13)</f>
        <v>0</v>
      </c>
      <c r="E8" s="636" t="s">
        <v>91</v>
      </c>
      <c r="F8" s="85" t="s">
        <v>92</v>
      </c>
      <c r="G8" s="335"/>
      <c r="H8" s="640"/>
    </row>
    <row r="9" spans="1:8" ht="15.75" customHeight="1">
      <c r="A9" s="633"/>
      <c r="B9" s="124" t="s">
        <v>93</v>
      </c>
      <c r="C9" s="125" t="s">
        <v>93</v>
      </c>
      <c r="D9" s="190">
        <f>'(区外)交付申請書 '!X45</f>
        <v>0</v>
      </c>
      <c r="E9" s="637"/>
      <c r="F9" s="86" t="s">
        <v>94</v>
      </c>
      <c r="G9" s="335"/>
      <c r="H9" s="640"/>
    </row>
    <row r="10" spans="1:8" ht="15.75" customHeight="1">
      <c r="A10" s="633"/>
      <c r="B10" s="651" t="s">
        <v>95</v>
      </c>
      <c r="C10" s="126" t="s">
        <v>96</v>
      </c>
      <c r="D10" s="191">
        <f>'(区外)交付申請書 '!S53</f>
        <v>0</v>
      </c>
      <c r="E10" s="637"/>
      <c r="F10" s="86" t="s">
        <v>97</v>
      </c>
      <c r="G10" s="335"/>
      <c r="H10" s="640"/>
    </row>
    <row r="11" spans="1:8" ht="15.75" customHeight="1">
      <c r="A11" s="633"/>
      <c r="B11" s="652"/>
      <c r="C11" s="126" t="s">
        <v>45</v>
      </c>
      <c r="D11" s="191">
        <f>'(区外)交付申請書 '!S54</f>
        <v>0</v>
      </c>
      <c r="E11" s="637"/>
      <c r="F11" s="86" t="s">
        <v>98</v>
      </c>
      <c r="G11" s="335"/>
      <c r="H11" s="640"/>
    </row>
    <row r="12" spans="1:8" s="194" customFormat="1" ht="15.75" customHeight="1">
      <c r="A12" s="633"/>
      <c r="B12" s="652"/>
      <c r="C12" s="126" t="s">
        <v>198</v>
      </c>
      <c r="D12" s="191">
        <f>'(区外)交付申請書 '!S55</f>
        <v>0</v>
      </c>
      <c r="E12" s="637"/>
      <c r="F12" s="86" t="s">
        <v>99</v>
      </c>
      <c r="G12" s="335"/>
      <c r="H12" s="640"/>
    </row>
    <row r="13" spans="1:8" ht="15.75" customHeight="1" thickBot="1">
      <c r="A13" s="633"/>
      <c r="B13" s="652"/>
      <c r="C13" s="244" t="s">
        <v>247</v>
      </c>
      <c r="D13" s="192">
        <f>'(区外)交付申請書 '!S56</f>
        <v>0</v>
      </c>
      <c r="E13" s="637"/>
      <c r="F13" s="86" t="s">
        <v>100</v>
      </c>
      <c r="G13" s="335"/>
      <c r="H13" s="640"/>
    </row>
    <row r="14" spans="1:8" ht="15.75" customHeight="1">
      <c r="A14" s="634"/>
      <c r="B14" s="88" t="s">
        <v>102</v>
      </c>
      <c r="C14" s="339"/>
      <c r="D14" s="333"/>
      <c r="E14" s="638"/>
      <c r="F14" s="86" t="s">
        <v>101</v>
      </c>
      <c r="G14" s="335"/>
      <c r="H14" s="640"/>
    </row>
    <row r="15" spans="1:8" ht="15.75" customHeight="1">
      <c r="A15" s="634"/>
      <c r="B15" s="337"/>
      <c r="C15" s="337"/>
      <c r="D15" s="334"/>
      <c r="E15" s="638"/>
      <c r="F15" s="337"/>
      <c r="G15" s="335"/>
      <c r="H15" s="640"/>
    </row>
    <row r="16" spans="1:8" ht="15.75" customHeight="1">
      <c r="A16" s="634"/>
      <c r="B16" s="337"/>
      <c r="C16" s="337"/>
      <c r="D16" s="334"/>
      <c r="E16" s="638"/>
      <c r="F16" s="337"/>
      <c r="G16" s="335"/>
      <c r="H16" s="640"/>
    </row>
    <row r="17" spans="1:8" ht="15.75" customHeight="1">
      <c r="A17" s="634"/>
      <c r="B17" s="337"/>
      <c r="C17" s="337"/>
      <c r="D17" s="334"/>
      <c r="E17" s="638"/>
      <c r="F17" s="337"/>
      <c r="G17" s="335"/>
      <c r="H17" s="640"/>
    </row>
    <row r="18" spans="1:8" ht="15.75" customHeight="1">
      <c r="A18" s="634"/>
      <c r="B18" s="337"/>
      <c r="C18" s="337"/>
      <c r="D18" s="335"/>
      <c r="E18" s="638"/>
      <c r="F18" s="337"/>
      <c r="G18" s="335"/>
      <c r="H18" s="640"/>
    </row>
    <row r="19" spans="1:8" ht="15.75" customHeight="1">
      <c r="A19" s="634"/>
      <c r="B19" s="337"/>
      <c r="C19" s="337"/>
      <c r="D19" s="335"/>
      <c r="E19" s="638"/>
      <c r="F19" s="337"/>
      <c r="G19" s="335"/>
      <c r="H19" s="640"/>
    </row>
    <row r="20" spans="1:8" ht="15.75" customHeight="1">
      <c r="A20" s="634"/>
      <c r="B20" s="337"/>
      <c r="C20" s="337"/>
      <c r="D20" s="335"/>
      <c r="E20" s="639"/>
      <c r="F20" s="89" t="s">
        <v>103</v>
      </c>
      <c r="G20" s="90">
        <f>SUM(G8:G19)</f>
        <v>0</v>
      </c>
      <c r="H20" s="640"/>
    </row>
    <row r="21" spans="1:8" ht="15.75" customHeight="1">
      <c r="A21" s="634"/>
      <c r="B21" s="337"/>
      <c r="C21" s="337"/>
      <c r="D21" s="335"/>
      <c r="E21" s="641" t="s">
        <v>80</v>
      </c>
      <c r="F21" s="85" t="s">
        <v>59</v>
      </c>
      <c r="G21" s="335"/>
      <c r="H21" s="642"/>
    </row>
    <row r="22" spans="1:8" ht="15.75" customHeight="1">
      <c r="A22" s="634"/>
      <c r="B22" s="337"/>
      <c r="C22" s="337"/>
      <c r="D22" s="335"/>
      <c r="E22" s="638"/>
      <c r="F22" s="86" t="s">
        <v>104</v>
      </c>
      <c r="G22" s="335"/>
      <c r="H22" s="643"/>
    </row>
    <row r="23" spans="1:8" ht="15.75" customHeight="1">
      <c r="A23" s="634"/>
      <c r="B23" s="338"/>
      <c r="C23" s="337"/>
      <c r="D23" s="335"/>
      <c r="E23" s="638"/>
      <c r="F23" s="86" t="s">
        <v>105</v>
      </c>
      <c r="G23" s="335"/>
      <c r="H23" s="643"/>
    </row>
    <row r="24" spans="1:8" ht="15.75" customHeight="1">
      <c r="A24" s="634"/>
      <c r="B24" s="338"/>
      <c r="C24" s="337"/>
      <c r="D24" s="335"/>
      <c r="E24" s="638"/>
      <c r="F24" s="85" t="s">
        <v>106</v>
      </c>
      <c r="G24" s="335"/>
      <c r="H24" s="643"/>
    </row>
    <row r="25" spans="1:8" ht="15.75" customHeight="1">
      <c r="A25" s="634"/>
      <c r="B25" s="338"/>
      <c r="C25" s="337"/>
      <c r="D25" s="335"/>
      <c r="E25" s="638"/>
      <c r="F25" s="85" t="s">
        <v>107</v>
      </c>
      <c r="G25" s="335"/>
      <c r="H25" s="643"/>
    </row>
    <row r="26" spans="1:8" ht="15.75" customHeight="1">
      <c r="A26" s="634"/>
      <c r="B26" s="337"/>
      <c r="C26" s="337"/>
      <c r="D26" s="335"/>
      <c r="E26" s="638"/>
      <c r="F26" s="85" t="s">
        <v>108</v>
      </c>
      <c r="G26" s="335"/>
      <c r="H26" s="643"/>
    </row>
    <row r="27" spans="1:8" ht="15.75" customHeight="1">
      <c r="A27" s="634"/>
      <c r="B27" s="337"/>
      <c r="C27" s="337"/>
      <c r="D27" s="335"/>
      <c r="E27" s="638"/>
      <c r="F27" s="337"/>
      <c r="G27" s="335"/>
      <c r="H27" s="643"/>
    </row>
    <row r="28" spans="1:8" ht="15.75" customHeight="1">
      <c r="A28" s="635"/>
      <c r="B28" s="645" t="s">
        <v>109</v>
      </c>
      <c r="C28" s="646"/>
      <c r="D28" s="90">
        <f>SUM(D8,D14:D27)</f>
        <v>0</v>
      </c>
      <c r="E28" s="638"/>
      <c r="F28" s="337"/>
      <c r="G28" s="335"/>
      <c r="H28" s="643"/>
    </row>
    <row r="29" spans="1:8" ht="15.75" customHeight="1">
      <c r="A29" s="647" t="s">
        <v>110</v>
      </c>
      <c r="B29" s="91"/>
      <c r="C29" s="86" t="s">
        <v>111</v>
      </c>
      <c r="D29" s="335"/>
      <c r="E29" s="638"/>
      <c r="F29" s="340"/>
      <c r="G29" s="335"/>
      <c r="H29" s="643"/>
    </row>
    <row r="30" spans="1:8" ht="15.75" customHeight="1">
      <c r="A30" s="648"/>
      <c r="B30" s="91"/>
      <c r="C30" s="85" t="s">
        <v>112</v>
      </c>
      <c r="D30" s="335"/>
      <c r="E30" s="638"/>
      <c r="F30" s="340"/>
      <c r="G30" s="335"/>
      <c r="H30" s="643"/>
    </row>
    <row r="31" spans="1:8" ht="15.75" customHeight="1">
      <c r="A31" s="649"/>
      <c r="B31" s="645" t="s">
        <v>113</v>
      </c>
      <c r="C31" s="646"/>
      <c r="D31" s="90">
        <f>SUM(D29:D30)</f>
        <v>0</v>
      </c>
      <c r="E31" s="638"/>
      <c r="F31" s="340"/>
      <c r="G31" s="335"/>
      <c r="H31" s="643"/>
    </row>
    <row r="32" spans="1:8" ht="15.75" customHeight="1">
      <c r="A32" s="650" t="s">
        <v>82</v>
      </c>
      <c r="B32" s="113"/>
      <c r="C32" s="86" t="s">
        <v>114</v>
      </c>
      <c r="D32" s="335"/>
      <c r="E32" s="639"/>
      <c r="F32" s="89" t="s">
        <v>115</v>
      </c>
      <c r="G32" s="90">
        <f>SUM(G21:G31)</f>
        <v>0</v>
      </c>
      <c r="H32" s="644"/>
    </row>
    <row r="33" spans="1:8" ht="15.75" customHeight="1">
      <c r="A33" s="650"/>
      <c r="B33" s="113"/>
      <c r="C33" s="85" t="s">
        <v>116</v>
      </c>
      <c r="D33" s="335"/>
      <c r="E33" s="641" t="s">
        <v>81</v>
      </c>
      <c r="F33" s="85" t="s">
        <v>117</v>
      </c>
      <c r="G33" s="335"/>
      <c r="H33" s="642"/>
    </row>
    <row r="34" spans="1:8" ht="15.75" customHeight="1">
      <c r="A34" s="650"/>
      <c r="B34" s="113"/>
      <c r="C34" s="86" t="s">
        <v>118</v>
      </c>
      <c r="D34" s="335"/>
      <c r="E34" s="638"/>
      <c r="F34" s="85" t="s">
        <v>119</v>
      </c>
      <c r="G34" s="335"/>
      <c r="H34" s="643"/>
    </row>
    <row r="35" spans="1:8" ht="15.75" customHeight="1">
      <c r="A35" s="650"/>
      <c r="B35" s="645" t="s">
        <v>120</v>
      </c>
      <c r="C35" s="646"/>
      <c r="D35" s="90">
        <f>SUM(D32:D34)</f>
        <v>0</v>
      </c>
      <c r="E35" s="638"/>
      <c r="F35" s="85" t="s">
        <v>121</v>
      </c>
      <c r="G35" s="335"/>
      <c r="H35" s="643"/>
    </row>
    <row r="36" spans="1:8" ht="15.75" customHeight="1">
      <c r="A36" s="92"/>
      <c r="B36" s="92"/>
      <c r="C36" s="85"/>
      <c r="D36" s="90"/>
      <c r="E36" s="638"/>
      <c r="F36" s="85" t="s">
        <v>122</v>
      </c>
      <c r="G36" s="335"/>
      <c r="H36" s="643"/>
    </row>
    <row r="37" spans="1:8" ht="15.75" customHeight="1">
      <c r="A37" s="92"/>
      <c r="B37" s="92"/>
      <c r="C37" s="86"/>
      <c r="D37" s="90"/>
      <c r="E37" s="638"/>
      <c r="F37" s="86" t="s">
        <v>123</v>
      </c>
      <c r="G37" s="335"/>
      <c r="H37" s="643"/>
    </row>
    <row r="38" spans="1:8" ht="15.75" customHeight="1">
      <c r="A38" s="92"/>
      <c r="B38" s="92"/>
      <c r="C38" s="86"/>
      <c r="D38" s="90"/>
      <c r="E38" s="638"/>
      <c r="F38" s="85" t="s">
        <v>124</v>
      </c>
      <c r="G38" s="335"/>
      <c r="H38" s="643"/>
    </row>
    <row r="39" spans="1:8" ht="15.75" customHeight="1">
      <c r="A39" s="92"/>
      <c r="B39" s="92"/>
      <c r="C39" s="86"/>
      <c r="D39" s="90"/>
      <c r="E39" s="638"/>
      <c r="F39" s="85" t="s">
        <v>125</v>
      </c>
      <c r="G39" s="335"/>
      <c r="H39" s="643"/>
    </row>
    <row r="40" spans="1:8" ht="15.75" customHeight="1">
      <c r="A40" s="92"/>
      <c r="B40" s="92"/>
      <c r="C40" s="86"/>
      <c r="D40" s="90"/>
      <c r="E40" s="638"/>
      <c r="F40" s="85" t="s">
        <v>126</v>
      </c>
      <c r="G40" s="335"/>
      <c r="H40" s="643"/>
    </row>
    <row r="41" spans="1:8" ht="15.75" customHeight="1">
      <c r="A41" s="92"/>
      <c r="B41" s="92"/>
      <c r="C41" s="86"/>
      <c r="D41" s="90"/>
      <c r="E41" s="638"/>
      <c r="F41" s="85" t="s">
        <v>127</v>
      </c>
      <c r="G41" s="335"/>
      <c r="H41" s="643"/>
    </row>
    <row r="42" spans="1:8" ht="15.75" customHeight="1">
      <c r="A42" s="92"/>
      <c r="B42" s="92"/>
      <c r="C42" s="86"/>
      <c r="D42" s="90"/>
      <c r="E42" s="638"/>
      <c r="F42" s="85" t="s">
        <v>128</v>
      </c>
      <c r="G42" s="335"/>
      <c r="H42" s="643"/>
    </row>
    <row r="43" spans="1:8" ht="15.75" customHeight="1">
      <c r="A43" s="92"/>
      <c r="B43" s="92"/>
      <c r="C43" s="86"/>
      <c r="D43" s="90"/>
      <c r="E43" s="638"/>
      <c r="F43" s="85" t="s">
        <v>129</v>
      </c>
      <c r="G43" s="335"/>
      <c r="H43" s="643"/>
    </row>
    <row r="44" spans="1:8" ht="15.75" customHeight="1">
      <c r="A44" s="92"/>
      <c r="B44" s="92"/>
      <c r="C44" s="86"/>
      <c r="D44" s="90"/>
      <c r="E44" s="638"/>
      <c r="F44" s="340"/>
      <c r="G44" s="335"/>
      <c r="H44" s="643"/>
    </row>
    <row r="45" spans="1:8" ht="15.75" customHeight="1">
      <c r="A45" s="92"/>
      <c r="B45" s="92"/>
      <c r="C45" s="86"/>
      <c r="D45" s="90"/>
      <c r="E45" s="638"/>
      <c r="F45" s="340"/>
      <c r="G45" s="335"/>
      <c r="H45" s="643"/>
    </row>
    <row r="46" spans="1:8" ht="15.75" customHeight="1">
      <c r="A46" s="92"/>
      <c r="B46" s="92"/>
      <c r="C46" s="86"/>
      <c r="D46" s="90"/>
      <c r="E46" s="638"/>
      <c r="F46" s="340"/>
      <c r="G46" s="335"/>
      <c r="H46" s="643"/>
    </row>
    <row r="47" spans="1:8" ht="15.75" customHeight="1">
      <c r="A47" s="92"/>
      <c r="B47" s="92"/>
      <c r="C47" s="86"/>
      <c r="D47" s="90"/>
      <c r="E47" s="639"/>
      <c r="F47" s="89" t="s">
        <v>130</v>
      </c>
      <c r="G47" s="90">
        <f>SUM(G33:G46)</f>
        <v>0</v>
      </c>
      <c r="H47" s="644"/>
    </row>
    <row r="48" spans="1:8" ht="15.75" customHeight="1">
      <c r="A48" s="92"/>
      <c r="B48" s="92"/>
      <c r="C48" s="86"/>
      <c r="D48" s="90"/>
      <c r="E48" s="641" t="s">
        <v>82</v>
      </c>
      <c r="F48" s="653" t="s">
        <v>131</v>
      </c>
      <c r="G48" s="654"/>
      <c r="H48" s="642"/>
    </row>
    <row r="49" spans="1:8" ht="15.75" customHeight="1">
      <c r="A49" s="92"/>
      <c r="B49" s="92"/>
      <c r="C49" s="86"/>
      <c r="D49" s="90"/>
      <c r="E49" s="638"/>
      <c r="F49" s="85" t="s">
        <v>132</v>
      </c>
      <c r="G49" s="335"/>
      <c r="H49" s="643"/>
    </row>
    <row r="50" spans="1:8" ht="15.75" customHeight="1">
      <c r="A50" s="92"/>
      <c r="B50" s="92"/>
      <c r="C50" s="86"/>
      <c r="D50" s="90"/>
      <c r="E50" s="638"/>
      <c r="F50" s="340"/>
      <c r="G50" s="335"/>
      <c r="H50" s="643"/>
    </row>
    <row r="51" spans="1:8" ht="15.75" customHeight="1">
      <c r="A51" s="92"/>
      <c r="B51" s="92"/>
      <c r="C51" s="86"/>
      <c r="D51" s="90"/>
      <c r="E51" s="638"/>
      <c r="F51" s="340"/>
      <c r="G51" s="335"/>
      <c r="H51" s="643"/>
    </row>
    <row r="52" spans="1:8" ht="15.75" customHeight="1">
      <c r="A52" s="655" t="s">
        <v>133</v>
      </c>
      <c r="B52" s="655"/>
      <c r="C52" s="655"/>
      <c r="D52" s="336"/>
      <c r="E52" s="639"/>
      <c r="F52" s="93" t="s">
        <v>134</v>
      </c>
      <c r="G52" s="90">
        <f>SUM(G49:G51)</f>
        <v>0</v>
      </c>
      <c r="H52" s="644"/>
    </row>
    <row r="53" spans="1:8" ht="26.25" customHeight="1" thickBot="1">
      <c r="A53" s="657" t="s">
        <v>135</v>
      </c>
      <c r="B53" s="657"/>
      <c r="C53" s="657"/>
      <c r="D53" s="94">
        <f>D28+D31+D35+D52</f>
        <v>0</v>
      </c>
      <c r="E53" s="658" t="s">
        <v>136</v>
      </c>
      <c r="F53" s="658"/>
      <c r="G53" s="95">
        <f>G20+G32+G47+G52</f>
        <v>0</v>
      </c>
      <c r="H53" s="96">
        <f>SUM(H8:H52)</f>
        <v>0</v>
      </c>
    </row>
    <row r="54" spans="1:8" ht="26.25" customHeight="1" thickBot="1">
      <c r="D54" s="97"/>
      <c r="E54" s="659" t="s">
        <v>137</v>
      </c>
      <c r="F54" s="660"/>
      <c r="G54" s="98">
        <f>D53-G53</f>
        <v>0</v>
      </c>
      <c r="H54" s="99"/>
    </row>
    <row r="55" spans="1:8">
      <c r="C55" s="107"/>
      <c r="D55" s="100"/>
      <c r="E55" s="99"/>
      <c r="F55" s="99"/>
      <c r="G55" s="97"/>
      <c r="H55" s="99"/>
    </row>
    <row r="56" spans="1:8">
      <c r="A56" s="107"/>
      <c r="B56" s="107"/>
      <c r="C56" s="110"/>
      <c r="D56" s="110"/>
      <c r="E56" s="107"/>
      <c r="F56" s="107"/>
      <c r="G56" s="110"/>
    </row>
    <row r="57" spans="1:8">
      <c r="A57" s="110"/>
      <c r="B57" s="110"/>
      <c r="C57" s="110"/>
      <c r="D57" s="110"/>
      <c r="E57" s="661"/>
      <c r="F57" s="661"/>
      <c r="G57" s="661"/>
    </row>
    <row r="58" spans="1:8">
      <c r="A58" s="110"/>
      <c r="B58" s="110"/>
      <c r="C58" s="109"/>
      <c r="D58" s="108"/>
      <c r="E58" s="662"/>
      <c r="F58" s="662"/>
      <c r="G58" s="110"/>
    </row>
    <row r="59" spans="1:8" ht="32.25" customHeight="1">
      <c r="A59" s="109"/>
      <c r="B59" s="109"/>
      <c r="C59" s="109"/>
      <c r="D59" s="110"/>
      <c r="E59" s="662"/>
      <c r="F59" s="662"/>
      <c r="G59" s="108"/>
    </row>
    <row r="60" spans="1:8">
      <c r="A60" s="109"/>
      <c r="B60" s="109"/>
      <c r="C60" s="109"/>
      <c r="D60" s="110"/>
      <c r="E60" s="630"/>
      <c r="F60" s="630"/>
      <c r="G60" s="656"/>
    </row>
    <row r="61" spans="1:8">
      <c r="A61" s="109"/>
      <c r="B61" s="109"/>
      <c r="C61" s="109"/>
      <c r="D61" s="110"/>
      <c r="E61" s="630"/>
      <c r="F61" s="630"/>
      <c r="G61" s="656"/>
    </row>
  </sheetData>
  <sheetProtection sheet="1" objects="1" scenarios="1" formatCells="0" formatColumns="0" formatRows="0" insertColumns="0" insertRows="0"/>
  <mergeCells count="34">
    <mergeCell ref="E48:E52"/>
    <mergeCell ref="F48:G48"/>
    <mergeCell ref="H48:H52"/>
    <mergeCell ref="A52:C52"/>
    <mergeCell ref="E60:F60"/>
    <mergeCell ref="G60:G61"/>
    <mergeCell ref="E61:F61"/>
    <mergeCell ref="A53:C53"/>
    <mergeCell ref="E53:F53"/>
    <mergeCell ref="E54:F54"/>
    <mergeCell ref="E57:G57"/>
    <mergeCell ref="E58:F58"/>
    <mergeCell ref="E59:F59"/>
    <mergeCell ref="A7:C7"/>
    <mergeCell ref="E7:F7"/>
    <mergeCell ref="A8:A28"/>
    <mergeCell ref="E8:E20"/>
    <mergeCell ref="H8:H20"/>
    <mergeCell ref="E21:E32"/>
    <mergeCell ref="H21:H32"/>
    <mergeCell ref="B28:C28"/>
    <mergeCell ref="A29:A31"/>
    <mergeCell ref="B31:C31"/>
    <mergeCell ref="A32:A35"/>
    <mergeCell ref="E33:E47"/>
    <mergeCell ref="H33:H47"/>
    <mergeCell ref="B35:C35"/>
    <mergeCell ref="B10:B13"/>
    <mergeCell ref="A6:D6"/>
    <mergeCell ref="E6:H6"/>
    <mergeCell ref="A3:H3"/>
    <mergeCell ref="A4:D4"/>
    <mergeCell ref="G4:H4"/>
    <mergeCell ref="A5:G5"/>
  </mergeCells>
  <phoneticPr fontId="4"/>
  <pageMargins left="0.7" right="0.7" top="0.75" bottom="0.75" header="0.3" footer="0.3"/>
  <pageSetup paperSize="9"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3BC14-D406-4519-96E7-1210B73C0D69}">
  <sheetPr>
    <tabColor rgb="FFFF0000"/>
  </sheetPr>
  <dimension ref="A1:BJ75"/>
  <sheetViews>
    <sheetView showGridLines="0" view="pageBreakPreview" topLeftCell="A45" zoomScale="80" zoomScaleNormal="100" zoomScaleSheetLayoutView="80" workbookViewId="0"/>
  </sheetViews>
  <sheetFormatPr defaultColWidth="9" defaultRowHeight="13"/>
  <cols>
    <col min="1" max="33" width="3.6328125" style="201" customWidth="1"/>
    <col min="34" max="34" width="2.1796875" style="200" customWidth="1"/>
    <col min="35" max="41" width="3" style="200" customWidth="1"/>
    <col min="42" max="42" width="2.36328125" style="200" customWidth="1"/>
    <col min="43" max="47" width="3" style="200" customWidth="1"/>
    <col min="48" max="70" width="3" style="201" customWidth="1"/>
    <col min="71" max="16384" width="9" style="201"/>
  </cols>
  <sheetData>
    <row r="1" spans="1:37" ht="18" customHeight="1">
      <c r="A1" s="257" t="s">
        <v>217</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199"/>
    </row>
    <row r="2" spans="1:37" ht="18" customHeight="1">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199"/>
    </row>
    <row r="3" spans="1:37" ht="18" customHeight="1">
      <c r="A3" s="202"/>
      <c r="B3" s="202"/>
      <c r="C3" s="202"/>
      <c r="D3" s="202"/>
      <c r="E3" s="202"/>
      <c r="F3" s="202"/>
      <c r="G3" s="202"/>
      <c r="H3" s="202"/>
      <c r="I3" s="202"/>
      <c r="J3" s="202"/>
      <c r="K3" s="202"/>
      <c r="L3" s="202"/>
      <c r="M3" s="202"/>
      <c r="N3" s="202"/>
      <c r="O3" s="202"/>
      <c r="P3" s="202"/>
      <c r="Q3" s="202"/>
      <c r="R3" s="202"/>
      <c r="S3" s="202"/>
      <c r="T3" s="202"/>
      <c r="U3" s="202"/>
      <c r="V3" s="202"/>
      <c r="W3" s="202"/>
      <c r="X3" s="203"/>
      <c r="Y3" s="133"/>
      <c r="Z3" s="258" t="s">
        <v>199</v>
      </c>
      <c r="AA3" s="259">
        <v>6</v>
      </c>
      <c r="AB3" s="305" t="s">
        <v>0</v>
      </c>
      <c r="AC3" s="260">
        <v>4</v>
      </c>
      <c r="AD3" s="305" t="s">
        <v>1</v>
      </c>
      <c r="AE3" s="260">
        <v>1</v>
      </c>
      <c r="AF3" s="305" t="s">
        <v>2</v>
      </c>
      <c r="AH3" s="199"/>
    </row>
    <row r="4" spans="1:37" ht="18" customHeight="1">
      <c r="A4" s="305"/>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206"/>
    </row>
    <row r="5" spans="1:37" ht="18" customHeight="1">
      <c r="A5" s="305"/>
      <c r="B5" s="305"/>
      <c r="C5" s="305"/>
      <c r="D5" s="305"/>
      <c r="E5" s="305"/>
      <c r="F5" s="305"/>
      <c r="G5" s="305"/>
      <c r="H5" s="305"/>
      <c r="I5" s="305"/>
      <c r="J5" s="305"/>
      <c r="K5" s="305"/>
      <c r="L5" s="305"/>
      <c r="M5" s="305"/>
      <c r="N5" s="305"/>
      <c r="O5" s="305"/>
      <c r="P5" s="305"/>
      <c r="Q5" s="290" t="s">
        <v>26</v>
      </c>
      <c r="R5" s="305"/>
      <c r="S5" s="261"/>
      <c r="T5" s="305"/>
      <c r="U5" s="305"/>
      <c r="V5" s="305"/>
      <c r="W5" s="305"/>
      <c r="X5" s="305"/>
      <c r="Y5" s="305"/>
      <c r="Z5" s="305"/>
      <c r="AA5" s="305"/>
      <c r="AB5" s="305"/>
      <c r="AC5" s="305"/>
      <c r="AD5" s="305"/>
      <c r="AE5" s="305"/>
      <c r="AF5" s="305"/>
      <c r="AG5" s="305"/>
      <c r="AH5" s="206"/>
    </row>
    <row r="6" spans="1:37" ht="18" customHeight="1">
      <c r="A6" s="305"/>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206"/>
    </row>
    <row r="7" spans="1:37" ht="18" customHeight="1">
      <c r="A7" s="202"/>
      <c r="B7" s="202"/>
      <c r="C7" s="262" t="s">
        <v>200</v>
      </c>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199"/>
    </row>
    <row r="8" spans="1:37" ht="18" customHeight="1">
      <c r="A8" s="202"/>
      <c r="B8" s="246"/>
      <c r="C8" s="246"/>
      <c r="D8" s="246"/>
      <c r="E8" s="246"/>
      <c r="F8" s="246"/>
      <c r="G8" s="246"/>
      <c r="H8" s="246"/>
      <c r="I8" s="246"/>
      <c r="J8" s="246"/>
      <c r="K8" s="246"/>
      <c r="L8" s="202"/>
      <c r="M8" s="202"/>
      <c r="N8" s="202"/>
      <c r="O8" s="202"/>
      <c r="P8" s="202"/>
      <c r="Q8" s="202"/>
      <c r="R8" s="202"/>
      <c r="S8" s="202"/>
      <c r="T8" s="202"/>
      <c r="U8" s="202"/>
      <c r="V8" s="202"/>
      <c r="W8" s="202"/>
      <c r="X8" s="202"/>
      <c r="Y8" s="202"/>
      <c r="Z8" s="202"/>
      <c r="AA8" s="202"/>
      <c r="AB8" s="202"/>
      <c r="AC8" s="202"/>
      <c r="AD8" s="202"/>
      <c r="AE8" s="202"/>
      <c r="AF8" s="202"/>
      <c r="AG8" s="202"/>
      <c r="AH8" s="199"/>
    </row>
    <row r="9" spans="1:37" ht="18" customHeight="1">
      <c r="A9" s="202"/>
      <c r="B9" s="202"/>
      <c r="C9" s="202"/>
      <c r="D9" s="202"/>
      <c r="E9" s="202"/>
      <c r="F9" s="202"/>
      <c r="G9" s="202"/>
      <c r="H9" s="202"/>
      <c r="I9" s="202"/>
      <c r="J9" s="202"/>
      <c r="K9" s="202"/>
      <c r="L9" s="202"/>
      <c r="M9" s="202"/>
      <c r="N9" s="202"/>
      <c r="O9" s="207"/>
      <c r="P9" s="207"/>
      <c r="Q9" s="207"/>
      <c r="R9" s="207"/>
      <c r="S9" s="207"/>
      <c r="T9" s="341" t="s">
        <v>143</v>
      </c>
      <c r="U9" s="341"/>
      <c r="V9" s="341"/>
      <c r="W9" s="342" t="s">
        <v>240</v>
      </c>
      <c r="X9" s="343"/>
      <c r="Y9" s="343"/>
      <c r="Z9" s="343"/>
      <c r="AA9" s="343"/>
      <c r="AB9" s="343"/>
      <c r="AC9" s="343"/>
      <c r="AD9" s="343"/>
      <c r="AE9" s="343"/>
      <c r="AF9" s="343"/>
      <c r="AG9" s="263"/>
      <c r="AH9" s="210"/>
      <c r="AI9" s="210"/>
      <c r="AJ9" s="210"/>
      <c r="AK9" s="210"/>
    </row>
    <row r="10" spans="1:37" ht="4" customHeight="1">
      <c r="A10" s="202"/>
      <c r="B10" s="202"/>
      <c r="C10" s="202"/>
      <c r="D10" s="202"/>
      <c r="E10" s="202"/>
      <c r="F10" s="202"/>
      <c r="G10" s="202"/>
      <c r="H10" s="202"/>
      <c r="I10" s="202"/>
      <c r="J10" s="202"/>
      <c r="K10" s="202"/>
      <c r="L10" s="202"/>
      <c r="M10" s="202"/>
      <c r="N10" s="202"/>
      <c r="O10" s="211"/>
      <c r="P10" s="212"/>
      <c r="Q10" s="212"/>
      <c r="R10" s="212"/>
      <c r="S10" s="212"/>
      <c r="T10" s="248"/>
      <c r="U10" s="248"/>
      <c r="V10" s="248"/>
      <c r="W10" s="209"/>
      <c r="X10" s="209"/>
      <c r="Y10" s="209"/>
      <c r="Z10" s="209"/>
      <c r="AA10" s="209"/>
      <c r="AB10" s="209"/>
      <c r="AC10" s="209"/>
      <c r="AD10" s="209"/>
      <c r="AE10" s="209"/>
      <c r="AF10" s="209"/>
      <c r="AG10" s="209"/>
      <c r="AH10" s="213"/>
      <c r="AI10" s="213"/>
      <c r="AJ10" s="213"/>
      <c r="AK10" s="210"/>
    </row>
    <row r="11" spans="1:37" ht="18" customHeight="1">
      <c r="A11" s="202"/>
      <c r="B11" s="202"/>
      <c r="C11" s="202"/>
      <c r="D11" s="202"/>
      <c r="E11" s="202"/>
      <c r="F11" s="202"/>
      <c r="G11" s="202"/>
      <c r="H11" s="202"/>
      <c r="I11" s="202"/>
      <c r="J11" s="202"/>
      <c r="K11" s="202"/>
      <c r="L11" s="202"/>
      <c r="M11" s="202"/>
      <c r="N11" s="202"/>
      <c r="O11" s="207"/>
      <c r="P11" s="212"/>
      <c r="Q11" s="212"/>
      <c r="R11" s="212"/>
      <c r="S11" s="212"/>
      <c r="T11" s="344" t="s">
        <v>201</v>
      </c>
      <c r="U11" s="345"/>
      <c r="V11" s="345"/>
      <c r="W11" s="346" t="s">
        <v>241</v>
      </c>
      <c r="X11" s="347"/>
      <c r="Y11" s="347"/>
      <c r="Z11" s="347"/>
      <c r="AA11" s="347"/>
      <c r="AB11" s="347"/>
      <c r="AC11" s="347"/>
      <c r="AD11" s="347"/>
      <c r="AE11" s="347"/>
      <c r="AF11" s="347"/>
      <c r="AG11" s="300"/>
      <c r="AH11" s="210"/>
      <c r="AI11" s="210"/>
      <c r="AJ11" s="210"/>
      <c r="AK11" s="210"/>
    </row>
    <row r="12" spans="1:37" ht="18" customHeight="1">
      <c r="A12" s="202"/>
      <c r="B12" s="202"/>
      <c r="C12" s="202"/>
      <c r="D12" s="202"/>
      <c r="E12" s="202"/>
      <c r="F12" s="202"/>
      <c r="G12" s="202"/>
      <c r="H12" s="202"/>
      <c r="I12" s="202"/>
      <c r="J12" s="202"/>
      <c r="K12" s="202"/>
      <c r="L12" s="202"/>
      <c r="M12" s="202"/>
      <c r="N12" s="202"/>
      <c r="O12" s="207"/>
      <c r="P12" s="212"/>
      <c r="Q12" s="212"/>
      <c r="R12" s="212"/>
      <c r="S12" s="212"/>
      <c r="T12" s="345"/>
      <c r="U12" s="345"/>
      <c r="V12" s="345"/>
      <c r="W12" s="347"/>
      <c r="X12" s="347"/>
      <c r="Y12" s="347"/>
      <c r="Z12" s="347"/>
      <c r="AA12" s="347"/>
      <c r="AB12" s="347"/>
      <c r="AC12" s="347"/>
      <c r="AD12" s="347"/>
      <c r="AE12" s="347"/>
      <c r="AF12" s="347"/>
      <c r="AG12" s="300"/>
      <c r="AH12" s="210"/>
      <c r="AI12" s="210"/>
      <c r="AJ12" s="210"/>
      <c r="AK12" s="210"/>
    </row>
    <row r="13" spans="1:37" ht="4" customHeight="1">
      <c r="A13" s="202"/>
      <c r="B13" s="202"/>
      <c r="C13" s="202"/>
      <c r="D13" s="202"/>
      <c r="E13" s="202"/>
      <c r="F13" s="202"/>
      <c r="G13" s="202"/>
      <c r="H13" s="202"/>
      <c r="I13" s="202"/>
      <c r="J13" s="202"/>
      <c r="K13" s="202"/>
      <c r="L13" s="202"/>
      <c r="M13" s="202"/>
      <c r="N13" s="202"/>
      <c r="O13" s="207"/>
      <c r="P13" s="207"/>
      <c r="Q13" s="207"/>
      <c r="R13" s="207"/>
      <c r="S13" s="207"/>
      <c r="T13" s="224"/>
      <c r="U13" s="224"/>
      <c r="V13" s="224"/>
      <c r="W13" s="214"/>
      <c r="X13" s="214"/>
      <c r="Y13" s="214"/>
      <c r="Z13" s="214"/>
      <c r="AA13" s="214"/>
      <c r="AB13" s="214"/>
      <c r="AC13" s="214"/>
      <c r="AD13" s="214"/>
      <c r="AE13" s="214"/>
      <c r="AF13" s="214"/>
      <c r="AG13" s="214"/>
      <c r="AH13" s="210"/>
      <c r="AI13" s="210"/>
      <c r="AJ13" s="210"/>
      <c r="AK13" s="210"/>
    </row>
    <row r="14" spans="1:37" ht="18" customHeight="1">
      <c r="A14" s="202"/>
      <c r="B14" s="202"/>
      <c r="C14" s="202"/>
      <c r="D14" s="202"/>
      <c r="E14" s="202"/>
      <c r="F14" s="202"/>
      <c r="G14" s="202"/>
      <c r="H14" s="202"/>
      <c r="I14" s="202"/>
      <c r="J14" s="202"/>
      <c r="K14" s="202"/>
      <c r="L14" s="202"/>
      <c r="M14" s="202"/>
      <c r="N14" s="202"/>
      <c r="O14" s="207"/>
      <c r="T14" s="341" t="s">
        <v>140</v>
      </c>
      <c r="U14" s="341"/>
      <c r="V14" s="341"/>
      <c r="W14" s="342" t="s">
        <v>242</v>
      </c>
      <c r="X14" s="343"/>
      <c r="Y14" s="343"/>
      <c r="Z14" s="343"/>
      <c r="AA14" s="343"/>
      <c r="AB14" s="343"/>
      <c r="AC14" s="343"/>
      <c r="AD14" s="343"/>
      <c r="AE14" s="343"/>
      <c r="AF14" s="343"/>
      <c r="AG14" s="263"/>
      <c r="AH14" s="210"/>
      <c r="AI14" s="210"/>
      <c r="AJ14" s="210"/>
      <c r="AK14" s="210"/>
    </row>
    <row r="15" spans="1:37" ht="4" customHeight="1">
      <c r="A15" s="202"/>
      <c r="B15" s="202"/>
      <c r="C15" s="202"/>
      <c r="D15" s="202"/>
      <c r="E15" s="202"/>
      <c r="F15" s="202"/>
      <c r="G15" s="202"/>
      <c r="H15" s="202"/>
      <c r="I15" s="202"/>
      <c r="J15" s="202"/>
      <c r="K15" s="202"/>
      <c r="L15" s="202"/>
      <c r="M15" s="202"/>
      <c r="N15" s="202"/>
      <c r="O15" s="211"/>
      <c r="T15" s="248"/>
      <c r="U15" s="248"/>
      <c r="V15" s="248"/>
      <c r="W15" s="215"/>
      <c r="X15" s="215"/>
      <c r="Y15" s="215"/>
      <c r="Z15" s="215"/>
      <c r="AA15" s="215"/>
      <c r="AB15" s="215"/>
      <c r="AC15" s="215"/>
      <c r="AD15" s="215"/>
      <c r="AE15" s="215"/>
      <c r="AF15" s="215"/>
      <c r="AG15" s="215"/>
      <c r="AH15" s="216"/>
      <c r="AI15" s="216"/>
      <c r="AJ15" s="216"/>
      <c r="AK15" s="216"/>
    </row>
    <row r="16" spans="1:37" ht="18" customHeight="1">
      <c r="A16" s="202"/>
      <c r="B16" s="202"/>
      <c r="C16" s="202"/>
      <c r="D16" s="202"/>
      <c r="E16" s="202"/>
      <c r="F16" s="202"/>
      <c r="G16" s="202"/>
      <c r="H16" s="202"/>
      <c r="I16" s="202"/>
      <c r="J16" s="202"/>
      <c r="K16" s="202"/>
      <c r="L16" s="202"/>
      <c r="M16" s="202"/>
      <c r="N16" s="202"/>
      <c r="O16" s="217"/>
      <c r="P16" s="217"/>
      <c r="Q16" s="217"/>
      <c r="R16" s="217"/>
      <c r="S16" s="217"/>
      <c r="T16" s="350" t="s">
        <v>141</v>
      </c>
      <c r="U16" s="350"/>
      <c r="V16" s="350"/>
      <c r="W16" s="342" t="s">
        <v>243</v>
      </c>
      <c r="X16" s="343"/>
      <c r="Y16" s="343"/>
      <c r="Z16" s="343"/>
      <c r="AA16" s="343"/>
      <c r="AB16" s="343"/>
      <c r="AC16" s="343"/>
      <c r="AD16" s="343"/>
      <c r="AE16" s="343"/>
      <c r="AF16" s="343"/>
      <c r="AG16" s="263"/>
      <c r="AH16" s="218"/>
      <c r="AI16" s="218"/>
      <c r="AJ16" s="218"/>
      <c r="AK16" s="218"/>
    </row>
    <row r="17" spans="1:62" ht="18" customHeight="1">
      <c r="A17" s="202"/>
      <c r="B17" s="202"/>
      <c r="C17" s="202"/>
      <c r="D17" s="202"/>
      <c r="E17" s="202"/>
      <c r="F17" s="202"/>
      <c r="G17" s="202"/>
      <c r="H17" s="202"/>
      <c r="I17" s="202"/>
      <c r="J17" s="202"/>
      <c r="K17" s="202"/>
      <c r="L17" s="202"/>
      <c r="M17" s="202"/>
      <c r="N17" s="202"/>
      <c r="O17" s="219"/>
      <c r="T17" s="350"/>
      <c r="U17" s="350"/>
      <c r="V17" s="350"/>
      <c r="W17" s="343"/>
      <c r="X17" s="343"/>
      <c r="Y17" s="343"/>
      <c r="Z17" s="343"/>
      <c r="AA17" s="343"/>
      <c r="AB17" s="343"/>
      <c r="AC17" s="343"/>
      <c r="AD17" s="343"/>
      <c r="AE17" s="343"/>
      <c r="AF17" s="343"/>
      <c r="AG17" s="263"/>
      <c r="AH17" s="218"/>
      <c r="AI17" s="218"/>
      <c r="AJ17" s="218"/>
      <c r="AK17" s="218"/>
    </row>
    <row r="18" spans="1:62" ht="4" customHeight="1">
      <c r="A18" s="202"/>
      <c r="B18" s="202"/>
      <c r="C18" s="202"/>
      <c r="D18" s="202"/>
      <c r="E18" s="202"/>
      <c r="F18" s="202"/>
      <c r="G18" s="202"/>
      <c r="H18" s="202"/>
      <c r="I18" s="202"/>
      <c r="J18" s="202"/>
      <c r="K18" s="202"/>
      <c r="L18" s="202"/>
      <c r="M18" s="202"/>
      <c r="N18" s="202"/>
      <c r="O18" s="219"/>
      <c r="T18" s="248"/>
      <c r="U18" s="248"/>
      <c r="V18" s="248"/>
      <c r="W18" s="215"/>
      <c r="X18" s="215"/>
      <c r="Y18" s="215"/>
      <c r="Z18" s="215"/>
      <c r="AA18" s="215"/>
      <c r="AB18" s="215"/>
      <c r="AC18" s="215"/>
      <c r="AD18" s="215"/>
      <c r="AE18" s="215"/>
      <c r="AF18" s="215"/>
      <c r="AG18" s="215"/>
      <c r="AH18" s="220"/>
      <c r="AI18" s="220"/>
      <c r="AJ18" s="220"/>
      <c r="AK18" s="220"/>
    </row>
    <row r="19" spans="1:62" ht="18" customHeight="1">
      <c r="A19" s="202"/>
      <c r="B19" s="202"/>
      <c r="C19" s="202"/>
      <c r="D19" s="202"/>
      <c r="E19" s="202"/>
      <c r="F19" s="202"/>
      <c r="G19" s="202"/>
      <c r="H19" s="202"/>
      <c r="I19" s="202"/>
      <c r="J19" s="202"/>
      <c r="K19" s="202"/>
      <c r="L19" s="202"/>
      <c r="M19" s="202"/>
      <c r="N19" s="202"/>
      <c r="O19" s="217"/>
      <c r="P19" s="217"/>
      <c r="Q19" s="217"/>
      <c r="R19" s="217"/>
      <c r="S19" s="217"/>
      <c r="T19" s="350" t="s">
        <v>142</v>
      </c>
      <c r="U19" s="350"/>
      <c r="V19" s="350"/>
      <c r="W19" s="342" t="s">
        <v>244</v>
      </c>
      <c r="X19" s="343"/>
      <c r="Y19" s="343"/>
      <c r="Z19" s="343"/>
      <c r="AA19" s="343"/>
      <c r="AB19" s="343"/>
      <c r="AC19" s="343"/>
      <c r="AD19" s="343"/>
      <c r="AE19" s="343"/>
      <c r="AF19" s="343"/>
      <c r="AG19" s="263"/>
      <c r="AH19" s="221"/>
      <c r="AI19" s="249"/>
      <c r="AJ19" s="247"/>
      <c r="AK19" s="247"/>
      <c r="AL19" s="247"/>
      <c r="AM19" s="247"/>
      <c r="AN19" s="247"/>
      <c r="AO19" s="247"/>
      <c r="AP19" s="247"/>
      <c r="AQ19" s="247"/>
      <c r="AR19" s="247"/>
      <c r="AS19" s="247"/>
      <c r="AT19" s="247"/>
      <c r="AU19" s="247"/>
      <c r="AV19" s="247"/>
      <c r="AW19" s="247"/>
      <c r="AX19" s="247"/>
      <c r="AY19" s="247"/>
      <c r="AZ19" s="247"/>
      <c r="BA19" s="247"/>
      <c r="BB19" s="247"/>
      <c r="BC19" s="247"/>
      <c r="BD19" s="247"/>
      <c r="BE19" s="247"/>
      <c r="BF19" s="247"/>
      <c r="BG19" s="247"/>
      <c r="BH19" s="247"/>
      <c r="BI19" s="247"/>
      <c r="BJ19" s="247"/>
    </row>
    <row r="20" spans="1:62" ht="18" customHeight="1">
      <c r="A20" s="202"/>
      <c r="B20" s="202"/>
      <c r="C20" s="202"/>
      <c r="D20" s="202"/>
      <c r="E20" s="202"/>
      <c r="F20" s="202"/>
      <c r="G20" s="202"/>
      <c r="H20" s="202"/>
      <c r="I20" s="202"/>
      <c r="J20" s="202"/>
      <c r="K20" s="202"/>
      <c r="L20" s="202"/>
      <c r="M20" s="202"/>
      <c r="N20" s="202"/>
      <c r="O20" s="219"/>
      <c r="T20" s="351"/>
      <c r="U20" s="351"/>
      <c r="V20" s="351"/>
      <c r="W20" s="343"/>
      <c r="X20" s="343"/>
      <c r="Y20" s="343"/>
      <c r="Z20" s="343"/>
      <c r="AA20" s="343"/>
      <c r="AB20" s="343"/>
      <c r="AC20" s="343"/>
      <c r="AD20" s="343"/>
      <c r="AE20" s="343"/>
      <c r="AF20" s="343"/>
      <c r="AG20" s="263"/>
      <c r="AH20" s="221"/>
      <c r="AI20" s="247"/>
      <c r="AJ20" s="247"/>
      <c r="AK20" s="247"/>
      <c r="AL20" s="247"/>
      <c r="AM20" s="247"/>
      <c r="AN20" s="247"/>
      <c r="AO20" s="247"/>
      <c r="AP20" s="247"/>
      <c r="AQ20" s="247"/>
      <c r="AR20" s="247"/>
      <c r="AS20" s="247"/>
      <c r="AT20" s="247"/>
      <c r="AU20" s="247"/>
      <c r="AV20" s="247"/>
      <c r="AW20" s="247"/>
      <c r="AX20" s="247"/>
      <c r="AY20" s="247"/>
      <c r="AZ20" s="247"/>
      <c r="BA20" s="247"/>
      <c r="BB20" s="247"/>
      <c r="BC20" s="247"/>
      <c r="BD20" s="247"/>
      <c r="BE20" s="247"/>
      <c r="BF20" s="247"/>
      <c r="BG20" s="247"/>
      <c r="BH20" s="247"/>
      <c r="BI20" s="247"/>
      <c r="BJ20" s="247"/>
    </row>
    <row r="21" spans="1:62" ht="18" customHeight="1">
      <c r="A21" s="222"/>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199"/>
    </row>
    <row r="22" spans="1:62" ht="18" customHeight="1">
      <c r="A22" s="222"/>
      <c r="B22" s="251"/>
      <c r="C22" s="250"/>
      <c r="D22" s="302"/>
      <c r="E22" s="302"/>
      <c r="F22" s="265"/>
      <c r="G22" s="265"/>
      <c r="H22" s="302" t="s">
        <v>218</v>
      </c>
      <c r="I22" s="265"/>
      <c r="J22" s="265"/>
      <c r="K22" s="265"/>
      <c r="L22" s="265"/>
      <c r="M22" s="265"/>
      <c r="N22" s="265"/>
      <c r="O22" s="265"/>
      <c r="P22" s="265"/>
      <c r="Q22" s="265"/>
      <c r="R22" s="265"/>
      <c r="S22" s="265"/>
      <c r="T22" s="265"/>
      <c r="U22" s="265"/>
      <c r="V22" s="265"/>
      <c r="W22" s="265"/>
      <c r="X22" s="265"/>
      <c r="Y22" s="265"/>
      <c r="Z22" s="265"/>
      <c r="AA22" s="222"/>
      <c r="AB22" s="222"/>
      <c r="AC22" s="223"/>
      <c r="AD22" s="223"/>
      <c r="AE22" s="199"/>
      <c r="AF22" s="199"/>
      <c r="AG22" s="200"/>
      <c r="AQ22" s="201"/>
      <c r="AR22" s="201"/>
      <c r="AS22" s="201"/>
      <c r="AT22" s="201"/>
      <c r="AU22" s="201"/>
    </row>
    <row r="23" spans="1:62" ht="18" customHeight="1">
      <c r="A23" s="222"/>
      <c r="B23" s="251"/>
      <c r="C23" s="250"/>
      <c r="D23" s="302"/>
      <c r="E23" s="302"/>
      <c r="F23" s="265"/>
      <c r="G23" s="265"/>
      <c r="H23" s="265"/>
      <c r="I23" s="265"/>
      <c r="J23" s="265"/>
      <c r="K23" s="265"/>
      <c r="L23" s="265"/>
      <c r="M23" s="265"/>
      <c r="N23" s="265"/>
      <c r="O23" s="265"/>
      <c r="P23" s="265"/>
      <c r="Q23" s="265"/>
      <c r="R23" s="265"/>
      <c r="S23" s="265"/>
      <c r="T23" s="265"/>
      <c r="U23" s="265"/>
      <c r="V23" s="265"/>
      <c r="W23" s="265"/>
      <c r="X23" s="265"/>
      <c r="Y23" s="265"/>
      <c r="Z23" s="265"/>
      <c r="AA23" s="222"/>
      <c r="AB23" s="222"/>
      <c r="AC23" s="223"/>
      <c r="AD23" s="223"/>
      <c r="AE23" s="199"/>
      <c r="AF23" s="199"/>
      <c r="AG23" s="200"/>
      <c r="AQ23" s="201"/>
      <c r="AR23" s="201"/>
      <c r="AS23" s="201"/>
      <c r="AT23" s="201"/>
      <c r="AU23" s="201"/>
    </row>
    <row r="24" spans="1:62" s="202" customFormat="1" ht="18" customHeight="1">
      <c r="J24" s="225"/>
      <c r="K24" s="225"/>
      <c r="L24" s="225"/>
      <c r="M24" s="225"/>
      <c r="N24" s="225"/>
      <c r="O24" s="225"/>
      <c r="P24" s="225"/>
      <c r="Q24" s="225" t="s">
        <v>194</v>
      </c>
      <c r="R24" s="225"/>
      <c r="S24" s="226"/>
      <c r="T24" s="226"/>
      <c r="U24" s="226"/>
      <c r="V24" s="226"/>
      <c r="W24" s="226"/>
      <c r="X24" s="266"/>
      <c r="Y24" s="227"/>
      <c r="Z24" s="227"/>
      <c r="AA24" s="227"/>
      <c r="AB24" s="227"/>
      <c r="AC24" s="227"/>
      <c r="AD24" s="227"/>
      <c r="AE24" s="227"/>
      <c r="AF24" s="227"/>
      <c r="AG24" s="227"/>
      <c r="AH24" s="199"/>
      <c r="AI24" s="199"/>
      <c r="AJ24" s="199"/>
      <c r="AK24" s="199"/>
      <c r="AL24" s="199"/>
      <c r="AM24" s="199"/>
      <c r="AN24" s="199"/>
      <c r="AO24" s="199"/>
      <c r="AP24" s="199"/>
      <c r="AQ24" s="199"/>
      <c r="AR24" s="199"/>
      <c r="AS24" s="199"/>
      <c r="AT24" s="199"/>
      <c r="AU24" s="199"/>
    </row>
    <row r="25" spans="1:62" s="202" customFormat="1" ht="18" customHeight="1">
      <c r="C25" s="202" t="s">
        <v>204</v>
      </c>
      <c r="J25" s="225"/>
      <c r="K25" s="225"/>
      <c r="L25" s="225"/>
      <c r="M25" s="225"/>
      <c r="N25" s="225"/>
      <c r="O25" s="225"/>
      <c r="P25" s="225"/>
      <c r="Q25" s="225"/>
      <c r="R25" s="225"/>
      <c r="S25" s="226"/>
      <c r="T25" s="226"/>
      <c r="U25" s="226"/>
      <c r="V25" s="226"/>
      <c r="W25" s="226"/>
      <c r="X25" s="266"/>
      <c r="Y25" s="227"/>
      <c r="Z25" s="227"/>
      <c r="AA25" s="227"/>
      <c r="AB25" s="227"/>
      <c r="AC25" s="227"/>
      <c r="AD25" s="227"/>
      <c r="AE25" s="227"/>
      <c r="AF25" s="227"/>
      <c r="AG25" s="227"/>
      <c r="AH25" s="199"/>
      <c r="AI25" s="199"/>
      <c r="AJ25" s="199"/>
      <c r="AK25" s="199"/>
      <c r="AL25" s="199"/>
      <c r="AM25" s="199"/>
      <c r="AN25" s="199"/>
      <c r="AO25" s="199"/>
      <c r="AP25" s="199"/>
      <c r="AQ25" s="199"/>
      <c r="AR25" s="199"/>
      <c r="AS25" s="199"/>
      <c r="AT25" s="199"/>
      <c r="AU25" s="199"/>
    </row>
    <row r="26" spans="1:62" s="202" customFormat="1" ht="18" customHeight="1">
      <c r="C26" s="352" t="s">
        <v>209</v>
      </c>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227"/>
      <c r="AG26" s="227"/>
      <c r="AH26" s="199"/>
      <c r="AI26" s="199"/>
      <c r="AJ26" s="199"/>
      <c r="AK26" s="199"/>
      <c r="AL26" s="199"/>
      <c r="AM26" s="199"/>
      <c r="AN26" s="199"/>
      <c r="AO26" s="199"/>
      <c r="AP26" s="199"/>
      <c r="AQ26" s="199"/>
      <c r="AR26" s="199"/>
      <c r="AS26" s="199"/>
      <c r="AT26" s="199"/>
      <c r="AU26" s="199"/>
    </row>
    <row r="27" spans="1:62" s="202" customFormat="1" ht="18" customHeight="1">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227"/>
      <c r="AG27" s="227"/>
      <c r="AH27" s="199"/>
      <c r="AI27" s="199"/>
      <c r="AJ27" s="199"/>
      <c r="AK27" s="199"/>
      <c r="AL27" s="199"/>
      <c r="AM27" s="199"/>
      <c r="AN27" s="199"/>
      <c r="AO27" s="199"/>
      <c r="AP27" s="199"/>
      <c r="AQ27" s="199"/>
      <c r="AR27" s="199"/>
      <c r="AS27" s="199"/>
      <c r="AT27" s="199"/>
      <c r="AU27" s="199"/>
    </row>
    <row r="28" spans="1:62" s="202" customFormat="1" ht="18" customHeight="1">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227"/>
      <c r="AG28" s="227"/>
      <c r="AH28" s="199"/>
      <c r="AI28" s="199"/>
      <c r="AJ28" s="199"/>
      <c r="AK28" s="199"/>
      <c r="AL28" s="199"/>
      <c r="AM28" s="199"/>
      <c r="AN28" s="199"/>
      <c r="AO28" s="199"/>
      <c r="AP28" s="199"/>
      <c r="AQ28" s="199"/>
      <c r="AR28" s="199"/>
      <c r="AS28" s="199"/>
      <c r="AT28" s="199"/>
      <c r="AU28" s="199"/>
    </row>
    <row r="29" spans="1:62" s="202" customFormat="1" ht="18" customHeight="1">
      <c r="C29" s="202" t="s">
        <v>24</v>
      </c>
      <c r="J29" s="225"/>
      <c r="K29" s="225"/>
      <c r="L29" s="225"/>
      <c r="M29" s="225"/>
      <c r="N29" s="225"/>
      <c r="O29" s="225"/>
      <c r="P29" s="225"/>
      <c r="Q29" s="225"/>
      <c r="R29" s="225"/>
      <c r="S29" s="226"/>
      <c r="T29" s="226"/>
      <c r="U29" s="226"/>
      <c r="V29" s="226"/>
      <c r="W29" s="226"/>
      <c r="X29" s="266"/>
      <c r="Y29" s="227"/>
      <c r="Z29" s="227"/>
      <c r="AA29" s="227"/>
      <c r="AB29" s="227"/>
      <c r="AC29" s="227"/>
      <c r="AD29" s="227"/>
      <c r="AE29" s="227"/>
      <c r="AF29" s="227"/>
      <c r="AG29" s="227"/>
      <c r="AH29" s="199"/>
      <c r="AI29" s="199"/>
      <c r="AJ29" s="199"/>
      <c r="AK29" s="199"/>
      <c r="AL29" s="199"/>
      <c r="AM29" s="199"/>
      <c r="AN29" s="199"/>
      <c r="AO29" s="199"/>
      <c r="AP29" s="199"/>
      <c r="AQ29" s="199"/>
      <c r="AR29" s="199"/>
      <c r="AS29" s="199"/>
      <c r="AT29" s="199"/>
      <c r="AU29" s="199"/>
    </row>
    <row r="30" spans="1:62" s="202" customFormat="1" ht="18" customHeight="1">
      <c r="C30" s="243" t="s">
        <v>205</v>
      </c>
      <c r="J30" s="225"/>
      <c r="K30" s="293" t="s">
        <v>210</v>
      </c>
      <c r="L30" s="225"/>
      <c r="M30" s="225"/>
      <c r="N30" s="225"/>
      <c r="O30" s="225"/>
      <c r="P30" s="225"/>
      <c r="Q30" s="225"/>
      <c r="R30" s="225"/>
      <c r="S30" s="226"/>
      <c r="T30" s="226"/>
      <c r="U30" s="226"/>
      <c r="V30" s="226"/>
      <c r="W30" s="226"/>
      <c r="X30" s="266"/>
      <c r="Y30" s="227"/>
      <c r="Z30" s="227"/>
      <c r="AA30" s="227"/>
      <c r="AB30" s="227"/>
      <c r="AC30" s="227"/>
      <c r="AD30" s="227"/>
      <c r="AE30" s="227"/>
      <c r="AF30" s="227"/>
      <c r="AG30" s="227"/>
      <c r="AH30" s="199"/>
      <c r="AI30" s="199"/>
      <c r="AJ30" s="199"/>
      <c r="AK30" s="199"/>
      <c r="AL30" s="199"/>
      <c r="AM30" s="199"/>
      <c r="AN30" s="199"/>
      <c r="AO30" s="199"/>
      <c r="AP30" s="199"/>
      <c r="AQ30" s="199"/>
      <c r="AR30" s="199"/>
      <c r="AS30" s="199"/>
      <c r="AT30" s="199"/>
      <c r="AU30" s="199"/>
    </row>
    <row r="31" spans="1:62" s="202" customFormat="1" ht="18" customHeight="1">
      <c r="C31" s="243" t="s">
        <v>206</v>
      </c>
      <c r="J31" s="225"/>
      <c r="K31" s="293" t="s">
        <v>207</v>
      </c>
      <c r="L31" s="225"/>
      <c r="M31" s="225"/>
      <c r="N31" s="225"/>
      <c r="O31" s="225"/>
      <c r="P31" s="225"/>
      <c r="Q31" s="225"/>
      <c r="R31" s="225"/>
      <c r="S31" s="226"/>
      <c r="T31" s="226"/>
      <c r="U31" s="226"/>
      <c r="V31" s="226"/>
      <c r="W31" s="226"/>
      <c r="X31" s="266"/>
      <c r="Y31" s="227"/>
      <c r="Z31" s="227"/>
      <c r="AA31" s="227"/>
      <c r="AB31" s="227"/>
      <c r="AC31" s="227"/>
      <c r="AD31" s="227"/>
      <c r="AE31" s="227"/>
      <c r="AF31" s="227"/>
      <c r="AG31" s="227"/>
      <c r="AH31" s="199"/>
      <c r="AI31" s="199"/>
      <c r="AJ31" s="199"/>
      <c r="AK31" s="199"/>
      <c r="AL31" s="199"/>
      <c r="AM31" s="199"/>
      <c r="AN31" s="199"/>
      <c r="AO31" s="199"/>
      <c r="AP31" s="199"/>
      <c r="AQ31" s="199"/>
      <c r="AR31" s="199"/>
      <c r="AS31" s="199"/>
      <c r="AT31" s="199"/>
      <c r="AU31" s="199"/>
    </row>
    <row r="32" spans="1:62" s="202" customFormat="1" ht="18" customHeight="1">
      <c r="J32" s="225"/>
      <c r="K32" s="225"/>
      <c r="L32" s="225"/>
      <c r="M32" s="225"/>
      <c r="N32" s="225"/>
      <c r="O32" s="225"/>
      <c r="P32" s="225"/>
      <c r="Q32" s="225"/>
      <c r="R32" s="225"/>
      <c r="S32" s="226"/>
      <c r="T32" s="226"/>
      <c r="U32" s="226"/>
      <c r="V32" s="226"/>
      <c r="W32" s="226"/>
      <c r="X32" s="266"/>
      <c r="Y32" s="227"/>
      <c r="Z32" s="227"/>
      <c r="AA32" s="227"/>
      <c r="AB32" s="227"/>
      <c r="AC32" s="227"/>
      <c r="AD32" s="227"/>
      <c r="AE32" s="227"/>
      <c r="AF32" s="227"/>
      <c r="AG32" s="227"/>
      <c r="AH32" s="199"/>
      <c r="AI32" s="199"/>
      <c r="AJ32" s="199"/>
      <c r="AK32" s="199"/>
      <c r="AL32" s="199"/>
      <c r="AM32" s="199"/>
      <c r="AN32" s="199"/>
      <c r="AO32" s="199"/>
      <c r="AP32" s="199"/>
      <c r="AQ32" s="199"/>
      <c r="AR32" s="199"/>
      <c r="AS32" s="199"/>
      <c r="AT32" s="199"/>
      <c r="AU32" s="199"/>
    </row>
    <row r="33" spans="1:47" s="202" customFormat="1" ht="18" customHeight="1">
      <c r="C33" s="289" t="s">
        <v>211</v>
      </c>
      <c r="J33" s="225"/>
      <c r="K33" s="225" t="s">
        <v>212</v>
      </c>
      <c r="L33" s="225"/>
      <c r="M33" s="225"/>
      <c r="N33" s="225"/>
      <c r="O33" s="225"/>
      <c r="P33" s="225"/>
      <c r="Q33" s="225"/>
      <c r="R33" s="225"/>
      <c r="S33" s="226"/>
      <c r="T33" s="226"/>
      <c r="U33" s="226"/>
      <c r="V33" s="226"/>
      <c r="W33" s="226"/>
      <c r="X33" s="266"/>
      <c r="Y33" s="227"/>
      <c r="Z33" s="227"/>
      <c r="AA33" s="227"/>
      <c r="AB33" s="227"/>
      <c r="AC33" s="227"/>
      <c r="AD33" s="227"/>
      <c r="AE33" s="227"/>
      <c r="AF33" s="227"/>
      <c r="AG33" s="227"/>
      <c r="AH33" s="199"/>
      <c r="AI33" s="199"/>
      <c r="AJ33" s="199"/>
      <c r="AK33" s="199"/>
      <c r="AL33" s="199"/>
      <c r="AM33" s="199"/>
      <c r="AN33" s="199"/>
      <c r="AO33" s="199"/>
      <c r="AP33" s="199"/>
      <c r="AQ33" s="199"/>
      <c r="AR33" s="199"/>
      <c r="AS33" s="199"/>
      <c r="AT33" s="199"/>
      <c r="AU33" s="199"/>
    </row>
    <row r="34" spans="1:47" s="202" customFormat="1" ht="18" customHeight="1">
      <c r="J34" s="225"/>
      <c r="K34" s="225"/>
      <c r="L34" s="225"/>
      <c r="M34" s="225"/>
      <c r="N34" s="225"/>
      <c r="O34" s="225"/>
      <c r="P34" s="225"/>
      <c r="Q34" s="225"/>
      <c r="R34" s="225"/>
      <c r="S34" s="226"/>
      <c r="T34" s="226"/>
      <c r="U34" s="226"/>
      <c r="V34" s="226"/>
      <c r="W34" s="226"/>
      <c r="X34" s="266"/>
      <c r="Y34" s="227"/>
      <c r="Z34" s="227"/>
      <c r="AA34" s="227"/>
      <c r="AB34" s="227"/>
      <c r="AC34" s="227"/>
      <c r="AD34" s="227"/>
      <c r="AE34" s="227"/>
      <c r="AF34" s="227"/>
      <c r="AG34" s="227"/>
      <c r="AH34" s="199"/>
      <c r="AI34" s="199"/>
      <c r="AJ34" s="199"/>
      <c r="AK34" s="199"/>
      <c r="AL34" s="199"/>
      <c r="AM34" s="199"/>
      <c r="AN34" s="199"/>
      <c r="AO34" s="199"/>
      <c r="AP34" s="199"/>
      <c r="AQ34" s="199"/>
      <c r="AR34" s="199"/>
      <c r="AS34" s="199"/>
      <c r="AT34" s="199"/>
      <c r="AU34" s="199"/>
    </row>
    <row r="35" spans="1:47" s="202" customFormat="1" ht="18" customHeight="1">
      <c r="C35" s="202" t="s">
        <v>9</v>
      </c>
      <c r="J35" s="225"/>
      <c r="K35" s="225"/>
      <c r="L35" s="225"/>
      <c r="M35" s="225"/>
      <c r="N35" s="225"/>
      <c r="O35" s="225"/>
      <c r="P35" s="225"/>
      <c r="Q35" s="225"/>
      <c r="R35" s="225"/>
      <c r="S35" s="226"/>
      <c r="T35" s="226"/>
      <c r="U35" s="226"/>
      <c r="V35" s="226"/>
      <c r="W35" s="226"/>
      <c r="X35" s="266"/>
      <c r="Y35" s="227"/>
      <c r="Z35" s="227"/>
      <c r="AA35" s="227"/>
      <c r="AB35" s="227"/>
      <c r="AC35" s="227"/>
      <c r="AD35" s="227"/>
      <c r="AE35" s="227"/>
      <c r="AF35" s="227"/>
      <c r="AG35" s="227"/>
      <c r="AH35" s="199"/>
      <c r="AI35" s="199"/>
      <c r="AJ35" s="199"/>
      <c r="AK35" s="199"/>
      <c r="AL35" s="199"/>
      <c r="AM35" s="199"/>
      <c r="AN35" s="199"/>
      <c r="AO35" s="199"/>
      <c r="AP35" s="199"/>
      <c r="AQ35" s="199"/>
      <c r="AR35" s="199"/>
      <c r="AS35" s="199"/>
      <c r="AT35" s="199"/>
      <c r="AU35" s="199"/>
    </row>
    <row r="36" spans="1:47" s="202" customFormat="1" ht="18" customHeight="1">
      <c r="J36" s="225"/>
      <c r="K36" s="225"/>
      <c r="L36" s="354">
        <f>X45+X53</f>
        <v>7815720</v>
      </c>
      <c r="M36" s="355"/>
      <c r="N36" s="355"/>
      <c r="O36" s="355"/>
      <c r="P36" s="355"/>
      <c r="Q36" s="225"/>
      <c r="R36" s="225"/>
      <c r="S36" s="294"/>
      <c r="T36" s="295"/>
      <c r="U36" s="295"/>
      <c r="V36" s="295"/>
      <c r="W36" s="295"/>
      <c r="X36" s="266"/>
      <c r="Y36" s="267"/>
      <c r="Z36" s="267"/>
      <c r="AA36" s="267"/>
      <c r="AB36" s="267"/>
      <c r="AC36" s="267"/>
      <c r="AD36" s="267"/>
      <c r="AE36" s="267"/>
      <c r="AF36" s="267"/>
      <c r="AG36" s="267"/>
      <c r="AH36" s="199"/>
      <c r="AI36" s="199"/>
      <c r="AJ36" s="199"/>
      <c r="AK36" s="199"/>
      <c r="AL36" s="199"/>
      <c r="AM36" s="199"/>
      <c r="AN36" s="199"/>
      <c r="AO36" s="199"/>
      <c r="AP36" s="199"/>
      <c r="AQ36" s="199"/>
      <c r="AR36" s="199"/>
      <c r="AS36" s="199"/>
      <c r="AT36" s="199"/>
      <c r="AU36" s="199"/>
    </row>
    <row r="37" spans="1:47" s="202" customFormat="1" ht="18" customHeight="1">
      <c r="C37" s="202" t="s">
        <v>213</v>
      </c>
      <c r="L37" s="356"/>
      <c r="M37" s="356"/>
      <c r="N37" s="356"/>
      <c r="O37" s="356"/>
      <c r="P37" s="356"/>
      <c r="Q37" s="299" t="s">
        <v>6</v>
      </c>
      <c r="R37" s="296"/>
      <c r="S37" s="297"/>
      <c r="T37" s="297"/>
      <c r="U37" s="297"/>
      <c r="V37" s="297"/>
      <c r="W37" s="297"/>
      <c r="X37" s="298"/>
      <c r="AH37" s="199"/>
      <c r="AI37" s="199"/>
      <c r="AJ37" s="199"/>
      <c r="AK37" s="199"/>
      <c r="AL37" s="199"/>
      <c r="AM37" s="199"/>
      <c r="AN37" s="199"/>
      <c r="AO37" s="199"/>
      <c r="AP37" s="199"/>
      <c r="AQ37" s="199"/>
      <c r="AR37" s="199"/>
      <c r="AS37" s="199"/>
      <c r="AT37" s="199"/>
      <c r="AU37" s="199"/>
    </row>
    <row r="38" spans="1:47" s="202" customFormat="1" ht="18" customHeight="1">
      <c r="A38" s="228"/>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199"/>
      <c r="AI38" s="199"/>
      <c r="AJ38" s="199"/>
      <c r="AK38" s="199"/>
      <c r="AL38" s="199"/>
      <c r="AM38" s="199"/>
      <c r="AN38" s="199"/>
      <c r="AO38" s="199"/>
      <c r="AP38" s="199"/>
      <c r="AQ38" s="199"/>
      <c r="AR38" s="199"/>
      <c r="AS38" s="199"/>
      <c r="AT38" s="199"/>
      <c r="AU38" s="199"/>
    </row>
    <row r="39" spans="1:47" s="202" customFormat="1" ht="18" customHeight="1">
      <c r="A39" s="228"/>
      <c r="B39" s="228"/>
      <c r="C39" s="246" t="s">
        <v>214</v>
      </c>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199"/>
      <c r="AI39" s="199"/>
      <c r="AJ39" s="199"/>
      <c r="AK39" s="199"/>
      <c r="AL39" s="199"/>
      <c r="AM39" s="199"/>
      <c r="AN39" s="199"/>
      <c r="AO39" s="199"/>
      <c r="AP39" s="199"/>
      <c r="AQ39" s="199"/>
      <c r="AR39" s="199"/>
      <c r="AS39" s="199"/>
      <c r="AT39" s="199"/>
      <c r="AU39" s="199"/>
    </row>
    <row r="40" spans="1:47" s="202" customFormat="1" ht="18" customHeight="1">
      <c r="A40" s="228"/>
      <c r="B40" s="228"/>
      <c r="C40" s="348" t="s">
        <v>202</v>
      </c>
      <c r="D40" s="349"/>
      <c r="F40" s="285"/>
      <c r="G40" s="287"/>
      <c r="H40" s="285"/>
      <c r="I40" s="287"/>
      <c r="J40" s="285"/>
      <c r="K40" s="287"/>
      <c r="L40" s="285"/>
      <c r="M40" s="287"/>
      <c r="N40" s="285"/>
      <c r="O40" s="287"/>
      <c r="P40" s="285"/>
      <c r="Q40" s="285"/>
      <c r="R40" s="285"/>
      <c r="S40" s="287"/>
      <c r="T40" s="286"/>
      <c r="U40" s="287"/>
      <c r="V40" s="312"/>
      <c r="W40" s="255"/>
      <c r="Y40" s="269"/>
      <c r="Z40" s="255"/>
      <c r="AA40" s="228"/>
      <c r="AB40" s="228"/>
      <c r="AC40" s="228"/>
      <c r="AD40" s="228"/>
      <c r="AE40" s="228"/>
      <c r="AF40" s="228"/>
      <c r="AG40" s="228"/>
      <c r="AH40" s="199"/>
      <c r="AI40" s="199"/>
      <c r="AJ40" s="199"/>
      <c r="AK40" s="199"/>
      <c r="AL40" s="199"/>
      <c r="AM40" s="199"/>
      <c r="AN40" s="199"/>
      <c r="AO40" s="199"/>
      <c r="AP40" s="199"/>
      <c r="AQ40" s="199"/>
      <c r="AR40" s="199"/>
      <c r="AS40" s="199"/>
      <c r="AT40" s="199"/>
      <c r="AU40" s="199"/>
    </row>
    <row r="41" spans="1:47" s="202" customFormat="1" ht="18" customHeight="1">
      <c r="A41" s="228"/>
      <c r="B41" s="228"/>
      <c r="C41" s="270">
        <v>40</v>
      </c>
      <c r="D41" s="271" t="s">
        <v>15</v>
      </c>
      <c r="F41" s="284"/>
      <c r="G41" s="285"/>
      <c r="H41" s="284"/>
      <c r="I41" s="285"/>
      <c r="J41" s="284"/>
      <c r="K41" s="285"/>
      <c r="L41" s="284"/>
      <c r="M41" s="285"/>
      <c r="N41" s="284"/>
      <c r="O41" s="285"/>
      <c r="P41" s="284"/>
      <c r="Q41" s="284"/>
      <c r="R41" s="284"/>
      <c r="S41" s="285"/>
      <c r="T41" s="286"/>
      <c r="U41" s="286"/>
      <c r="V41" s="245"/>
      <c r="W41" s="305"/>
      <c r="Y41" s="204"/>
      <c r="Z41" s="305"/>
      <c r="AA41" s="228"/>
      <c r="AB41" s="228"/>
      <c r="AC41" s="228"/>
      <c r="AD41" s="228"/>
      <c r="AE41" s="228"/>
      <c r="AF41" s="228"/>
      <c r="AG41" s="228"/>
      <c r="AH41" s="199"/>
      <c r="AI41" s="199"/>
      <c r="AJ41" s="199"/>
      <c r="AK41" s="199"/>
      <c r="AL41" s="199"/>
      <c r="AM41" s="199"/>
      <c r="AN41" s="199"/>
      <c r="AO41" s="199"/>
      <c r="AP41" s="199"/>
      <c r="AQ41" s="199"/>
      <c r="AR41" s="199"/>
      <c r="AS41" s="199"/>
      <c r="AT41" s="199"/>
      <c r="AU41" s="199"/>
    </row>
    <row r="42" spans="1:47" s="202" customFormat="1" ht="18" customHeight="1">
      <c r="C42" s="202" t="s">
        <v>8</v>
      </c>
      <c r="O42" s="268"/>
      <c r="P42" s="272"/>
      <c r="Q42" s="272"/>
      <c r="R42" s="272"/>
      <c r="S42" s="272"/>
      <c r="T42" s="272"/>
      <c r="U42" s="273"/>
      <c r="V42" s="273"/>
      <c r="AH42" s="199"/>
      <c r="AI42" s="199"/>
      <c r="AJ42" s="199"/>
      <c r="AK42" s="199"/>
      <c r="AL42" s="199"/>
      <c r="AM42" s="199"/>
      <c r="AN42" s="199"/>
      <c r="AO42" s="199"/>
      <c r="AP42" s="199"/>
      <c r="AQ42" s="199"/>
      <c r="AR42" s="199"/>
      <c r="AS42" s="199"/>
      <c r="AT42" s="199"/>
      <c r="AU42" s="199"/>
    </row>
    <row r="43" spans="1:47" s="243" customFormat="1" ht="18" customHeight="1">
      <c r="C43" s="382" t="s">
        <v>16</v>
      </c>
      <c r="D43" s="383"/>
      <c r="E43" s="383"/>
      <c r="F43" s="383"/>
      <c r="G43" s="383"/>
      <c r="H43" s="383"/>
      <c r="I43" s="384"/>
      <c r="J43" s="357" t="s">
        <v>41</v>
      </c>
      <c r="K43" s="358"/>
      <c r="L43" s="358"/>
      <c r="M43" s="358"/>
      <c r="N43" s="359"/>
      <c r="O43" s="357" t="s">
        <v>19</v>
      </c>
      <c r="P43" s="359"/>
      <c r="Q43" s="357" t="s">
        <v>195</v>
      </c>
      <c r="R43" s="407"/>
      <c r="S43" s="357" t="s">
        <v>18</v>
      </c>
      <c r="T43" s="358"/>
      <c r="U43" s="358"/>
      <c r="V43" s="358"/>
      <c r="W43" s="358"/>
      <c r="X43" s="357" t="s">
        <v>17</v>
      </c>
      <c r="Y43" s="358"/>
      <c r="Z43" s="358"/>
      <c r="AA43" s="358"/>
      <c r="AB43" s="358"/>
      <c r="AC43" s="358"/>
      <c r="AD43" s="358"/>
      <c r="AE43" s="359"/>
      <c r="AH43" s="206"/>
      <c r="AI43" s="206"/>
      <c r="AJ43" s="206"/>
      <c r="AK43" s="206"/>
      <c r="AL43" s="206"/>
      <c r="AM43" s="206"/>
      <c r="AN43" s="206"/>
      <c r="AO43" s="206"/>
      <c r="AP43" s="206"/>
      <c r="AQ43" s="206"/>
      <c r="AR43" s="206"/>
      <c r="AS43" s="206"/>
      <c r="AT43" s="206"/>
      <c r="AU43" s="206"/>
    </row>
    <row r="44" spans="1:47" s="243" customFormat="1" ht="18" customHeight="1">
      <c r="C44" s="363" t="s">
        <v>23</v>
      </c>
      <c r="D44" s="364"/>
      <c r="E44" s="364"/>
      <c r="F44" s="364"/>
      <c r="G44" s="364"/>
      <c r="H44" s="364"/>
      <c r="I44" s="365"/>
      <c r="J44" s="385"/>
      <c r="K44" s="386"/>
      <c r="L44" s="386"/>
      <c r="M44" s="386"/>
      <c r="N44" s="387"/>
      <c r="O44" s="360"/>
      <c r="P44" s="362"/>
      <c r="Q44" s="408"/>
      <c r="R44" s="381"/>
      <c r="S44" s="360"/>
      <c r="T44" s="361"/>
      <c r="U44" s="361"/>
      <c r="V44" s="361"/>
      <c r="W44" s="361"/>
      <c r="X44" s="360"/>
      <c r="Y44" s="361"/>
      <c r="Z44" s="361"/>
      <c r="AA44" s="361"/>
      <c r="AB44" s="361"/>
      <c r="AC44" s="361"/>
      <c r="AD44" s="361"/>
      <c r="AE44" s="362"/>
      <c r="AH44" s="206"/>
      <c r="AI44" s="206"/>
      <c r="AJ44" s="206"/>
      <c r="AK44" s="206"/>
      <c r="AL44" s="206"/>
      <c r="AM44" s="206"/>
      <c r="AN44" s="206"/>
      <c r="AO44" s="206"/>
      <c r="AP44" s="206"/>
      <c r="AQ44" s="206"/>
      <c r="AR44" s="206"/>
      <c r="AS44" s="206"/>
      <c r="AT44" s="206"/>
      <c r="AU44" s="206"/>
    </row>
    <row r="45" spans="1:47" s="243" customFormat="1" ht="18" customHeight="1">
      <c r="C45" s="366" t="s">
        <v>10</v>
      </c>
      <c r="D45" s="367"/>
      <c r="E45" s="367"/>
      <c r="F45" s="367"/>
      <c r="G45" s="367"/>
      <c r="H45" s="367"/>
      <c r="I45" s="368"/>
      <c r="J45" s="369">
        <f>IFERROR(VLOOKUP(C41,単価表!$A$3:$G$11,4,1),0)</f>
        <v>176140</v>
      </c>
      <c r="K45" s="370"/>
      <c r="L45" s="370"/>
      <c r="M45" s="370"/>
      <c r="N45" s="308" t="s">
        <v>6</v>
      </c>
      <c r="O45" s="291">
        <v>1</v>
      </c>
      <c r="P45" s="308" t="s">
        <v>15</v>
      </c>
      <c r="Q45" s="288">
        <v>12</v>
      </c>
      <c r="R45" s="308" t="s">
        <v>1</v>
      </c>
      <c r="S45" s="371">
        <f>J45*O45*Q45</f>
        <v>2113680</v>
      </c>
      <c r="T45" s="372"/>
      <c r="U45" s="372"/>
      <c r="V45" s="372"/>
      <c r="W45" s="308" t="s">
        <v>6</v>
      </c>
      <c r="X45" s="373">
        <f>SUM(S45:S48)</f>
        <v>7211400</v>
      </c>
      <c r="Y45" s="374"/>
      <c r="Z45" s="374"/>
      <c r="AA45" s="374"/>
      <c r="AB45" s="374"/>
      <c r="AC45" s="374"/>
      <c r="AD45" s="374"/>
      <c r="AE45" s="379" t="s">
        <v>6</v>
      </c>
      <c r="AH45" s="206"/>
      <c r="AI45" s="206"/>
      <c r="AJ45" s="206"/>
      <c r="AK45" s="206"/>
      <c r="AL45" s="206"/>
      <c r="AM45" s="206"/>
      <c r="AN45" s="206"/>
      <c r="AO45" s="206"/>
      <c r="AP45" s="206"/>
      <c r="AQ45" s="206"/>
      <c r="AR45" s="206"/>
      <c r="AS45" s="206"/>
      <c r="AT45" s="206"/>
      <c r="AU45" s="206"/>
    </row>
    <row r="46" spans="1:47" s="243" customFormat="1" ht="18" customHeight="1">
      <c r="C46" s="366" t="s">
        <v>11</v>
      </c>
      <c r="D46" s="367"/>
      <c r="E46" s="367"/>
      <c r="F46" s="367"/>
      <c r="G46" s="367"/>
      <c r="H46" s="367"/>
      <c r="I46" s="368"/>
      <c r="J46" s="369">
        <f>IFERROR(VLOOKUP(C41,単価表!$A$3:$G$11,5,1),0)</f>
        <v>126790</v>
      </c>
      <c r="K46" s="370"/>
      <c r="L46" s="370"/>
      <c r="M46" s="370"/>
      <c r="N46" s="308" t="s">
        <v>6</v>
      </c>
      <c r="O46" s="291">
        <v>2</v>
      </c>
      <c r="P46" s="308" t="s">
        <v>15</v>
      </c>
      <c r="Q46" s="288">
        <v>12</v>
      </c>
      <c r="R46" s="308" t="s">
        <v>1</v>
      </c>
      <c r="S46" s="371">
        <f>J46*O46*Q46</f>
        <v>3042960</v>
      </c>
      <c r="T46" s="372"/>
      <c r="U46" s="372"/>
      <c r="V46" s="372"/>
      <c r="W46" s="308" t="s">
        <v>6</v>
      </c>
      <c r="X46" s="375"/>
      <c r="Y46" s="376"/>
      <c r="Z46" s="376"/>
      <c r="AA46" s="376"/>
      <c r="AB46" s="376"/>
      <c r="AC46" s="376"/>
      <c r="AD46" s="376"/>
      <c r="AE46" s="380"/>
      <c r="AH46" s="206"/>
      <c r="AI46" s="206"/>
      <c r="AJ46" s="206"/>
      <c r="AK46" s="206"/>
      <c r="AL46" s="206"/>
      <c r="AM46" s="206"/>
      <c r="AN46" s="206"/>
      <c r="AO46" s="206"/>
      <c r="AP46" s="206"/>
      <c r="AQ46" s="206"/>
      <c r="AR46" s="206"/>
      <c r="AS46" s="206"/>
      <c r="AT46" s="206"/>
      <c r="AU46" s="206"/>
    </row>
    <row r="47" spans="1:47" s="243" customFormat="1" ht="18" customHeight="1">
      <c r="C47" s="366" t="s">
        <v>12</v>
      </c>
      <c r="D47" s="367"/>
      <c r="E47" s="367"/>
      <c r="F47" s="367"/>
      <c r="G47" s="367"/>
      <c r="H47" s="367"/>
      <c r="I47" s="368"/>
      <c r="J47" s="369">
        <f>IFERROR(VLOOKUP(C41,単価表!$A$3:$G$11,6,1),0)</f>
        <v>88070</v>
      </c>
      <c r="K47" s="370"/>
      <c r="L47" s="370"/>
      <c r="M47" s="370"/>
      <c r="N47" s="308" t="s">
        <v>6</v>
      </c>
      <c r="O47" s="291">
        <v>1</v>
      </c>
      <c r="P47" s="308" t="s">
        <v>15</v>
      </c>
      <c r="Q47" s="288">
        <v>12</v>
      </c>
      <c r="R47" s="308" t="s">
        <v>1</v>
      </c>
      <c r="S47" s="371">
        <f>J47*O47*Q47</f>
        <v>1056840</v>
      </c>
      <c r="T47" s="372"/>
      <c r="U47" s="372"/>
      <c r="V47" s="372"/>
      <c r="W47" s="308" t="s">
        <v>6</v>
      </c>
      <c r="X47" s="375"/>
      <c r="Y47" s="376"/>
      <c r="Z47" s="376"/>
      <c r="AA47" s="376"/>
      <c r="AB47" s="376"/>
      <c r="AC47" s="376"/>
      <c r="AD47" s="376"/>
      <c r="AE47" s="380"/>
      <c r="AH47" s="206"/>
      <c r="AI47" s="206"/>
      <c r="AJ47" s="206"/>
      <c r="AK47" s="206"/>
      <c r="AL47" s="206"/>
      <c r="AM47" s="206"/>
      <c r="AN47" s="206"/>
      <c r="AO47" s="206"/>
      <c r="AP47" s="206"/>
      <c r="AQ47" s="206"/>
      <c r="AR47" s="206"/>
      <c r="AS47" s="206"/>
      <c r="AT47" s="206"/>
      <c r="AU47" s="206"/>
    </row>
    <row r="48" spans="1:47" s="243" customFormat="1" ht="18" customHeight="1">
      <c r="C48" s="366" t="s">
        <v>13</v>
      </c>
      <c r="D48" s="367"/>
      <c r="E48" s="367"/>
      <c r="F48" s="367"/>
      <c r="G48" s="367"/>
      <c r="H48" s="367"/>
      <c r="I48" s="368"/>
      <c r="J48" s="369">
        <f>IFERROR(VLOOKUP(C41,単価表!$A$3:$G$11,7,1),0)</f>
        <v>83160</v>
      </c>
      <c r="K48" s="370"/>
      <c r="L48" s="370"/>
      <c r="M48" s="370"/>
      <c r="N48" s="308" t="s">
        <v>6</v>
      </c>
      <c r="O48" s="291">
        <v>1</v>
      </c>
      <c r="P48" s="308" t="s">
        <v>15</v>
      </c>
      <c r="Q48" s="288">
        <v>12</v>
      </c>
      <c r="R48" s="308" t="s">
        <v>1</v>
      </c>
      <c r="S48" s="371">
        <f>J48*O48*Q48</f>
        <v>997920</v>
      </c>
      <c r="T48" s="372"/>
      <c r="U48" s="372"/>
      <c r="V48" s="372"/>
      <c r="W48" s="308" t="s">
        <v>6</v>
      </c>
      <c r="X48" s="377"/>
      <c r="Y48" s="378"/>
      <c r="Z48" s="378"/>
      <c r="AA48" s="378"/>
      <c r="AB48" s="378"/>
      <c r="AC48" s="378"/>
      <c r="AD48" s="378"/>
      <c r="AE48" s="381"/>
      <c r="AH48" s="206"/>
      <c r="AI48" s="206"/>
      <c r="AJ48" s="206"/>
      <c r="AK48" s="206"/>
      <c r="AL48" s="206"/>
      <c r="AM48" s="206"/>
      <c r="AN48" s="206"/>
      <c r="AO48" s="206"/>
      <c r="AP48" s="206"/>
      <c r="AQ48" s="206"/>
      <c r="AR48" s="206"/>
      <c r="AS48" s="206"/>
      <c r="AT48" s="206"/>
      <c r="AU48" s="206"/>
    </row>
    <row r="49" spans="1:47" s="243" customFormat="1" ht="18" customHeight="1">
      <c r="C49" s="305"/>
      <c r="D49" s="305"/>
      <c r="E49" s="305"/>
      <c r="F49" s="305"/>
      <c r="G49" s="305"/>
      <c r="H49" s="305"/>
      <c r="I49" s="305"/>
      <c r="J49" s="131"/>
      <c r="K49" s="131"/>
      <c r="L49" s="131"/>
      <c r="M49" s="131"/>
      <c r="N49" s="269"/>
      <c r="O49" s="205"/>
      <c r="P49" s="269"/>
      <c r="Q49" s="269"/>
      <c r="R49" s="269"/>
      <c r="S49" s="309"/>
      <c r="T49" s="309"/>
      <c r="U49" s="309"/>
      <c r="V49" s="309"/>
      <c r="W49" s="269"/>
      <c r="X49" s="274"/>
      <c r="Y49" s="274"/>
      <c r="Z49" s="274"/>
      <c r="AA49" s="274"/>
      <c r="AB49" s="274"/>
      <c r="AC49" s="274"/>
      <c r="AD49" s="274"/>
      <c r="AE49" s="269"/>
      <c r="AH49" s="206"/>
      <c r="AI49" s="206"/>
      <c r="AJ49" s="206"/>
      <c r="AK49" s="206"/>
      <c r="AL49" s="206"/>
      <c r="AM49" s="206"/>
      <c r="AN49" s="206"/>
      <c r="AO49" s="206"/>
      <c r="AP49" s="206"/>
      <c r="AQ49" s="206"/>
      <c r="AR49" s="206"/>
      <c r="AS49" s="206"/>
      <c r="AT49" s="206"/>
      <c r="AU49" s="206"/>
    </row>
    <row r="50" spans="1:47" s="243" customFormat="1" ht="18" customHeight="1">
      <c r="C50" s="243" t="s">
        <v>21</v>
      </c>
      <c r="AH50" s="206"/>
      <c r="AI50" s="206"/>
      <c r="AJ50" s="206"/>
      <c r="AK50" s="206"/>
      <c r="AL50" s="206"/>
      <c r="AM50" s="206"/>
      <c r="AN50" s="206"/>
      <c r="AO50" s="206"/>
      <c r="AP50" s="206"/>
      <c r="AQ50" s="206"/>
      <c r="AR50" s="206"/>
      <c r="AS50" s="206"/>
      <c r="AT50" s="206"/>
      <c r="AU50" s="206"/>
    </row>
    <row r="51" spans="1:47" s="243" customFormat="1" ht="18" customHeight="1">
      <c r="C51" s="382" t="s">
        <v>16</v>
      </c>
      <c r="D51" s="383"/>
      <c r="E51" s="383"/>
      <c r="F51" s="383"/>
      <c r="G51" s="383"/>
      <c r="H51" s="383"/>
      <c r="I51" s="384"/>
      <c r="J51" s="357" t="s">
        <v>41</v>
      </c>
      <c r="K51" s="358"/>
      <c r="L51" s="358"/>
      <c r="M51" s="358"/>
      <c r="N51" s="359"/>
      <c r="O51" s="357" t="s">
        <v>19</v>
      </c>
      <c r="P51" s="359"/>
      <c r="Q51" s="357" t="s">
        <v>195</v>
      </c>
      <c r="R51" s="407"/>
      <c r="S51" s="357" t="s">
        <v>18</v>
      </c>
      <c r="T51" s="358"/>
      <c r="U51" s="358"/>
      <c r="V51" s="358"/>
      <c r="W51" s="358"/>
      <c r="X51" s="357" t="s">
        <v>17</v>
      </c>
      <c r="Y51" s="358"/>
      <c r="Z51" s="358"/>
      <c r="AA51" s="358"/>
      <c r="AB51" s="358"/>
      <c r="AC51" s="358"/>
      <c r="AD51" s="358"/>
      <c r="AE51" s="359"/>
      <c r="AH51" s="206"/>
      <c r="AI51" s="206"/>
      <c r="AJ51" s="206"/>
      <c r="AK51" s="206"/>
      <c r="AL51" s="206"/>
      <c r="AM51" s="206"/>
      <c r="AN51" s="206"/>
      <c r="AO51" s="206"/>
      <c r="AP51" s="206"/>
      <c r="AQ51" s="206"/>
      <c r="AR51" s="206"/>
      <c r="AS51" s="206"/>
      <c r="AT51" s="206"/>
      <c r="AU51" s="206"/>
    </row>
    <row r="52" spans="1:47" s="243" customFormat="1" ht="18" customHeight="1">
      <c r="C52" s="363" t="s">
        <v>23</v>
      </c>
      <c r="D52" s="364"/>
      <c r="E52" s="364"/>
      <c r="F52" s="364"/>
      <c r="G52" s="364"/>
      <c r="H52" s="364"/>
      <c r="I52" s="365"/>
      <c r="J52" s="385"/>
      <c r="K52" s="386"/>
      <c r="L52" s="386"/>
      <c r="M52" s="386"/>
      <c r="N52" s="387"/>
      <c r="O52" s="360"/>
      <c r="P52" s="362"/>
      <c r="Q52" s="408"/>
      <c r="R52" s="381"/>
      <c r="S52" s="360"/>
      <c r="T52" s="361"/>
      <c r="U52" s="361"/>
      <c r="V52" s="361"/>
      <c r="W52" s="361"/>
      <c r="X52" s="385"/>
      <c r="Y52" s="386"/>
      <c r="Z52" s="386"/>
      <c r="AA52" s="386"/>
      <c r="AB52" s="386"/>
      <c r="AC52" s="386"/>
      <c r="AD52" s="386"/>
      <c r="AE52" s="387"/>
      <c r="AH52" s="206"/>
      <c r="AI52" s="206"/>
      <c r="AJ52" s="206"/>
      <c r="AK52" s="206"/>
      <c r="AL52" s="206"/>
      <c r="AM52" s="206"/>
      <c r="AN52" s="206"/>
      <c r="AO52" s="206"/>
      <c r="AP52" s="206"/>
      <c r="AQ52" s="206"/>
      <c r="AR52" s="206"/>
      <c r="AS52" s="206"/>
      <c r="AT52" s="206"/>
      <c r="AU52" s="206"/>
    </row>
    <row r="53" spans="1:47" s="243" customFormat="1" ht="18" customHeight="1">
      <c r="C53" s="395" t="s">
        <v>96</v>
      </c>
      <c r="D53" s="396"/>
      <c r="E53" s="396"/>
      <c r="F53" s="396"/>
      <c r="G53" s="396"/>
      <c r="H53" s="396"/>
      <c r="I53" s="397"/>
      <c r="J53" s="371">
        <f>単価表!D38</f>
        <v>110</v>
      </c>
      <c r="K53" s="372"/>
      <c r="L53" s="372"/>
      <c r="M53" s="372"/>
      <c r="N53" s="308" t="s">
        <v>6</v>
      </c>
      <c r="O53" s="232">
        <f>SUM(O45:O48)</f>
        <v>5</v>
      </c>
      <c r="P53" s="301" t="s">
        <v>15</v>
      </c>
      <c r="Q53" s="330">
        <v>12</v>
      </c>
      <c r="R53" s="308" t="s">
        <v>1</v>
      </c>
      <c r="S53" s="371">
        <f>J53*O53*Q53</f>
        <v>6600</v>
      </c>
      <c r="T53" s="372"/>
      <c r="U53" s="372"/>
      <c r="V53" s="372"/>
      <c r="W53" s="308" t="s">
        <v>6</v>
      </c>
      <c r="X53" s="388">
        <f>SUM(S53:V57)</f>
        <v>604320</v>
      </c>
      <c r="Y53" s="374"/>
      <c r="Z53" s="374"/>
      <c r="AA53" s="374"/>
      <c r="AB53" s="374"/>
      <c r="AC53" s="374"/>
      <c r="AD53" s="374"/>
      <c r="AE53" s="379" t="s">
        <v>5</v>
      </c>
      <c r="AH53" s="206"/>
      <c r="AI53" s="206"/>
      <c r="AJ53" s="206"/>
      <c r="AK53" s="206"/>
      <c r="AL53" s="206"/>
      <c r="AM53" s="206"/>
      <c r="AN53" s="206"/>
      <c r="AO53" s="206"/>
      <c r="AP53" s="206"/>
      <c r="AQ53" s="206"/>
      <c r="AR53" s="206"/>
      <c r="AS53" s="206"/>
      <c r="AT53" s="206"/>
      <c r="AU53" s="206"/>
    </row>
    <row r="54" spans="1:47" s="202" customFormat="1" ht="18" customHeight="1">
      <c r="C54" s="348" t="s">
        <v>203</v>
      </c>
      <c r="D54" s="389"/>
      <c r="E54" s="389"/>
      <c r="F54" s="389"/>
      <c r="G54" s="389"/>
      <c r="H54" s="389"/>
      <c r="I54" s="349"/>
      <c r="J54" s="371">
        <f>単価表!D39</f>
        <v>4150</v>
      </c>
      <c r="K54" s="372"/>
      <c r="L54" s="372"/>
      <c r="M54" s="372"/>
      <c r="N54" s="275" t="s">
        <v>6</v>
      </c>
      <c r="O54" s="230">
        <f>O47</f>
        <v>1</v>
      </c>
      <c r="P54" s="301" t="s">
        <v>15</v>
      </c>
      <c r="Q54" s="330">
        <v>12</v>
      </c>
      <c r="R54" s="308" t="s">
        <v>1</v>
      </c>
      <c r="S54" s="371">
        <f>J54*O54*Q54</f>
        <v>49800</v>
      </c>
      <c r="T54" s="372"/>
      <c r="U54" s="372"/>
      <c r="V54" s="372"/>
      <c r="W54" s="276" t="s">
        <v>6</v>
      </c>
      <c r="X54" s="375"/>
      <c r="Y54" s="376"/>
      <c r="Z54" s="376"/>
      <c r="AA54" s="376"/>
      <c r="AB54" s="376"/>
      <c r="AC54" s="376"/>
      <c r="AD54" s="376"/>
      <c r="AE54" s="380"/>
      <c r="AH54" s="199"/>
      <c r="AI54" s="199"/>
      <c r="AJ54" s="199"/>
      <c r="AK54" s="199"/>
      <c r="AL54" s="233"/>
      <c r="AM54" s="199"/>
      <c r="AN54" s="199"/>
      <c r="AO54" s="199"/>
      <c r="AP54" s="199"/>
      <c r="AQ54" s="199"/>
      <c r="AR54" s="199"/>
      <c r="AS54" s="199"/>
      <c r="AT54" s="199"/>
      <c r="AU54" s="199"/>
    </row>
    <row r="55" spans="1:47" s="202" customFormat="1" ht="18" customHeight="1">
      <c r="C55" s="348" t="s">
        <v>219</v>
      </c>
      <c r="D55" s="390"/>
      <c r="E55" s="390"/>
      <c r="F55" s="390"/>
      <c r="G55" s="390"/>
      <c r="H55" s="390"/>
      <c r="I55" s="391"/>
      <c r="J55" s="371">
        <f>単価表!D40</f>
        <v>1660</v>
      </c>
      <c r="K55" s="392"/>
      <c r="L55" s="392"/>
      <c r="M55" s="392"/>
      <c r="N55" s="277" t="s">
        <v>6</v>
      </c>
      <c r="O55" s="234">
        <f>O48</f>
        <v>1</v>
      </c>
      <c r="P55" s="307" t="s">
        <v>15</v>
      </c>
      <c r="Q55" s="291">
        <v>12</v>
      </c>
      <c r="R55" s="301" t="s">
        <v>1</v>
      </c>
      <c r="S55" s="371">
        <f>J55*O55*Q55</f>
        <v>19920</v>
      </c>
      <c r="T55" s="392"/>
      <c r="U55" s="392"/>
      <c r="V55" s="392"/>
      <c r="W55" s="278" t="s">
        <v>6</v>
      </c>
      <c r="X55" s="375"/>
      <c r="Y55" s="376"/>
      <c r="Z55" s="376"/>
      <c r="AA55" s="376"/>
      <c r="AB55" s="376"/>
      <c r="AC55" s="376"/>
      <c r="AD55" s="376"/>
      <c r="AE55" s="380"/>
      <c r="AH55" s="199"/>
      <c r="AI55" s="199"/>
      <c r="AJ55" s="199"/>
      <c r="AK55" s="199"/>
      <c r="AL55" s="233"/>
      <c r="AM55" s="199"/>
      <c r="AN55" s="199"/>
      <c r="AO55" s="199"/>
      <c r="AP55" s="199"/>
      <c r="AQ55" s="199"/>
      <c r="AR55" s="199"/>
      <c r="AS55" s="199"/>
      <c r="AT55" s="199"/>
      <c r="AU55" s="199"/>
    </row>
    <row r="56" spans="1:47" s="202" customFormat="1" ht="18" customHeight="1">
      <c r="C56" s="400" t="s">
        <v>34</v>
      </c>
      <c r="D56" s="401"/>
      <c r="E56" s="401"/>
      <c r="F56" s="401"/>
      <c r="G56" s="402"/>
      <c r="H56" s="398"/>
      <c r="I56" s="399"/>
      <c r="J56" s="388">
        <f>IF(AH58=1,IFERROR(VLOOKUP(C41,単価表!$A$15:$D$23,4,1),0),IF(AH58=2,IFERROR(VLOOKUP(C41,単価表!$A$27:$D$35,4,1),0),))</f>
        <v>8800</v>
      </c>
      <c r="K56" s="410"/>
      <c r="L56" s="410"/>
      <c r="M56" s="410"/>
      <c r="N56" s="411" t="s">
        <v>6</v>
      </c>
      <c r="O56" s="413">
        <f>IF(J56&gt;0,SUM(O45:O48),)</f>
        <v>5</v>
      </c>
      <c r="P56" s="379" t="s">
        <v>15</v>
      </c>
      <c r="Q56" s="663">
        <v>12</v>
      </c>
      <c r="R56" s="409" t="s">
        <v>1</v>
      </c>
      <c r="S56" s="403">
        <f>J56*O56*Q56</f>
        <v>528000</v>
      </c>
      <c r="T56" s="404"/>
      <c r="U56" s="404"/>
      <c r="V56" s="404"/>
      <c r="W56" s="393" t="s">
        <v>6</v>
      </c>
      <c r="X56" s="375"/>
      <c r="Y56" s="376"/>
      <c r="Z56" s="376"/>
      <c r="AA56" s="376"/>
      <c r="AB56" s="376"/>
      <c r="AC56" s="376"/>
      <c r="AD56" s="376"/>
      <c r="AE56" s="380"/>
      <c r="AH56" s="279">
        <f>IF(H56="○",1,)</f>
        <v>0</v>
      </c>
      <c r="AI56" s="279"/>
      <c r="AJ56" s="279"/>
      <c r="AK56" s="279"/>
      <c r="AL56" s="279"/>
      <c r="AM56" s="199"/>
      <c r="AN56" s="199"/>
      <c r="AO56" s="199"/>
      <c r="AP56" s="199"/>
      <c r="AQ56" s="199"/>
      <c r="AR56" s="199"/>
      <c r="AS56" s="199"/>
      <c r="AT56" s="199"/>
      <c r="AU56" s="199"/>
    </row>
    <row r="57" spans="1:47" s="202" customFormat="1" ht="18" customHeight="1">
      <c r="C57" s="395" t="s">
        <v>35</v>
      </c>
      <c r="D57" s="396"/>
      <c r="E57" s="396"/>
      <c r="F57" s="396"/>
      <c r="G57" s="397"/>
      <c r="H57" s="398" t="s">
        <v>245</v>
      </c>
      <c r="I57" s="399"/>
      <c r="J57" s="405"/>
      <c r="K57" s="406"/>
      <c r="L57" s="406"/>
      <c r="M57" s="406"/>
      <c r="N57" s="412"/>
      <c r="O57" s="414"/>
      <c r="P57" s="415"/>
      <c r="Q57" s="664"/>
      <c r="R57" s="381"/>
      <c r="S57" s="405"/>
      <c r="T57" s="406"/>
      <c r="U57" s="406"/>
      <c r="V57" s="406"/>
      <c r="W57" s="394"/>
      <c r="X57" s="377"/>
      <c r="Y57" s="378"/>
      <c r="Z57" s="378"/>
      <c r="AA57" s="378"/>
      <c r="AB57" s="378"/>
      <c r="AC57" s="378"/>
      <c r="AD57" s="378"/>
      <c r="AE57" s="381"/>
      <c r="AH57" s="279">
        <f>IF(H57="○",2,)</f>
        <v>2</v>
      </c>
      <c r="AI57" s="279"/>
      <c r="AJ57" s="279"/>
      <c r="AK57" s="279"/>
      <c r="AL57" s="279"/>
      <c r="AM57" s="199"/>
      <c r="AN57" s="199"/>
      <c r="AO57" s="199"/>
      <c r="AP57" s="199"/>
      <c r="AQ57" s="199"/>
      <c r="AR57" s="199"/>
      <c r="AS57" s="199"/>
      <c r="AT57" s="199"/>
      <c r="AU57" s="199"/>
    </row>
    <row r="58" spans="1:47" s="202" customFormat="1" ht="18" customHeight="1">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1"/>
      <c r="AA58" s="281"/>
      <c r="AB58" s="281"/>
      <c r="AC58" s="281"/>
      <c r="AD58" s="281"/>
      <c r="AE58" s="282"/>
      <c r="AH58" s="279">
        <f>SUM(AH56:AH57)</f>
        <v>2</v>
      </c>
      <c r="AI58" s="279"/>
      <c r="AJ58" s="279"/>
      <c r="AK58" s="279"/>
      <c r="AL58" s="279"/>
      <c r="AM58" s="199"/>
      <c r="AN58" s="199"/>
      <c r="AO58" s="199"/>
      <c r="AP58" s="199"/>
      <c r="AQ58" s="199"/>
      <c r="AR58" s="199"/>
      <c r="AS58" s="199"/>
      <c r="AT58" s="199"/>
      <c r="AU58" s="199"/>
    </row>
    <row r="59" spans="1:47" s="202" customFormat="1" ht="18" customHeight="1">
      <c r="C59" s="283" t="s">
        <v>25</v>
      </c>
      <c r="AH59" s="199"/>
      <c r="AI59" s="199"/>
      <c r="AJ59" s="199"/>
      <c r="AK59" s="199"/>
      <c r="AL59" s="199"/>
      <c r="AM59" s="199"/>
      <c r="AN59" s="199"/>
      <c r="AO59" s="199"/>
      <c r="AP59" s="199"/>
      <c r="AQ59" s="199"/>
      <c r="AR59" s="199"/>
      <c r="AS59" s="199"/>
      <c r="AT59" s="199"/>
      <c r="AU59" s="199"/>
    </row>
    <row r="60" spans="1:47" s="202" customFormat="1" ht="18" customHeight="1">
      <c r="A60" s="68"/>
      <c r="B60" s="68"/>
      <c r="C60" s="326" t="s">
        <v>220</v>
      </c>
      <c r="D60" s="326"/>
      <c r="E60" s="326"/>
      <c r="F60" s="326"/>
      <c r="G60" s="326"/>
      <c r="H60" s="326"/>
      <c r="I60" s="326"/>
      <c r="J60" s="326"/>
      <c r="K60" s="326"/>
      <c r="L60" s="326"/>
      <c r="M60" s="326"/>
      <c r="N60" s="326"/>
      <c r="O60" s="326"/>
      <c r="P60" s="326"/>
      <c r="Q60" s="326"/>
      <c r="R60" s="326" t="s">
        <v>230</v>
      </c>
      <c r="S60" s="326"/>
      <c r="T60" s="326"/>
      <c r="U60" s="326"/>
      <c r="V60" s="326"/>
      <c r="W60" s="326"/>
      <c r="X60" s="326"/>
      <c r="Y60" s="326"/>
      <c r="Z60" s="326"/>
      <c r="AA60" s="326"/>
      <c r="AB60" s="326"/>
      <c r="AC60" s="326"/>
      <c r="AD60" s="326"/>
      <c r="AE60" s="326"/>
      <c r="AF60" s="326"/>
      <c r="AG60" s="68"/>
      <c r="AH60" s="199"/>
      <c r="AI60" s="199"/>
      <c r="AJ60" s="199"/>
      <c r="AK60" s="199"/>
      <c r="AL60" s="199"/>
      <c r="AM60" s="199"/>
      <c r="AN60" s="199"/>
      <c r="AO60" s="199"/>
      <c r="AP60" s="199"/>
      <c r="AQ60" s="199"/>
      <c r="AR60" s="199"/>
      <c r="AS60" s="199"/>
      <c r="AT60" s="199"/>
      <c r="AU60" s="199"/>
    </row>
    <row r="61" spans="1:47" s="202" customFormat="1" ht="18" customHeight="1">
      <c r="A61" s="68"/>
      <c r="B61" s="68"/>
      <c r="C61" s="326" t="s">
        <v>221</v>
      </c>
      <c r="D61" s="326"/>
      <c r="E61" s="326"/>
      <c r="F61" s="326"/>
      <c r="G61" s="326"/>
      <c r="H61" s="326"/>
      <c r="I61" s="326"/>
      <c r="J61" s="326"/>
      <c r="K61" s="326"/>
      <c r="L61" s="326"/>
      <c r="M61" s="326"/>
      <c r="N61" s="326"/>
      <c r="O61" s="326"/>
      <c r="P61" s="326"/>
      <c r="Q61" s="326"/>
      <c r="R61" s="326" t="s">
        <v>231</v>
      </c>
      <c r="S61" s="326"/>
      <c r="T61" s="326"/>
      <c r="U61" s="326"/>
      <c r="V61" s="326"/>
      <c r="W61" s="326"/>
      <c r="X61" s="326"/>
      <c r="Y61" s="326"/>
      <c r="Z61" s="326"/>
      <c r="AA61" s="326"/>
      <c r="AB61" s="326"/>
      <c r="AC61" s="326"/>
      <c r="AD61" s="326"/>
      <c r="AE61" s="326"/>
      <c r="AF61" s="326"/>
      <c r="AG61" s="68"/>
      <c r="AH61" s="199"/>
      <c r="AI61" s="199"/>
      <c r="AJ61" s="199"/>
      <c r="AK61" s="199"/>
      <c r="AL61" s="199"/>
      <c r="AM61" s="199"/>
      <c r="AN61" s="199"/>
      <c r="AO61" s="199"/>
      <c r="AP61" s="199"/>
      <c r="AQ61" s="199"/>
      <c r="AR61" s="199"/>
      <c r="AS61" s="199"/>
      <c r="AT61" s="199"/>
      <c r="AU61" s="199"/>
    </row>
    <row r="62" spans="1:47" s="202" customFormat="1" ht="18" customHeight="1">
      <c r="A62" s="68"/>
      <c r="B62" s="68"/>
      <c r="C62" s="326" t="s">
        <v>222</v>
      </c>
      <c r="D62" s="326"/>
      <c r="E62" s="326"/>
      <c r="F62" s="326"/>
      <c r="G62" s="326"/>
      <c r="H62" s="326"/>
      <c r="I62" s="326"/>
      <c r="J62" s="326"/>
      <c r="K62" s="326"/>
      <c r="L62" s="326"/>
      <c r="M62" s="326"/>
      <c r="N62" s="326"/>
      <c r="O62" s="326"/>
      <c r="P62" s="326"/>
      <c r="Q62" s="326"/>
      <c r="R62" s="326" t="s">
        <v>232</v>
      </c>
      <c r="S62" s="326"/>
      <c r="T62" s="326"/>
      <c r="U62" s="326"/>
      <c r="V62" s="326"/>
      <c r="W62" s="326"/>
      <c r="X62" s="326"/>
      <c r="Y62" s="326"/>
      <c r="Z62" s="326"/>
      <c r="AA62" s="326"/>
      <c r="AB62" s="326"/>
      <c r="AC62" s="326"/>
      <c r="AD62" s="326"/>
      <c r="AE62" s="326"/>
      <c r="AF62" s="326"/>
      <c r="AG62" s="68"/>
      <c r="AH62" s="199"/>
      <c r="AI62" s="199"/>
      <c r="AJ62" s="199"/>
      <c r="AK62" s="199"/>
      <c r="AL62" s="199"/>
      <c r="AM62" s="199"/>
      <c r="AN62" s="199"/>
      <c r="AO62" s="199"/>
      <c r="AP62" s="199"/>
      <c r="AQ62" s="199"/>
      <c r="AR62" s="199"/>
      <c r="AS62" s="199"/>
      <c r="AT62" s="199"/>
      <c r="AU62" s="199"/>
    </row>
    <row r="63" spans="1:47" s="202" customFormat="1" ht="18" customHeight="1">
      <c r="A63" s="68"/>
      <c r="B63" s="215"/>
      <c r="C63" s="326" t="s">
        <v>223</v>
      </c>
      <c r="D63" s="327"/>
      <c r="E63" s="327"/>
      <c r="F63" s="327"/>
      <c r="G63" s="327"/>
      <c r="H63" s="327"/>
      <c r="I63" s="327"/>
      <c r="J63" s="327"/>
      <c r="K63" s="327"/>
      <c r="L63" s="327"/>
      <c r="M63" s="327"/>
      <c r="N63" s="327"/>
      <c r="O63" s="327"/>
      <c r="P63" s="327"/>
      <c r="Q63" s="327"/>
      <c r="R63" s="328" t="s">
        <v>235</v>
      </c>
      <c r="S63" s="327"/>
      <c r="T63" s="327"/>
      <c r="U63" s="327"/>
      <c r="V63" s="327"/>
      <c r="W63" s="327"/>
      <c r="X63" s="327"/>
      <c r="Y63" s="327"/>
      <c r="Z63" s="327"/>
      <c r="AA63" s="327"/>
      <c r="AB63" s="327"/>
      <c r="AC63" s="327"/>
      <c r="AD63" s="327"/>
      <c r="AE63" s="327"/>
      <c r="AF63" s="329"/>
      <c r="AG63" s="215"/>
      <c r="AH63" s="199"/>
      <c r="AI63" s="199"/>
      <c r="AJ63" s="199"/>
      <c r="AK63" s="199"/>
      <c r="AL63" s="199"/>
      <c r="AM63" s="199"/>
      <c r="AN63" s="199"/>
      <c r="AO63" s="199"/>
      <c r="AP63" s="199"/>
      <c r="AQ63" s="199"/>
      <c r="AR63" s="199"/>
      <c r="AS63" s="199"/>
      <c r="AT63" s="199"/>
      <c r="AU63" s="199"/>
    </row>
    <row r="64" spans="1:47" s="202" customFormat="1" ht="18" customHeight="1">
      <c r="A64" s="325"/>
      <c r="B64" s="325"/>
      <c r="C64" s="326" t="s">
        <v>224</v>
      </c>
      <c r="D64" s="327"/>
      <c r="E64" s="327"/>
      <c r="F64" s="327"/>
      <c r="G64" s="327"/>
      <c r="H64" s="327"/>
      <c r="I64" s="327"/>
      <c r="J64" s="327"/>
      <c r="K64" s="327"/>
      <c r="L64" s="327"/>
      <c r="M64" s="327"/>
      <c r="N64" s="327"/>
      <c r="O64" s="327"/>
      <c r="P64" s="327"/>
      <c r="Q64" s="327"/>
      <c r="R64" s="328" t="s">
        <v>236</v>
      </c>
      <c r="S64" s="327"/>
      <c r="T64" s="327"/>
      <c r="U64" s="327"/>
      <c r="V64" s="327"/>
      <c r="W64" s="327"/>
      <c r="X64" s="327"/>
      <c r="Y64" s="327"/>
      <c r="Z64" s="327"/>
      <c r="AA64" s="327"/>
      <c r="AB64" s="327"/>
      <c r="AC64" s="327"/>
      <c r="AD64" s="327"/>
      <c r="AE64" s="327"/>
      <c r="AF64" s="326"/>
      <c r="AG64" s="68"/>
      <c r="AH64" s="199"/>
      <c r="AI64" s="199"/>
      <c r="AJ64" s="199"/>
      <c r="AK64" s="199"/>
      <c r="AL64" s="199"/>
      <c r="AM64" s="199"/>
      <c r="AN64" s="199"/>
      <c r="AO64" s="199"/>
      <c r="AP64" s="199"/>
      <c r="AQ64" s="199"/>
      <c r="AR64" s="199"/>
      <c r="AS64" s="199"/>
      <c r="AT64" s="199"/>
      <c r="AU64" s="199"/>
    </row>
    <row r="65" spans="1:47" s="202" customFormat="1" ht="18" customHeight="1">
      <c r="A65" s="68"/>
      <c r="B65" s="68"/>
      <c r="C65" s="326" t="s">
        <v>225</v>
      </c>
      <c r="D65" s="326"/>
      <c r="E65" s="326"/>
      <c r="F65" s="326"/>
      <c r="G65" s="326"/>
      <c r="H65" s="326"/>
      <c r="I65" s="326"/>
      <c r="J65" s="326"/>
      <c r="K65" s="326"/>
      <c r="L65" s="326"/>
      <c r="M65" s="326"/>
      <c r="N65" s="326"/>
      <c r="O65" s="326"/>
      <c r="P65" s="326"/>
      <c r="Q65" s="326"/>
      <c r="R65" s="326" t="s">
        <v>233</v>
      </c>
      <c r="S65" s="326"/>
      <c r="T65" s="326"/>
      <c r="U65" s="326"/>
      <c r="V65" s="326"/>
      <c r="W65" s="326"/>
      <c r="X65" s="326"/>
      <c r="Y65" s="326"/>
      <c r="Z65" s="326"/>
      <c r="AA65" s="326"/>
      <c r="AB65" s="326"/>
      <c r="AC65" s="326"/>
      <c r="AD65" s="326"/>
      <c r="AE65" s="326"/>
      <c r="AF65" s="326"/>
      <c r="AG65" s="68"/>
      <c r="AH65" s="199"/>
      <c r="AI65" s="199"/>
      <c r="AJ65" s="199"/>
      <c r="AK65" s="199"/>
      <c r="AL65" s="199"/>
      <c r="AM65" s="199"/>
      <c r="AN65" s="199"/>
      <c r="AO65" s="199"/>
      <c r="AP65" s="199"/>
      <c r="AQ65" s="199"/>
      <c r="AR65" s="199"/>
      <c r="AS65" s="199"/>
      <c r="AT65" s="199"/>
      <c r="AU65" s="199"/>
    </row>
    <row r="66" spans="1:47" s="202" customFormat="1" ht="18" customHeight="1">
      <c r="A66" s="68"/>
      <c r="B66" s="68"/>
      <c r="C66" s="327" t="s">
        <v>226</v>
      </c>
      <c r="D66" s="326"/>
      <c r="E66" s="326"/>
      <c r="F66" s="326"/>
      <c r="G66" s="326"/>
      <c r="H66" s="326"/>
      <c r="I66" s="326"/>
      <c r="J66" s="326"/>
      <c r="K66" s="326"/>
      <c r="L66" s="326"/>
      <c r="M66" s="326"/>
      <c r="N66" s="326"/>
      <c r="O66" s="326"/>
      <c r="P66" s="326"/>
      <c r="Q66" s="326"/>
      <c r="R66" s="326" t="s">
        <v>234</v>
      </c>
      <c r="S66" s="326"/>
      <c r="T66" s="326"/>
      <c r="U66" s="326"/>
      <c r="V66" s="326"/>
      <c r="W66" s="326"/>
      <c r="X66" s="326"/>
      <c r="Y66" s="326"/>
      <c r="Z66" s="326"/>
      <c r="AA66" s="326"/>
      <c r="AB66" s="326"/>
      <c r="AC66" s="326"/>
      <c r="AD66" s="326"/>
      <c r="AE66" s="326"/>
      <c r="AF66" s="326"/>
      <c r="AG66" s="68"/>
      <c r="AH66" s="199"/>
      <c r="AI66" s="199"/>
      <c r="AJ66" s="199"/>
      <c r="AK66" s="199"/>
      <c r="AL66" s="199"/>
      <c r="AM66" s="199"/>
      <c r="AN66" s="199"/>
      <c r="AO66" s="199"/>
      <c r="AP66" s="199"/>
      <c r="AQ66" s="199"/>
      <c r="AR66" s="199"/>
      <c r="AS66" s="199"/>
      <c r="AT66" s="199"/>
      <c r="AU66" s="199"/>
    </row>
    <row r="67" spans="1:47" s="202" customFormat="1" ht="18" customHeight="1">
      <c r="A67" s="68"/>
      <c r="B67" s="68"/>
      <c r="C67" s="326" t="s">
        <v>237</v>
      </c>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68"/>
      <c r="AH67" s="199"/>
      <c r="AI67" s="199"/>
      <c r="AJ67" s="199"/>
      <c r="AK67" s="199"/>
      <c r="AL67" s="199"/>
      <c r="AM67" s="199"/>
      <c r="AN67" s="199"/>
      <c r="AO67" s="199"/>
      <c r="AP67" s="199"/>
      <c r="AQ67" s="199"/>
      <c r="AR67" s="199"/>
      <c r="AS67" s="199"/>
      <c r="AT67" s="199"/>
      <c r="AU67" s="199"/>
    </row>
    <row r="68" spans="1:47" s="202" customFormat="1" ht="18" customHeight="1">
      <c r="A68" s="68"/>
      <c r="B68" s="68"/>
      <c r="C68" s="326" t="s">
        <v>238</v>
      </c>
      <c r="D68" s="326"/>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68"/>
      <c r="AH68" s="199"/>
      <c r="AI68" s="199"/>
      <c r="AJ68" s="199"/>
      <c r="AK68" s="199"/>
      <c r="AL68" s="199"/>
      <c r="AM68" s="199"/>
      <c r="AN68" s="199"/>
      <c r="AO68" s="199"/>
      <c r="AP68" s="199"/>
      <c r="AQ68" s="199"/>
      <c r="AR68" s="199"/>
      <c r="AS68" s="199"/>
      <c r="AT68" s="199"/>
      <c r="AU68" s="199"/>
    </row>
    <row r="69" spans="1:47" s="202" customFormat="1" ht="18" customHeight="1">
      <c r="A69" s="68"/>
      <c r="B69" s="68"/>
      <c r="C69" s="326" t="s">
        <v>227</v>
      </c>
      <c r="D69" s="326"/>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68"/>
      <c r="AH69" s="199"/>
      <c r="AI69" s="199"/>
      <c r="AJ69" s="199"/>
      <c r="AK69" s="199"/>
      <c r="AL69" s="199"/>
      <c r="AM69" s="199"/>
      <c r="AN69" s="199"/>
      <c r="AO69" s="199"/>
      <c r="AP69" s="199"/>
      <c r="AQ69" s="199"/>
      <c r="AR69" s="199"/>
      <c r="AS69" s="199"/>
      <c r="AT69" s="199"/>
      <c r="AU69" s="199"/>
    </row>
    <row r="70" spans="1:47" s="202" customFormat="1" ht="18" customHeight="1">
      <c r="A70" s="68"/>
      <c r="B70" s="68"/>
      <c r="C70" s="326" t="s">
        <v>228</v>
      </c>
      <c r="D70" s="326"/>
      <c r="E70" s="326"/>
      <c r="F70" s="326"/>
      <c r="G70" s="326"/>
      <c r="H70" s="326"/>
      <c r="I70" s="326"/>
      <c r="J70" s="326"/>
      <c r="K70" s="326"/>
      <c r="L70" s="326"/>
      <c r="M70" s="326"/>
      <c r="N70" s="326"/>
      <c r="O70" s="326"/>
      <c r="P70" s="326"/>
      <c r="Q70" s="326"/>
      <c r="R70" s="326"/>
      <c r="S70" s="326"/>
      <c r="T70" s="326"/>
      <c r="U70" s="326"/>
      <c r="V70" s="326"/>
      <c r="W70" s="326"/>
      <c r="X70" s="326"/>
      <c r="Y70" s="326"/>
      <c r="Z70" s="326"/>
      <c r="AA70" s="326"/>
      <c r="AB70" s="326"/>
      <c r="AC70" s="326"/>
      <c r="AD70" s="326"/>
      <c r="AE70" s="326"/>
      <c r="AF70" s="326"/>
      <c r="AG70" s="68"/>
      <c r="AH70" s="199"/>
      <c r="AI70" s="199"/>
      <c r="AJ70" s="199"/>
      <c r="AK70" s="199"/>
      <c r="AL70" s="199"/>
      <c r="AM70" s="199"/>
      <c r="AN70" s="199"/>
      <c r="AO70" s="199"/>
      <c r="AP70" s="199"/>
      <c r="AQ70" s="199"/>
      <c r="AR70" s="199"/>
      <c r="AS70" s="199"/>
      <c r="AT70" s="199"/>
      <c r="AU70" s="199"/>
    </row>
    <row r="71" spans="1:47" s="202" customFormat="1" ht="18" customHeight="1">
      <c r="A71" s="68"/>
      <c r="B71" s="68"/>
      <c r="C71" s="326" t="s">
        <v>239</v>
      </c>
      <c r="D71" s="326"/>
      <c r="E71" s="326"/>
      <c r="F71" s="326"/>
      <c r="G71" s="326"/>
      <c r="H71" s="326"/>
      <c r="I71" s="326"/>
      <c r="J71" s="326"/>
      <c r="K71" s="326"/>
      <c r="L71" s="326"/>
      <c r="M71" s="326"/>
      <c r="N71" s="326"/>
      <c r="O71" s="326"/>
      <c r="P71" s="326"/>
      <c r="Q71" s="326"/>
      <c r="R71" s="326"/>
      <c r="S71" s="326"/>
      <c r="T71" s="326"/>
      <c r="U71" s="326"/>
      <c r="V71" s="326"/>
      <c r="W71" s="326"/>
      <c r="X71" s="326"/>
      <c r="Y71" s="326"/>
      <c r="Z71" s="326"/>
      <c r="AA71" s="326"/>
      <c r="AB71" s="326"/>
      <c r="AC71" s="326"/>
      <c r="AD71" s="326"/>
      <c r="AE71" s="326"/>
      <c r="AF71" s="326"/>
      <c r="AG71" s="68"/>
      <c r="AH71" s="199"/>
      <c r="AI71" s="199"/>
      <c r="AJ71" s="199"/>
      <c r="AK71" s="199"/>
      <c r="AL71" s="199"/>
      <c r="AM71" s="199"/>
      <c r="AN71" s="199"/>
      <c r="AO71" s="199"/>
      <c r="AP71" s="199"/>
      <c r="AQ71" s="199"/>
      <c r="AR71" s="199"/>
      <c r="AS71" s="199"/>
      <c r="AT71" s="199"/>
      <c r="AU71" s="199"/>
    </row>
    <row r="72" spans="1:47" s="202" customFormat="1" ht="18" customHeight="1">
      <c r="A72" s="68"/>
      <c r="B72" s="68"/>
      <c r="C72" s="326" t="s">
        <v>229</v>
      </c>
      <c r="D72" s="326"/>
      <c r="E72" s="326"/>
      <c r="F72" s="326"/>
      <c r="G72" s="326"/>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F72" s="326"/>
      <c r="AG72" s="68"/>
      <c r="AH72" s="199"/>
      <c r="AI72" s="199"/>
      <c r="AJ72" s="199"/>
      <c r="AK72" s="199"/>
      <c r="AL72" s="199"/>
      <c r="AM72" s="199"/>
      <c r="AN72" s="199"/>
      <c r="AO72" s="199"/>
      <c r="AP72" s="199"/>
      <c r="AQ72" s="199"/>
      <c r="AR72" s="199"/>
      <c r="AS72" s="199"/>
      <c r="AT72" s="199"/>
      <c r="AU72" s="199"/>
    </row>
    <row r="73" spans="1:47" s="202" customFormat="1" ht="18" customHeight="1">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199"/>
      <c r="AI73" s="199"/>
      <c r="AJ73" s="199"/>
      <c r="AK73" s="199"/>
      <c r="AL73" s="199"/>
      <c r="AM73" s="199"/>
      <c r="AN73" s="199"/>
      <c r="AO73" s="199"/>
      <c r="AP73" s="199"/>
      <c r="AQ73" s="199"/>
      <c r="AR73" s="199"/>
      <c r="AS73" s="199"/>
      <c r="AT73" s="199"/>
      <c r="AU73" s="199"/>
    </row>
    <row r="74" spans="1:47" s="202" customFormat="1" ht="18" customHeight="1">
      <c r="AH74" s="199"/>
      <c r="AI74" s="199"/>
      <c r="AJ74" s="199"/>
      <c r="AK74" s="199"/>
      <c r="AL74" s="199"/>
      <c r="AM74" s="199"/>
      <c r="AN74" s="199"/>
      <c r="AO74" s="199"/>
      <c r="AP74" s="199"/>
      <c r="AQ74" s="199"/>
      <c r="AR74" s="199"/>
      <c r="AS74" s="199"/>
      <c r="AT74" s="199"/>
      <c r="AU74" s="199"/>
    </row>
    <row r="75" spans="1:47" s="202" customFormat="1" ht="18" customHeight="1">
      <c r="C75" s="201"/>
      <c r="D75" s="201"/>
      <c r="E75" s="201"/>
      <c r="F75" s="201"/>
      <c r="G75" s="201"/>
      <c r="H75" s="201"/>
      <c r="I75" s="201"/>
      <c r="J75" s="201"/>
      <c r="K75" s="201"/>
      <c r="L75" s="201"/>
      <c r="M75" s="201"/>
      <c r="N75" s="201"/>
      <c r="O75" s="201"/>
      <c r="P75" s="201"/>
      <c r="Q75" s="201"/>
      <c r="R75" s="201"/>
      <c r="S75" s="201"/>
      <c r="T75" s="201"/>
      <c r="U75" s="201"/>
      <c r="V75" s="201"/>
      <c r="W75" s="201"/>
      <c r="X75" s="201"/>
      <c r="AH75" s="199"/>
      <c r="AI75" s="199"/>
      <c r="AJ75" s="199"/>
      <c r="AK75" s="199"/>
      <c r="AL75" s="199"/>
      <c r="AM75" s="199"/>
      <c r="AN75" s="199"/>
      <c r="AO75" s="199"/>
      <c r="AP75" s="199"/>
      <c r="AQ75" s="199"/>
      <c r="AR75" s="199"/>
      <c r="AS75" s="199"/>
      <c r="AT75" s="199"/>
      <c r="AU75" s="199"/>
    </row>
  </sheetData>
  <sheetProtection sheet="1" formatCells="0" formatColumns="0" formatRows="0" autoFilter="0"/>
  <protectedRanges>
    <protectedRange sqref="H56:H57" name="範囲1"/>
  </protectedRanges>
  <mergeCells count="64">
    <mergeCell ref="L36:P37"/>
    <mergeCell ref="T9:V9"/>
    <mergeCell ref="W9:AF9"/>
    <mergeCell ref="T11:V12"/>
    <mergeCell ref="W11:AF12"/>
    <mergeCell ref="T14:V14"/>
    <mergeCell ref="W14:AF14"/>
    <mergeCell ref="T16:V17"/>
    <mergeCell ref="W16:AF17"/>
    <mergeCell ref="T19:V20"/>
    <mergeCell ref="W19:AF20"/>
    <mergeCell ref="C26:AE27"/>
    <mergeCell ref="C40:D40"/>
    <mergeCell ref="C43:I43"/>
    <mergeCell ref="J43:N44"/>
    <mergeCell ref="O43:P44"/>
    <mergeCell ref="Q43:R44"/>
    <mergeCell ref="X43:AE44"/>
    <mergeCell ref="C44:I44"/>
    <mergeCell ref="C45:I45"/>
    <mergeCell ref="J45:M45"/>
    <mergeCell ref="S45:V45"/>
    <mergeCell ref="X45:AD48"/>
    <mergeCell ref="AE45:AE48"/>
    <mergeCell ref="C46:I46"/>
    <mergeCell ref="J46:M46"/>
    <mergeCell ref="S46:V46"/>
    <mergeCell ref="S43:W44"/>
    <mergeCell ref="X51:AE52"/>
    <mergeCell ref="C52:I52"/>
    <mergeCell ref="C47:I47"/>
    <mergeCell ref="J47:M47"/>
    <mergeCell ref="S47:V47"/>
    <mergeCell ref="C48:I48"/>
    <mergeCell ref="J48:M48"/>
    <mergeCell ref="S48:V48"/>
    <mergeCell ref="C51:I51"/>
    <mergeCell ref="J51:N52"/>
    <mergeCell ref="O51:P52"/>
    <mergeCell ref="Q51:R52"/>
    <mergeCell ref="S51:W52"/>
    <mergeCell ref="C53:I53"/>
    <mergeCell ref="J53:M53"/>
    <mergeCell ref="S53:V53"/>
    <mergeCell ref="X53:AD57"/>
    <mergeCell ref="AE53:AE57"/>
    <mergeCell ref="C54:I54"/>
    <mergeCell ref="J54:M54"/>
    <mergeCell ref="S54:V54"/>
    <mergeCell ref="C55:I55"/>
    <mergeCell ref="J55:M55"/>
    <mergeCell ref="W56:W57"/>
    <mergeCell ref="C57:G57"/>
    <mergeCell ref="H57:I57"/>
    <mergeCell ref="S55:V55"/>
    <mergeCell ref="C56:G56"/>
    <mergeCell ref="H56:I56"/>
    <mergeCell ref="R56:R57"/>
    <mergeCell ref="S56:V57"/>
    <mergeCell ref="J56:M57"/>
    <mergeCell ref="N56:N57"/>
    <mergeCell ref="O56:O57"/>
    <mergeCell ref="P56:P57"/>
    <mergeCell ref="Q56:Q57"/>
  </mergeCells>
  <phoneticPr fontId="4"/>
  <dataValidations count="2">
    <dataValidation type="list" allowBlank="1" showInputMessage="1" showErrorMessage="1" sqref="H56:I56" xr:uid="{0506A69F-A792-4960-95D7-555C060E5F17}">
      <formula1>"   ,○"</formula1>
    </dataValidation>
    <dataValidation type="list" allowBlank="1" showInputMessage="1" showErrorMessage="1" sqref="H57:I57" xr:uid="{0D177CF6-68F6-48FB-98A6-2FE5445BDA23}">
      <formula1>" ,○"</formula1>
    </dataValidation>
  </dataValidations>
  <printOptions horizontalCentered="1" verticalCentered="1"/>
  <pageMargins left="0" right="0" top="0" bottom="0" header="0.31496062992125984" footer="0.31496062992125984"/>
  <pageSetup paperSize="9" scale="69" orientation="portrait" blackAndWhite="1" r:id="rId1"/>
  <headerFooter alignWithMargins="0"/>
  <colBreaks count="1" manualBreakCount="1">
    <brk id="33" max="6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02534-F895-4A37-AD3C-DFFDE62A11F4}">
  <dimension ref="A1:AO35"/>
  <sheetViews>
    <sheetView showGridLines="0" view="pageBreakPreview" topLeftCell="A11" zoomScale="85" zoomScaleNormal="100" zoomScaleSheetLayoutView="85" workbookViewId="0">
      <selection activeCell="U5" sqref="U5"/>
    </sheetView>
  </sheetViews>
  <sheetFormatPr defaultColWidth="3" defaultRowHeight="13"/>
  <cols>
    <col min="1" max="1" width="3" style="300" customWidth="1"/>
    <col min="2" max="24" width="3" style="69"/>
    <col min="25" max="25" width="4.08984375" style="69" bestFit="1" customWidth="1"/>
    <col min="26" max="256" width="3" style="69"/>
    <col min="257" max="257" width="3" style="69" customWidth="1"/>
    <col min="258" max="512" width="3" style="69"/>
    <col min="513" max="513" width="3" style="69" customWidth="1"/>
    <col min="514" max="768" width="3" style="69"/>
    <col min="769" max="769" width="3" style="69" customWidth="1"/>
    <col min="770" max="1024" width="3" style="69"/>
    <col min="1025" max="1025" width="3" style="69" customWidth="1"/>
    <col min="1026" max="1280" width="3" style="69"/>
    <col min="1281" max="1281" width="3" style="69" customWidth="1"/>
    <col min="1282" max="1536" width="3" style="69"/>
    <col min="1537" max="1537" width="3" style="69" customWidth="1"/>
    <col min="1538" max="1792" width="3" style="69"/>
    <col min="1793" max="1793" width="3" style="69" customWidth="1"/>
    <col min="1794" max="2048" width="3" style="69"/>
    <col min="2049" max="2049" width="3" style="69" customWidth="1"/>
    <col min="2050" max="2304" width="3" style="69"/>
    <col min="2305" max="2305" width="3" style="69" customWidth="1"/>
    <col min="2306" max="2560" width="3" style="69"/>
    <col min="2561" max="2561" width="3" style="69" customWidth="1"/>
    <col min="2562" max="2816" width="3" style="69"/>
    <col min="2817" max="2817" width="3" style="69" customWidth="1"/>
    <col min="2818" max="3072" width="3" style="69"/>
    <col min="3073" max="3073" width="3" style="69" customWidth="1"/>
    <col min="3074" max="3328" width="3" style="69"/>
    <col min="3329" max="3329" width="3" style="69" customWidth="1"/>
    <col min="3330" max="3584" width="3" style="69"/>
    <col min="3585" max="3585" width="3" style="69" customWidth="1"/>
    <col min="3586" max="3840" width="3" style="69"/>
    <col min="3841" max="3841" width="3" style="69" customWidth="1"/>
    <col min="3842" max="4096" width="3" style="69"/>
    <col min="4097" max="4097" width="3" style="69" customWidth="1"/>
    <col min="4098" max="4352" width="3" style="69"/>
    <col min="4353" max="4353" width="3" style="69" customWidth="1"/>
    <col min="4354" max="4608" width="3" style="69"/>
    <col min="4609" max="4609" width="3" style="69" customWidth="1"/>
    <col min="4610" max="4864" width="3" style="69"/>
    <col min="4865" max="4865" width="3" style="69" customWidth="1"/>
    <col min="4866" max="5120" width="3" style="69"/>
    <col min="5121" max="5121" width="3" style="69" customWidth="1"/>
    <col min="5122" max="5376" width="3" style="69"/>
    <col min="5377" max="5377" width="3" style="69" customWidth="1"/>
    <col min="5378" max="5632" width="3" style="69"/>
    <col min="5633" max="5633" width="3" style="69" customWidth="1"/>
    <col min="5634" max="5888" width="3" style="69"/>
    <col min="5889" max="5889" width="3" style="69" customWidth="1"/>
    <col min="5890" max="6144" width="3" style="69"/>
    <col min="6145" max="6145" width="3" style="69" customWidth="1"/>
    <col min="6146" max="6400" width="3" style="69"/>
    <col min="6401" max="6401" width="3" style="69" customWidth="1"/>
    <col min="6402" max="6656" width="3" style="69"/>
    <col min="6657" max="6657" width="3" style="69" customWidth="1"/>
    <col min="6658" max="6912" width="3" style="69"/>
    <col min="6913" max="6913" width="3" style="69" customWidth="1"/>
    <col min="6914" max="7168" width="3" style="69"/>
    <col min="7169" max="7169" width="3" style="69" customWidth="1"/>
    <col min="7170" max="7424" width="3" style="69"/>
    <col min="7425" max="7425" width="3" style="69" customWidth="1"/>
    <col min="7426" max="7680" width="3" style="69"/>
    <col min="7681" max="7681" width="3" style="69" customWidth="1"/>
    <col min="7682" max="7936" width="3" style="69"/>
    <col min="7937" max="7937" width="3" style="69" customWidth="1"/>
    <col min="7938" max="8192" width="3" style="69"/>
    <col min="8193" max="8193" width="3" style="69" customWidth="1"/>
    <col min="8194" max="8448" width="3" style="69"/>
    <col min="8449" max="8449" width="3" style="69" customWidth="1"/>
    <col min="8450" max="8704" width="3" style="69"/>
    <col min="8705" max="8705" width="3" style="69" customWidth="1"/>
    <col min="8706" max="8960" width="3" style="69"/>
    <col min="8961" max="8961" width="3" style="69" customWidth="1"/>
    <col min="8962" max="9216" width="3" style="69"/>
    <col min="9217" max="9217" width="3" style="69" customWidth="1"/>
    <col min="9218" max="9472" width="3" style="69"/>
    <col min="9473" max="9473" width="3" style="69" customWidth="1"/>
    <col min="9474" max="9728" width="3" style="69"/>
    <col min="9729" max="9729" width="3" style="69" customWidth="1"/>
    <col min="9730" max="9984" width="3" style="69"/>
    <col min="9985" max="9985" width="3" style="69" customWidth="1"/>
    <col min="9986" max="10240" width="3" style="69"/>
    <col min="10241" max="10241" width="3" style="69" customWidth="1"/>
    <col min="10242" max="10496" width="3" style="69"/>
    <col min="10497" max="10497" width="3" style="69" customWidth="1"/>
    <col min="10498" max="10752" width="3" style="69"/>
    <col min="10753" max="10753" width="3" style="69" customWidth="1"/>
    <col min="10754" max="11008" width="3" style="69"/>
    <col min="11009" max="11009" width="3" style="69" customWidth="1"/>
    <col min="11010" max="11264" width="3" style="69"/>
    <col min="11265" max="11265" width="3" style="69" customWidth="1"/>
    <col min="11266" max="11520" width="3" style="69"/>
    <col min="11521" max="11521" width="3" style="69" customWidth="1"/>
    <col min="11522" max="11776" width="3" style="69"/>
    <col min="11777" max="11777" width="3" style="69" customWidth="1"/>
    <col min="11778" max="12032" width="3" style="69"/>
    <col min="12033" max="12033" width="3" style="69" customWidth="1"/>
    <col min="12034" max="12288" width="3" style="69"/>
    <col min="12289" max="12289" width="3" style="69" customWidth="1"/>
    <col min="12290" max="12544" width="3" style="69"/>
    <col min="12545" max="12545" width="3" style="69" customWidth="1"/>
    <col min="12546" max="12800" width="3" style="69"/>
    <col min="12801" max="12801" width="3" style="69" customWidth="1"/>
    <col min="12802" max="13056" width="3" style="69"/>
    <col min="13057" max="13057" width="3" style="69" customWidth="1"/>
    <col min="13058" max="13312" width="3" style="69"/>
    <col min="13313" max="13313" width="3" style="69" customWidth="1"/>
    <col min="13314" max="13568" width="3" style="69"/>
    <col min="13569" max="13569" width="3" style="69" customWidth="1"/>
    <col min="13570" max="13824" width="3" style="69"/>
    <col min="13825" max="13825" width="3" style="69" customWidth="1"/>
    <col min="13826" max="14080" width="3" style="69"/>
    <col min="14081" max="14081" width="3" style="69" customWidth="1"/>
    <col min="14082" max="14336" width="3" style="69"/>
    <col min="14337" max="14337" width="3" style="69" customWidth="1"/>
    <col min="14338" max="14592" width="3" style="69"/>
    <col min="14593" max="14593" width="3" style="69" customWidth="1"/>
    <col min="14594" max="14848" width="3" style="69"/>
    <col min="14849" max="14849" width="3" style="69" customWidth="1"/>
    <col min="14850" max="15104" width="3" style="69"/>
    <col min="15105" max="15105" width="3" style="69" customWidth="1"/>
    <col min="15106" max="15360" width="3" style="69"/>
    <col min="15361" max="15361" width="3" style="69" customWidth="1"/>
    <col min="15362" max="15616" width="3" style="69"/>
    <col min="15617" max="15617" width="3" style="69" customWidth="1"/>
    <col min="15618" max="15872" width="3" style="69"/>
    <col min="15873" max="15873" width="3" style="69" customWidth="1"/>
    <col min="15874" max="16128" width="3" style="69"/>
    <col min="16129" max="16129" width="3" style="69" customWidth="1"/>
    <col min="16130" max="16384" width="3" style="69"/>
  </cols>
  <sheetData>
    <row r="1" spans="1:41" ht="14">
      <c r="A1" s="68" t="s">
        <v>208</v>
      </c>
    </row>
    <row r="2" spans="1:41" s="71" customFormat="1" ht="16.5">
      <c r="A2" s="70"/>
      <c r="P2" s="70" t="s">
        <v>60</v>
      </c>
      <c r="R2" s="581">
        <v>6</v>
      </c>
      <c r="S2" s="581"/>
      <c r="T2" s="71" t="s">
        <v>61</v>
      </c>
    </row>
    <row r="4" spans="1:41" s="243" customFormat="1" ht="14">
      <c r="A4" s="68"/>
      <c r="X4" s="68" t="s">
        <v>62</v>
      </c>
      <c r="AB4" s="582" t="str">
        <f>'【記入例】(区外)交付申請書'!W14</f>
        <v>〇〇保育園</v>
      </c>
      <c r="AC4" s="582"/>
      <c r="AD4" s="582"/>
      <c r="AE4" s="582"/>
      <c r="AF4" s="582"/>
      <c r="AG4" s="582"/>
      <c r="AH4" s="582"/>
      <c r="AI4" s="582"/>
      <c r="AJ4" s="582"/>
      <c r="AK4" s="582"/>
      <c r="AL4" s="582"/>
      <c r="AM4" s="582"/>
      <c r="AN4" s="582"/>
      <c r="AO4" s="582"/>
    </row>
    <row r="5" spans="1:41" s="243" customFormat="1" ht="14">
      <c r="A5" s="68"/>
    </row>
    <row r="6" spans="1:41" s="243" customFormat="1" ht="14">
      <c r="A6" s="68" t="s">
        <v>63</v>
      </c>
    </row>
    <row r="7" spans="1:41" s="243" customFormat="1" ht="14">
      <c r="A7" s="68"/>
    </row>
    <row r="8" spans="1:41" s="243" customFormat="1" ht="14">
      <c r="A8" s="68" t="s">
        <v>64</v>
      </c>
      <c r="J8" s="243" t="s">
        <v>65</v>
      </c>
    </row>
    <row r="9" spans="1:41" s="243" customFormat="1" ht="14">
      <c r="A9" s="68"/>
    </row>
    <row r="10" spans="1:41" s="243" customFormat="1" ht="14">
      <c r="A10" s="68" t="s">
        <v>66</v>
      </c>
      <c r="J10" s="583" t="str">
        <f>'【記入例】(区外)交付申請書'!W16</f>
        <v>東京都△△区□□１－１－１　〇〇ビル</v>
      </c>
      <c r="K10" s="583"/>
      <c r="L10" s="583"/>
      <c r="M10" s="583"/>
      <c r="N10" s="583"/>
      <c r="O10" s="583"/>
      <c r="P10" s="583"/>
      <c r="Q10" s="583"/>
      <c r="R10" s="583"/>
      <c r="S10" s="583"/>
      <c r="T10" s="583"/>
      <c r="U10" s="583"/>
      <c r="V10" s="583"/>
      <c r="W10" s="583"/>
      <c r="X10" s="583"/>
      <c r="Y10" s="583"/>
      <c r="Z10" s="583"/>
      <c r="AA10" s="583"/>
      <c r="AB10" s="583"/>
      <c r="AC10" s="583"/>
      <c r="AD10" s="583"/>
    </row>
    <row r="11" spans="1:41" s="243" customFormat="1" ht="14">
      <c r="A11" s="68"/>
    </row>
    <row r="12" spans="1:41" s="243" customFormat="1" ht="14">
      <c r="A12" s="68" t="s">
        <v>67</v>
      </c>
      <c r="J12" s="73" t="s">
        <v>60</v>
      </c>
      <c r="K12" s="73"/>
      <c r="L12" s="310">
        <v>6</v>
      </c>
      <c r="M12" s="73" t="s">
        <v>68</v>
      </c>
      <c r="N12" s="310">
        <v>4</v>
      </c>
      <c r="O12" s="73" t="s">
        <v>69</v>
      </c>
      <c r="P12" s="310">
        <v>1</v>
      </c>
      <c r="Q12" s="73" t="s">
        <v>2</v>
      </c>
      <c r="R12" s="73" t="s">
        <v>46</v>
      </c>
      <c r="S12" s="73" t="s">
        <v>60</v>
      </c>
      <c r="T12" s="72"/>
      <c r="U12" s="310">
        <v>7</v>
      </c>
      <c r="V12" s="73" t="s">
        <v>0</v>
      </c>
      <c r="W12" s="310">
        <v>3</v>
      </c>
      <c r="X12" s="73" t="s">
        <v>69</v>
      </c>
      <c r="Y12" s="310">
        <v>31</v>
      </c>
      <c r="Z12" s="73" t="s">
        <v>2</v>
      </c>
    </row>
    <row r="13" spans="1:41" s="243" customFormat="1" ht="14">
      <c r="A13" s="68"/>
      <c r="I13" s="73"/>
      <c r="J13" s="72"/>
      <c r="K13" s="72"/>
      <c r="L13" s="72"/>
      <c r="M13" s="73"/>
      <c r="N13" s="72"/>
      <c r="O13" s="72"/>
      <c r="P13" s="73"/>
      <c r="Q13" s="72"/>
      <c r="R13" s="72"/>
      <c r="S13" s="73"/>
      <c r="T13" s="73"/>
      <c r="U13" s="72"/>
      <c r="V13" s="72"/>
      <c r="W13" s="72"/>
      <c r="X13" s="73"/>
      <c r="Y13" s="72"/>
      <c r="Z13" s="72"/>
      <c r="AA13" s="73"/>
      <c r="AB13" s="72"/>
      <c r="AC13" s="72"/>
      <c r="AD13" s="73"/>
      <c r="AE13" s="73"/>
    </row>
    <row r="14" spans="1:41" s="243" customFormat="1" ht="14">
      <c r="A14" s="68" t="s">
        <v>70</v>
      </c>
    </row>
    <row r="15" spans="1:41" s="243" customFormat="1" ht="14">
      <c r="A15" s="68"/>
      <c r="C15" s="584" t="s">
        <v>246</v>
      </c>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row>
    <row r="16" spans="1:41" s="243" customFormat="1" ht="14">
      <c r="A16" s="68" t="s">
        <v>71</v>
      </c>
      <c r="C16" s="584"/>
      <c r="D16" s="584"/>
      <c r="E16" s="584"/>
      <c r="F16" s="584"/>
      <c r="G16" s="584"/>
      <c r="H16" s="584"/>
      <c r="I16" s="584"/>
      <c r="J16" s="584"/>
      <c r="K16" s="584"/>
      <c r="L16" s="584"/>
      <c r="M16" s="584"/>
      <c r="N16" s="584"/>
      <c r="O16" s="584"/>
      <c r="P16" s="584"/>
      <c r="Q16" s="584"/>
      <c r="R16" s="584"/>
      <c r="S16" s="584"/>
      <c r="T16" s="584"/>
      <c r="U16" s="584"/>
      <c r="V16" s="584"/>
      <c r="W16" s="584"/>
      <c r="X16" s="584"/>
      <c r="Y16" s="584"/>
      <c r="Z16" s="584"/>
      <c r="AA16" s="584"/>
      <c r="AB16" s="584"/>
      <c r="AC16" s="584"/>
      <c r="AD16" s="584"/>
      <c r="AE16" s="584"/>
      <c r="AF16" s="584"/>
      <c r="AG16" s="584"/>
      <c r="AH16" s="584"/>
      <c r="AI16" s="584"/>
      <c r="AJ16" s="584"/>
      <c r="AK16" s="584"/>
      <c r="AL16" s="584"/>
      <c r="AM16" s="584"/>
      <c r="AN16" s="584"/>
      <c r="AO16" s="584"/>
    </row>
    <row r="17" spans="1:41" s="243" customFormat="1" ht="14">
      <c r="A17" s="68"/>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4"/>
    </row>
    <row r="18" spans="1:41" s="243" customFormat="1" ht="14">
      <c r="A18" s="68"/>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row>
    <row r="19" spans="1:41" s="243" customFormat="1" ht="14">
      <c r="A19" s="68"/>
    </row>
    <row r="20" spans="1:41" s="243" customFormat="1" ht="14">
      <c r="A20" s="68" t="s">
        <v>72</v>
      </c>
    </row>
    <row r="21" spans="1:41" s="243" customFormat="1" ht="14.5" thickBot="1">
      <c r="A21" s="68"/>
    </row>
    <row r="22" spans="1:41" s="305" customFormat="1" ht="14">
      <c r="A22" s="585"/>
      <c r="B22" s="312"/>
      <c r="C22" s="586" t="s">
        <v>73</v>
      </c>
      <c r="D22" s="587"/>
      <c r="E22" s="587"/>
      <c r="F22" s="587"/>
      <c r="G22" s="587"/>
      <c r="H22" s="587"/>
      <c r="I22" s="587"/>
      <c r="J22" s="587"/>
      <c r="K22" s="588"/>
      <c r="L22" s="589" t="s">
        <v>74</v>
      </c>
      <c r="M22" s="590"/>
      <c r="N22" s="590"/>
      <c r="O22" s="590"/>
      <c r="P22" s="590"/>
      <c r="Q22" s="591"/>
      <c r="R22" s="589" t="s">
        <v>75</v>
      </c>
      <c r="S22" s="590"/>
      <c r="T22" s="590"/>
      <c r="U22" s="590"/>
      <c r="V22" s="590"/>
      <c r="W22" s="591"/>
      <c r="X22" s="589" t="s">
        <v>76</v>
      </c>
      <c r="Y22" s="590"/>
      <c r="Z22" s="590"/>
      <c r="AA22" s="590"/>
      <c r="AB22" s="590"/>
      <c r="AC22" s="592"/>
      <c r="AD22" s="586" t="s">
        <v>77</v>
      </c>
      <c r="AE22" s="590"/>
      <c r="AF22" s="590"/>
      <c r="AG22" s="590"/>
      <c r="AH22" s="590"/>
      <c r="AI22" s="591"/>
      <c r="AJ22" s="589" t="s">
        <v>78</v>
      </c>
      <c r="AK22" s="590"/>
      <c r="AL22" s="590"/>
      <c r="AM22" s="590"/>
      <c r="AN22" s="590"/>
      <c r="AO22" s="592"/>
    </row>
    <row r="23" spans="1:41" s="68" customFormat="1" ht="14">
      <c r="A23" s="585"/>
      <c r="B23" s="311"/>
      <c r="C23" s="595" t="s">
        <v>79</v>
      </c>
      <c r="D23" s="596"/>
      <c r="E23" s="596"/>
      <c r="F23" s="596"/>
      <c r="G23" s="596"/>
      <c r="H23" s="596"/>
      <c r="I23" s="596"/>
      <c r="J23" s="596"/>
      <c r="K23" s="597"/>
      <c r="L23" s="598">
        <f>【記入例】【別紙2】収支予算書!G20</f>
        <v>59908093</v>
      </c>
      <c r="M23" s="599"/>
      <c r="N23" s="599"/>
      <c r="O23" s="599"/>
      <c r="P23" s="599"/>
      <c r="Q23" s="600"/>
      <c r="R23" s="357"/>
      <c r="S23" s="358"/>
      <c r="T23" s="358"/>
      <c r="U23" s="358"/>
      <c r="V23" s="358"/>
      <c r="W23" s="359"/>
      <c r="X23" s="357"/>
      <c r="Y23" s="358"/>
      <c r="Z23" s="358"/>
      <c r="AA23" s="358"/>
      <c r="AB23" s="358"/>
      <c r="AC23" s="601"/>
      <c r="AD23" s="602"/>
      <c r="AE23" s="358"/>
      <c r="AF23" s="358"/>
      <c r="AG23" s="358"/>
      <c r="AH23" s="358"/>
      <c r="AI23" s="359"/>
      <c r="AJ23" s="357"/>
      <c r="AK23" s="358"/>
      <c r="AL23" s="358"/>
      <c r="AM23" s="358"/>
      <c r="AN23" s="358"/>
      <c r="AO23" s="601"/>
    </row>
    <row r="24" spans="1:41" s="68" customFormat="1" ht="14">
      <c r="A24" s="585"/>
      <c r="B24" s="311"/>
      <c r="C24" s="595" t="s">
        <v>80</v>
      </c>
      <c r="D24" s="596"/>
      <c r="E24" s="596"/>
      <c r="F24" s="596"/>
      <c r="G24" s="596"/>
      <c r="H24" s="596"/>
      <c r="I24" s="596"/>
      <c r="J24" s="596"/>
      <c r="K24" s="597"/>
      <c r="L24" s="598">
        <f>【記入例】【別紙2】収支予算書!G32</f>
        <v>59908093</v>
      </c>
      <c r="M24" s="599"/>
      <c r="N24" s="599"/>
      <c r="O24" s="599"/>
      <c r="P24" s="599"/>
      <c r="Q24" s="600"/>
      <c r="R24" s="360"/>
      <c r="S24" s="593"/>
      <c r="T24" s="593"/>
      <c r="U24" s="593"/>
      <c r="V24" s="593"/>
      <c r="W24" s="362"/>
      <c r="X24" s="360"/>
      <c r="Y24" s="593"/>
      <c r="Z24" s="593"/>
      <c r="AA24" s="593"/>
      <c r="AB24" s="593"/>
      <c r="AC24" s="594"/>
      <c r="AD24" s="603"/>
      <c r="AE24" s="593"/>
      <c r="AF24" s="593"/>
      <c r="AG24" s="593"/>
      <c r="AH24" s="593"/>
      <c r="AI24" s="362"/>
      <c r="AJ24" s="360"/>
      <c r="AK24" s="593"/>
      <c r="AL24" s="593"/>
      <c r="AM24" s="593"/>
      <c r="AN24" s="593"/>
      <c r="AO24" s="594"/>
    </row>
    <row r="25" spans="1:41" s="68" customFormat="1" ht="14">
      <c r="A25" s="585"/>
      <c r="B25" s="311"/>
      <c r="C25" s="595" t="s">
        <v>81</v>
      </c>
      <c r="D25" s="596"/>
      <c r="E25" s="596"/>
      <c r="F25" s="596"/>
      <c r="G25" s="596"/>
      <c r="H25" s="596"/>
      <c r="I25" s="596"/>
      <c r="J25" s="596"/>
      <c r="K25" s="597"/>
      <c r="L25" s="598">
        <f>【記入例】【別紙2】収支予算書!G47</f>
        <v>12762326</v>
      </c>
      <c r="M25" s="599"/>
      <c r="N25" s="599"/>
      <c r="O25" s="599"/>
      <c r="P25" s="599"/>
      <c r="Q25" s="600"/>
      <c r="R25" s="360"/>
      <c r="S25" s="593"/>
      <c r="T25" s="593"/>
      <c r="U25" s="593"/>
      <c r="V25" s="593"/>
      <c r="W25" s="362"/>
      <c r="X25" s="360"/>
      <c r="Y25" s="593"/>
      <c r="Z25" s="593"/>
      <c r="AA25" s="593"/>
      <c r="AB25" s="593"/>
      <c r="AC25" s="594"/>
      <c r="AD25" s="603"/>
      <c r="AE25" s="593"/>
      <c r="AF25" s="593"/>
      <c r="AG25" s="593"/>
      <c r="AH25" s="593"/>
      <c r="AI25" s="362"/>
      <c r="AJ25" s="360"/>
      <c r="AK25" s="593"/>
      <c r="AL25" s="593"/>
      <c r="AM25" s="593"/>
      <c r="AN25" s="593"/>
      <c r="AO25" s="594"/>
    </row>
    <row r="26" spans="1:41" s="68" customFormat="1" ht="14">
      <c r="A26" s="585"/>
      <c r="B26" s="311"/>
      <c r="C26" s="604" t="s">
        <v>82</v>
      </c>
      <c r="D26" s="605"/>
      <c r="E26" s="605"/>
      <c r="F26" s="605"/>
      <c r="G26" s="605"/>
      <c r="H26" s="605"/>
      <c r="I26" s="605"/>
      <c r="J26" s="605"/>
      <c r="K26" s="606"/>
      <c r="L26" s="598">
        <f>【記入例】【別紙2】収支予算書!G52</f>
        <v>0</v>
      </c>
      <c r="M26" s="599"/>
      <c r="N26" s="599"/>
      <c r="O26" s="599"/>
      <c r="P26" s="599"/>
      <c r="Q26" s="600"/>
      <c r="R26" s="360"/>
      <c r="S26" s="593"/>
      <c r="T26" s="593"/>
      <c r="U26" s="593"/>
      <c r="V26" s="593"/>
      <c r="W26" s="362"/>
      <c r="X26" s="360"/>
      <c r="Y26" s="593"/>
      <c r="Z26" s="593"/>
      <c r="AA26" s="593"/>
      <c r="AB26" s="593"/>
      <c r="AC26" s="594"/>
      <c r="AD26" s="603"/>
      <c r="AE26" s="593"/>
      <c r="AF26" s="593"/>
      <c r="AG26" s="593"/>
      <c r="AH26" s="593"/>
      <c r="AI26" s="362"/>
      <c r="AJ26" s="360"/>
      <c r="AK26" s="593"/>
      <c r="AL26" s="593"/>
      <c r="AM26" s="593"/>
      <c r="AN26" s="593"/>
      <c r="AO26" s="594"/>
    </row>
    <row r="27" spans="1:41" s="68" customFormat="1" ht="14">
      <c r="A27" s="585"/>
      <c r="B27" s="311"/>
      <c r="C27" s="604"/>
      <c r="D27" s="605"/>
      <c r="E27" s="605"/>
      <c r="F27" s="605"/>
      <c r="G27" s="605"/>
      <c r="H27" s="605"/>
      <c r="I27" s="605"/>
      <c r="J27" s="605"/>
      <c r="K27" s="606"/>
      <c r="L27" s="598"/>
      <c r="M27" s="599"/>
      <c r="N27" s="599"/>
      <c r="O27" s="599"/>
      <c r="P27" s="599"/>
      <c r="Q27" s="600"/>
      <c r="R27" s="304"/>
      <c r="S27" s="312"/>
      <c r="T27" s="312"/>
      <c r="U27" s="312"/>
      <c r="V27" s="312"/>
      <c r="W27" s="306"/>
      <c r="X27" s="304"/>
      <c r="Y27" s="312"/>
      <c r="Z27" s="312"/>
      <c r="AA27" s="312"/>
      <c r="AB27" s="312"/>
      <c r="AC27" s="313"/>
      <c r="AD27" s="314"/>
      <c r="AE27" s="312"/>
      <c r="AF27" s="312"/>
      <c r="AG27" s="312"/>
      <c r="AH27" s="312"/>
      <c r="AI27" s="306"/>
      <c r="AJ27" s="304"/>
      <c r="AK27" s="312"/>
      <c r="AL27" s="312"/>
      <c r="AM27" s="312"/>
      <c r="AN27" s="312"/>
      <c r="AO27" s="313"/>
    </row>
    <row r="28" spans="1:41" s="68" customFormat="1" ht="14">
      <c r="A28" s="585"/>
      <c r="B28" s="311"/>
      <c r="C28" s="604"/>
      <c r="D28" s="605"/>
      <c r="E28" s="605"/>
      <c r="F28" s="605"/>
      <c r="G28" s="605"/>
      <c r="H28" s="605"/>
      <c r="I28" s="605"/>
      <c r="J28" s="605"/>
      <c r="K28" s="606"/>
      <c r="L28" s="598"/>
      <c r="M28" s="599"/>
      <c r="N28" s="599"/>
      <c r="O28" s="599"/>
      <c r="P28" s="599"/>
      <c r="Q28" s="600"/>
      <c r="R28" s="304"/>
      <c r="S28" s="312"/>
      <c r="T28" s="312"/>
      <c r="U28" s="312"/>
      <c r="V28" s="312"/>
      <c r="W28" s="306"/>
      <c r="X28" s="304"/>
      <c r="Y28" s="312"/>
      <c r="Z28" s="312"/>
      <c r="AA28" s="312"/>
      <c r="AB28" s="312"/>
      <c r="AC28" s="313"/>
      <c r="AD28" s="314"/>
      <c r="AE28" s="312"/>
      <c r="AF28" s="312"/>
      <c r="AG28" s="312"/>
      <c r="AH28" s="312"/>
      <c r="AI28" s="306"/>
      <c r="AJ28" s="304"/>
      <c r="AK28" s="312"/>
      <c r="AL28" s="312"/>
      <c r="AM28" s="312"/>
      <c r="AN28" s="312"/>
      <c r="AO28" s="313"/>
    </row>
    <row r="29" spans="1:41" s="68" customFormat="1" ht="14">
      <c r="A29" s="585"/>
      <c r="B29" s="311"/>
      <c r="C29" s="604"/>
      <c r="D29" s="605"/>
      <c r="E29" s="605"/>
      <c r="F29" s="605"/>
      <c r="G29" s="605"/>
      <c r="H29" s="605"/>
      <c r="I29" s="605"/>
      <c r="J29" s="605"/>
      <c r="K29" s="606"/>
      <c r="L29" s="598"/>
      <c r="M29" s="599"/>
      <c r="N29" s="599"/>
      <c r="O29" s="599"/>
      <c r="P29" s="599"/>
      <c r="Q29" s="600"/>
      <c r="R29" s="304"/>
      <c r="S29" s="312"/>
      <c r="T29" s="312"/>
      <c r="U29" s="312"/>
      <c r="V29" s="312"/>
      <c r="W29" s="306"/>
      <c r="X29" s="304"/>
      <c r="Y29" s="312"/>
      <c r="Z29" s="312"/>
      <c r="AA29" s="312"/>
      <c r="AB29" s="312"/>
      <c r="AC29" s="313"/>
      <c r="AD29" s="314"/>
      <c r="AE29" s="312"/>
      <c r="AF29" s="312"/>
      <c r="AG29" s="312"/>
      <c r="AH29" s="312"/>
      <c r="AI29" s="306"/>
      <c r="AJ29" s="304"/>
      <c r="AK29" s="312"/>
      <c r="AL29" s="312"/>
      <c r="AM29" s="312"/>
      <c r="AN29" s="312"/>
      <c r="AO29" s="313"/>
    </row>
    <row r="30" spans="1:41" s="68" customFormat="1" ht="14">
      <c r="A30" s="585"/>
      <c r="B30" s="311"/>
      <c r="C30" s="604"/>
      <c r="D30" s="605"/>
      <c r="E30" s="605"/>
      <c r="F30" s="605"/>
      <c r="G30" s="605"/>
      <c r="H30" s="605"/>
      <c r="I30" s="605"/>
      <c r="J30" s="605"/>
      <c r="K30" s="606"/>
      <c r="L30" s="598"/>
      <c r="M30" s="599"/>
      <c r="N30" s="599"/>
      <c r="O30" s="599"/>
      <c r="P30" s="599"/>
      <c r="Q30" s="600"/>
      <c r="R30" s="360"/>
      <c r="S30" s="593"/>
      <c r="T30" s="593"/>
      <c r="U30" s="593"/>
      <c r="V30" s="593"/>
      <c r="W30" s="362"/>
      <c r="X30" s="360"/>
      <c r="Y30" s="593"/>
      <c r="Z30" s="593"/>
      <c r="AA30" s="593"/>
      <c r="AB30" s="593"/>
      <c r="AC30" s="594"/>
      <c r="AD30" s="603"/>
      <c r="AE30" s="593"/>
      <c r="AF30" s="593"/>
      <c r="AG30" s="593"/>
      <c r="AH30" s="593"/>
      <c r="AI30" s="362"/>
      <c r="AJ30" s="360"/>
      <c r="AK30" s="593"/>
      <c r="AL30" s="593"/>
      <c r="AM30" s="593"/>
      <c r="AN30" s="593"/>
      <c r="AO30" s="594"/>
    </row>
    <row r="31" spans="1:41" s="68" customFormat="1" ht="14">
      <c r="A31" s="585"/>
      <c r="B31" s="311"/>
      <c r="C31" s="604"/>
      <c r="D31" s="605"/>
      <c r="E31" s="605"/>
      <c r="F31" s="605"/>
      <c r="G31" s="605"/>
      <c r="H31" s="605"/>
      <c r="I31" s="605"/>
      <c r="J31" s="605"/>
      <c r="K31" s="606"/>
      <c r="L31" s="598"/>
      <c r="M31" s="599"/>
      <c r="N31" s="599"/>
      <c r="O31" s="599"/>
      <c r="P31" s="599"/>
      <c r="Q31" s="600"/>
      <c r="R31" s="360"/>
      <c r="S31" s="593"/>
      <c r="T31" s="593"/>
      <c r="U31" s="593"/>
      <c r="V31" s="593"/>
      <c r="W31" s="362"/>
      <c r="X31" s="360"/>
      <c r="Y31" s="593"/>
      <c r="Z31" s="593"/>
      <c r="AA31" s="593"/>
      <c r="AB31" s="593"/>
      <c r="AC31" s="594"/>
      <c r="AD31" s="603"/>
      <c r="AE31" s="593"/>
      <c r="AF31" s="593"/>
      <c r="AG31" s="593"/>
      <c r="AH31" s="593"/>
      <c r="AI31" s="362"/>
      <c r="AJ31" s="360"/>
      <c r="AK31" s="593"/>
      <c r="AL31" s="593"/>
      <c r="AM31" s="593"/>
      <c r="AN31" s="593"/>
      <c r="AO31" s="594"/>
    </row>
    <row r="32" spans="1:41" s="68" customFormat="1" ht="14.5" thickBot="1">
      <c r="A32" s="585"/>
      <c r="B32" s="311"/>
      <c r="C32" s="604"/>
      <c r="D32" s="605"/>
      <c r="E32" s="605"/>
      <c r="F32" s="605"/>
      <c r="G32" s="605"/>
      <c r="H32" s="605"/>
      <c r="I32" s="605"/>
      <c r="J32" s="605"/>
      <c r="K32" s="606"/>
      <c r="L32" s="609"/>
      <c r="M32" s="610"/>
      <c r="N32" s="610"/>
      <c r="O32" s="610"/>
      <c r="P32" s="610"/>
      <c r="Q32" s="611"/>
      <c r="R32" s="612"/>
      <c r="S32" s="613"/>
      <c r="T32" s="613"/>
      <c r="U32" s="613"/>
      <c r="V32" s="613"/>
      <c r="W32" s="614"/>
      <c r="X32" s="612"/>
      <c r="Y32" s="613"/>
      <c r="Z32" s="613"/>
      <c r="AA32" s="613"/>
      <c r="AB32" s="613"/>
      <c r="AC32" s="615"/>
      <c r="AD32" s="616"/>
      <c r="AE32" s="613"/>
      <c r="AF32" s="613"/>
      <c r="AG32" s="613"/>
      <c r="AH32" s="613"/>
      <c r="AI32" s="614"/>
      <c r="AJ32" s="612"/>
      <c r="AK32" s="613"/>
      <c r="AL32" s="613"/>
      <c r="AM32" s="613"/>
      <c r="AN32" s="613"/>
      <c r="AO32" s="615"/>
    </row>
    <row r="33" spans="1:41" s="68" customFormat="1" ht="14.5" thickBot="1">
      <c r="A33" s="585"/>
      <c r="B33" s="311"/>
      <c r="C33" s="617"/>
      <c r="D33" s="618"/>
      <c r="E33" s="618"/>
      <c r="F33" s="618"/>
      <c r="G33" s="618"/>
      <c r="H33" s="618"/>
      <c r="I33" s="618"/>
      <c r="J33" s="618"/>
      <c r="K33" s="619"/>
      <c r="L33" s="620">
        <f>SUM(L23:Q32)</f>
        <v>132578512</v>
      </c>
      <c r="M33" s="621"/>
      <c r="N33" s="621"/>
      <c r="O33" s="621"/>
      <c r="P33" s="621"/>
      <c r="Q33" s="81" t="s">
        <v>5</v>
      </c>
      <c r="R33" s="622">
        <f>【記入例】【別紙2】収支予算書!D31</f>
        <v>20631180</v>
      </c>
      <c r="S33" s="623"/>
      <c r="T33" s="623"/>
      <c r="U33" s="623"/>
      <c r="V33" s="623"/>
      <c r="W33" s="81" t="s">
        <v>5</v>
      </c>
      <c r="X33" s="607">
        <f>L33-R33</f>
        <v>111947332</v>
      </c>
      <c r="Y33" s="608"/>
      <c r="Z33" s="608"/>
      <c r="AA33" s="608"/>
      <c r="AB33" s="608"/>
      <c r="AC33" s="82" t="s">
        <v>5</v>
      </c>
      <c r="AD33" s="624">
        <f>【記入例】【別紙2】収支予算書!D8</f>
        <v>7815720</v>
      </c>
      <c r="AE33" s="623"/>
      <c r="AF33" s="623"/>
      <c r="AG33" s="623"/>
      <c r="AH33" s="623"/>
      <c r="AI33" s="81" t="s">
        <v>5</v>
      </c>
      <c r="AJ33" s="607">
        <f>AD33</f>
        <v>7815720</v>
      </c>
      <c r="AK33" s="608"/>
      <c r="AL33" s="608"/>
      <c r="AM33" s="608"/>
      <c r="AN33" s="608"/>
      <c r="AO33" s="82" t="s">
        <v>5</v>
      </c>
    </row>
    <row r="34" spans="1:41" s="243" customFormat="1" ht="14">
      <c r="A34" s="68"/>
    </row>
    <row r="35" spans="1:41" s="243" customFormat="1" ht="14">
      <c r="A35" s="68"/>
    </row>
  </sheetData>
  <sheetProtection sheet="1" objects="1" scenarios="1"/>
  <mergeCells count="65">
    <mergeCell ref="R2:S2"/>
    <mergeCell ref="AB4:AO4"/>
    <mergeCell ref="J10:AD10"/>
    <mergeCell ref="C15:AO18"/>
    <mergeCell ref="A22:A33"/>
    <mergeCell ref="C22:K22"/>
    <mergeCell ref="L22:Q22"/>
    <mergeCell ref="R22:W22"/>
    <mergeCell ref="X22:AC22"/>
    <mergeCell ref="AD22:AI22"/>
    <mergeCell ref="AJ24:AO24"/>
    <mergeCell ref="AJ22:AO22"/>
    <mergeCell ref="C23:K23"/>
    <mergeCell ref="L23:Q23"/>
    <mergeCell ref="R23:W23"/>
    <mergeCell ref="X23:AC23"/>
    <mergeCell ref="AD23:AI23"/>
    <mergeCell ref="AJ23:AO23"/>
    <mergeCell ref="C24:K24"/>
    <mergeCell ref="L24:Q24"/>
    <mergeCell ref="R24:W24"/>
    <mergeCell ref="X24:AC24"/>
    <mergeCell ref="AD24:AI24"/>
    <mergeCell ref="AJ26:AO26"/>
    <mergeCell ref="C25:K25"/>
    <mergeCell ref="L25:Q25"/>
    <mergeCell ref="R25:W25"/>
    <mergeCell ref="X25:AC25"/>
    <mergeCell ref="AD25:AI25"/>
    <mergeCell ref="AJ25:AO25"/>
    <mergeCell ref="C26:K26"/>
    <mergeCell ref="L26:Q26"/>
    <mergeCell ref="R26:W26"/>
    <mergeCell ref="X26:AC26"/>
    <mergeCell ref="AD26:AI26"/>
    <mergeCell ref="C27:K27"/>
    <mergeCell ref="L27:Q27"/>
    <mergeCell ref="C28:K28"/>
    <mergeCell ref="L28:Q28"/>
    <mergeCell ref="C29:K29"/>
    <mergeCell ref="L29:Q29"/>
    <mergeCell ref="AJ31:AO31"/>
    <mergeCell ref="C30:K30"/>
    <mergeCell ref="L30:Q30"/>
    <mergeCell ref="R30:W30"/>
    <mergeCell ref="X30:AC30"/>
    <mergeCell ref="AD30:AI30"/>
    <mergeCell ref="AJ30:AO30"/>
    <mergeCell ref="C31:K31"/>
    <mergeCell ref="L31:Q31"/>
    <mergeCell ref="R31:W31"/>
    <mergeCell ref="X31:AC31"/>
    <mergeCell ref="AD31:AI31"/>
    <mergeCell ref="AJ33:AN33"/>
    <mergeCell ref="C32:K32"/>
    <mergeCell ref="L32:Q32"/>
    <mergeCell ref="R32:W32"/>
    <mergeCell ref="X32:AC32"/>
    <mergeCell ref="AD32:AI32"/>
    <mergeCell ref="AJ32:AO32"/>
    <mergeCell ref="C33:K33"/>
    <mergeCell ref="L33:P33"/>
    <mergeCell ref="R33:V33"/>
    <mergeCell ref="X33:AB33"/>
    <mergeCell ref="AD33:AH33"/>
  </mergeCells>
  <phoneticPr fontId="4"/>
  <pageMargins left="0.7" right="0.7" top="0.75" bottom="0.75" header="0.3" footer="0.3"/>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B0F9E-D498-450F-999D-1FDF9CEF8456}">
  <dimension ref="A1:H61"/>
  <sheetViews>
    <sheetView showGridLines="0" view="pageBreakPreview" zoomScale="85" zoomScaleNormal="85" zoomScaleSheetLayoutView="85" workbookViewId="0">
      <selection activeCell="N53" sqref="N53"/>
    </sheetView>
  </sheetViews>
  <sheetFormatPr defaultRowHeight="14"/>
  <cols>
    <col min="1" max="1" width="6" style="194" customWidth="1"/>
    <col min="2" max="2" width="21.81640625" style="194" customWidth="1"/>
    <col min="3" max="3" width="27.6328125" style="194" customWidth="1"/>
    <col min="4" max="4" width="15" style="316" customWidth="1"/>
    <col min="5" max="5" width="4.453125" style="194" customWidth="1"/>
    <col min="6" max="6" width="24.81640625" style="194" customWidth="1"/>
    <col min="7" max="7" width="15" style="316" customWidth="1"/>
    <col min="8" max="8" width="16.1796875" style="194" customWidth="1"/>
    <col min="9" max="256" width="8.7265625" style="194"/>
    <col min="257" max="257" width="6" style="194" customWidth="1"/>
    <col min="258" max="258" width="21.81640625" style="194" customWidth="1"/>
    <col min="259" max="259" width="27.6328125" style="194" customWidth="1"/>
    <col min="260" max="260" width="15" style="194" customWidth="1"/>
    <col min="261" max="261" width="4.453125" style="194" customWidth="1"/>
    <col min="262" max="262" width="24.81640625" style="194" customWidth="1"/>
    <col min="263" max="263" width="15" style="194" customWidth="1"/>
    <col min="264" max="264" width="16.1796875" style="194" customWidth="1"/>
    <col min="265" max="512" width="8.7265625" style="194"/>
    <col min="513" max="513" width="6" style="194" customWidth="1"/>
    <col min="514" max="514" width="21.81640625" style="194" customWidth="1"/>
    <col min="515" max="515" width="27.6328125" style="194" customWidth="1"/>
    <col min="516" max="516" width="15" style="194" customWidth="1"/>
    <col min="517" max="517" width="4.453125" style="194" customWidth="1"/>
    <col min="518" max="518" width="24.81640625" style="194" customWidth="1"/>
    <col min="519" max="519" width="15" style="194" customWidth="1"/>
    <col min="520" max="520" width="16.1796875" style="194" customWidth="1"/>
    <col min="521" max="768" width="8.7265625" style="194"/>
    <col min="769" max="769" width="6" style="194" customWidth="1"/>
    <col min="770" max="770" width="21.81640625" style="194" customWidth="1"/>
    <col min="771" max="771" width="27.6328125" style="194" customWidth="1"/>
    <col min="772" max="772" width="15" style="194" customWidth="1"/>
    <col min="773" max="773" width="4.453125" style="194" customWidth="1"/>
    <col min="774" max="774" width="24.81640625" style="194" customWidth="1"/>
    <col min="775" max="775" width="15" style="194" customWidth="1"/>
    <col min="776" max="776" width="16.1796875" style="194" customWidth="1"/>
    <col min="777" max="1024" width="8.7265625" style="194"/>
    <col min="1025" max="1025" width="6" style="194" customWidth="1"/>
    <col min="1026" max="1026" width="21.81640625" style="194" customWidth="1"/>
    <col min="1027" max="1027" width="27.6328125" style="194" customWidth="1"/>
    <col min="1028" max="1028" width="15" style="194" customWidth="1"/>
    <col min="1029" max="1029" width="4.453125" style="194" customWidth="1"/>
    <col min="1030" max="1030" width="24.81640625" style="194" customWidth="1"/>
    <col min="1031" max="1031" width="15" style="194" customWidth="1"/>
    <col min="1032" max="1032" width="16.1796875" style="194" customWidth="1"/>
    <col min="1033" max="1280" width="8.7265625" style="194"/>
    <col min="1281" max="1281" width="6" style="194" customWidth="1"/>
    <col min="1282" max="1282" width="21.81640625" style="194" customWidth="1"/>
    <col min="1283" max="1283" width="27.6328125" style="194" customWidth="1"/>
    <col min="1284" max="1284" width="15" style="194" customWidth="1"/>
    <col min="1285" max="1285" width="4.453125" style="194" customWidth="1"/>
    <col min="1286" max="1286" width="24.81640625" style="194" customWidth="1"/>
    <col min="1287" max="1287" width="15" style="194" customWidth="1"/>
    <col min="1288" max="1288" width="16.1796875" style="194" customWidth="1"/>
    <col min="1289" max="1536" width="8.7265625" style="194"/>
    <col min="1537" max="1537" width="6" style="194" customWidth="1"/>
    <col min="1538" max="1538" width="21.81640625" style="194" customWidth="1"/>
    <col min="1539" max="1539" width="27.6328125" style="194" customWidth="1"/>
    <col min="1540" max="1540" width="15" style="194" customWidth="1"/>
    <col min="1541" max="1541" width="4.453125" style="194" customWidth="1"/>
    <col min="1542" max="1542" width="24.81640625" style="194" customWidth="1"/>
    <col min="1543" max="1543" width="15" style="194" customWidth="1"/>
    <col min="1544" max="1544" width="16.1796875" style="194" customWidth="1"/>
    <col min="1545" max="1792" width="8.7265625" style="194"/>
    <col min="1793" max="1793" width="6" style="194" customWidth="1"/>
    <col min="1794" max="1794" width="21.81640625" style="194" customWidth="1"/>
    <col min="1795" max="1795" width="27.6328125" style="194" customWidth="1"/>
    <col min="1796" max="1796" width="15" style="194" customWidth="1"/>
    <col min="1797" max="1797" width="4.453125" style="194" customWidth="1"/>
    <col min="1798" max="1798" width="24.81640625" style="194" customWidth="1"/>
    <col min="1799" max="1799" width="15" style="194" customWidth="1"/>
    <col min="1800" max="1800" width="16.1796875" style="194" customWidth="1"/>
    <col min="1801" max="2048" width="8.7265625" style="194"/>
    <col min="2049" max="2049" width="6" style="194" customWidth="1"/>
    <col min="2050" max="2050" width="21.81640625" style="194" customWidth="1"/>
    <col min="2051" max="2051" width="27.6328125" style="194" customWidth="1"/>
    <col min="2052" max="2052" width="15" style="194" customWidth="1"/>
    <col min="2053" max="2053" width="4.453125" style="194" customWidth="1"/>
    <col min="2054" max="2054" width="24.81640625" style="194" customWidth="1"/>
    <col min="2055" max="2055" width="15" style="194" customWidth="1"/>
    <col min="2056" max="2056" width="16.1796875" style="194" customWidth="1"/>
    <col min="2057" max="2304" width="8.7265625" style="194"/>
    <col min="2305" max="2305" width="6" style="194" customWidth="1"/>
    <col min="2306" max="2306" width="21.81640625" style="194" customWidth="1"/>
    <col min="2307" max="2307" width="27.6328125" style="194" customWidth="1"/>
    <col min="2308" max="2308" width="15" style="194" customWidth="1"/>
    <col min="2309" max="2309" width="4.453125" style="194" customWidth="1"/>
    <col min="2310" max="2310" width="24.81640625" style="194" customWidth="1"/>
    <col min="2311" max="2311" width="15" style="194" customWidth="1"/>
    <col min="2312" max="2312" width="16.1796875" style="194" customWidth="1"/>
    <col min="2313" max="2560" width="8.7265625" style="194"/>
    <col min="2561" max="2561" width="6" style="194" customWidth="1"/>
    <col min="2562" max="2562" width="21.81640625" style="194" customWidth="1"/>
    <col min="2563" max="2563" width="27.6328125" style="194" customWidth="1"/>
    <col min="2564" max="2564" width="15" style="194" customWidth="1"/>
    <col min="2565" max="2565" width="4.453125" style="194" customWidth="1"/>
    <col min="2566" max="2566" width="24.81640625" style="194" customWidth="1"/>
    <col min="2567" max="2567" width="15" style="194" customWidth="1"/>
    <col min="2568" max="2568" width="16.1796875" style="194" customWidth="1"/>
    <col min="2569" max="2816" width="8.7265625" style="194"/>
    <col min="2817" max="2817" width="6" style="194" customWidth="1"/>
    <col min="2818" max="2818" width="21.81640625" style="194" customWidth="1"/>
    <col min="2819" max="2819" width="27.6328125" style="194" customWidth="1"/>
    <col min="2820" max="2820" width="15" style="194" customWidth="1"/>
    <col min="2821" max="2821" width="4.453125" style="194" customWidth="1"/>
    <col min="2822" max="2822" width="24.81640625" style="194" customWidth="1"/>
    <col min="2823" max="2823" width="15" style="194" customWidth="1"/>
    <col min="2824" max="2824" width="16.1796875" style="194" customWidth="1"/>
    <col min="2825" max="3072" width="8.7265625" style="194"/>
    <col min="3073" max="3073" width="6" style="194" customWidth="1"/>
    <col min="3074" max="3074" width="21.81640625" style="194" customWidth="1"/>
    <col min="3075" max="3075" width="27.6328125" style="194" customWidth="1"/>
    <col min="3076" max="3076" width="15" style="194" customWidth="1"/>
    <col min="3077" max="3077" width="4.453125" style="194" customWidth="1"/>
    <col min="3078" max="3078" width="24.81640625" style="194" customWidth="1"/>
    <col min="3079" max="3079" width="15" style="194" customWidth="1"/>
    <col min="3080" max="3080" width="16.1796875" style="194" customWidth="1"/>
    <col min="3081" max="3328" width="8.7265625" style="194"/>
    <col min="3329" max="3329" width="6" style="194" customWidth="1"/>
    <col min="3330" max="3330" width="21.81640625" style="194" customWidth="1"/>
    <col min="3331" max="3331" width="27.6328125" style="194" customWidth="1"/>
    <col min="3332" max="3332" width="15" style="194" customWidth="1"/>
    <col min="3333" max="3333" width="4.453125" style="194" customWidth="1"/>
    <col min="3334" max="3334" width="24.81640625" style="194" customWidth="1"/>
    <col min="3335" max="3335" width="15" style="194" customWidth="1"/>
    <col min="3336" max="3336" width="16.1796875" style="194" customWidth="1"/>
    <col min="3337" max="3584" width="8.7265625" style="194"/>
    <col min="3585" max="3585" width="6" style="194" customWidth="1"/>
    <col min="3586" max="3586" width="21.81640625" style="194" customWidth="1"/>
    <col min="3587" max="3587" width="27.6328125" style="194" customWidth="1"/>
    <col min="3588" max="3588" width="15" style="194" customWidth="1"/>
    <col min="3589" max="3589" width="4.453125" style="194" customWidth="1"/>
    <col min="3590" max="3590" width="24.81640625" style="194" customWidth="1"/>
    <col min="3591" max="3591" width="15" style="194" customWidth="1"/>
    <col min="3592" max="3592" width="16.1796875" style="194" customWidth="1"/>
    <col min="3593" max="3840" width="8.7265625" style="194"/>
    <col min="3841" max="3841" width="6" style="194" customWidth="1"/>
    <col min="3842" max="3842" width="21.81640625" style="194" customWidth="1"/>
    <col min="3843" max="3843" width="27.6328125" style="194" customWidth="1"/>
    <col min="3844" max="3844" width="15" style="194" customWidth="1"/>
    <col min="3845" max="3845" width="4.453125" style="194" customWidth="1"/>
    <col min="3846" max="3846" width="24.81640625" style="194" customWidth="1"/>
    <col min="3847" max="3847" width="15" style="194" customWidth="1"/>
    <col min="3848" max="3848" width="16.1796875" style="194" customWidth="1"/>
    <col min="3849" max="4096" width="8.7265625" style="194"/>
    <col min="4097" max="4097" width="6" style="194" customWidth="1"/>
    <col min="4098" max="4098" width="21.81640625" style="194" customWidth="1"/>
    <col min="4099" max="4099" width="27.6328125" style="194" customWidth="1"/>
    <col min="4100" max="4100" width="15" style="194" customWidth="1"/>
    <col min="4101" max="4101" width="4.453125" style="194" customWidth="1"/>
    <col min="4102" max="4102" width="24.81640625" style="194" customWidth="1"/>
    <col min="4103" max="4103" width="15" style="194" customWidth="1"/>
    <col min="4104" max="4104" width="16.1796875" style="194" customWidth="1"/>
    <col min="4105" max="4352" width="8.7265625" style="194"/>
    <col min="4353" max="4353" width="6" style="194" customWidth="1"/>
    <col min="4354" max="4354" width="21.81640625" style="194" customWidth="1"/>
    <col min="4355" max="4355" width="27.6328125" style="194" customWidth="1"/>
    <col min="4356" max="4356" width="15" style="194" customWidth="1"/>
    <col min="4357" max="4357" width="4.453125" style="194" customWidth="1"/>
    <col min="4358" max="4358" width="24.81640625" style="194" customWidth="1"/>
    <col min="4359" max="4359" width="15" style="194" customWidth="1"/>
    <col min="4360" max="4360" width="16.1796875" style="194" customWidth="1"/>
    <col min="4361" max="4608" width="8.7265625" style="194"/>
    <col min="4609" max="4609" width="6" style="194" customWidth="1"/>
    <col min="4610" max="4610" width="21.81640625" style="194" customWidth="1"/>
    <col min="4611" max="4611" width="27.6328125" style="194" customWidth="1"/>
    <col min="4612" max="4612" width="15" style="194" customWidth="1"/>
    <col min="4613" max="4613" width="4.453125" style="194" customWidth="1"/>
    <col min="4614" max="4614" width="24.81640625" style="194" customWidth="1"/>
    <col min="4615" max="4615" width="15" style="194" customWidth="1"/>
    <col min="4616" max="4616" width="16.1796875" style="194" customWidth="1"/>
    <col min="4617" max="4864" width="8.7265625" style="194"/>
    <col min="4865" max="4865" width="6" style="194" customWidth="1"/>
    <col min="4866" max="4866" width="21.81640625" style="194" customWidth="1"/>
    <col min="4867" max="4867" width="27.6328125" style="194" customWidth="1"/>
    <col min="4868" max="4868" width="15" style="194" customWidth="1"/>
    <col min="4869" max="4869" width="4.453125" style="194" customWidth="1"/>
    <col min="4870" max="4870" width="24.81640625" style="194" customWidth="1"/>
    <col min="4871" max="4871" width="15" style="194" customWidth="1"/>
    <col min="4872" max="4872" width="16.1796875" style="194" customWidth="1"/>
    <col min="4873" max="5120" width="8.7265625" style="194"/>
    <col min="5121" max="5121" width="6" style="194" customWidth="1"/>
    <col min="5122" max="5122" width="21.81640625" style="194" customWidth="1"/>
    <col min="5123" max="5123" width="27.6328125" style="194" customWidth="1"/>
    <col min="5124" max="5124" width="15" style="194" customWidth="1"/>
    <col min="5125" max="5125" width="4.453125" style="194" customWidth="1"/>
    <col min="5126" max="5126" width="24.81640625" style="194" customWidth="1"/>
    <col min="5127" max="5127" width="15" style="194" customWidth="1"/>
    <col min="5128" max="5128" width="16.1796875" style="194" customWidth="1"/>
    <col min="5129" max="5376" width="8.7265625" style="194"/>
    <col min="5377" max="5377" width="6" style="194" customWidth="1"/>
    <col min="5378" max="5378" width="21.81640625" style="194" customWidth="1"/>
    <col min="5379" max="5379" width="27.6328125" style="194" customWidth="1"/>
    <col min="5380" max="5380" width="15" style="194" customWidth="1"/>
    <col min="5381" max="5381" width="4.453125" style="194" customWidth="1"/>
    <col min="5382" max="5382" width="24.81640625" style="194" customWidth="1"/>
    <col min="5383" max="5383" width="15" style="194" customWidth="1"/>
    <col min="5384" max="5384" width="16.1796875" style="194" customWidth="1"/>
    <col min="5385" max="5632" width="8.7265625" style="194"/>
    <col min="5633" max="5633" width="6" style="194" customWidth="1"/>
    <col min="5634" max="5634" width="21.81640625" style="194" customWidth="1"/>
    <col min="5635" max="5635" width="27.6328125" style="194" customWidth="1"/>
    <col min="5636" max="5636" width="15" style="194" customWidth="1"/>
    <col min="5637" max="5637" width="4.453125" style="194" customWidth="1"/>
    <col min="5638" max="5638" width="24.81640625" style="194" customWidth="1"/>
    <col min="5639" max="5639" width="15" style="194" customWidth="1"/>
    <col min="5640" max="5640" width="16.1796875" style="194" customWidth="1"/>
    <col min="5641" max="5888" width="8.7265625" style="194"/>
    <col min="5889" max="5889" width="6" style="194" customWidth="1"/>
    <col min="5890" max="5890" width="21.81640625" style="194" customWidth="1"/>
    <col min="5891" max="5891" width="27.6328125" style="194" customWidth="1"/>
    <col min="5892" max="5892" width="15" style="194" customWidth="1"/>
    <col min="5893" max="5893" width="4.453125" style="194" customWidth="1"/>
    <col min="5894" max="5894" width="24.81640625" style="194" customWidth="1"/>
    <col min="5895" max="5895" width="15" style="194" customWidth="1"/>
    <col min="5896" max="5896" width="16.1796875" style="194" customWidth="1"/>
    <col min="5897" max="6144" width="8.7265625" style="194"/>
    <col min="6145" max="6145" width="6" style="194" customWidth="1"/>
    <col min="6146" max="6146" width="21.81640625" style="194" customWidth="1"/>
    <col min="6147" max="6147" width="27.6328125" style="194" customWidth="1"/>
    <col min="6148" max="6148" width="15" style="194" customWidth="1"/>
    <col min="6149" max="6149" width="4.453125" style="194" customWidth="1"/>
    <col min="6150" max="6150" width="24.81640625" style="194" customWidth="1"/>
    <col min="6151" max="6151" width="15" style="194" customWidth="1"/>
    <col min="6152" max="6152" width="16.1796875" style="194" customWidth="1"/>
    <col min="6153" max="6400" width="8.7265625" style="194"/>
    <col min="6401" max="6401" width="6" style="194" customWidth="1"/>
    <col min="6402" max="6402" width="21.81640625" style="194" customWidth="1"/>
    <col min="6403" max="6403" width="27.6328125" style="194" customWidth="1"/>
    <col min="6404" max="6404" width="15" style="194" customWidth="1"/>
    <col min="6405" max="6405" width="4.453125" style="194" customWidth="1"/>
    <col min="6406" max="6406" width="24.81640625" style="194" customWidth="1"/>
    <col min="6407" max="6407" width="15" style="194" customWidth="1"/>
    <col min="6408" max="6408" width="16.1796875" style="194" customWidth="1"/>
    <col min="6409" max="6656" width="8.7265625" style="194"/>
    <col min="6657" max="6657" width="6" style="194" customWidth="1"/>
    <col min="6658" max="6658" width="21.81640625" style="194" customWidth="1"/>
    <col min="6659" max="6659" width="27.6328125" style="194" customWidth="1"/>
    <col min="6660" max="6660" width="15" style="194" customWidth="1"/>
    <col min="6661" max="6661" width="4.453125" style="194" customWidth="1"/>
    <col min="6662" max="6662" width="24.81640625" style="194" customWidth="1"/>
    <col min="6663" max="6663" width="15" style="194" customWidth="1"/>
    <col min="6664" max="6664" width="16.1796875" style="194" customWidth="1"/>
    <col min="6665" max="6912" width="8.7265625" style="194"/>
    <col min="6913" max="6913" width="6" style="194" customWidth="1"/>
    <col min="6914" max="6914" width="21.81640625" style="194" customWidth="1"/>
    <col min="6915" max="6915" width="27.6328125" style="194" customWidth="1"/>
    <col min="6916" max="6916" width="15" style="194" customWidth="1"/>
    <col min="6917" max="6917" width="4.453125" style="194" customWidth="1"/>
    <col min="6918" max="6918" width="24.81640625" style="194" customWidth="1"/>
    <col min="6919" max="6919" width="15" style="194" customWidth="1"/>
    <col min="6920" max="6920" width="16.1796875" style="194" customWidth="1"/>
    <col min="6921" max="7168" width="8.7265625" style="194"/>
    <col min="7169" max="7169" width="6" style="194" customWidth="1"/>
    <col min="7170" max="7170" width="21.81640625" style="194" customWidth="1"/>
    <col min="7171" max="7171" width="27.6328125" style="194" customWidth="1"/>
    <col min="7172" max="7172" width="15" style="194" customWidth="1"/>
    <col min="7173" max="7173" width="4.453125" style="194" customWidth="1"/>
    <col min="7174" max="7174" width="24.81640625" style="194" customWidth="1"/>
    <col min="7175" max="7175" width="15" style="194" customWidth="1"/>
    <col min="7176" max="7176" width="16.1796875" style="194" customWidth="1"/>
    <col min="7177" max="7424" width="8.7265625" style="194"/>
    <col min="7425" max="7425" width="6" style="194" customWidth="1"/>
    <col min="7426" max="7426" width="21.81640625" style="194" customWidth="1"/>
    <col min="7427" max="7427" width="27.6328125" style="194" customWidth="1"/>
    <col min="7428" max="7428" width="15" style="194" customWidth="1"/>
    <col min="7429" max="7429" width="4.453125" style="194" customWidth="1"/>
    <col min="7430" max="7430" width="24.81640625" style="194" customWidth="1"/>
    <col min="7431" max="7431" width="15" style="194" customWidth="1"/>
    <col min="7432" max="7432" width="16.1796875" style="194" customWidth="1"/>
    <col min="7433" max="7680" width="8.7265625" style="194"/>
    <col min="7681" max="7681" width="6" style="194" customWidth="1"/>
    <col min="7682" max="7682" width="21.81640625" style="194" customWidth="1"/>
    <col min="7683" max="7683" width="27.6328125" style="194" customWidth="1"/>
    <col min="7684" max="7684" width="15" style="194" customWidth="1"/>
    <col min="7685" max="7685" width="4.453125" style="194" customWidth="1"/>
    <col min="7686" max="7686" width="24.81640625" style="194" customWidth="1"/>
    <col min="7687" max="7687" width="15" style="194" customWidth="1"/>
    <col min="7688" max="7688" width="16.1796875" style="194" customWidth="1"/>
    <col min="7689" max="7936" width="8.7265625" style="194"/>
    <col min="7937" max="7937" width="6" style="194" customWidth="1"/>
    <col min="7938" max="7938" width="21.81640625" style="194" customWidth="1"/>
    <col min="7939" max="7939" width="27.6328125" style="194" customWidth="1"/>
    <col min="7940" max="7940" width="15" style="194" customWidth="1"/>
    <col min="7941" max="7941" width="4.453125" style="194" customWidth="1"/>
    <col min="7942" max="7942" width="24.81640625" style="194" customWidth="1"/>
    <col min="7943" max="7943" width="15" style="194" customWidth="1"/>
    <col min="7944" max="7944" width="16.1796875" style="194" customWidth="1"/>
    <col min="7945" max="8192" width="8.7265625" style="194"/>
    <col min="8193" max="8193" width="6" style="194" customWidth="1"/>
    <col min="8194" max="8194" width="21.81640625" style="194" customWidth="1"/>
    <col min="8195" max="8195" width="27.6328125" style="194" customWidth="1"/>
    <col min="8196" max="8196" width="15" style="194" customWidth="1"/>
    <col min="8197" max="8197" width="4.453125" style="194" customWidth="1"/>
    <col min="8198" max="8198" width="24.81640625" style="194" customWidth="1"/>
    <col min="8199" max="8199" width="15" style="194" customWidth="1"/>
    <col min="8200" max="8200" width="16.1796875" style="194" customWidth="1"/>
    <col min="8201" max="8448" width="8.7265625" style="194"/>
    <col min="8449" max="8449" width="6" style="194" customWidth="1"/>
    <col min="8450" max="8450" width="21.81640625" style="194" customWidth="1"/>
    <col min="8451" max="8451" width="27.6328125" style="194" customWidth="1"/>
    <col min="8452" max="8452" width="15" style="194" customWidth="1"/>
    <col min="8453" max="8453" width="4.453125" style="194" customWidth="1"/>
    <col min="8454" max="8454" width="24.81640625" style="194" customWidth="1"/>
    <col min="8455" max="8455" width="15" style="194" customWidth="1"/>
    <col min="8456" max="8456" width="16.1796875" style="194" customWidth="1"/>
    <col min="8457" max="8704" width="8.7265625" style="194"/>
    <col min="8705" max="8705" width="6" style="194" customWidth="1"/>
    <col min="8706" max="8706" width="21.81640625" style="194" customWidth="1"/>
    <col min="8707" max="8707" width="27.6328125" style="194" customWidth="1"/>
    <col min="8708" max="8708" width="15" style="194" customWidth="1"/>
    <col min="8709" max="8709" width="4.453125" style="194" customWidth="1"/>
    <col min="8710" max="8710" width="24.81640625" style="194" customWidth="1"/>
    <col min="8711" max="8711" width="15" style="194" customWidth="1"/>
    <col min="8712" max="8712" width="16.1796875" style="194" customWidth="1"/>
    <col min="8713" max="8960" width="8.7265625" style="194"/>
    <col min="8961" max="8961" width="6" style="194" customWidth="1"/>
    <col min="8962" max="8962" width="21.81640625" style="194" customWidth="1"/>
    <col min="8963" max="8963" width="27.6328125" style="194" customWidth="1"/>
    <col min="8964" max="8964" width="15" style="194" customWidth="1"/>
    <col min="8965" max="8965" width="4.453125" style="194" customWidth="1"/>
    <col min="8966" max="8966" width="24.81640625" style="194" customWidth="1"/>
    <col min="8967" max="8967" width="15" style="194" customWidth="1"/>
    <col min="8968" max="8968" width="16.1796875" style="194" customWidth="1"/>
    <col min="8969" max="9216" width="8.7265625" style="194"/>
    <col min="9217" max="9217" width="6" style="194" customWidth="1"/>
    <col min="9218" max="9218" width="21.81640625" style="194" customWidth="1"/>
    <col min="9219" max="9219" width="27.6328125" style="194" customWidth="1"/>
    <col min="9220" max="9220" width="15" style="194" customWidth="1"/>
    <col min="9221" max="9221" width="4.453125" style="194" customWidth="1"/>
    <col min="9222" max="9222" width="24.81640625" style="194" customWidth="1"/>
    <col min="9223" max="9223" width="15" style="194" customWidth="1"/>
    <col min="9224" max="9224" width="16.1796875" style="194" customWidth="1"/>
    <col min="9225" max="9472" width="8.7265625" style="194"/>
    <col min="9473" max="9473" width="6" style="194" customWidth="1"/>
    <col min="9474" max="9474" width="21.81640625" style="194" customWidth="1"/>
    <col min="9475" max="9475" width="27.6328125" style="194" customWidth="1"/>
    <col min="9476" max="9476" width="15" style="194" customWidth="1"/>
    <col min="9477" max="9477" width="4.453125" style="194" customWidth="1"/>
    <col min="9478" max="9478" width="24.81640625" style="194" customWidth="1"/>
    <col min="9479" max="9479" width="15" style="194" customWidth="1"/>
    <col min="9480" max="9480" width="16.1796875" style="194" customWidth="1"/>
    <col min="9481" max="9728" width="8.7265625" style="194"/>
    <col min="9729" max="9729" width="6" style="194" customWidth="1"/>
    <col min="9730" max="9730" width="21.81640625" style="194" customWidth="1"/>
    <col min="9731" max="9731" width="27.6328125" style="194" customWidth="1"/>
    <col min="9732" max="9732" width="15" style="194" customWidth="1"/>
    <col min="9733" max="9733" width="4.453125" style="194" customWidth="1"/>
    <col min="9734" max="9734" width="24.81640625" style="194" customWidth="1"/>
    <col min="9735" max="9735" width="15" style="194" customWidth="1"/>
    <col min="9736" max="9736" width="16.1796875" style="194" customWidth="1"/>
    <col min="9737" max="9984" width="8.7265625" style="194"/>
    <col min="9985" max="9985" width="6" style="194" customWidth="1"/>
    <col min="9986" max="9986" width="21.81640625" style="194" customWidth="1"/>
    <col min="9987" max="9987" width="27.6328125" style="194" customWidth="1"/>
    <col min="9988" max="9988" width="15" style="194" customWidth="1"/>
    <col min="9989" max="9989" width="4.453125" style="194" customWidth="1"/>
    <col min="9990" max="9990" width="24.81640625" style="194" customWidth="1"/>
    <col min="9991" max="9991" width="15" style="194" customWidth="1"/>
    <col min="9992" max="9992" width="16.1796875" style="194" customWidth="1"/>
    <col min="9993" max="10240" width="8.7265625" style="194"/>
    <col min="10241" max="10241" width="6" style="194" customWidth="1"/>
    <col min="10242" max="10242" width="21.81640625" style="194" customWidth="1"/>
    <col min="10243" max="10243" width="27.6328125" style="194" customWidth="1"/>
    <col min="10244" max="10244" width="15" style="194" customWidth="1"/>
    <col min="10245" max="10245" width="4.453125" style="194" customWidth="1"/>
    <col min="10246" max="10246" width="24.81640625" style="194" customWidth="1"/>
    <col min="10247" max="10247" width="15" style="194" customWidth="1"/>
    <col min="10248" max="10248" width="16.1796875" style="194" customWidth="1"/>
    <col min="10249" max="10496" width="8.7265625" style="194"/>
    <col min="10497" max="10497" width="6" style="194" customWidth="1"/>
    <col min="10498" max="10498" width="21.81640625" style="194" customWidth="1"/>
    <col min="10499" max="10499" width="27.6328125" style="194" customWidth="1"/>
    <col min="10500" max="10500" width="15" style="194" customWidth="1"/>
    <col min="10501" max="10501" width="4.453125" style="194" customWidth="1"/>
    <col min="10502" max="10502" width="24.81640625" style="194" customWidth="1"/>
    <col min="10503" max="10503" width="15" style="194" customWidth="1"/>
    <col min="10504" max="10504" width="16.1796875" style="194" customWidth="1"/>
    <col min="10505" max="10752" width="8.7265625" style="194"/>
    <col min="10753" max="10753" width="6" style="194" customWidth="1"/>
    <col min="10754" max="10754" width="21.81640625" style="194" customWidth="1"/>
    <col min="10755" max="10755" width="27.6328125" style="194" customWidth="1"/>
    <col min="10756" max="10756" width="15" style="194" customWidth="1"/>
    <col min="10757" max="10757" width="4.453125" style="194" customWidth="1"/>
    <col min="10758" max="10758" width="24.81640625" style="194" customWidth="1"/>
    <col min="10759" max="10759" width="15" style="194" customWidth="1"/>
    <col min="10760" max="10760" width="16.1796875" style="194" customWidth="1"/>
    <col min="10761" max="11008" width="8.7265625" style="194"/>
    <col min="11009" max="11009" width="6" style="194" customWidth="1"/>
    <col min="11010" max="11010" width="21.81640625" style="194" customWidth="1"/>
    <col min="11011" max="11011" width="27.6328125" style="194" customWidth="1"/>
    <col min="11012" max="11012" width="15" style="194" customWidth="1"/>
    <col min="11013" max="11013" width="4.453125" style="194" customWidth="1"/>
    <col min="11014" max="11014" width="24.81640625" style="194" customWidth="1"/>
    <col min="11015" max="11015" width="15" style="194" customWidth="1"/>
    <col min="11016" max="11016" width="16.1796875" style="194" customWidth="1"/>
    <col min="11017" max="11264" width="8.7265625" style="194"/>
    <col min="11265" max="11265" width="6" style="194" customWidth="1"/>
    <col min="11266" max="11266" width="21.81640625" style="194" customWidth="1"/>
    <col min="11267" max="11267" width="27.6328125" style="194" customWidth="1"/>
    <col min="11268" max="11268" width="15" style="194" customWidth="1"/>
    <col min="11269" max="11269" width="4.453125" style="194" customWidth="1"/>
    <col min="11270" max="11270" width="24.81640625" style="194" customWidth="1"/>
    <col min="11271" max="11271" width="15" style="194" customWidth="1"/>
    <col min="11272" max="11272" width="16.1796875" style="194" customWidth="1"/>
    <col min="11273" max="11520" width="8.7265625" style="194"/>
    <col min="11521" max="11521" width="6" style="194" customWidth="1"/>
    <col min="11522" max="11522" width="21.81640625" style="194" customWidth="1"/>
    <col min="11523" max="11523" width="27.6328125" style="194" customWidth="1"/>
    <col min="11524" max="11524" width="15" style="194" customWidth="1"/>
    <col min="11525" max="11525" width="4.453125" style="194" customWidth="1"/>
    <col min="11526" max="11526" width="24.81640625" style="194" customWidth="1"/>
    <col min="11527" max="11527" width="15" style="194" customWidth="1"/>
    <col min="11528" max="11528" width="16.1796875" style="194" customWidth="1"/>
    <col min="11529" max="11776" width="8.7265625" style="194"/>
    <col min="11777" max="11777" width="6" style="194" customWidth="1"/>
    <col min="11778" max="11778" width="21.81640625" style="194" customWidth="1"/>
    <col min="11779" max="11779" width="27.6328125" style="194" customWidth="1"/>
    <col min="11780" max="11780" width="15" style="194" customWidth="1"/>
    <col min="11781" max="11781" width="4.453125" style="194" customWidth="1"/>
    <col min="11782" max="11782" width="24.81640625" style="194" customWidth="1"/>
    <col min="11783" max="11783" width="15" style="194" customWidth="1"/>
    <col min="11784" max="11784" width="16.1796875" style="194" customWidth="1"/>
    <col min="11785" max="12032" width="8.7265625" style="194"/>
    <col min="12033" max="12033" width="6" style="194" customWidth="1"/>
    <col min="12034" max="12034" width="21.81640625" style="194" customWidth="1"/>
    <col min="12035" max="12035" width="27.6328125" style="194" customWidth="1"/>
    <col min="12036" max="12036" width="15" style="194" customWidth="1"/>
    <col min="12037" max="12037" width="4.453125" style="194" customWidth="1"/>
    <col min="12038" max="12038" width="24.81640625" style="194" customWidth="1"/>
    <col min="12039" max="12039" width="15" style="194" customWidth="1"/>
    <col min="12040" max="12040" width="16.1796875" style="194" customWidth="1"/>
    <col min="12041" max="12288" width="8.7265625" style="194"/>
    <col min="12289" max="12289" width="6" style="194" customWidth="1"/>
    <col min="12290" max="12290" width="21.81640625" style="194" customWidth="1"/>
    <col min="12291" max="12291" width="27.6328125" style="194" customWidth="1"/>
    <col min="12292" max="12292" width="15" style="194" customWidth="1"/>
    <col min="12293" max="12293" width="4.453125" style="194" customWidth="1"/>
    <col min="12294" max="12294" width="24.81640625" style="194" customWidth="1"/>
    <col min="12295" max="12295" width="15" style="194" customWidth="1"/>
    <col min="12296" max="12296" width="16.1796875" style="194" customWidth="1"/>
    <col min="12297" max="12544" width="8.7265625" style="194"/>
    <col min="12545" max="12545" width="6" style="194" customWidth="1"/>
    <col min="12546" max="12546" width="21.81640625" style="194" customWidth="1"/>
    <col min="12547" max="12547" width="27.6328125" style="194" customWidth="1"/>
    <col min="12548" max="12548" width="15" style="194" customWidth="1"/>
    <col min="12549" max="12549" width="4.453125" style="194" customWidth="1"/>
    <col min="12550" max="12550" width="24.81640625" style="194" customWidth="1"/>
    <col min="12551" max="12551" width="15" style="194" customWidth="1"/>
    <col min="12552" max="12552" width="16.1796875" style="194" customWidth="1"/>
    <col min="12553" max="12800" width="8.7265625" style="194"/>
    <col min="12801" max="12801" width="6" style="194" customWidth="1"/>
    <col min="12802" max="12802" width="21.81640625" style="194" customWidth="1"/>
    <col min="12803" max="12803" width="27.6328125" style="194" customWidth="1"/>
    <col min="12804" max="12804" width="15" style="194" customWidth="1"/>
    <col min="12805" max="12805" width="4.453125" style="194" customWidth="1"/>
    <col min="12806" max="12806" width="24.81640625" style="194" customWidth="1"/>
    <col min="12807" max="12807" width="15" style="194" customWidth="1"/>
    <col min="12808" max="12808" width="16.1796875" style="194" customWidth="1"/>
    <col min="12809" max="13056" width="8.7265625" style="194"/>
    <col min="13057" max="13057" width="6" style="194" customWidth="1"/>
    <col min="13058" max="13058" width="21.81640625" style="194" customWidth="1"/>
    <col min="13059" max="13059" width="27.6328125" style="194" customWidth="1"/>
    <col min="13060" max="13060" width="15" style="194" customWidth="1"/>
    <col min="13061" max="13061" width="4.453125" style="194" customWidth="1"/>
    <col min="13062" max="13062" width="24.81640625" style="194" customWidth="1"/>
    <col min="13063" max="13063" width="15" style="194" customWidth="1"/>
    <col min="13064" max="13064" width="16.1796875" style="194" customWidth="1"/>
    <col min="13065" max="13312" width="8.7265625" style="194"/>
    <col min="13313" max="13313" width="6" style="194" customWidth="1"/>
    <col min="13314" max="13314" width="21.81640625" style="194" customWidth="1"/>
    <col min="13315" max="13315" width="27.6328125" style="194" customWidth="1"/>
    <col min="13316" max="13316" width="15" style="194" customWidth="1"/>
    <col min="13317" max="13317" width="4.453125" style="194" customWidth="1"/>
    <col min="13318" max="13318" width="24.81640625" style="194" customWidth="1"/>
    <col min="13319" max="13319" width="15" style="194" customWidth="1"/>
    <col min="13320" max="13320" width="16.1796875" style="194" customWidth="1"/>
    <col min="13321" max="13568" width="8.7265625" style="194"/>
    <col min="13569" max="13569" width="6" style="194" customWidth="1"/>
    <col min="13570" max="13570" width="21.81640625" style="194" customWidth="1"/>
    <col min="13571" max="13571" width="27.6328125" style="194" customWidth="1"/>
    <col min="13572" max="13572" width="15" style="194" customWidth="1"/>
    <col min="13573" max="13573" width="4.453125" style="194" customWidth="1"/>
    <col min="13574" max="13574" width="24.81640625" style="194" customWidth="1"/>
    <col min="13575" max="13575" width="15" style="194" customWidth="1"/>
    <col min="13576" max="13576" width="16.1796875" style="194" customWidth="1"/>
    <col min="13577" max="13824" width="8.7265625" style="194"/>
    <col min="13825" max="13825" width="6" style="194" customWidth="1"/>
    <col min="13826" max="13826" width="21.81640625" style="194" customWidth="1"/>
    <col min="13827" max="13827" width="27.6328125" style="194" customWidth="1"/>
    <col min="13828" max="13828" width="15" style="194" customWidth="1"/>
    <col min="13829" max="13829" width="4.453125" style="194" customWidth="1"/>
    <col min="13830" max="13830" width="24.81640625" style="194" customWidth="1"/>
    <col min="13831" max="13831" width="15" style="194" customWidth="1"/>
    <col min="13832" max="13832" width="16.1796875" style="194" customWidth="1"/>
    <col min="13833" max="14080" width="8.7265625" style="194"/>
    <col min="14081" max="14081" width="6" style="194" customWidth="1"/>
    <col min="14082" max="14082" width="21.81640625" style="194" customWidth="1"/>
    <col min="14083" max="14083" width="27.6328125" style="194" customWidth="1"/>
    <col min="14084" max="14084" width="15" style="194" customWidth="1"/>
    <col min="14085" max="14085" width="4.453125" style="194" customWidth="1"/>
    <col min="14086" max="14086" width="24.81640625" style="194" customWidth="1"/>
    <col min="14087" max="14087" width="15" style="194" customWidth="1"/>
    <col min="14088" max="14088" width="16.1796875" style="194" customWidth="1"/>
    <col min="14089" max="14336" width="8.7265625" style="194"/>
    <col min="14337" max="14337" width="6" style="194" customWidth="1"/>
    <col min="14338" max="14338" width="21.81640625" style="194" customWidth="1"/>
    <col min="14339" max="14339" width="27.6328125" style="194" customWidth="1"/>
    <col min="14340" max="14340" width="15" style="194" customWidth="1"/>
    <col min="14341" max="14341" width="4.453125" style="194" customWidth="1"/>
    <col min="14342" max="14342" width="24.81640625" style="194" customWidth="1"/>
    <col min="14343" max="14343" width="15" style="194" customWidth="1"/>
    <col min="14344" max="14344" width="16.1796875" style="194" customWidth="1"/>
    <col min="14345" max="14592" width="8.7265625" style="194"/>
    <col min="14593" max="14593" width="6" style="194" customWidth="1"/>
    <col min="14594" max="14594" width="21.81640625" style="194" customWidth="1"/>
    <col min="14595" max="14595" width="27.6328125" style="194" customWidth="1"/>
    <col min="14596" max="14596" width="15" style="194" customWidth="1"/>
    <col min="14597" max="14597" width="4.453125" style="194" customWidth="1"/>
    <col min="14598" max="14598" width="24.81640625" style="194" customWidth="1"/>
    <col min="14599" max="14599" width="15" style="194" customWidth="1"/>
    <col min="14600" max="14600" width="16.1796875" style="194" customWidth="1"/>
    <col min="14601" max="14848" width="8.7265625" style="194"/>
    <col min="14849" max="14849" width="6" style="194" customWidth="1"/>
    <col min="14850" max="14850" width="21.81640625" style="194" customWidth="1"/>
    <col min="14851" max="14851" width="27.6328125" style="194" customWidth="1"/>
    <col min="14852" max="14852" width="15" style="194" customWidth="1"/>
    <col min="14853" max="14853" width="4.453125" style="194" customWidth="1"/>
    <col min="14854" max="14854" width="24.81640625" style="194" customWidth="1"/>
    <col min="14855" max="14855" width="15" style="194" customWidth="1"/>
    <col min="14856" max="14856" width="16.1796875" style="194" customWidth="1"/>
    <col min="14857" max="15104" width="8.7265625" style="194"/>
    <col min="15105" max="15105" width="6" style="194" customWidth="1"/>
    <col min="15106" max="15106" width="21.81640625" style="194" customWidth="1"/>
    <col min="15107" max="15107" width="27.6328125" style="194" customWidth="1"/>
    <col min="15108" max="15108" width="15" style="194" customWidth="1"/>
    <col min="15109" max="15109" width="4.453125" style="194" customWidth="1"/>
    <col min="15110" max="15110" width="24.81640625" style="194" customWidth="1"/>
    <col min="15111" max="15111" width="15" style="194" customWidth="1"/>
    <col min="15112" max="15112" width="16.1796875" style="194" customWidth="1"/>
    <col min="15113" max="15360" width="8.7265625" style="194"/>
    <col min="15361" max="15361" width="6" style="194" customWidth="1"/>
    <col min="15362" max="15362" width="21.81640625" style="194" customWidth="1"/>
    <col min="15363" max="15363" width="27.6328125" style="194" customWidth="1"/>
    <col min="15364" max="15364" width="15" style="194" customWidth="1"/>
    <col min="15365" max="15365" width="4.453125" style="194" customWidth="1"/>
    <col min="15366" max="15366" width="24.81640625" style="194" customWidth="1"/>
    <col min="15367" max="15367" width="15" style="194" customWidth="1"/>
    <col min="15368" max="15368" width="16.1796875" style="194" customWidth="1"/>
    <col min="15369" max="15616" width="8.7265625" style="194"/>
    <col min="15617" max="15617" width="6" style="194" customWidth="1"/>
    <col min="15618" max="15618" width="21.81640625" style="194" customWidth="1"/>
    <col min="15619" max="15619" width="27.6328125" style="194" customWidth="1"/>
    <col min="15620" max="15620" width="15" style="194" customWidth="1"/>
    <col min="15621" max="15621" width="4.453125" style="194" customWidth="1"/>
    <col min="15622" max="15622" width="24.81640625" style="194" customWidth="1"/>
    <col min="15623" max="15623" width="15" style="194" customWidth="1"/>
    <col min="15624" max="15624" width="16.1796875" style="194" customWidth="1"/>
    <col min="15625" max="15872" width="8.7265625" style="194"/>
    <col min="15873" max="15873" width="6" style="194" customWidth="1"/>
    <col min="15874" max="15874" width="21.81640625" style="194" customWidth="1"/>
    <col min="15875" max="15875" width="27.6328125" style="194" customWidth="1"/>
    <col min="15876" max="15876" width="15" style="194" customWidth="1"/>
    <col min="15877" max="15877" width="4.453125" style="194" customWidth="1"/>
    <col min="15878" max="15878" width="24.81640625" style="194" customWidth="1"/>
    <col min="15879" max="15879" width="15" style="194" customWidth="1"/>
    <col min="15880" max="15880" width="16.1796875" style="194" customWidth="1"/>
    <col min="15881" max="16128" width="8.7265625" style="194"/>
    <col min="16129" max="16129" width="6" style="194" customWidth="1"/>
    <col min="16130" max="16130" width="21.81640625" style="194" customWidth="1"/>
    <col min="16131" max="16131" width="27.6328125" style="194" customWidth="1"/>
    <col min="16132" max="16132" width="15" style="194" customWidth="1"/>
    <col min="16133" max="16133" width="4.453125" style="194" customWidth="1"/>
    <col min="16134" max="16134" width="24.81640625" style="194" customWidth="1"/>
    <col min="16135" max="16135" width="15" style="194" customWidth="1"/>
    <col min="16136" max="16136" width="16.1796875" style="194" customWidth="1"/>
    <col min="16137" max="16384" width="8.7265625" style="194"/>
  </cols>
  <sheetData>
    <row r="1" spans="1:8">
      <c r="A1" s="243" t="s">
        <v>216</v>
      </c>
      <c r="B1" s="243"/>
    </row>
    <row r="2" spans="1:8">
      <c r="C2" s="195"/>
    </row>
    <row r="3" spans="1:8">
      <c r="A3" s="626" t="s">
        <v>193</v>
      </c>
      <c r="B3" s="627"/>
      <c r="C3" s="627"/>
      <c r="D3" s="627"/>
      <c r="E3" s="627"/>
      <c r="F3" s="627"/>
      <c r="G3" s="627"/>
      <c r="H3" s="627"/>
    </row>
    <row r="4" spans="1:8" ht="24.75" customHeight="1">
      <c r="A4" s="628"/>
      <c r="B4" s="628"/>
      <c r="C4" s="628"/>
      <c r="D4" s="628"/>
      <c r="E4" s="317"/>
      <c r="F4" s="84" t="s">
        <v>83</v>
      </c>
      <c r="G4" s="629" t="str">
        <f>'【記入例】(区外)交付申請書'!W14</f>
        <v>〇〇保育園</v>
      </c>
      <c r="H4" s="629"/>
    </row>
    <row r="5" spans="1:8" ht="21.75" customHeight="1">
      <c r="A5" s="630" t="s">
        <v>84</v>
      </c>
      <c r="B5" s="630"/>
      <c r="C5" s="630"/>
      <c r="D5" s="630"/>
      <c r="E5" s="630"/>
      <c r="F5" s="630"/>
      <c r="G5" s="630"/>
    </row>
    <row r="6" spans="1:8" ht="15.75" customHeight="1">
      <c r="A6" s="625" t="s">
        <v>85</v>
      </c>
      <c r="B6" s="625"/>
      <c r="C6" s="625"/>
      <c r="D6" s="625"/>
      <c r="E6" s="625" t="s">
        <v>144</v>
      </c>
      <c r="F6" s="625"/>
      <c r="G6" s="625"/>
      <c r="H6" s="625"/>
    </row>
    <row r="7" spans="1:8" ht="60.75" customHeight="1" thickBot="1">
      <c r="A7" s="625" t="s">
        <v>86</v>
      </c>
      <c r="B7" s="631"/>
      <c r="C7" s="631"/>
      <c r="D7" s="319" t="s">
        <v>87</v>
      </c>
      <c r="E7" s="625"/>
      <c r="F7" s="625"/>
      <c r="G7" s="315" t="s">
        <v>87</v>
      </c>
      <c r="H7" s="193" t="s">
        <v>88</v>
      </c>
    </row>
    <row r="8" spans="1:8" ht="15.75" customHeight="1" thickBot="1">
      <c r="A8" s="632" t="s">
        <v>89</v>
      </c>
      <c r="B8" s="121" t="s">
        <v>90</v>
      </c>
      <c r="C8" s="122"/>
      <c r="D8" s="123">
        <f>SUM(D9:D13)</f>
        <v>7815720</v>
      </c>
      <c r="E8" s="636" t="s">
        <v>91</v>
      </c>
      <c r="F8" s="85" t="s">
        <v>92</v>
      </c>
      <c r="G8" s="320">
        <v>33945030</v>
      </c>
      <c r="H8" s="668">
        <v>6000000</v>
      </c>
    </row>
    <row r="9" spans="1:8" ht="15.75" customHeight="1">
      <c r="A9" s="633"/>
      <c r="B9" s="124" t="s">
        <v>93</v>
      </c>
      <c r="C9" s="125" t="s">
        <v>93</v>
      </c>
      <c r="D9" s="190">
        <f>'【記入例】(区外)交付申請書'!X45</f>
        <v>7211400</v>
      </c>
      <c r="E9" s="637"/>
      <c r="F9" s="86" t="s">
        <v>94</v>
      </c>
      <c r="G9" s="320">
        <v>10333748</v>
      </c>
      <c r="H9" s="668"/>
    </row>
    <row r="10" spans="1:8" ht="15.75" customHeight="1">
      <c r="A10" s="633"/>
      <c r="B10" s="651" t="s">
        <v>95</v>
      </c>
      <c r="C10" s="126" t="s">
        <v>96</v>
      </c>
      <c r="D10" s="191">
        <f>'【記入例】(区外)交付申請書'!S53</f>
        <v>6600</v>
      </c>
      <c r="E10" s="637"/>
      <c r="F10" s="86" t="s">
        <v>97</v>
      </c>
      <c r="G10" s="320">
        <v>8002703</v>
      </c>
      <c r="H10" s="668"/>
    </row>
    <row r="11" spans="1:8" ht="15.75" customHeight="1">
      <c r="A11" s="633"/>
      <c r="B11" s="652"/>
      <c r="C11" s="126" t="s">
        <v>45</v>
      </c>
      <c r="D11" s="191">
        <f>'【記入例】(区外)交付申請書'!S54</f>
        <v>49800</v>
      </c>
      <c r="E11" s="637"/>
      <c r="F11" s="86" t="s">
        <v>98</v>
      </c>
      <c r="G11" s="320">
        <v>0</v>
      </c>
      <c r="H11" s="668"/>
    </row>
    <row r="12" spans="1:8" ht="15.75" customHeight="1">
      <c r="A12" s="633"/>
      <c r="B12" s="652"/>
      <c r="C12" s="126" t="s">
        <v>198</v>
      </c>
      <c r="D12" s="191">
        <f>'【記入例】(区外)交付申請書'!S55</f>
        <v>19920</v>
      </c>
      <c r="E12" s="637"/>
      <c r="F12" s="86" t="s">
        <v>99</v>
      </c>
      <c r="G12" s="320">
        <v>88000</v>
      </c>
      <c r="H12" s="668"/>
    </row>
    <row r="13" spans="1:8" ht="15.75" customHeight="1" thickBot="1">
      <c r="A13" s="633"/>
      <c r="B13" s="652"/>
      <c r="C13" s="244" t="s">
        <v>247</v>
      </c>
      <c r="D13" s="192">
        <f>'【記入例】(区外)交付申請書'!S56</f>
        <v>528000</v>
      </c>
      <c r="E13" s="637"/>
      <c r="F13" s="86" t="s">
        <v>100</v>
      </c>
      <c r="G13" s="320">
        <v>7538612</v>
      </c>
      <c r="H13" s="668"/>
    </row>
    <row r="14" spans="1:8" ht="15.75" customHeight="1">
      <c r="A14" s="634"/>
      <c r="B14" s="88" t="s">
        <v>102</v>
      </c>
      <c r="C14" s="87"/>
      <c r="D14" s="103">
        <v>60000000</v>
      </c>
      <c r="E14" s="638"/>
      <c r="F14" s="86" t="s">
        <v>101</v>
      </c>
      <c r="G14" s="320"/>
      <c r="H14" s="668"/>
    </row>
    <row r="15" spans="1:8" ht="15.75" customHeight="1">
      <c r="A15" s="634"/>
      <c r="B15" s="88"/>
      <c r="C15" s="88"/>
      <c r="D15" s="104"/>
      <c r="E15" s="638"/>
      <c r="F15" s="86"/>
      <c r="G15" s="320"/>
      <c r="H15" s="668"/>
    </row>
    <row r="16" spans="1:8" ht="15.75" customHeight="1">
      <c r="A16" s="634"/>
      <c r="B16" s="88"/>
      <c r="C16" s="88"/>
      <c r="D16" s="104"/>
      <c r="E16" s="638"/>
      <c r="F16" s="86"/>
      <c r="G16" s="320"/>
      <c r="H16" s="668"/>
    </row>
    <row r="17" spans="1:8" ht="15.75" customHeight="1">
      <c r="A17" s="634"/>
      <c r="B17" s="88"/>
      <c r="C17" s="88"/>
      <c r="D17" s="104"/>
      <c r="E17" s="638"/>
      <c r="F17" s="86"/>
      <c r="G17" s="320"/>
      <c r="H17" s="668"/>
    </row>
    <row r="18" spans="1:8" ht="15.75" customHeight="1">
      <c r="A18" s="634"/>
      <c r="B18" s="88"/>
      <c r="C18" s="88"/>
      <c r="D18" s="320"/>
      <c r="E18" s="638"/>
      <c r="F18" s="86"/>
      <c r="G18" s="320"/>
      <c r="H18" s="668"/>
    </row>
    <row r="19" spans="1:8" ht="15.75" customHeight="1">
      <c r="A19" s="634"/>
      <c r="B19" s="88"/>
      <c r="C19" s="88"/>
      <c r="D19" s="320"/>
      <c r="E19" s="638"/>
      <c r="F19" s="86"/>
      <c r="G19" s="320"/>
      <c r="H19" s="668"/>
    </row>
    <row r="20" spans="1:8" ht="15.75" customHeight="1">
      <c r="A20" s="634"/>
      <c r="B20" s="88"/>
      <c r="C20" s="88"/>
      <c r="D20" s="320"/>
      <c r="E20" s="639"/>
      <c r="F20" s="89" t="s">
        <v>103</v>
      </c>
      <c r="G20" s="90">
        <f>SUM(G8:G19)</f>
        <v>59908093</v>
      </c>
      <c r="H20" s="668"/>
    </row>
    <row r="21" spans="1:8" ht="15.75" customHeight="1">
      <c r="A21" s="634"/>
      <c r="B21" s="88"/>
      <c r="C21" s="88"/>
      <c r="D21" s="320"/>
      <c r="E21" s="641" t="s">
        <v>80</v>
      </c>
      <c r="F21" s="85" t="s">
        <v>59</v>
      </c>
      <c r="G21" s="320">
        <v>33945030</v>
      </c>
      <c r="H21" s="665">
        <v>900000</v>
      </c>
    </row>
    <row r="22" spans="1:8" ht="15.75" customHeight="1">
      <c r="A22" s="634"/>
      <c r="B22" s="88"/>
      <c r="C22" s="88"/>
      <c r="D22" s="320"/>
      <c r="E22" s="638"/>
      <c r="F22" s="86" t="s">
        <v>104</v>
      </c>
      <c r="G22" s="320">
        <v>10333748</v>
      </c>
      <c r="H22" s="666"/>
    </row>
    <row r="23" spans="1:8" ht="15.75" customHeight="1">
      <c r="A23" s="634"/>
      <c r="B23" s="120"/>
      <c r="C23" s="88"/>
      <c r="D23" s="320"/>
      <c r="E23" s="638"/>
      <c r="F23" s="86" t="s">
        <v>105</v>
      </c>
      <c r="G23" s="320">
        <v>8002703</v>
      </c>
      <c r="H23" s="666"/>
    </row>
    <row r="24" spans="1:8" ht="15.75" customHeight="1">
      <c r="A24" s="634"/>
      <c r="B24" s="120"/>
      <c r="C24" s="88"/>
      <c r="D24" s="320"/>
      <c r="E24" s="638"/>
      <c r="F24" s="85" t="s">
        <v>106</v>
      </c>
      <c r="G24" s="320">
        <v>0</v>
      </c>
      <c r="H24" s="666"/>
    </row>
    <row r="25" spans="1:8" ht="15.75" customHeight="1">
      <c r="A25" s="634"/>
      <c r="B25" s="120"/>
      <c r="C25" s="88"/>
      <c r="D25" s="320"/>
      <c r="E25" s="638"/>
      <c r="F25" s="85" t="s">
        <v>107</v>
      </c>
      <c r="G25" s="320">
        <v>88000</v>
      </c>
      <c r="H25" s="666"/>
    </row>
    <row r="26" spans="1:8" ht="15.75" customHeight="1">
      <c r="A26" s="634"/>
      <c r="B26" s="88"/>
      <c r="C26" s="88"/>
      <c r="D26" s="320"/>
      <c r="E26" s="638"/>
      <c r="F26" s="85" t="s">
        <v>108</v>
      </c>
      <c r="G26" s="320">
        <v>7538612</v>
      </c>
      <c r="H26" s="666"/>
    </row>
    <row r="27" spans="1:8" ht="15.75" customHeight="1">
      <c r="A27" s="634"/>
      <c r="B27" s="88"/>
      <c r="C27" s="88"/>
      <c r="D27" s="320"/>
      <c r="E27" s="638"/>
      <c r="F27" s="86"/>
      <c r="G27" s="320"/>
      <c r="H27" s="666"/>
    </row>
    <row r="28" spans="1:8" ht="15.75" customHeight="1">
      <c r="A28" s="635"/>
      <c r="B28" s="645" t="s">
        <v>109</v>
      </c>
      <c r="C28" s="646"/>
      <c r="D28" s="90">
        <f>SUM(D8,D14:D27)</f>
        <v>67815720</v>
      </c>
      <c r="E28" s="638"/>
      <c r="F28" s="86"/>
      <c r="G28" s="320"/>
      <c r="H28" s="666"/>
    </row>
    <row r="29" spans="1:8" ht="15.75" customHeight="1">
      <c r="A29" s="647" t="s">
        <v>110</v>
      </c>
      <c r="B29" s="91"/>
      <c r="C29" s="86" t="s">
        <v>111</v>
      </c>
      <c r="D29" s="320">
        <v>20406680</v>
      </c>
      <c r="E29" s="638"/>
      <c r="F29" s="85"/>
      <c r="G29" s="320"/>
      <c r="H29" s="666"/>
    </row>
    <row r="30" spans="1:8" ht="15.75" customHeight="1">
      <c r="A30" s="648"/>
      <c r="B30" s="91"/>
      <c r="C30" s="85" t="s">
        <v>112</v>
      </c>
      <c r="D30" s="320">
        <v>224500</v>
      </c>
      <c r="E30" s="638"/>
      <c r="F30" s="85"/>
      <c r="G30" s="320"/>
      <c r="H30" s="666"/>
    </row>
    <row r="31" spans="1:8" ht="15.75" customHeight="1">
      <c r="A31" s="649"/>
      <c r="B31" s="645" t="s">
        <v>113</v>
      </c>
      <c r="C31" s="646"/>
      <c r="D31" s="90">
        <f>SUM(D29:D30)</f>
        <v>20631180</v>
      </c>
      <c r="E31" s="638"/>
      <c r="F31" s="85"/>
      <c r="G31" s="320"/>
      <c r="H31" s="666"/>
    </row>
    <row r="32" spans="1:8" ht="15.75" customHeight="1">
      <c r="A32" s="650" t="s">
        <v>82</v>
      </c>
      <c r="B32" s="321"/>
      <c r="C32" s="86" t="s">
        <v>114</v>
      </c>
      <c r="D32" s="320"/>
      <c r="E32" s="639"/>
      <c r="F32" s="89" t="s">
        <v>115</v>
      </c>
      <c r="G32" s="90">
        <f>SUM(G21:G31)</f>
        <v>59908093</v>
      </c>
      <c r="H32" s="667"/>
    </row>
    <row r="33" spans="1:8" ht="15.75" customHeight="1">
      <c r="A33" s="650"/>
      <c r="B33" s="321"/>
      <c r="C33" s="85" t="s">
        <v>116</v>
      </c>
      <c r="D33" s="320"/>
      <c r="E33" s="641" t="s">
        <v>81</v>
      </c>
      <c r="F33" s="85" t="s">
        <v>117</v>
      </c>
      <c r="G33" s="320">
        <v>1162608</v>
      </c>
      <c r="H33" s="665">
        <v>52860</v>
      </c>
    </row>
    <row r="34" spans="1:8" ht="15.75" customHeight="1">
      <c r="A34" s="650"/>
      <c r="B34" s="321"/>
      <c r="C34" s="86" t="s">
        <v>118</v>
      </c>
      <c r="D34" s="320">
        <v>854761</v>
      </c>
      <c r="E34" s="638"/>
      <c r="F34" s="85" t="s">
        <v>119</v>
      </c>
      <c r="G34" s="320">
        <v>852320</v>
      </c>
      <c r="H34" s="666"/>
    </row>
    <row r="35" spans="1:8" ht="15.75" customHeight="1">
      <c r="A35" s="650"/>
      <c r="B35" s="645" t="s">
        <v>120</v>
      </c>
      <c r="C35" s="646"/>
      <c r="D35" s="90">
        <f>SUM(D32:D34)</f>
        <v>854761</v>
      </c>
      <c r="E35" s="638"/>
      <c r="F35" s="85" t="s">
        <v>121</v>
      </c>
      <c r="G35" s="320">
        <v>19000</v>
      </c>
      <c r="H35" s="666"/>
    </row>
    <row r="36" spans="1:8" ht="15.75" customHeight="1">
      <c r="A36" s="92"/>
      <c r="B36" s="92"/>
      <c r="C36" s="85"/>
      <c r="D36" s="90"/>
      <c r="E36" s="638"/>
      <c r="F36" s="85" t="s">
        <v>122</v>
      </c>
      <c r="G36" s="320">
        <v>307662</v>
      </c>
      <c r="H36" s="666"/>
    </row>
    <row r="37" spans="1:8" ht="15.75" customHeight="1">
      <c r="A37" s="92"/>
      <c r="B37" s="92"/>
      <c r="C37" s="86"/>
      <c r="D37" s="90"/>
      <c r="E37" s="638"/>
      <c r="F37" s="86" t="s">
        <v>123</v>
      </c>
      <c r="G37" s="320"/>
      <c r="H37" s="666"/>
    </row>
    <row r="38" spans="1:8" ht="15.75" customHeight="1">
      <c r="A38" s="92"/>
      <c r="B38" s="92"/>
      <c r="C38" s="86"/>
      <c r="D38" s="90"/>
      <c r="E38" s="638"/>
      <c r="F38" s="85" t="s">
        <v>124</v>
      </c>
      <c r="G38" s="320">
        <v>151540</v>
      </c>
      <c r="H38" s="666"/>
    </row>
    <row r="39" spans="1:8" ht="15.75" customHeight="1">
      <c r="A39" s="92"/>
      <c r="B39" s="92"/>
      <c r="C39" s="86"/>
      <c r="D39" s="90"/>
      <c r="E39" s="638"/>
      <c r="F39" s="85" t="s">
        <v>125</v>
      </c>
      <c r="G39" s="320">
        <v>210202</v>
      </c>
      <c r="H39" s="666"/>
    </row>
    <row r="40" spans="1:8" ht="15.75" customHeight="1">
      <c r="A40" s="92"/>
      <c r="B40" s="92"/>
      <c r="C40" s="86"/>
      <c r="D40" s="90"/>
      <c r="E40" s="638"/>
      <c r="F40" s="85" t="s">
        <v>126</v>
      </c>
      <c r="G40" s="320">
        <v>47320</v>
      </c>
      <c r="H40" s="666"/>
    </row>
    <row r="41" spans="1:8" ht="15.75" customHeight="1">
      <c r="A41" s="92"/>
      <c r="B41" s="92"/>
      <c r="C41" s="86"/>
      <c r="D41" s="90"/>
      <c r="E41" s="638"/>
      <c r="F41" s="85" t="s">
        <v>127</v>
      </c>
      <c r="G41" s="320">
        <v>425000</v>
      </c>
      <c r="H41" s="666"/>
    </row>
    <row r="42" spans="1:8" ht="15.75" customHeight="1">
      <c r="A42" s="92"/>
      <c r="B42" s="92"/>
      <c r="C42" s="86"/>
      <c r="D42" s="90"/>
      <c r="E42" s="638"/>
      <c r="F42" s="85" t="s">
        <v>128</v>
      </c>
      <c r="G42" s="320">
        <v>9374632</v>
      </c>
      <c r="H42" s="666"/>
    </row>
    <row r="43" spans="1:8" ht="15.75" customHeight="1">
      <c r="A43" s="92"/>
      <c r="B43" s="92"/>
      <c r="C43" s="86"/>
      <c r="D43" s="90"/>
      <c r="E43" s="638"/>
      <c r="F43" s="85" t="s">
        <v>129</v>
      </c>
      <c r="G43" s="320">
        <v>212042</v>
      </c>
      <c r="H43" s="666"/>
    </row>
    <row r="44" spans="1:8" ht="15.75" customHeight="1">
      <c r="A44" s="92"/>
      <c r="B44" s="92"/>
      <c r="C44" s="86"/>
      <c r="D44" s="90"/>
      <c r="E44" s="638"/>
      <c r="F44" s="85"/>
      <c r="G44" s="320"/>
      <c r="H44" s="666"/>
    </row>
    <row r="45" spans="1:8" ht="15.75" customHeight="1">
      <c r="A45" s="92"/>
      <c r="B45" s="92"/>
      <c r="C45" s="86"/>
      <c r="D45" s="90"/>
      <c r="E45" s="638"/>
      <c r="F45" s="85"/>
      <c r="G45" s="320"/>
      <c r="H45" s="666"/>
    </row>
    <row r="46" spans="1:8" ht="15.75" customHeight="1">
      <c r="A46" s="92"/>
      <c r="B46" s="92"/>
      <c r="C46" s="86"/>
      <c r="D46" s="90"/>
      <c r="E46" s="638"/>
      <c r="F46" s="85"/>
      <c r="G46" s="320"/>
      <c r="H46" s="666"/>
    </row>
    <row r="47" spans="1:8" ht="15.75" customHeight="1">
      <c r="A47" s="92"/>
      <c r="B47" s="92"/>
      <c r="C47" s="86"/>
      <c r="D47" s="90"/>
      <c r="E47" s="639"/>
      <c r="F47" s="89" t="s">
        <v>130</v>
      </c>
      <c r="G47" s="90">
        <f>SUM(G33:G46)</f>
        <v>12762326</v>
      </c>
      <c r="H47" s="667"/>
    </row>
    <row r="48" spans="1:8" ht="15.75" customHeight="1">
      <c r="A48" s="92"/>
      <c r="B48" s="92"/>
      <c r="C48" s="86"/>
      <c r="D48" s="90"/>
      <c r="E48" s="641" t="s">
        <v>82</v>
      </c>
      <c r="F48" s="653" t="s">
        <v>131</v>
      </c>
      <c r="G48" s="654"/>
      <c r="H48" s="665"/>
    </row>
    <row r="49" spans="1:8" ht="15.75" customHeight="1">
      <c r="A49" s="92"/>
      <c r="B49" s="92"/>
      <c r="C49" s="86"/>
      <c r="D49" s="90"/>
      <c r="E49" s="638"/>
      <c r="F49" s="85" t="s">
        <v>132</v>
      </c>
      <c r="G49" s="320"/>
      <c r="H49" s="666"/>
    </row>
    <row r="50" spans="1:8" ht="15.75" customHeight="1">
      <c r="A50" s="92"/>
      <c r="B50" s="92"/>
      <c r="C50" s="86"/>
      <c r="D50" s="90"/>
      <c r="E50" s="638"/>
      <c r="F50" s="85"/>
      <c r="G50" s="320"/>
      <c r="H50" s="666"/>
    </row>
    <row r="51" spans="1:8" ht="15.75" customHeight="1">
      <c r="A51" s="92"/>
      <c r="B51" s="92"/>
      <c r="C51" s="86"/>
      <c r="D51" s="90"/>
      <c r="E51" s="638"/>
      <c r="F51" s="85"/>
      <c r="G51" s="320"/>
      <c r="H51" s="666"/>
    </row>
    <row r="52" spans="1:8" ht="15.75" customHeight="1">
      <c r="A52" s="655" t="s">
        <v>133</v>
      </c>
      <c r="B52" s="655"/>
      <c r="C52" s="655"/>
      <c r="D52" s="320">
        <v>0</v>
      </c>
      <c r="E52" s="639"/>
      <c r="F52" s="93" t="s">
        <v>134</v>
      </c>
      <c r="G52" s="90">
        <f>SUM(G49:G51)</f>
        <v>0</v>
      </c>
      <c r="H52" s="667"/>
    </row>
    <row r="53" spans="1:8" ht="26.25" customHeight="1" thickBot="1">
      <c r="A53" s="657" t="s">
        <v>135</v>
      </c>
      <c r="B53" s="657"/>
      <c r="C53" s="657"/>
      <c r="D53" s="94">
        <f>D28+D31+D35+D52</f>
        <v>89301661</v>
      </c>
      <c r="E53" s="658" t="s">
        <v>136</v>
      </c>
      <c r="F53" s="658"/>
      <c r="G53" s="95">
        <f>G20+G32+G47+G52</f>
        <v>132578512</v>
      </c>
      <c r="H53" s="96">
        <f>SUM(H8:H52)</f>
        <v>6952860</v>
      </c>
    </row>
    <row r="54" spans="1:8" ht="26.25" customHeight="1" thickBot="1">
      <c r="D54" s="97"/>
      <c r="E54" s="659" t="s">
        <v>137</v>
      </c>
      <c r="F54" s="660"/>
      <c r="G54" s="98">
        <f>D53-G53</f>
        <v>-43276851</v>
      </c>
      <c r="H54" s="99"/>
    </row>
    <row r="55" spans="1:8">
      <c r="C55" s="318"/>
      <c r="D55" s="100"/>
      <c r="E55" s="99"/>
      <c r="F55" s="99"/>
      <c r="G55" s="97"/>
      <c r="H55" s="99"/>
    </row>
    <row r="56" spans="1:8">
      <c r="A56" s="318"/>
      <c r="B56" s="318"/>
      <c r="C56" s="324"/>
      <c r="D56" s="324"/>
      <c r="E56" s="318"/>
      <c r="F56" s="318"/>
      <c r="G56" s="324"/>
    </row>
    <row r="57" spans="1:8">
      <c r="A57" s="324"/>
      <c r="B57" s="324"/>
      <c r="C57" s="324"/>
      <c r="D57" s="324"/>
      <c r="E57" s="661"/>
      <c r="F57" s="661"/>
      <c r="G57" s="661"/>
    </row>
    <row r="58" spans="1:8">
      <c r="A58" s="324"/>
      <c r="B58" s="324"/>
      <c r="C58" s="323"/>
      <c r="D58" s="322"/>
      <c r="E58" s="662"/>
      <c r="F58" s="662"/>
      <c r="G58" s="324"/>
    </row>
    <row r="59" spans="1:8" ht="32.25" customHeight="1">
      <c r="A59" s="323"/>
      <c r="B59" s="323"/>
      <c r="C59" s="323"/>
      <c r="D59" s="324"/>
      <c r="E59" s="662"/>
      <c r="F59" s="662"/>
      <c r="G59" s="322"/>
    </row>
    <row r="60" spans="1:8">
      <c r="A60" s="323"/>
      <c r="B60" s="323"/>
      <c r="C60" s="323"/>
      <c r="D60" s="324"/>
      <c r="E60" s="630"/>
      <c r="F60" s="630"/>
      <c r="G60" s="656"/>
    </row>
    <row r="61" spans="1:8">
      <c r="A61" s="323"/>
      <c r="B61" s="323"/>
      <c r="C61" s="323"/>
      <c r="D61" s="324"/>
      <c r="E61" s="630"/>
      <c r="F61" s="630"/>
      <c r="G61" s="656"/>
    </row>
  </sheetData>
  <sheetProtection sheet="1" objects="1" scenarios="1"/>
  <mergeCells count="34">
    <mergeCell ref="A3:H3"/>
    <mergeCell ref="A4:D4"/>
    <mergeCell ref="G4:H4"/>
    <mergeCell ref="A5:G5"/>
    <mergeCell ref="A6:D6"/>
    <mergeCell ref="E6:H6"/>
    <mergeCell ref="A7:C7"/>
    <mergeCell ref="E7:F7"/>
    <mergeCell ref="A8:A28"/>
    <mergeCell ref="E8:E20"/>
    <mergeCell ref="H8:H20"/>
    <mergeCell ref="B10:B13"/>
    <mergeCell ref="E21:E32"/>
    <mergeCell ref="H21:H32"/>
    <mergeCell ref="B28:C28"/>
    <mergeCell ref="A29:A31"/>
    <mergeCell ref="B31:C31"/>
    <mergeCell ref="A32:A35"/>
    <mergeCell ref="E33:E47"/>
    <mergeCell ref="H33:H47"/>
    <mergeCell ref="B35:C35"/>
    <mergeCell ref="E48:E52"/>
    <mergeCell ref="F48:G48"/>
    <mergeCell ref="H48:H52"/>
    <mergeCell ref="A52:C52"/>
    <mergeCell ref="E60:F60"/>
    <mergeCell ref="G60:G61"/>
    <mergeCell ref="E61:F61"/>
    <mergeCell ref="A53:C53"/>
    <mergeCell ref="E53:F53"/>
    <mergeCell ref="E54:F54"/>
    <mergeCell ref="E57:G57"/>
    <mergeCell ref="E58:F58"/>
    <mergeCell ref="E59:F59"/>
  </mergeCells>
  <phoneticPr fontId="4"/>
  <pageMargins left="0.7" right="0.7" top="0.75" bottom="0.75" header="0.3" footer="0.3"/>
  <pageSetup paperSize="9" scale="6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6CC0E-9708-46BE-AE6D-26519B7863CE}">
  <dimension ref="A1:G40"/>
  <sheetViews>
    <sheetView workbookViewId="0">
      <selection activeCell="M41" sqref="M41"/>
    </sheetView>
  </sheetViews>
  <sheetFormatPr defaultRowHeight="13"/>
  <cols>
    <col min="1" max="1" width="4.453125" style="208" bestFit="1" customWidth="1"/>
    <col min="2" max="2" width="3.36328125" style="208" bestFit="1" customWidth="1"/>
    <col min="3" max="3" width="4.453125" style="208" bestFit="1" customWidth="1"/>
    <col min="4" max="6" width="8.7265625" style="208"/>
    <col min="7" max="7" width="10" style="208" bestFit="1" customWidth="1"/>
    <col min="8" max="16384" width="8.7265625" style="208"/>
  </cols>
  <sheetData>
    <row r="1" spans="1:7" ht="14">
      <c r="A1" s="7" t="s">
        <v>196</v>
      </c>
    </row>
    <row r="2" spans="1:7">
      <c r="A2" s="669" t="s">
        <v>36</v>
      </c>
      <c r="B2" s="669"/>
      <c r="C2" s="669"/>
      <c r="D2" s="198" t="s">
        <v>37</v>
      </c>
      <c r="E2" s="198" t="s">
        <v>38</v>
      </c>
      <c r="F2" s="198" t="s">
        <v>39</v>
      </c>
      <c r="G2" s="198" t="s">
        <v>40</v>
      </c>
    </row>
    <row r="3" spans="1:7">
      <c r="A3" s="9">
        <v>1</v>
      </c>
      <c r="B3" s="10" t="s">
        <v>46</v>
      </c>
      <c r="C3" s="11">
        <v>40</v>
      </c>
      <c r="D3" s="235">
        <v>176140</v>
      </c>
      <c r="E3" s="235">
        <v>126790</v>
      </c>
      <c r="F3" s="235">
        <v>88070</v>
      </c>
      <c r="G3" s="235">
        <v>83160</v>
      </c>
    </row>
    <row r="4" spans="1:7">
      <c r="A4" s="9">
        <v>41</v>
      </c>
      <c r="B4" s="10" t="s">
        <v>46</v>
      </c>
      <c r="C4" s="11">
        <v>50</v>
      </c>
      <c r="D4" s="235">
        <v>139640</v>
      </c>
      <c r="E4" s="235">
        <v>90290</v>
      </c>
      <c r="F4" s="235">
        <v>51570</v>
      </c>
      <c r="G4" s="235">
        <v>46660</v>
      </c>
    </row>
    <row r="5" spans="1:7">
      <c r="A5" s="9">
        <v>51</v>
      </c>
      <c r="B5" s="10" t="s">
        <v>46</v>
      </c>
      <c r="C5" s="11">
        <v>60</v>
      </c>
      <c r="D5" s="235">
        <v>133670</v>
      </c>
      <c r="E5" s="235">
        <v>84320</v>
      </c>
      <c r="F5" s="235">
        <v>45600</v>
      </c>
      <c r="G5" s="235">
        <v>40690</v>
      </c>
    </row>
    <row r="6" spans="1:7">
      <c r="A6" s="9">
        <v>61</v>
      </c>
      <c r="B6" s="10" t="s">
        <v>46</v>
      </c>
      <c r="C6" s="11">
        <v>70</v>
      </c>
      <c r="D6" s="235">
        <v>129490</v>
      </c>
      <c r="E6" s="235">
        <v>80140</v>
      </c>
      <c r="F6" s="235">
        <v>41410</v>
      </c>
      <c r="G6" s="235">
        <v>36510</v>
      </c>
    </row>
    <row r="7" spans="1:7">
      <c r="A7" s="9">
        <v>71</v>
      </c>
      <c r="B7" s="10" t="s">
        <v>46</v>
      </c>
      <c r="C7" s="11">
        <v>80</v>
      </c>
      <c r="D7" s="235">
        <v>126330</v>
      </c>
      <c r="E7" s="235">
        <v>76980</v>
      </c>
      <c r="F7" s="235">
        <v>38260</v>
      </c>
      <c r="G7" s="235">
        <v>33350</v>
      </c>
    </row>
    <row r="8" spans="1:7">
      <c r="A8" s="9">
        <v>81</v>
      </c>
      <c r="B8" s="10" t="s">
        <v>46</v>
      </c>
      <c r="C8" s="11">
        <v>90</v>
      </c>
      <c r="D8" s="235">
        <v>123940</v>
      </c>
      <c r="E8" s="235">
        <v>74590</v>
      </c>
      <c r="F8" s="235">
        <v>35770</v>
      </c>
      <c r="G8" s="117">
        <v>31100</v>
      </c>
    </row>
    <row r="9" spans="1:7">
      <c r="A9" s="9">
        <v>91</v>
      </c>
      <c r="B9" s="10" t="s">
        <v>46</v>
      </c>
      <c r="C9" s="11">
        <v>100</v>
      </c>
      <c r="D9" s="235">
        <v>119700</v>
      </c>
      <c r="E9" s="235">
        <v>70350</v>
      </c>
      <c r="F9" s="117">
        <v>31650</v>
      </c>
      <c r="G9" s="117">
        <v>27130</v>
      </c>
    </row>
    <row r="10" spans="1:7">
      <c r="A10" s="9">
        <v>101</v>
      </c>
      <c r="B10" s="10" t="s">
        <v>46</v>
      </c>
      <c r="C10" s="11">
        <v>110</v>
      </c>
      <c r="D10" s="235">
        <v>118330</v>
      </c>
      <c r="E10" s="235">
        <v>68980</v>
      </c>
      <c r="F10" s="117">
        <v>30350</v>
      </c>
      <c r="G10" s="117">
        <v>25820</v>
      </c>
    </row>
    <row r="11" spans="1:7">
      <c r="A11" s="9">
        <v>111</v>
      </c>
      <c r="B11" s="10" t="s">
        <v>46</v>
      </c>
      <c r="C11" s="11">
        <v>120</v>
      </c>
      <c r="D11" s="235">
        <v>117130</v>
      </c>
      <c r="E11" s="235">
        <v>67780</v>
      </c>
      <c r="F11" s="117">
        <v>29200</v>
      </c>
      <c r="G11" s="117">
        <v>24670</v>
      </c>
    </row>
    <row r="13" spans="1:7" ht="14">
      <c r="A13" s="8" t="s">
        <v>34</v>
      </c>
    </row>
    <row r="14" spans="1:7">
      <c r="A14" s="669" t="s">
        <v>36</v>
      </c>
      <c r="B14" s="669"/>
      <c r="C14" s="669"/>
      <c r="D14" s="236" t="s">
        <v>41</v>
      </c>
    </row>
    <row r="15" spans="1:7">
      <c r="A15" s="9">
        <v>1</v>
      </c>
      <c r="B15" s="10" t="s">
        <v>46</v>
      </c>
      <c r="C15" s="11">
        <v>40</v>
      </c>
      <c r="D15" s="237">
        <v>4700</v>
      </c>
    </row>
    <row r="16" spans="1:7">
      <c r="A16" s="9">
        <v>41</v>
      </c>
      <c r="B16" s="10" t="s">
        <v>46</v>
      </c>
      <c r="C16" s="11">
        <v>50</v>
      </c>
      <c r="D16" s="238">
        <v>2600</v>
      </c>
    </row>
    <row r="17" spans="1:4">
      <c r="A17" s="9">
        <v>51</v>
      </c>
      <c r="B17" s="10" t="s">
        <v>46</v>
      </c>
      <c r="C17" s="11">
        <v>60</v>
      </c>
      <c r="D17" s="238">
        <v>2150</v>
      </c>
    </row>
    <row r="18" spans="1:4">
      <c r="A18" s="9">
        <v>61</v>
      </c>
      <c r="B18" s="10" t="s">
        <v>46</v>
      </c>
      <c r="C18" s="11">
        <v>70</v>
      </c>
      <c r="D18" s="238">
        <v>1850</v>
      </c>
    </row>
    <row r="19" spans="1:4">
      <c r="A19" s="9">
        <v>71</v>
      </c>
      <c r="B19" s="10" t="s">
        <v>46</v>
      </c>
      <c r="C19" s="11">
        <v>80</v>
      </c>
      <c r="D19" s="238">
        <v>2100</v>
      </c>
    </row>
    <row r="20" spans="1:4">
      <c r="A20" s="9">
        <v>81</v>
      </c>
      <c r="B20" s="10" t="s">
        <v>46</v>
      </c>
      <c r="C20" s="11">
        <v>90</v>
      </c>
      <c r="D20" s="238">
        <v>1850</v>
      </c>
    </row>
    <row r="21" spans="1:4">
      <c r="A21" s="9">
        <v>91</v>
      </c>
      <c r="B21" s="10" t="s">
        <v>46</v>
      </c>
      <c r="C21" s="11">
        <v>100</v>
      </c>
      <c r="D21" s="238">
        <v>1700</v>
      </c>
    </row>
    <row r="22" spans="1:4">
      <c r="A22" s="9">
        <v>101</v>
      </c>
      <c r="B22" s="10" t="s">
        <v>46</v>
      </c>
      <c r="C22" s="11">
        <v>110</v>
      </c>
      <c r="D22" s="238">
        <v>1850</v>
      </c>
    </row>
    <row r="23" spans="1:4">
      <c r="A23" s="9">
        <v>111</v>
      </c>
      <c r="B23" s="10" t="s">
        <v>46</v>
      </c>
      <c r="C23" s="11">
        <v>120</v>
      </c>
      <c r="D23" s="237">
        <v>1700</v>
      </c>
    </row>
    <row r="25" spans="1:4" ht="14">
      <c r="A25" s="8" t="s">
        <v>35</v>
      </c>
    </row>
    <row r="26" spans="1:4">
      <c r="A26" s="669" t="s">
        <v>36</v>
      </c>
      <c r="B26" s="669"/>
      <c r="C26" s="669"/>
      <c r="D26" s="198" t="s">
        <v>41</v>
      </c>
    </row>
    <row r="27" spans="1:4">
      <c r="A27" s="9">
        <v>1</v>
      </c>
      <c r="B27" s="10" t="s">
        <v>46</v>
      </c>
      <c r="C27" s="11">
        <v>40</v>
      </c>
      <c r="D27" s="236">
        <v>8800</v>
      </c>
    </row>
    <row r="28" spans="1:4">
      <c r="A28" s="9">
        <v>41</v>
      </c>
      <c r="B28" s="10" t="s">
        <v>46</v>
      </c>
      <c r="C28" s="11">
        <v>50</v>
      </c>
      <c r="D28" s="236">
        <v>4900</v>
      </c>
    </row>
    <row r="29" spans="1:4">
      <c r="A29" s="9">
        <v>51</v>
      </c>
      <c r="B29" s="10" t="s">
        <v>46</v>
      </c>
      <c r="C29" s="11">
        <v>60</v>
      </c>
      <c r="D29" s="236">
        <v>4050</v>
      </c>
    </row>
    <row r="30" spans="1:4">
      <c r="A30" s="9">
        <v>61</v>
      </c>
      <c r="B30" s="10" t="s">
        <v>46</v>
      </c>
      <c r="C30" s="11">
        <v>70</v>
      </c>
      <c r="D30" s="236">
        <v>3550</v>
      </c>
    </row>
    <row r="31" spans="1:4">
      <c r="A31" s="9">
        <v>71</v>
      </c>
      <c r="B31" s="10" t="s">
        <v>46</v>
      </c>
      <c r="C31" s="11">
        <v>80</v>
      </c>
      <c r="D31" s="236">
        <v>3950</v>
      </c>
    </row>
    <row r="32" spans="1:4">
      <c r="A32" s="9">
        <v>81</v>
      </c>
      <c r="B32" s="10" t="s">
        <v>46</v>
      </c>
      <c r="C32" s="11">
        <v>90</v>
      </c>
      <c r="D32" s="236">
        <v>3550</v>
      </c>
    </row>
    <row r="33" spans="1:4">
      <c r="A33" s="9">
        <v>91</v>
      </c>
      <c r="B33" s="10" t="s">
        <v>46</v>
      </c>
      <c r="C33" s="11">
        <v>100</v>
      </c>
      <c r="D33" s="236">
        <v>3100</v>
      </c>
    </row>
    <row r="34" spans="1:4">
      <c r="A34" s="9">
        <v>101</v>
      </c>
      <c r="B34" s="10" t="s">
        <v>46</v>
      </c>
      <c r="C34" s="11">
        <v>110</v>
      </c>
      <c r="D34" s="236">
        <v>3400</v>
      </c>
    </row>
    <row r="35" spans="1:4">
      <c r="A35" s="9">
        <v>111</v>
      </c>
      <c r="B35" s="10" t="s">
        <v>46</v>
      </c>
      <c r="C35" s="11">
        <v>120</v>
      </c>
      <c r="D35" s="236">
        <v>3100</v>
      </c>
    </row>
    <row r="38" spans="1:4">
      <c r="A38" s="118" t="s">
        <v>51</v>
      </c>
      <c r="B38" s="118"/>
      <c r="C38" s="118"/>
      <c r="D38" s="239">
        <v>110</v>
      </c>
    </row>
    <row r="39" spans="1:4">
      <c r="A39" s="240" t="s">
        <v>47</v>
      </c>
      <c r="B39" s="119"/>
      <c r="C39" s="119"/>
      <c r="D39" s="241">
        <v>4150</v>
      </c>
    </row>
    <row r="40" spans="1:4">
      <c r="A40" s="331" t="s">
        <v>197</v>
      </c>
      <c r="B40" s="332"/>
      <c r="C40" s="11"/>
      <c r="D40" s="241">
        <v>1660</v>
      </c>
    </row>
  </sheetData>
  <mergeCells count="3">
    <mergeCell ref="A2:C2"/>
    <mergeCell ref="A14:C14"/>
    <mergeCell ref="A26:C26"/>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(区外)交付申請書 </vt:lpstr>
      <vt:lpstr>①【区内園】運営費申請書第1号様式  </vt:lpstr>
      <vt:lpstr>【別紙1】事業計画書</vt:lpstr>
      <vt:lpstr>【別紙2】収支予算書</vt:lpstr>
      <vt:lpstr>【記入例】(区外)交付申請書</vt:lpstr>
      <vt:lpstr>【記入例】【別紙1】事業計画書</vt:lpstr>
      <vt:lpstr>【記入例】【別紙2】収支予算書</vt:lpstr>
      <vt:lpstr>単価表</vt:lpstr>
      <vt:lpstr>'(区外)交付申請書 '!Print_Area</vt:lpstr>
      <vt:lpstr>'【記入例】(区外)交付申請書'!Print_Area</vt:lpstr>
      <vt:lpstr>【記入例】【別紙1】事業計画書!Print_Area</vt:lpstr>
      <vt:lpstr>【記入例】【別紙2】収支予算書!Print_Area</vt:lpstr>
      <vt:lpstr>【別紙1】事業計画書!Print_Area</vt:lpstr>
      <vt:lpstr>【別紙2】収支予算書!Print_Area</vt:lpstr>
      <vt:lpstr>'①【区内園】運営費申請書第1号様式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長嶋　勇輝</dc:creator>
  <cp:lastModifiedBy>岡山　馨</cp:lastModifiedBy>
  <cp:lastPrinted>2024-06-26T01:56:13Z</cp:lastPrinted>
  <dcterms:created xsi:type="dcterms:W3CDTF">2010-03-25T08:24:55Z</dcterms:created>
  <dcterms:modified xsi:type="dcterms:W3CDTF">2024-08-22T07:38:41Z</dcterms:modified>
</cp:coreProperties>
</file>